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arunsingh/Downloads/"/>
    </mc:Choice>
  </mc:AlternateContent>
  <xr:revisionPtr revIDLastSave="0" documentId="13_ncr:1_{3C2FE265-739D-5F48-AD7B-C88DF06108B2}" xr6:coauthVersionLast="47" xr6:coauthVersionMax="47" xr10:uidLastSave="{00000000-0000-0000-0000-000000000000}"/>
  <bookViews>
    <workbookView xWindow="0" yWindow="500" windowWidth="38400" windowHeight="19600" xr2:uid="{00000000-000D-0000-FFFF-FFFF00000000}"/>
  </bookViews>
  <sheets>
    <sheet name="Dashboard" sheetId="21" r:id="rId1"/>
    <sheet name="Total Sales" sheetId="18" r:id="rId2"/>
    <sheet name="Top5Customers" sheetId="19" r:id="rId3"/>
    <sheet name="Country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61" i="17"/>
  <c r="O405" i="17"/>
  <c r="O416" i="17"/>
  <c r="O417" i="17"/>
  <c r="O560" i="17"/>
  <c r="O561" i="17"/>
  <c r="O596" i="17"/>
  <c r="O705" i="17"/>
  <c r="O733" i="17"/>
  <c r="O860" i="17"/>
  <c r="O941" i="17"/>
  <c r="O965" i="17"/>
  <c r="N42" i="17"/>
  <c r="N43" i="17"/>
  <c r="N63" i="17"/>
  <c r="N65" i="17"/>
  <c r="N138" i="17"/>
  <c r="N139" i="17"/>
  <c r="N159" i="17"/>
  <c r="N161" i="17"/>
  <c r="N234" i="17"/>
  <c r="N235" i="17"/>
  <c r="N255" i="17"/>
  <c r="N342" i="17"/>
  <c r="N402" i="17"/>
  <c r="N403" i="17"/>
  <c r="N498" i="17"/>
  <c r="N499" i="17"/>
  <c r="N559" i="17"/>
  <c r="N639" i="17"/>
  <c r="N690" i="17"/>
  <c r="N691" i="17"/>
  <c r="N692" i="17"/>
  <c r="N726" i="17"/>
  <c r="N727" i="17"/>
  <c r="N741" i="17"/>
  <c r="N774" i="17"/>
  <c r="N810" i="17"/>
  <c r="N811" i="17"/>
  <c r="N813" i="17"/>
  <c r="N825" i="17"/>
  <c r="N849" i="17"/>
  <c r="N861" i="17"/>
  <c r="N897" i="17"/>
  <c r="N967" i="17"/>
  <c r="N978" i="17"/>
  <c r="N979" i="17"/>
  <c r="N980" i="17"/>
  <c r="M8" i="17"/>
  <c r="M20" i="17"/>
  <c r="M39" i="17"/>
  <c r="M48" i="17"/>
  <c r="M51" i="17"/>
  <c r="M80" i="17"/>
  <c r="M82" i="17"/>
  <c r="M108" i="17"/>
  <c r="M120" i="17"/>
  <c r="M121" i="17"/>
  <c r="M147" i="17"/>
  <c r="M148" i="17"/>
  <c r="M149" i="17"/>
  <c r="M163" i="17"/>
  <c r="M164" i="17"/>
  <c r="M171" i="17"/>
  <c r="M173" i="17"/>
  <c r="M187" i="17"/>
  <c r="M188" i="17"/>
  <c r="M189" i="17"/>
  <c r="M203" i="17"/>
  <c r="M204" i="17"/>
  <c r="M209" i="17"/>
  <c r="M223" i="17"/>
  <c r="M224" i="17"/>
  <c r="M225" i="17"/>
  <c r="M239" i="17"/>
  <c r="M240" i="17"/>
  <c r="M242" i="17"/>
  <c r="M255" i="17"/>
  <c r="M256" i="17"/>
  <c r="M261" i="17"/>
  <c r="M275" i="17"/>
  <c r="M276" i="17"/>
  <c r="M278" i="17"/>
  <c r="M291" i="17"/>
  <c r="M292" i="17"/>
  <c r="M294" i="17"/>
  <c r="M307" i="17"/>
  <c r="M308" i="17"/>
  <c r="M314" i="17"/>
  <c r="M323" i="17"/>
  <c r="M327" i="17"/>
  <c r="M328" i="17"/>
  <c r="M330" i="17"/>
  <c r="M343" i="17"/>
  <c r="M344" i="17"/>
  <c r="M347" i="17"/>
  <c r="M359" i="17"/>
  <c r="M360" i="17"/>
  <c r="M366" i="17"/>
  <c r="M375" i="17"/>
  <c r="M379" i="17"/>
  <c r="M380" i="17"/>
  <c r="M383" i="17"/>
  <c r="M395" i="17"/>
  <c r="M396" i="17"/>
  <c r="M399" i="17"/>
  <c r="M411" i="17"/>
  <c r="M412" i="17"/>
  <c r="M419" i="17"/>
  <c r="M427" i="17"/>
  <c r="M432" i="17"/>
  <c r="M435" i="17"/>
  <c r="M447" i="17"/>
  <c r="M448" i="17"/>
  <c r="M451" i="17"/>
  <c r="M463" i="17"/>
  <c r="M464" i="17"/>
  <c r="M467" i="17"/>
  <c r="M471" i="17"/>
  <c r="M480" i="17"/>
  <c r="M484" i="17"/>
  <c r="M487" i="17"/>
  <c r="M499" i="17"/>
  <c r="M500" i="17"/>
  <c r="M503" i="17"/>
  <c r="M504" i="17"/>
  <c r="M516" i="17"/>
  <c r="M519" i="17"/>
  <c r="M523" i="17"/>
  <c r="M532" i="17"/>
  <c r="M536" i="17"/>
  <c r="M539" i="17"/>
  <c r="M540" i="17"/>
  <c r="M552" i="17"/>
  <c r="M555" i="17"/>
  <c r="M556" i="17"/>
  <c r="M568" i="17"/>
  <c r="M571" i="17"/>
  <c r="M576" i="17"/>
  <c r="M584" i="17"/>
  <c r="M591" i="17"/>
  <c r="M592" i="17"/>
  <c r="M604" i="17"/>
  <c r="M607" i="17"/>
  <c r="M608" i="17"/>
  <c r="M620" i="17"/>
  <c r="M623" i="17"/>
  <c r="M624" i="17"/>
  <c r="M628" i="17"/>
  <c r="M643" i="17"/>
  <c r="M644" i="17"/>
  <c r="M656" i="17"/>
  <c r="M659" i="17"/>
  <c r="M660" i="17"/>
  <c r="M675" i="17"/>
  <c r="M676" i="17"/>
  <c r="M680" i="17"/>
  <c r="M695" i="17"/>
  <c r="M696" i="17"/>
  <c r="M711" i="17"/>
  <c r="M712" i="17"/>
  <c r="M727" i="17"/>
  <c r="M728" i="17"/>
  <c r="M747" i="17"/>
  <c r="M748" i="17"/>
  <c r="M759" i="17"/>
  <c r="M760" i="17"/>
  <c r="M763" i="17"/>
  <c r="M775" i="17"/>
  <c r="M776" i="17"/>
  <c r="M795" i="17"/>
  <c r="M796" i="17"/>
  <c r="M807" i="17"/>
  <c r="M808" i="17"/>
  <c r="M811" i="17"/>
  <c r="M823" i="17"/>
  <c r="M824" i="17"/>
  <c r="M843" i="17"/>
  <c r="M844" i="17"/>
  <c r="M855" i="17"/>
  <c r="M856" i="17"/>
  <c r="M859" i="17"/>
  <c r="M871" i="17"/>
  <c r="M872" i="17"/>
  <c r="M891" i="17"/>
  <c r="M892" i="17"/>
  <c r="M903" i="17"/>
  <c r="M904" i="17"/>
  <c r="M907" i="17"/>
  <c r="M919" i="17"/>
  <c r="M920" i="17"/>
  <c r="M939" i="17"/>
  <c r="M940" i="17"/>
  <c r="M951" i="17"/>
  <c r="M952" i="17"/>
  <c r="M955" i="17"/>
  <c r="M968" i="17"/>
  <c r="M988" i="17"/>
  <c r="M1000"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J49" i="17"/>
  <c r="O49" i="17" s="1"/>
  <c r="K49" i="17"/>
  <c r="L49" i="17"/>
  <c r="M49" i="17" s="1"/>
  <c r="J50" i="17"/>
  <c r="O50" i="17" s="1"/>
  <c r="K50" i="17"/>
  <c r="L50" i="17"/>
  <c r="M50" i="17" s="1"/>
  <c r="J51" i="17"/>
  <c r="O51" i="17" s="1"/>
  <c r="K51" i="17"/>
  <c r="L51" i="17"/>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J81" i="17"/>
  <c r="O81" i="17" s="1"/>
  <c r="K81" i="17"/>
  <c r="L81" i="17"/>
  <c r="M81" i="17" s="1"/>
  <c r="J82" i="17"/>
  <c r="O82" i="17" s="1"/>
  <c r="K82" i="17"/>
  <c r="L82" i="17"/>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J121" i="17"/>
  <c r="O121" i="17" s="1"/>
  <c r="K121" i="17"/>
  <c r="L121" i="17"/>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J148" i="17"/>
  <c r="O148" i="17" s="1"/>
  <c r="K148" i="17"/>
  <c r="L148" i="17"/>
  <c r="J149" i="17"/>
  <c r="O149" i="17" s="1"/>
  <c r="K149" i="17"/>
  <c r="L149" i="17"/>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J164" i="17"/>
  <c r="O164" i="17" s="1"/>
  <c r="K164" i="17"/>
  <c r="L164" i="17"/>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J172" i="17"/>
  <c r="O172" i="17" s="1"/>
  <c r="K172" i="17"/>
  <c r="L172" i="17"/>
  <c r="M172" i="17" s="1"/>
  <c r="J173" i="17"/>
  <c r="O173" i="17" s="1"/>
  <c r="K173" i="17"/>
  <c r="L173" i="17"/>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J188" i="17"/>
  <c r="O188" i="17" s="1"/>
  <c r="K188" i="17"/>
  <c r="L188" i="17"/>
  <c r="J189" i="17"/>
  <c r="O189" i="17" s="1"/>
  <c r="K189" i="17"/>
  <c r="L189" i="17"/>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J204" i="17"/>
  <c r="O204" i="17" s="1"/>
  <c r="K204" i="17"/>
  <c r="L204" i="17"/>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J225" i="17"/>
  <c r="O225" i="17" s="1"/>
  <c r="K225" i="17"/>
  <c r="L225" i="17"/>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J240" i="17"/>
  <c r="O240" i="17" s="1"/>
  <c r="K240" i="17"/>
  <c r="L240" i="17"/>
  <c r="J241" i="17"/>
  <c r="O241" i="17" s="1"/>
  <c r="K241" i="17"/>
  <c r="L241" i="17"/>
  <c r="M241" i="17" s="1"/>
  <c r="J242" i="17"/>
  <c r="O242" i="17" s="1"/>
  <c r="K242" i="17"/>
  <c r="L242" i="17"/>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J256" i="17"/>
  <c r="O256" i="17" s="1"/>
  <c r="K256" i="17"/>
  <c r="L256" i="17"/>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J276" i="17"/>
  <c r="O276" i="17" s="1"/>
  <c r="K276" i="17"/>
  <c r="L276" i="17"/>
  <c r="J277" i="17"/>
  <c r="O277" i="17" s="1"/>
  <c r="K277" i="17"/>
  <c r="L277" i="17"/>
  <c r="M277" i="17" s="1"/>
  <c r="J278" i="17"/>
  <c r="O278" i="17" s="1"/>
  <c r="K278" i="17"/>
  <c r="L278" i="17"/>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J292" i="17"/>
  <c r="O292" i="17" s="1"/>
  <c r="K292" i="17"/>
  <c r="L292" i="17"/>
  <c r="J293" i="17"/>
  <c r="O293" i="17" s="1"/>
  <c r="K293" i="17"/>
  <c r="L293" i="17"/>
  <c r="M293" i="17" s="1"/>
  <c r="J294" i="17"/>
  <c r="O294" i="17" s="1"/>
  <c r="K294" i="17"/>
  <c r="L294" i="17"/>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J308" i="17"/>
  <c r="O308" i="17" s="1"/>
  <c r="K308" i="17"/>
  <c r="L308" i="17"/>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J324" i="17"/>
  <c r="O324" i="17" s="1"/>
  <c r="K324" i="17"/>
  <c r="L324" i="17"/>
  <c r="M324" i="17" s="1"/>
  <c r="J325" i="17"/>
  <c r="O325" i="17" s="1"/>
  <c r="K325" i="17"/>
  <c r="L325" i="17"/>
  <c r="M325" i="17" s="1"/>
  <c r="J326" i="17"/>
  <c r="O326" i="17" s="1"/>
  <c r="K326" i="17"/>
  <c r="L326" i="17"/>
  <c r="M326" i="17" s="1"/>
  <c r="J327" i="17"/>
  <c r="O327" i="17" s="1"/>
  <c r="K327" i="17"/>
  <c r="L327" i="17"/>
  <c r="J328" i="17"/>
  <c r="O328" i="17" s="1"/>
  <c r="K328" i="17"/>
  <c r="L328" i="17"/>
  <c r="J329" i="17"/>
  <c r="O329" i="17" s="1"/>
  <c r="K329" i="17"/>
  <c r="L329" i="17"/>
  <c r="M329" i="17" s="1"/>
  <c r="J330" i="17"/>
  <c r="O330" i="17" s="1"/>
  <c r="K330" i="17"/>
  <c r="L330" i="17"/>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J344" i="17"/>
  <c r="O344" i="17" s="1"/>
  <c r="K344" i="17"/>
  <c r="L344" i="17"/>
  <c r="J345" i="17"/>
  <c r="O345" i="17" s="1"/>
  <c r="K345" i="17"/>
  <c r="L345" i="17"/>
  <c r="M345" i="17" s="1"/>
  <c r="J346" i="17"/>
  <c r="O346" i="17" s="1"/>
  <c r="K346" i="17"/>
  <c r="L346" i="17"/>
  <c r="M346" i="17" s="1"/>
  <c r="J347" i="17"/>
  <c r="O347" i="17" s="1"/>
  <c r="K347" i="17"/>
  <c r="L347" i="17"/>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J360" i="17"/>
  <c r="O360" i="17" s="1"/>
  <c r="K360" i="17"/>
  <c r="L360" i="17"/>
  <c r="J361" i="17"/>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J376" i="17"/>
  <c r="O376" i="17" s="1"/>
  <c r="K376" i="17"/>
  <c r="L376" i="17"/>
  <c r="M376" i="17" s="1"/>
  <c r="J377" i="17"/>
  <c r="O377" i="17" s="1"/>
  <c r="K377" i="17"/>
  <c r="L377" i="17"/>
  <c r="M377" i="17" s="1"/>
  <c r="J378" i="17"/>
  <c r="O378" i="17" s="1"/>
  <c r="K378" i="17"/>
  <c r="L378" i="17"/>
  <c r="M378" i="17" s="1"/>
  <c r="J379" i="17"/>
  <c r="O379" i="17" s="1"/>
  <c r="K379" i="17"/>
  <c r="L379" i="17"/>
  <c r="J380" i="17"/>
  <c r="O380" i="17" s="1"/>
  <c r="K380" i="17"/>
  <c r="L380" i="17"/>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J396" i="17"/>
  <c r="O396" i="17" s="1"/>
  <c r="K396" i="17"/>
  <c r="L396" i="17"/>
  <c r="J397" i="17"/>
  <c r="O397" i="17" s="1"/>
  <c r="K397" i="17"/>
  <c r="L397" i="17"/>
  <c r="M397" i="17" s="1"/>
  <c r="J398" i="17"/>
  <c r="O398" i="17" s="1"/>
  <c r="K398" i="17"/>
  <c r="L398" i="17"/>
  <c r="M398" i="17" s="1"/>
  <c r="J399" i="17"/>
  <c r="O399" i="17" s="1"/>
  <c r="K399" i="17"/>
  <c r="L399" i="17"/>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J412" i="17"/>
  <c r="O412" i="17" s="1"/>
  <c r="K412" i="17"/>
  <c r="L412" i="17"/>
  <c r="J413" i="17"/>
  <c r="O413" i="17" s="1"/>
  <c r="K413" i="17"/>
  <c r="L413" i="17"/>
  <c r="M413" i="17" s="1"/>
  <c r="J414" i="17"/>
  <c r="O414" i="17" s="1"/>
  <c r="K414" i="17"/>
  <c r="L414" i="17"/>
  <c r="M414" i="17" s="1"/>
  <c r="J415" i="17"/>
  <c r="O415" i="17" s="1"/>
  <c r="K415" i="17"/>
  <c r="L415" i="17"/>
  <c r="M415" i="17" s="1"/>
  <c r="J416" i="17"/>
  <c r="K416" i="17"/>
  <c r="L416" i="17"/>
  <c r="M416" i="17" s="1"/>
  <c r="J417" i="17"/>
  <c r="K417" i="17"/>
  <c r="L417" i="17"/>
  <c r="M417" i="17" s="1"/>
  <c r="J418" i="17"/>
  <c r="O418" i="17" s="1"/>
  <c r="K418" i="17"/>
  <c r="L418" i="17"/>
  <c r="M418" i="17" s="1"/>
  <c r="J419" i="17"/>
  <c r="O419" i="17" s="1"/>
  <c r="K419" i="17"/>
  <c r="L419" i="17"/>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J449" i="17"/>
  <c r="O449" i="17" s="1"/>
  <c r="K449" i="17"/>
  <c r="L449" i="17"/>
  <c r="M449" i="17" s="1"/>
  <c r="J450" i="17"/>
  <c r="O450" i="17" s="1"/>
  <c r="K450" i="17"/>
  <c r="L450" i="17"/>
  <c r="M450" i="17" s="1"/>
  <c r="J451" i="17"/>
  <c r="O451" i="17" s="1"/>
  <c r="K451" i="17"/>
  <c r="L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J464" i="17"/>
  <c r="O464" i="17" s="1"/>
  <c r="K464" i="17"/>
  <c r="L464" i="17"/>
  <c r="J465" i="17"/>
  <c r="O465" i="17" s="1"/>
  <c r="K465" i="17"/>
  <c r="L465" i="17"/>
  <c r="M465" i="17" s="1"/>
  <c r="J466" i="17"/>
  <c r="O466" i="17" s="1"/>
  <c r="K466" i="17"/>
  <c r="L466" i="17"/>
  <c r="M466" i="17" s="1"/>
  <c r="J467" i="17"/>
  <c r="O467" i="17" s="1"/>
  <c r="K467" i="17"/>
  <c r="L467" i="17"/>
  <c r="J468" i="17"/>
  <c r="O468" i="17" s="1"/>
  <c r="K468" i="17"/>
  <c r="L468" i="17"/>
  <c r="M468" i="17" s="1"/>
  <c r="J469" i="17"/>
  <c r="O469" i="17" s="1"/>
  <c r="K469" i="17"/>
  <c r="L469" i="17"/>
  <c r="M469" i="17" s="1"/>
  <c r="J470" i="17"/>
  <c r="O470" i="17" s="1"/>
  <c r="K470" i="17"/>
  <c r="L470" i="17"/>
  <c r="M470" i="17" s="1"/>
  <c r="J471" i="17"/>
  <c r="O471" i="17" s="1"/>
  <c r="K471" i="17"/>
  <c r="L471" i="17"/>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J481" i="17"/>
  <c r="O481" i="17" s="1"/>
  <c r="K481" i="17"/>
  <c r="L481" i="17"/>
  <c r="M481" i="17" s="1"/>
  <c r="J482" i="17"/>
  <c r="O482" i="17" s="1"/>
  <c r="K482" i="17"/>
  <c r="L482" i="17"/>
  <c r="M482" i="17" s="1"/>
  <c r="J483" i="17"/>
  <c r="O483" i="17" s="1"/>
  <c r="K483" i="17"/>
  <c r="L483" i="17"/>
  <c r="M483" i="17" s="1"/>
  <c r="J484" i="17"/>
  <c r="O484" i="17" s="1"/>
  <c r="K484" i="17"/>
  <c r="L484" i="17"/>
  <c r="J485" i="17"/>
  <c r="O485" i="17" s="1"/>
  <c r="K485" i="17"/>
  <c r="L485" i="17"/>
  <c r="M485" i="17" s="1"/>
  <c r="J486" i="17"/>
  <c r="O486" i="17" s="1"/>
  <c r="K486" i="17"/>
  <c r="L486" i="17"/>
  <c r="M486" i="17" s="1"/>
  <c r="J487" i="17"/>
  <c r="O487" i="17" s="1"/>
  <c r="K487" i="17"/>
  <c r="L487" i="17"/>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J500" i="17"/>
  <c r="O500" i="17" s="1"/>
  <c r="K500" i="17"/>
  <c r="L500" i="17"/>
  <c r="J501" i="17"/>
  <c r="O501" i="17" s="1"/>
  <c r="K501" i="17"/>
  <c r="L501" i="17"/>
  <c r="M501" i="17" s="1"/>
  <c r="J502" i="17"/>
  <c r="O502" i="17" s="1"/>
  <c r="K502" i="17"/>
  <c r="L502" i="17"/>
  <c r="M502" i="17" s="1"/>
  <c r="J503" i="17"/>
  <c r="O503" i="17" s="1"/>
  <c r="K503" i="17"/>
  <c r="L503" i="17"/>
  <c r="J504" i="17"/>
  <c r="O504" i="17" s="1"/>
  <c r="K504" i="17"/>
  <c r="L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J517" i="17"/>
  <c r="O517" i="17" s="1"/>
  <c r="K517" i="17"/>
  <c r="L517" i="17"/>
  <c r="M517" i="17" s="1"/>
  <c r="J518" i="17"/>
  <c r="O518" i="17" s="1"/>
  <c r="K518" i="17"/>
  <c r="L518" i="17"/>
  <c r="M518" i="17" s="1"/>
  <c r="J519" i="17"/>
  <c r="O519" i="17" s="1"/>
  <c r="K519" i="17"/>
  <c r="L519" i="17"/>
  <c r="J520" i="17"/>
  <c r="O520" i="17" s="1"/>
  <c r="K520" i="17"/>
  <c r="L520" i="17"/>
  <c r="M520" i="17" s="1"/>
  <c r="J521" i="17"/>
  <c r="O521" i="17" s="1"/>
  <c r="K521" i="17"/>
  <c r="L521" i="17"/>
  <c r="M521" i="17" s="1"/>
  <c r="J522" i="17"/>
  <c r="O522" i="17" s="1"/>
  <c r="K522" i="17"/>
  <c r="L522" i="17"/>
  <c r="M522" i="17" s="1"/>
  <c r="J523" i="17"/>
  <c r="O523" i="17" s="1"/>
  <c r="K523" i="17"/>
  <c r="L523" i="17"/>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J533" i="17"/>
  <c r="O533" i="17" s="1"/>
  <c r="K533" i="17"/>
  <c r="L533" i="17"/>
  <c r="M533" i="17" s="1"/>
  <c r="J534" i="17"/>
  <c r="O534" i="17" s="1"/>
  <c r="K534" i="17"/>
  <c r="L534" i="17"/>
  <c r="M534" i="17" s="1"/>
  <c r="J535" i="17"/>
  <c r="O535" i="17" s="1"/>
  <c r="K535" i="17"/>
  <c r="L535" i="17"/>
  <c r="M535" i="17" s="1"/>
  <c r="J536" i="17"/>
  <c r="O536" i="17" s="1"/>
  <c r="K536" i="17"/>
  <c r="L536" i="17"/>
  <c r="J537" i="17"/>
  <c r="O537" i="17" s="1"/>
  <c r="K537" i="17"/>
  <c r="L537" i="17"/>
  <c r="M537" i="17" s="1"/>
  <c r="J538" i="17"/>
  <c r="O538" i="17" s="1"/>
  <c r="K538" i="17"/>
  <c r="L538" i="17"/>
  <c r="M538" i="17" s="1"/>
  <c r="J539" i="17"/>
  <c r="O539" i="17" s="1"/>
  <c r="K539" i="17"/>
  <c r="L539" i="17"/>
  <c r="J540" i="17"/>
  <c r="O540" i="17" s="1"/>
  <c r="K540" i="17"/>
  <c r="L540" i="17"/>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J553" i="17"/>
  <c r="O553" i="17" s="1"/>
  <c r="K553" i="17"/>
  <c r="L553" i="17"/>
  <c r="M553" i="17" s="1"/>
  <c r="J554" i="17"/>
  <c r="O554" i="17" s="1"/>
  <c r="K554" i="17"/>
  <c r="L554" i="17"/>
  <c r="M554" i="17" s="1"/>
  <c r="J555" i="17"/>
  <c r="O555" i="17" s="1"/>
  <c r="K555" i="17"/>
  <c r="L555" i="17"/>
  <c r="J556" i="17"/>
  <c r="O556" i="17" s="1"/>
  <c r="K556" i="17"/>
  <c r="L556" i="17"/>
  <c r="J557" i="17"/>
  <c r="O557" i="17" s="1"/>
  <c r="K557" i="17"/>
  <c r="L557" i="17"/>
  <c r="M557" i="17" s="1"/>
  <c r="J558" i="17"/>
  <c r="O558" i="17" s="1"/>
  <c r="K558" i="17"/>
  <c r="L558" i="17"/>
  <c r="M558" i="17" s="1"/>
  <c r="J559" i="17"/>
  <c r="O559" i="17" s="1"/>
  <c r="K559" i="17"/>
  <c r="L559" i="17"/>
  <c r="M559" i="17" s="1"/>
  <c r="J560" i="17"/>
  <c r="K560" i="17"/>
  <c r="L560" i="17"/>
  <c r="M560" i="17" s="1"/>
  <c r="J561" i="17"/>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J569" i="17"/>
  <c r="O569" i="17" s="1"/>
  <c r="K569" i="17"/>
  <c r="L569" i="17"/>
  <c r="M569" i="17" s="1"/>
  <c r="J570" i="17"/>
  <c r="O570" i="17" s="1"/>
  <c r="K570" i="17"/>
  <c r="L570" i="17"/>
  <c r="M570" i="17" s="1"/>
  <c r="J571" i="17"/>
  <c r="O571" i="17" s="1"/>
  <c r="K571" i="17"/>
  <c r="L571" i="17"/>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J592" i="17"/>
  <c r="O592" i="17" s="1"/>
  <c r="K592" i="17"/>
  <c r="L592" i="17"/>
  <c r="J593" i="17"/>
  <c r="O593" i="17" s="1"/>
  <c r="K593" i="17"/>
  <c r="L593" i="17"/>
  <c r="M593" i="17" s="1"/>
  <c r="J594" i="17"/>
  <c r="O594" i="17" s="1"/>
  <c r="K594" i="17"/>
  <c r="L594" i="17"/>
  <c r="M594" i="17" s="1"/>
  <c r="J595" i="17"/>
  <c r="O595" i="17" s="1"/>
  <c r="K595" i="17"/>
  <c r="L595" i="17"/>
  <c r="M595" i="17" s="1"/>
  <c r="J596" i="17"/>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J605" i="17"/>
  <c r="O605" i="17" s="1"/>
  <c r="K605" i="17"/>
  <c r="L605" i="17"/>
  <c r="M605" i="17" s="1"/>
  <c r="J606" i="17"/>
  <c r="O606" i="17" s="1"/>
  <c r="K606" i="17"/>
  <c r="L606" i="17"/>
  <c r="M606" i="17" s="1"/>
  <c r="J607" i="17"/>
  <c r="O607" i="17" s="1"/>
  <c r="K607" i="17"/>
  <c r="L607" i="17"/>
  <c r="J608" i="17"/>
  <c r="O608" i="17" s="1"/>
  <c r="K608" i="17"/>
  <c r="L608" i="17"/>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J621" i="17"/>
  <c r="O621" i="17" s="1"/>
  <c r="K621" i="17"/>
  <c r="L621" i="17"/>
  <c r="M621" i="17" s="1"/>
  <c r="J622" i="17"/>
  <c r="O622" i="17" s="1"/>
  <c r="K622" i="17"/>
  <c r="L622" i="17"/>
  <c r="M622" i="17" s="1"/>
  <c r="J623" i="17"/>
  <c r="O623" i="17" s="1"/>
  <c r="K623" i="17"/>
  <c r="L623" i="17"/>
  <c r="J624" i="17"/>
  <c r="O624" i="17" s="1"/>
  <c r="K624" i="17"/>
  <c r="L624" i="17"/>
  <c r="J625" i="17"/>
  <c r="O625" i="17" s="1"/>
  <c r="K625" i="17"/>
  <c r="L625" i="17"/>
  <c r="M625" i="17" s="1"/>
  <c r="J626" i="17"/>
  <c r="O626" i="17" s="1"/>
  <c r="K626" i="17"/>
  <c r="L626" i="17"/>
  <c r="M626" i="17" s="1"/>
  <c r="J627" i="17"/>
  <c r="O627" i="17" s="1"/>
  <c r="K627" i="17"/>
  <c r="L627" i="17"/>
  <c r="M627" i="17" s="1"/>
  <c r="J628" i="17"/>
  <c r="O628" i="17" s="1"/>
  <c r="K628" i="17"/>
  <c r="L628" i="17"/>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J644" i="17"/>
  <c r="O644" i="17" s="1"/>
  <c r="K644" i="17"/>
  <c r="L644" i="17"/>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J657" i="17"/>
  <c r="O657" i="17" s="1"/>
  <c r="K657" i="17"/>
  <c r="L657" i="17"/>
  <c r="M657" i="17" s="1"/>
  <c r="J658" i="17"/>
  <c r="O658" i="17" s="1"/>
  <c r="K658" i="17"/>
  <c r="L658" i="17"/>
  <c r="M658" i="17" s="1"/>
  <c r="J659" i="17"/>
  <c r="O659" i="17" s="1"/>
  <c r="K659" i="17"/>
  <c r="L659" i="17"/>
  <c r="J660" i="17"/>
  <c r="O660" i="17" s="1"/>
  <c r="K660" i="17"/>
  <c r="L660" i="17"/>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J676" i="17"/>
  <c r="O676" i="17" s="1"/>
  <c r="K676" i="17"/>
  <c r="L676" i="17"/>
  <c r="J677" i="17"/>
  <c r="O677" i="17" s="1"/>
  <c r="K677" i="17"/>
  <c r="L677" i="17"/>
  <c r="M677" i="17" s="1"/>
  <c r="J678" i="17"/>
  <c r="O678" i="17" s="1"/>
  <c r="K678" i="17"/>
  <c r="L678" i="17"/>
  <c r="M678" i="17" s="1"/>
  <c r="J679" i="17"/>
  <c r="O679" i="17" s="1"/>
  <c r="K679" i="17"/>
  <c r="L679" i="17"/>
  <c r="M679" i="17" s="1"/>
  <c r="J680" i="17"/>
  <c r="O680" i="17" s="1"/>
  <c r="K680" i="17"/>
  <c r="L680" i="17"/>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J696" i="17"/>
  <c r="O696" i="17" s="1"/>
  <c r="K696" i="17"/>
  <c r="L696" i="17"/>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J712" i="17"/>
  <c r="O712" i="17" s="1"/>
  <c r="K712" i="17"/>
  <c r="L712" i="17"/>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J728" i="17"/>
  <c r="O728" i="17" s="1"/>
  <c r="K728" i="17"/>
  <c r="L728" i="17"/>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J748" i="17"/>
  <c r="O748" i="17" s="1"/>
  <c r="K748" i="17"/>
  <c r="L748" i="17"/>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J760" i="17"/>
  <c r="O760" i="17" s="1"/>
  <c r="K760" i="17"/>
  <c r="L760" i="17"/>
  <c r="J761" i="17"/>
  <c r="O761" i="17" s="1"/>
  <c r="K761" i="17"/>
  <c r="L761" i="17"/>
  <c r="M761" i="17" s="1"/>
  <c r="J762" i="17"/>
  <c r="O762" i="17" s="1"/>
  <c r="K762" i="17"/>
  <c r="L762" i="17"/>
  <c r="M762" i="17" s="1"/>
  <c r="J763" i="17"/>
  <c r="O763" i="17" s="1"/>
  <c r="K763" i="17"/>
  <c r="L763" i="17"/>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J796" i="17"/>
  <c r="O796" i="17" s="1"/>
  <c r="K796" i="17"/>
  <c r="L796" i="17"/>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J808" i="17"/>
  <c r="O808" i="17" s="1"/>
  <c r="K808" i="17"/>
  <c r="L808" i="17"/>
  <c r="J809" i="17"/>
  <c r="O809" i="17" s="1"/>
  <c r="K809" i="17"/>
  <c r="L809" i="17"/>
  <c r="M809" i="17" s="1"/>
  <c r="J810" i="17"/>
  <c r="O810" i="17" s="1"/>
  <c r="K810" i="17"/>
  <c r="L810" i="17"/>
  <c r="M810" i="17" s="1"/>
  <c r="J811" i="17"/>
  <c r="O811" i="17" s="1"/>
  <c r="K811" i="17"/>
  <c r="L811" i="17"/>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J844" i="17"/>
  <c r="O844" i="17" s="1"/>
  <c r="K844" i="17"/>
  <c r="L844" i="17"/>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J856" i="17"/>
  <c r="O856" i="17" s="1"/>
  <c r="K856" i="17"/>
  <c r="L856" i="17"/>
  <c r="J857" i="17"/>
  <c r="O857" i="17" s="1"/>
  <c r="K857" i="17"/>
  <c r="L857" i="17"/>
  <c r="M857" i="17" s="1"/>
  <c r="J858" i="17"/>
  <c r="O858" i="17" s="1"/>
  <c r="K858" i="17"/>
  <c r="L858" i="17"/>
  <c r="M858" i="17" s="1"/>
  <c r="J859" i="17"/>
  <c r="O859" i="17" s="1"/>
  <c r="K859" i="17"/>
  <c r="L859" i="17"/>
  <c r="J860" i="17"/>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J872" i="17"/>
  <c r="O872" i="17" s="1"/>
  <c r="K872" i="17"/>
  <c r="L872" i="17"/>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J892" i="17"/>
  <c r="O892" i="17" s="1"/>
  <c r="K892" i="17"/>
  <c r="L892" i="17"/>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J904" i="17"/>
  <c r="O904" i="17" s="1"/>
  <c r="K904" i="17"/>
  <c r="L904" i="17"/>
  <c r="J905" i="17"/>
  <c r="O905" i="17" s="1"/>
  <c r="K905" i="17"/>
  <c r="L905" i="17"/>
  <c r="M905" i="17" s="1"/>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J920" i="17"/>
  <c r="O920" i="17" s="1"/>
  <c r="K920" i="17"/>
  <c r="L920" i="17"/>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J940" i="17"/>
  <c r="O940" i="17" s="1"/>
  <c r="K940" i="17"/>
  <c r="L940" i="17"/>
  <c r="J941" i="17"/>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J952" i="17"/>
  <c r="O952" i="17" s="1"/>
  <c r="K952" i="17"/>
  <c r="L952" i="17"/>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K965" i="17"/>
  <c r="L965" i="17"/>
  <c r="M965" i="17" s="1"/>
  <c r="J966" i="17"/>
  <c r="O966" i="17" s="1"/>
  <c r="K966" i="17"/>
  <c r="L966" i="17"/>
  <c r="M966" i="17" s="1"/>
  <c r="J967" i="17"/>
  <c r="O967" i="17" s="1"/>
  <c r="K967" i="17"/>
  <c r="L967" i="17"/>
  <c r="M967" i="17" s="1"/>
  <c r="J968" i="17"/>
  <c r="O968" i="17" s="1"/>
  <c r="K968" i="17"/>
  <c r="L968" i="17"/>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J1001" i="17"/>
  <c r="O1001" i="17" s="1"/>
  <c r="K1001" i="17"/>
  <c r="L1001" i="17"/>
  <c r="M1001" i="17" s="1"/>
  <c r="L2" i="17"/>
  <c r="M2" i="17" s="1"/>
  <c r="K2" i="17"/>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I43" i="17"/>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I64" i="17"/>
  <c r="N64" i="17" s="1"/>
  <c r="I65" i="17"/>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I160" i="17"/>
  <c r="N160" i="17" s="1"/>
  <c r="I161" i="17"/>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I235" i="17"/>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I692" i="17"/>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I812" i="17"/>
  <c r="N812" i="17" s="1"/>
  <c r="I813" i="17"/>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I979" i="17"/>
  <c r="I980" i="17"/>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<sst xmlns="http://schemas.openxmlformats.org/spreadsheetml/2006/main" count="11131" uniqueCount="6218">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</sst>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rgb="FF7030A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applyAlignment="1">
      <alignment horizontal="left"/>
    </xf>
    <xf numFmtId="167" fontId="0" fillId="0" borderId="0" xfId="1" applyNumberFormat="1" applyFont="1" applyAlignment="1">
      <alignment horizontal="left"/>
    </xf>
    <xf numFmtId="0" fontId="0" fillId="0" borderId="0" xfId="0" pivotButton="1"/>
    <xf numFmtId="3" fontId="0" fillId="0" borderId="0" xfId="0" applyNumberFormat="1"/>
    <xf numFmtId="0" fontId="3" fillId="0" borderId="0" xfId="0" applyFont="1"/>
    <xf numFmtId="168" fontId="0" fillId="0" borderId="0" xfId="0" applyNumberFormat="1"/>
    <xf numFmtId="0" fontId="0" fillId="2" borderId="0" xfId="0" applyFill="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409]* #,##0.00_);_([$$-409]* \(#,##0.00\);_([$$-409]* &quot;-&quot;??_);_(@_)"/>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0"/>
        </patternFill>
      </fill>
    </dxf>
    <dxf>
      <font>
        <b/>
        <sz val="11"/>
        <color theme="1"/>
      </font>
      <border>
        <vertical/>
        <horizontal/>
      </border>
    </dxf>
    <dxf>
      <font>
        <b/>
        <i val="0"/>
        <color theme="1"/>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Medium9">
    <tableStyle name="MyStyle1" pivot="0" table="0" count="10" xr9:uid="{6EA287BF-A13C-184B-B28C-49A62E6F2DBB}">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CB-154B-8A28-8FDBA0C112C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CB-154B-8A28-8FDBA0C112CB}"/>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CB-154B-8A28-8FDBA0C112CB}"/>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CB-154B-8A28-8FDBA0C112CB}"/>
            </c:ext>
          </c:extLst>
        </c:ser>
        <c:dLbls>
          <c:showLegendKey val="0"/>
          <c:showVal val="0"/>
          <c:showCatName val="0"/>
          <c:showSerName val="0"/>
          <c:showPercent val="0"/>
          <c:showBubbleSize val="0"/>
        </c:dLbls>
        <c:smooth val="0"/>
        <c:axId val="2031863759"/>
        <c:axId val="2032134671"/>
      </c:lineChart>
      <c:catAx>
        <c:axId val="20318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134671"/>
        <c:crosses val="autoZero"/>
        <c:auto val="1"/>
        <c:lblAlgn val="ctr"/>
        <c:lblOffset val="100"/>
        <c:noMultiLvlLbl val="0"/>
      </c:catAx>
      <c:valAx>
        <c:axId val="2032134671"/>
        <c:scaling>
          <c:orientation val="minMax"/>
        </c:scaling>
        <c:delete val="0"/>
        <c:axPos val="l"/>
        <c:majorGridlines>
          <c:spPr>
            <a:ln w="9525" cap="flat" cmpd="sng" algn="ctr">
              <a:solidFill>
                <a:schemeClr val="bg1">
                  <a:alpha val="2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186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Dashboard.xlsx]CountryChart!PivotTable1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FF00"/>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pivotFmt>
      <c:pivotFmt>
        <c:idx val="5"/>
        <c:spPr>
          <a:solidFill>
            <a:srgbClr val="FFC000"/>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FFC000"/>
          </a:solidFill>
          <a:ln>
            <a:noFill/>
          </a:ln>
          <a:effectLst/>
        </c:spPr>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pivotFmt>
      <c:pivotFmt>
        <c:idx val="11"/>
        <c:spPr>
          <a:solidFill>
            <a:srgbClr val="FFC000"/>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C000"/>
          </a:solidFill>
          <a:ln>
            <a:no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B050"/>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1C72-8B41-8A4C-065AAB475AD2}"/>
              </c:ext>
            </c:extLst>
          </c:dPt>
          <c:dPt>
            <c:idx val="1"/>
            <c:invertIfNegative val="0"/>
            <c:bubble3D val="0"/>
            <c:spPr>
              <a:solidFill>
                <a:srgbClr val="FFC000"/>
              </a:solidFill>
              <a:ln>
                <a:noFill/>
              </a:ln>
              <a:effectLst/>
            </c:spPr>
            <c:extLst>
              <c:ext xmlns:c16="http://schemas.microsoft.com/office/drawing/2014/chart" uri="{C3380CC4-5D6E-409C-BE32-E72D297353CC}">
                <c16:uniqueId val="{00000003-1C72-8B41-8A4C-065AAB475AD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C72-8B41-8A4C-065AAB475AD2}"/>
            </c:ext>
          </c:extLst>
        </c:ser>
        <c:dLbls>
          <c:dLblPos val="outEnd"/>
          <c:showLegendKey val="0"/>
          <c:showVal val="1"/>
          <c:showCatName val="0"/>
          <c:showSerName val="0"/>
          <c:showPercent val="0"/>
          <c:showBubbleSize val="0"/>
        </c:dLbls>
        <c:gapWidth val="182"/>
        <c:axId val="1807131743"/>
        <c:axId val="700901888"/>
      </c:barChart>
      <c:catAx>
        <c:axId val="1807131743"/>
        <c:scaling>
          <c:orientation val="minMax"/>
        </c:scaling>
        <c:delete val="0"/>
        <c:axPos val="l"/>
        <c:numFmt formatCode="General" sourceLinked="1"/>
        <c:majorTickMark val="none"/>
        <c:minorTickMark val="none"/>
        <c:tickLblPos val="nextTo"/>
        <c:spPr>
          <a:noFill/>
          <a:ln w="9525" cap="flat" cmpd="sng" algn="ctr">
            <a:solidFill>
              <a:schemeClr val="bg1">
                <a:alpha val="20048"/>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0901888"/>
        <c:crosses val="autoZero"/>
        <c:auto val="1"/>
        <c:lblAlgn val="ctr"/>
        <c:lblOffset val="100"/>
        <c:noMultiLvlLbl val="0"/>
      </c:catAx>
      <c:valAx>
        <c:axId val="700901888"/>
        <c:scaling>
          <c:orientation val="minMax"/>
        </c:scaling>
        <c:delete val="0"/>
        <c:axPos val="b"/>
        <c:majorGridlines>
          <c:spPr>
            <a:ln w="9525" cap="flat" cmpd="sng" algn="ctr">
              <a:solidFill>
                <a:schemeClr val="bg1">
                  <a:alpha val="2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1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FF00"/>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303-FF45-94AA-D9A8716B2187}"/>
            </c:ext>
          </c:extLst>
        </c:ser>
        <c:dLbls>
          <c:dLblPos val="outEnd"/>
          <c:showLegendKey val="0"/>
          <c:showVal val="1"/>
          <c:showCatName val="0"/>
          <c:showSerName val="0"/>
          <c:showPercent val="0"/>
          <c:showBubbleSize val="0"/>
        </c:dLbls>
        <c:gapWidth val="182"/>
        <c:axId val="1807131743"/>
        <c:axId val="700901888"/>
      </c:barChart>
      <c:catAx>
        <c:axId val="1807131743"/>
        <c:scaling>
          <c:orientation val="minMax"/>
        </c:scaling>
        <c:delete val="0"/>
        <c:axPos val="l"/>
        <c:numFmt formatCode="General" sourceLinked="1"/>
        <c:majorTickMark val="none"/>
        <c:minorTickMark val="none"/>
        <c:tickLblPos val="nextTo"/>
        <c:spPr>
          <a:noFill/>
          <a:ln w="9525" cap="flat" cmpd="sng" algn="ctr">
            <a:solidFill>
              <a:schemeClr val="bg1">
                <a:alpha val="20048"/>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0901888"/>
        <c:crosses val="autoZero"/>
        <c:auto val="1"/>
        <c:lblAlgn val="ctr"/>
        <c:lblOffset val="100"/>
        <c:noMultiLvlLbl val="0"/>
      </c:catAx>
      <c:valAx>
        <c:axId val="700901888"/>
        <c:scaling>
          <c:orientation val="minMax"/>
        </c:scaling>
        <c:delete val="0"/>
        <c:axPos val="b"/>
        <c:majorGridlines>
          <c:spPr>
            <a:ln w="9525" cap="flat" cmpd="sng" algn="ctr">
              <a:solidFill>
                <a:schemeClr val="bg1">
                  <a:alpha val="2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1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27</xdr:col>
      <xdr:colOff>25400</xdr:colOff>
      <xdr:row>6</xdr:row>
      <xdr:rowOff>12700</xdr:rowOff>
    </xdr:to>
    <xdr:sp macro="" textlink="">
      <xdr:nvSpPr>
        <xdr:cNvPr id="3" name="Rectangle 2">
          <a:extLst>
            <a:ext uri="{FF2B5EF4-FFF2-40B4-BE49-F238E27FC236}">
              <a16:creationId xmlns:a16="http://schemas.microsoft.com/office/drawing/2014/main" id="{3002E53D-FE30-BBEC-7DCE-5B27429BF0EE}"/>
            </a:ext>
          </a:extLst>
        </xdr:cNvPr>
        <xdr:cNvSpPr/>
      </xdr:nvSpPr>
      <xdr:spPr>
        <a:xfrm>
          <a:off x="139700" y="76200"/>
          <a:ext cx="21488400" cy="9525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4800">
              <a:solidFill>
                <a:schemeClr val="bg1"/>
              </a:solidFill>
            </a:rPr>
            <a:t>Coffee Sales Dashboard</a:t>
          </a:r>
        </a:p>
        <a:p>
          <a:pPr algn="l"/>
          <a:endParaRPr lang="en-GB" sz="1100" baseline="0">
            <a:solidFill>
              <a:schemeClr val="bg1"/>
            </a:solidFill>
          </a:endParaRPr>
        </a:p>
        <a:p>
          <a:pPr algn="l"/>
          <a:endParaRPr lang="en-GB" sz="1100">
            <a:solidFill>
              <a:schemeClr val="bg1"/>
            </a:solidFill>
          </a:endParaRPr>
        </a:p>
      </xdr:txBody>
    </xdr:sp>
    <xdr:clientData/>
  </xdr:twoCellAnchor>
  <xdr:twoCellAnchor editAs="oneCell">
    <xdr:from>
      <xdr:col>1</xdr:col>
      <xdr:colOff>0</xdr:colOff>
      <xdr:row>6</xdr:row>
      <xdr:rowOff>0</xdr:rowOff>
    </xdr:from>
    <xdr:to>
      <xdr:col>20</xdr:col>
      <xdr:colOff>762000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5236C4E-E8CD-BE4A-B856-D9B5DC6432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1016000"/>
              <a:ext cx="16446500" cy="1524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38100</xdr:colOff>
      <xdr:row>9</xdr:row>
      <xdr:rowOff>114300</xdr:rowOff>
    </xdr:from>
    <xdr:to>
      <xdr:col>24</xdr:col>
      <xdr:colOff>127000</xdr:colOff>
      <xdr:row>14</xdr:row>
      <xdr:rowOff>63499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9BCFB72-61C7-374B-AA85-5DB19C5315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687800" y="1701800"/>
              <a:ext cx="25654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12700</xdr:colOff>
      <xdr:row>6</xdr:row>
      <xdr:rowOff>12700</xdr:rowOff>
    </xdr:from>
    <xdr:to>
      <xdr:col>27</xdr:col>
      <xdr:colOff>12700</xdr:colOff>
      <xdr:row>9</xdr:row>
      <xdr:rowOff>88900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588CC06-50AA-F447-8EA1-A45AADB7C1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662400" y="1028700"/>
              <a:ext cx="49530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203200</xdr:colOff>
      <xdr:row>9</xdr:row>
      <xdr:rowOff>114300</xdr:rowOff>
    </xdr:from>
    <xdr:to>
      <xdr:col>27</xdr:col>
      <xdr:colOff>12700</xdr:colOff>
      <xdr:row>12</xdr:row>
      <xdr:rowOff>177800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7F0C7E4-38D4-F242-AA63-EA25BF5AE0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329400" y="1701800"/>
              <a:ext cx="2286000" cy="63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165100</xdr:rowOff>
    </xdr:from>
    <xdr:to>
      <xdr:col>12</xdr:col>
      <xdr:colOff>762000</xdr:colOff>
      <xdr:row>56</xdr:row>
      <xdr:rowOff>127000</xdr:rowOff>
    </xdr:to>
    <xdr:graphicFrame macro="">
      <xdr:nvGraphicFramePr>
        <xdr:cNvPr id="8" name="Chart 7">
          <a:extLst>
            <a:ext uri="{FF2B5EF4-FFF2-40B4-BE49-F238E27FC236}">
              <a16:creationId xmlns:a16="http://schemas.microsoft.com/office/drawing/2014/main" id="{D9E27069-5D4A-BF4F-9B38-6AA3364BD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50800</xdr:colOff>
      <xdr:row>14</xdr:row>
      <xdr:rowOff>165100</xdr:rowOff>
    </xdr:from>
    <xdr:to>
      <xdr:col>27</xdr:col>
      <xdr:colOff>12700</xdr:colOff>
      <xdr:row>35</xdr:row>
      <xdr:rowOff>25400</xdr:rowOff>
    </xdr:to>
    <xdr:graphicFrame macro="">
      <xdr:nvGraphicFramePr>
        <xdr:cNvPr id="9" name="Chart 8">
          <a:extLst>
            <a:ext uri="{FF2B5EF4-FFF2-40B4-BE49-F238E27FC236}">
              <a16:creationId xmlns:a16="http://schemas.microsoft.com/office/drawing/2014/main" id="{CBA5C249-5969-3A49-AC7E-56034E94F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50800</xdr:colOff>
      <xdr:row>35</xdr:row>
      <xdr:rowOff>114300</xdr:rowOff>
    </xdr:from>
    <xdr:to>
      <xdr:col>27</xdr:col>
      <xdr:colOff>12700</xdr:colOff>
      <xdr:row>56</xdr:row>
      <xdr:rowOff>76200</xdr:rowOff>
    </xdr:to>
    <xdr:graphicFrame macro="">
      <xdr:nvGraphicFramePr>
        <xdr:cNvPr id="10" name="Chart 9">
          <a:extLst>
            <a:ext uri="{FF2B5EF4-FFF2-40B4-BE49-F238E27FC236}">
              <a16:creationId xmlns:a16="http://schemas.microsoft.com/office/drawing/2014/main" id="{E116EA0A-6D4B-5E4E-A0AC-561F63D69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Singh" refreshedDate="45500.878176967592" createdVersion="8" refreshedVersion="8" minRefreshableVersion="3" recordCount="1000" xr:uid="{DFDAF043-E27A-BF43-90AE-DC8418DF00FE}">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09561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9E8B7-07C7-CE42-AC6B-DFB2F8A51A4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4C870-51D2-F44C-8339-5645B7B9E5F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C400F-C3FF-FD45-8AF4-1240816819D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0">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1"/>
          </reference>
        </references>
      </pivotArea>
    </chartFormat>
    <chartFormat chart="11" format="14">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A90518-947C-AA46-A473-1976681BE57C}" sourceName="Size">
  <pivotTables>
    <pivotTable tabId="18" name="PivotTable1"/>
  </pivotTables>
  <data>
    <tabular pivotCacheId="6095610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C25400-BD7B-3A4A-8F5B-AF18F1D96FE4}" sourceName="Roast Type Name">
  <pivotTables>
    <pivotTable tabId="18" name="PivotTable1"/>
  </pivotTables>
  <data>
    <tabular pivotCacheId="6095610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3D5DED-0D99-6946-9914-96D119507DDD}" sourceName="Loyalty Card">
  <pivotTables>
    <pivotTable tabId="18" name="PivotTable1"/>
  </pivotTables>
  <data>
    <tabular pivotCacheId="6095610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AB1447-5966-EE49-BB70-802C155DA794}" cache="Slicer_Size" caption="Size" columnCount="2" style="SlicerStyleDark1" rowHeight="230716"/>
  <slicer name="Roast Type Name" xr10:uid="{8DF629EF-554E-1643-9BBB-02E31D0C0870}" cache="Slicer_Roast_Type_Name" caption="Roast Type Name" columnCount="3" style="SlicerStyleDark1" rowHeight="230716"/>
  <slicer name="Loyalty Card" xr10:uid="{20C92994-636E-1943-8A64-EBB8C3D7FFB6}" cache="Slicer_Loyalty_Card" caption="Loyalty Card"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2FDEA0-15EA-0C4F-B6A3-144AF806B03F}" name="orderstable" displayName="orderstable" ref="A1:P1001" totalsRowShown="0" headerRowDxfId="14">
  <autoFilter ref="A1:P1001" xr:uid="{5E2FDEA0-15EA-0C4F-B6A3-144AF806B03F}"/>
  <tableColumns count="16">
    <tableColumn id="1" xr3:uid="{25E0DD9E-D8BF-B349-9DD7-8FA56CA58D2F}" name="Order ID" dataDxfId="13"/>
    <tableColumn id="2" xr3:uid="{D308F6DE-0FE9-5848-98AE-E99C95780D3C}" name="Order Date" dataDxfId="12"/>
    <tableColumn id="3" xr3:uid="{6DE93138-C912-894E-8843-66CAC6F626EE}" name="Customer ID" dataDxfId="11"/>
    <tableColumn id="4" xr3:uid="{818E82EF-15FE-5744-A8F4-F91AA03CDF2F}" name="Product ID" dataDxfId="10"/>
    <tableColumn id="5" xr3:uid="{E9C0D2E3-AA1D-A741-9694-08A5834A0047}" name="Quantity" dataDxfId="9"/>
    <tableColumn id="6" xr3:uid="{C9E493AA-EDC7-3B4F-AA58-18E8B06D8615}" name="Customer Name" dataDxfId="8">
      <calculatedColumnFormula>_xlfn.XLOOKUP(C2,customers!$A$1:$A$1001,customers!$B$1:$B$1001,,0)</calculatedColumnFormula>
    </tableColumn>
    <tableColumn id="7" xr3:uid="{70B021E4-E213-884E-AE23-8E87A2E1650A}" name="Email" dataDxfId="7">
      <calculatedColumnFormula>IF(_xlfn.XLOOKUP(C2,customers!$A$1:$A$1001,customers!$C$1:$C$1001,,0)=0,"",_xlfn.XLOOKUP(C2,customers!$A$1:$A$1001,customers!$C$1:$C$1001,,0))</calculatedColumnFormula>
    </tableColumn>
    <tableColumn id="8" xr3:uid="{99153BF2-BF32-6843-AB7B-DF6935AB6CDE}" name="Country" dataDxfId="6">
      <calculatedColumnFormula>_xlfn.XLOOKUP(C2,customers!$A$1:$A$1001,customers!$G$1:$G$1001,,0)</calculatedColumnFormula>
    </tableColumn>
    <tableColumn id="9" xr3:uid="{5C2D8A64-8D91-9947-BDEE-EE678870695D}" name="Coffee Type" dataDxfId="5">
      <calculatedColumnFormula>_xlfn.XLOOKUP(D2,products!$A$1:$A$49,products!$B$1:$B$49,,0)</calculatedColumnFormula>
    </tableColumn>
    <tableColumn id="10" xr3:uid="{54B3F63B-0A7E-7B46-9B79-E41EBCAECD44}" name="Roast Type" dataDxfId="4">
      <calculatedColumnFormula>_xlfn.XLOOKUP($D2,products!$A$1:$A$49,products!$C$1:$C$49,,0)</calculatedColumnFormula>
    </tableColumn>
    <tableColumn id="11" xr3:uid="{B2ECE797-C833-414C-B7CC-F3C2680486C6}" name="Size" dataDxfId="3">
      <calculatedColumnFormula>_xlfn.XLOOKUP($D2,products!$A$1:$A$49,products!$D$1:$D$49,,0)</calculatedColumnFormula>
    </tableColumn>
    <tableColumn id="12" xr3:uid="{B6366B56-BB45-FC44-AD68-BC807F3026E0}" name="Unit Price" dataDxfId="2" dataCellStyle="Currency">
      <calculatedColumnFormula>_xlfn.XLOOKUP($D2,products!$A$1:$A$49,products!$E$1:$E$49,,0)</calculatedColumnFormula>
    </tableColumn>
    <tableColumn id="13" xr3:uid="{957BD6ED-9C65-CC45-A2CE-EC549D996C74}" name="Sales" dataDxfId="1" dataCellStyle="Currency">
      <calculatedColumnFormula>L2*E2</calculatedColumnFormula>
    </tableColumn>
    <tableColumn id="14" xr3:uid="{A151B404-2EC9-B04D-A7D9-024B003AECF5}" name="Coffee Type Name">
      <calculatedColumnFormula>IF(I2="Rob","Robusta",IF(I2="Exc","Excelsa",IF(I2="Ara","Arabica",IF(I2="Lib","Liberica",""))))</calculatedColumnFormula>
    </tableColumn>
    <tableColumn id="15" xr3:uid="{D587271E-6C4B-CF41-B70C-112ED0870B2E}" name="Roast Type Name">
      <calculatedColumnFormula>IF(J2="M","Medium",IF(J2="L","Light",IF(J2="D","Dark","")))</calculatedColumnFormula>
    </tableColumn>
    <tableColumn id="16" xr3:uid="{E6588EDD-8104-164B-8D77-1EFF837B4C5F}" name="Loyalty Card" dataDxfId="0">
      <calculatedColumnFormula>_xlfn.XLOOKUP(orderstable[[#This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94F90A-8206-E941-B4D5-D42C9734D2A1}" sourceName="Order Date">
  <pivotTables>
    <pivotTable tabId="18" name="PivotTable1"/>
  </pivotTables>
  <state minimalRefreshVersion="6" lastRefreshVersion="6" pivotCacheId="6095610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4CFB37-0446-694E-86A1-10EB357C3FF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297E-0F85-D945-B2F1-B81130C7B393}">
  <dimension ref="A1"/>
  <sheetViews>
    <sheetView tabSelected="1" topLeftCell="A3" zoomScaleNormal="100" workbookViewId="0">
      <selection activeCell="AC24" sqref="AC24"/>
    </sheetView>
  </sheetViews>
  <sheetFormatPr baseColWidth="10" defaultRowHeight="15" x14ac:dyDescent="0.2"/>
  <cols>
    <col min="1" max="1" width="1.83203125" style="12" customWidth="1"/>
    <col min="2" max="16384" width="10.83203125" style="12"/>
  </cols>
  <sheetData>
    <row r="1" s="12" customFormat="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9798-B1C5-7E4E-9560-B7040F8A670C}">
  <dimension ref="A3:U48"/>
  <sheetViews>
    <sheetView workbookViewId="0">
      <selection activeCell="U26" sqref="U26"/>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s>
  <sheetData>
    <row r="3" spans="1:10" x14ac:dyDescent="0.2">
      <c r="A3" s="8" t="s">
        <v>6216</v>
      </c>
      <c r="C3" s="8" t="s">
        <v>9</v>
      </c>
    </row>
    <row r="4" spans="1:10" x14ac:dyDescent="0.2">
      <c r="A4" s="8" t="s">
        <v>6214</v>
      </c>
      <c r="B4" s="8" t="s">
        <v>6215</v>
      </c>
      <c r="C4" t="s">
        <v>6193</v>
      </c>
      <c r="D4" t="s">
        <v>6194</v>
      </c>
      <c r="E4" t="s">
        <v>6195</v>
      </c>
      <c r="F4" t="s">
        <v>6192</v>
      </c>
    </row>
    <row r="5" spans="1:10" x14ac:dyDescent="0.2">
      <c r="A5" t="s">
        <v>6198</v>
      </c>
      <c r="B5" t="s">
        <v>6202</v>
      </c>
      <c r="C5" s="9">
        <v>186.85499999999999</v>
      </c>
      <c r="D5" s="9">
        <v>305.97000000000003</v>
      </c>
      <c r="E5" s="9">
        <v>213.15999999999997</v>
      </c>
      <c r="F5" s="9">
        <v>123</v>
      </c>
      <c r="J5" s="10"/>
    </row>
    <row r="6" spans="1:10" x14ac:dyDescent="0.2">
      <c r="B6" t="s">
        <v>6203</v>
      </c>
      <c r="C6" s="9">
        <v>251.96499999999997</v>
      </c>
      <c r="D6" s="9">
        <v>129.46</v>
      </c>
      <c r="E6" s="9">
        <v>434.03999999999996</v>
      </c>
      <c r="F6" s="9">
        <v>171.93999999999997</v>
      </c>
    </row>
    <row r="7" spans="1:10" x14ac:dyDescent="0.2">
      <c r="B7" t="s">
        <v>6204</v>
      </c>
      <c r="C7" s="9">
        <v>224.94499999999999</v>
      </c>
      <c r="D7" s="9">
        <v>349.12</v>
      </c>
      <c r="E7" s="9">
        <v>321.04000000000002</v>
      </c>
      <c r="F7" s="9">
        <v>126.035</v>
      </c>
    </row>
    <row r="8" spans="1:10" x14ac:dyDescent="0.2">
      <c r="B8" t="s">
        <v>6205</v>
      </c>
      <c r="C8" s="9">
        <v>307.12</v>
      </c>
      <c r="D8" s="9">
        <v>681.07499999999993</v>
      </c>
      <c r="E8" s="9">
        <v>533.70499999999993</v>
      </c>
      <c r="F8" s="9">
        <v>158.85</v>
      </c>
    </row>
    <row r="9" spans="1:10" x14ac:dyDescent="0.2">
      <c r="B9" t="s">
        <v>6206</v>
      </c>
      <c r="C9" s="9">
        <v>53.664999999999992</v>
      </c>
      <c r="D9" s="9">
        <v>83.025000000000006</v>
      </c>
      <c r="E9" s="9">
        <v>193.83499999999998</v>
      </c>
      <c r="F9" s="9">
        <v>68.039999999999992</v>
      </c>
    </row>
    <row r="10" spans="1:10" x14ac:dyDescent="0.2">
      <c r="B10" t="s">
        <v>6207</v>
      </c>
      <c r="C10" s="9">
        <v>163.01999999999998</v>
      </c>
      <c r="D10" s="9">
        <v>678.3599999999999</v>
      </c>
      <c r="E10" s="9">
        <v>171.04500000000002</v>
      </c>
      <c r="F10" s="9">
        <v>372.255</v>
      </c>
    </row>
    <row r="11" spans="1:10" x14ac:dyDescent="0.2">
      <c r="B11" t="s">
        <v>6208</v>
      </c>
      <c r="C11" s="9">
        <v>345.02</v>
      </c>
      <c r="D11" s="9">
        <v>273.86999999999995</v>
      </c>
      <c r="E11" s="9">
        <v>184.12999999999997</v>
      </c>
      <c r="F11" s="9">
        <v>201.11499999999998</v>
      </c>
    </row>
    <row r="12" spans="1:10" x14ac:dyDescent="0.2">
      <c r="B12" t="s">
        <v>6209</v>
      </c>
      <c r="C12" s="9">
        <v>334.89</v>
      </c>
      <c r="D12" s="9">
        <v>70.95</v>
      </c>
      <c r="E12" s="9">
        <v>134.23000000000002</v>
      </c>
      <c r="F12" s="9">
        <v>166.27499999999998</v>
      </c>
    </row>
    <row r="13" spans="1:10" x14ac:dyDescent="0.2">
      <c r="B13" t="s">
        <v>6210</v>
      </c>
      <c r="C13" s="9">
        <v>178.70999999999998</v>
      </c>
      <c r="D13" s="9">
        <v>166.1</v>
      </c>
      <c r="E13" s="9">
        <v>439.30999999999995</v>
      </c>
      <c r="F13" s="9">
        <v>492.9</v>
      </c>
    </row>
    <row r="14" spans="1:10" x14ac:dyDescent="0.2">
      <c r="B14" t="s">
        <v>6211</v>
      </c>
      <c r="C14" s="9">
        <v>301.98500000000001</v>
      </c>
      <c r="D14" s="9">
        <v>153.76499999999999</v>
      </c>
      <c r="E14" s="9">
        <v>215.55499999999998</v>
      </c>
      <c r="F14" s="9">
        <v>213.66499999999999</v>
      </c>
    </row>
    <row r="15" spans="1:10" x14ac:dyDescent="0.2">
      <c r="B15" t="s">
        <v>6212</v>
      </c>
      <c r="C15" s="9">
        <v>312.83499999999998</v>
      </c>
      <c r="D15" s="9">
        <v>63.249999999999993</v>
      </c>
      <c r="E15" s="9">
        <v>350.89500000000004</v>
      </c>
      <c r="F15" s="9">
        <v>96.405000000000001</v>
      </c>
    </row>
    <row r="16" spans="1:10" x14ac:dyDescent="0.2">
      <c r="B16" t="s">
        <v>6213</v>
      </c>
      <c r="C16" s="9">
        <v>265.62</v>
      </c>
      <c r="D16" s="9">
        <v>526.51499999999987</v>
      </c>
      <c r="E16" s="9">
        <v>187.06</v>
      </c>
      <c r="F16" s="9">
        <v>210.58999999999997</v>
      </c>
    </row>
    <row r="17" spans="1:21" x14ac:dyDescent="0.2">
      <c r="A17" t="s">
        <v>6199</v>
      </c>
      <c r="B17" t="s">
        <v>6202</v>
      </c>
      <c r="C17" s="9">
        <v>47.25</v>
      </c>
      <c r="D17" s="9">
        <v>65.805000000000007</v>
      </c>
      <c r="E17" s="9">
        <v>274.67500000000001</v>
      </c>
      <c r="F17" s="9">
        <v>179.22</v>
      </c>
    </row>
    <row r="18" spans="1:21" x14ac:dyDescent="0.2">
      <c r="B18" t="s">
        <v>6203</v>
      </c>
      <c r="C18" s="9">
        <v>745.44999999999993</v>
      </c>
      <c r="D18" s="9">
        <v>428.88499999999999</v>
      </c>
      <c r="E18" s="9">
        <v>194.17499999999998</v>
      </c>
      <c r="F18" s="9">
        <v>429.82999999999993</v>
      </c>
    </row>
    <row r="19" spans="1:21" x14ac:dyDescent="0.2">
      <c r="B19" t="s">
        <v>6204</v>
      </c>
      <c r="C19" s="9">
        <v>130.47</v>
      </c>
      <c r="D19" s="9">
        <v>271.48500000000001</v>
      </c>
      <c r="E19" s="9">
        <v>281.20499999999998</v>
      </c>
      <c r="F19" s="9">
        <v>231.63000000000002</v>
      </c>
    </row>
    <row r="20" spans="1:21" x14ac:dyDescent="0.2">
      <c r="B20" t="s">
        <v>6205</v>
      </c>
      <c r="C20" s="9">
        <v>27</v>
      </c>
      <c r="D20" s="9">
        <v>347.26</v>
      </c>
      <c r="E20" s="9">
        <v>147.51</v>
      </c>
      <c r="F20" s="9">
        <v>240.04</v>
      </c>
    </row>
    <row r="21" spans="1:21" x14ac:dyDescent="0.2">
      <c r="B21" t="s">
        <v>6206</v>
      </c>
      <c r="C21" s="9">
        <v>255.11499999999995</v>
      </c>
      <c r="D21" s="9">
        <v>541.73</v>
      </c>
      <c r="E21" s="9">
        <v>83.43</v>
      </c>
      <c r="F21" s="9">
        <v>59.079999999999991</v>
      </c>
    </row>
    <row r="22" spans="1:21" x14ac:dyDescent="0.2">
      <c r="B22" t="s">
        <v>6207</v>
      </c>
      <c r="C22" s="9">
        <v>584.78999999999985</v>
      </c>
      <c r="D22" s="9">
        <v>357.42999999999995</v>
      </c>
      <c r="E22" s="9">
        <v>355.34</v>
      </c>
      <c r="F22" s="9">
        <v>140.88</v>
      </c>
    </row>
    <row r="23" spans="1:21" x14ac:dyDescent="0.2">
      <c r="B23" t="s">
        <v>6208</v>
      </c>
      <c r="C23" s="9">
        <v>430.62</v>
      </c>
      <c r="D23" s="9">
        <v>227.42500000000001</v>
      </c>
      <c r="E23" s="9">
        <v>236.315</v>
      </c>
      <c r="F23" s="9">
        <v>414.58499999999992</v>
      </c>
    </row>
    <row r="24" spans="1:21" x14ac:dyDescent="0.2">
      <c r="B24" t="s">
        <v>6209</v>
      </c>
      <c r="C24" s="9">
        <v>22.5</v>
      </c>
      <c r="D24" s="9">
        <v>77.72</v>
      </c>
      <c r="E24" s="9">
        <v>60.5</v>
      </c>
      <c r="F24" s="9">
        <v>139.67999999999998</v>
      </c>
    </row>
    <row r="25" spans="1:21" x14ac:dyDescent="0.2">
      <c r="B25" t="s">
        <v>6210</v>
      </c>
      <c r="C25" s="9">
        <v>126.14999999999999</v>
      </c>
      <c r="D25" s="9">
        <v>195.11</v>
      </c>
      <c r="E25" s="9">
        <v>89.13</v>
      </c>
      <c r="F25" s="9">
        <v>302.65999999999997</v>
      </c>
    </row>
    <row r="26" spans="1:21" x14ac:dyDescent="0.2">
      <c r="B26" t="s">
        <v>6211</v>
      </c>
      <c r="C26" s="9">
        <v>376.03</v>
      </c>
      <c r="D26" s="9">
        <v>523.24</v>
      </c>
      <c r="E26" s="9">
        <v>440.96499999999997</v>
      </c>
      <c r="F26" s="9">
        <v>174.46999999999997</v>
      </c>
      <c r="U26" t="s">
        <v>6217</v>
      </c>
    </row>
    <row r="27" spans="1:21" x14ac:dyDescent="0.2">
      <c r="B27" t="s">
        <v>6212</v>
      </c>
      <c r="C27" s="9">
        <v>515.17999999999995</v>
      </c>
      <c r="D27" s="9">
        <v>142.56</v>
      </c>
      <c r="E27" s="9">
        <v>347.03999999999996</v>
      </c>
      <c r="F27" s="9">
        <v>104.08499999999999</v>
      </c>
    </row>
    <row r="28" spans="1:21" x14ac:dyDescent="0.2">
      <c r="B28" t="s">
        <v>6213</v>
      </c>
      <c r="C28" s="9">
        <v>95.859999999999985</v>
      </c>
      <c r="D28" s="9">
        <v>484.76</v>
      </c>
      <c r="E28" s="9">
        <v>94.17</v>
      </c>
      <c r="F28" s="9">
        <v>77.10499999999999</v>
      </c>
    </row>
    <row r="29" spans="1:21" x14ac:dyDescent="0.2">
      <c r="A29" t="s">
        <v>6200</v>
      </c>
      <c r="B29" t="s">
        <v>6202</v>
      </c>
      <c r="C29" s="9">
        <v>258.34500000000003</v>
      </c>
      <c r="D29" s="9">
        <v>139.625</v>
      </c>
      <c r="E29" s="9">
        <v>279.52000000000004</v>
      </c>
      <c r="F29" s="9">
        <v>160.19499999999999</v>
      </c>
    </row>
    <row r="30" spans="1:21" x14ac:dyDescent="0.2">
      <c r="B30" t="s">
        <v>6203</v>
      </c>
      <c r="C30" s="9">
        <v>342.2</v>
      </c>
      <c r="D30" s="9">
        <v>284.24999999999994</v>
      </c>
      <c r="E30" s="9">
        <v>251.83</v>
      </c>
      <c r="F30" s="9">
        <v>80.550000000000011</v>
      </c>
    </row>
    <row r="31" spans="1:21" x14ac:dyDescent="0.2">
      <c r="B31" t="s">
        <v>6204</v>
      </c>
      <c r="C31" s="9">
        <v>418.30499999999989</v>
      </c>
      <c r="D31" s="9">
        <v>468.125</v>
      </c>
      <c r="E31" s="9">
        <v>405.05500000000006</v>
      </c>
      <c r="F31" s="9">
        <v>253.15499999999997</v>
      </c>
    </row>
    <row r="32" spans="1:21"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5D046-E344-F246-9DDC-70B9F1C54B5A}">
  <dimension ref="A3:U26"/>
  <sheetViews>
    <sheetView workbookViewId="0">
      <selection activeCell="J41" sqref="J41"/>
    </sheetView>
  </sheetViews>
  <sheetFormatPr baseColWidth="10" defaultRowHeight="15" x14ac:dyDescent="0.2"/>
  <cols>
    <col min="1" max="1" width="16" bestFit="1" customWidth="1"/>
    <col min="2" max="2" width="10.5" bestFit="1" customWidth="1"/>
    <col min="3" max="4" width="6.6640625" bestFit="1" customWidth="1"/>
    <col min="5" max="5" width="5.6640625" bestFit="1" customWidth="1"/>
    <col min="6" max="6" width="4.1640625" bestFit="1" customWidth="1"/>
  </cols>
  <sheetData>
    <row r="3" spans="1:10" x14ac:dyDescent="0.2">
      <c r="A3" s="8" t="s">
        <v>4</v>
      </c>
      <c r="B3" t="s">
        <v>6216</v>
      </c>
    </row>
    <row r="4" spans="1:10" x14ac:dyDescent="0.2">
      <c r="A4" t="s">
        <v>3753</v>
      </c>
      <c r="B4" s="11">
        <v>278.01</v>
      </c>
    </row>
    <row r="5" spans="1:10" x14ac:dyDescent="0.2">
      <c r="A5" t="s">
        <v>1598</v>
      </c>
      <c r="B5" s="11">
        <v>281.67499999999995</v>
      </c>
      <c r="J5" s="10"/>
    </row>
    <row r="6" spans="1:10" x14ac:dyDescent="0.2">
      <c r="A6" t="s">
        <v>2587</v>
      </c>
      <c r="B6" s="11">
        <v>289.11</v>
      </c>
    </row>
    <row r="7" spans="1:10" x14ac:dyDescent="0.2">
      <c r="A7" t="s">
        <v>5765</v>
      </c>
      <c r="B7" s="11">
        <v>307.04499999999996</v>
      </c>
    </row>
    <row r="8" spans="1:10" x14ac:dyDescent="0.2">
      <c r="A8" t="s">
        <v>5114</v>
      </c>
      <c r="B8" s="11">
        <v>317.06999999999994</v>
      </c>
    </row>
    <row r="26" spans="21:21" x14ac:dyDescent="0.2">
      <c r="U26"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D0E9-FF50-5949-AFFD-22142A37662F}">
  <dimension ref="A3:U26"/>
  <sheetViews>
    <sheetView workbookViewId="0">
      <selection activeCell="A5" sqref="A5"/>
    </sheetView>
  </sheetViews>
  <sheetFormatPr baseColWidth="10" defaultRowHeight="15" x14ac:dyDescent="0.2"/>
  <cols>
    <col min="1" max="1" width="13.5" bestFit="1" customWidth="1"/>
    <col min="2" max="2" width="10.5" bestFit="1" customWidth="1"/>
    <col min="3" max="4" width="6.6640625" bestFit="1" customWidth="1"/>
    <col min="5" max="5" width="5.6640625" bestFit="1" customWidth="1"/>
    <col min="6" max="6" width="4.1640625" bestFit="1" customWidth="1"/>
  </cols>
  <sheetData>
    <row r="3" spans="1:10" x14ac:dyDescent="0.2">
      <c r="A3" t="s">
        <v>7</v>
      </c>
      <c r="B3" t="s">
        <v>6216</v>
      </c>
    </row>
    <row r="4" spans="1:10" x14ac:dyDescent="0.2">
      <c r="A4" t="s">
        <v>28</v>
      </c>
      <c r="B4" s="11">
        <v>2798.5050000000001</v>
      </c>
    </row>
    <row r="5" spans="1:10" x14ac:dyDescent="0.2">
      <c r="A5" t="s">
        <v>318</v>
      </c>
      <c r="B5" s="11">
        <v>6696.8649999999989</v>
      </c>
      <c r="J5" s="10"/>
    </row>
    <row r="6" spans="1:10" x14ac:dyDescent="0.2">
      <c r="A6" t="s">
        <v>19</v>
      </c>
      <c r="B6" s="11">
        <v>35638.88499999998</v>
      </c>
    </row>
    <row r="26" spans="21:21" x14ac:dyDescent="0.2">
      <c r="U26" t="s">
        <v>6217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7" sqref="Q7"/>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3" t="s">
        <v>490</v>
      </c>
      <c r="B2" s="5">
        <v>43713</v>
      </c>
      <c r="C2" s="3" t="s">
        <v>491</v>
      </c>
      <c r="D2" s="4"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4" t="str">
        <f>_xlfn.XLOOKUP($D2,products!$A$1:$A$49,products!$B$1:$B$49,,0)</f>
        <v>Rob</v>
      </c>
      <c r="J2" s="4" t="str">
        <f>_xlfn.XLOOKUP($D2,products!$A$1:$A$49,products!$C$1:$C$49,,0)</f>
        <v>M</v>
      </c>
      <c r="K2" s="6">
        <f>_xlfn.XLOOKUP($D2,products!$A$1:$A$49,products!$D$1:$D$49,,0)</f>
        <v>1</v>
      </c>
      <c r="L2" s="7">
        <f>_xlfn.XLOOKUP($D2,products!$A$1:$A$49,products!$E$1:$E$49,,0)</f>
        <v>9.9499999999999993</v>
      </c>
      <c r="M2" s="7">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
      <c r="A3" s="3" t="s">
        <v>490</v>
      </c>
      <c r="B3" s="5">
        <v>43713</v>
      </c>
      <c r="C3" s="3" t="s">
        <v>491</v>
      </c>
      <c r="D3" s="4"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4" t="str">
        <f>_xlfn.XLOOKUP(D3,products!$A$1:$A$49,products!$B$1:$B$49,,0)</f>
        <v>Exc</v>
      </c>
      <c r="J3" s="4" t="str">
        <f>_xlfn.XLOOKUP($D3,products!$A$1:$A$49,products!$C$1:$C$49,,0)</f>
        <v>M</v>
      </c>
      <c r="K3" s="6">
        <f>_xlfn.XLOOKUP($D3,products!$A$1:$A$49,products!$D$1:$D$49,,0)</f>
        <v>0.5</v>
      </c>
      <c r="L3" s="7">
        <f>_xlfn.XLOOKUP($D3,products!$A$1:$A$49,products!$E$1:$E$49,,0)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
      <c r="A4" s="3" t="s">
        <v>501</v>
      </c>
      <c r="B4" s="5">
        <v>44364</v>
      </c>
      <c r="C4" s="3" t="s">
        <v>502</v>
      </c>
      <c r="D4" s="4"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4" t="str">
        <f>_xlfn.XLOOKUP(D4,products!$A$1:$A$49,products!$B$1:$B$49,,0)</f>
        <v>Ara</v>
      </c>
      <c r="J4" s="4" t="str">
        <f>_xlfn.XLOOKUP($D4,products!$A$1:$A$49,products!$C$1:$C$49,,0)</f>
        <v>L</v>
      </c>
      <c r="K4" s="6">
        <f>_xlfn.XLOOKUP($D4,products!$A$1:$A$49,products!$D$1:$D$49,,0)</f>
        <v>1</v>
      </c>
      <c r="L4" s="7">
        <f>_xlfn.XLOOKUP($D4,products!$A$1:$A$49,products!$E$1:$E$49,,0)</f>
        <v>12.95</v>
      </c>
      <c r="M4" s="7">
        <f t="shared" si="0"/>
        <v>12.95</v>
      </c>
      <c r="N4" t="str">
        <f t="shared" si="1"/>
        <v>Arabica</v>
      </c>
      <c r="O4" t="str">
        <f t="shared" si="2"/>
        <v>Light</v>
      </c>
      <c r="P4" t="str">
        <f>_xlfn.XLOOKUP(orderstable[[#This Row],[Customer ID]],customers!$A$1:$A$1001,customers!$I$1:$I$1001,,0)</f>
        <v>Yes</v>
      </c>
    </row>
    <row r="5" spans="1:16" x14ac:dyDescent="0.2">
      <c r="A5" s="3" t="s">
        <v>512</v>
      </c>
      <c r="B5" s="5">
        <v>44392</v>
      </c>
      <c r="C5" s="3" t="s">
        <v>513</v>
      </c>
      <c r="D5" s="4"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4" t="str">
        <f>_xlfn.XLOOKUP(D5,products!$A$1:$A$49,products!$B$1:$B$49,,0)</f>
        <v>Exc</v>
      </c>
      <c r="J5" s="4" t="str">
        <f>_xlfn.XLOOKUP($D5,products!$A$1:$A$49,products!$C$1:$C$49,,0)</f>
        <v>M</v>
      </c>
      <c r="K5" s="6">
        <f>_xlfn.XLOOKUP($D5,products!$A$1:$A$49,products!$D$1:$D$49,,0)</f>
        <v>1</v>
      </c>
      <c r="L5" s="7">
        <f>_xlfn.XLOOKUP($D5,products!$A$1:$A$49,products!$E$1:$E$49,,0)</f>
        <v>13.75</v>
      </c>
      <c r="M5" s="7">
        <f t="shared" si="0"/>
        <v>27.5</v>
      </c>
      <c r="N5" t="str">
        <f t="shared" si="1"/>
        <v>Excelsa</v>
      </c>
      <c r="O5" t="str">
        <f t="shared" si="2"/>
        <v>Medium</v>
      </c>
      <c r="P5" t="str">
        <f>_xlfn.XLOOKUP(orderstable[[#This Row],[Customer ID]],customers!$A$1:$A$1001,customers!$I$1:$I$1001,,0)</f>
        <v>No</v>
      </c>
    </row>
    <row r="6" spans="1:16" x14ac:dyDescent="0.2">
      <c r="A6" s="3" t="s">
        <v>512</v>
      </c>
      <c r="B6" s="5">
        <v>44392</v>
      </c>
      <c r="C6" s="3" t="s">
        <v>513</v>
      </c>
      <c r="D6" s="4"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4" t="str">
        <f>_xlfn.XLOOKUP(D6,products!$A$1:$A$49,products!$B$1:$B$49,,0)</f>
        <v>Rob</v>
      </c>
      <c r="J6" s="4" t="str">
        <f>_xlfn.XLOOKUP($D6,products!$A$1:$A$49,products!$C$1:$C$49,,0)</f>
        <v>L</v>
      </c>
      <c r="K6" s="6">
        <f>_xlfn.XLOOKUP($D6,products!$A$1:$A$49,products!$D$1:$D$49,,0)</f>
        <v>2.5</v>
      </c>
      <c r="L6" s="7">
        <f>_xlfn.XLOOKUP($D6,products!$A$1:$A$49,products!$E$1:$E$49,,0)</f>
        <v>27.484999999999996</v>
      </c>
      <c r="M6" s="7">
        <f t="shared" si="0"/>
        <v>54.969999999999992</v>
      </c>
      <c r="N6" t="str">
        <f t="shared" si="1"/>
        <v>Robusta</v>
      </c>
      <c r="O6" t="str">
        <f t="shared" si="2"/>
        <v>Light</v>
      </c>
      <c r="P6" t="str">
        <f>_xlfn.XLOOKUP(orderstable[[#This Row],[Customer ID]],customers!$A$1:$A$1001,customers!$I$1:$I$1001,,0)</f>
        <v>No</v>
      </c>
    </row>
    <row r="7" spans="1:16" x14ac:dyDescent="0.2">
      <c r="A7" s="3" t="s">
        <v>519</v>
      </c>
      <c r="B7" s="5">
        <v>44412</v>
      </c>
      <c r="C7" s="3" t="s">
        <v>520</v>
      </c>
      <c r="D7" s="4"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4" t="str">
        <f>_xlfn.XLOOKUP(D7,products!$A$1:$A$49,products!$B$1:$B$49,,0)</f>
        <v>Lib</v>
      </c>
      <c r="J7" s="4" t="str">
        <f>_xlfn.XLOOKUP($D7,products!$A$1:$A$49,products!$C$1:$C$49,,0)</f>
        <v>D</v>
      </c>
      <c r="K7" s="6">
        <f>_xlfn.XLOOKUP($D7,products!$A$1:$A$49,products!$D$1:$D$49,,0)</f>
        <v>1</v>
      </c>
      <c r="L7" s="7">
        <f>_xlfn.XLOOKUP($D7,products!$A$1:$A$49,products!$E$1:$E$49,,0)</f>
        <v>12.95</v>
      </c>
      <c r="M7" s="7">
        <f t="shared" si="0"/>
        <v>38.849999999999994</v>
      </c>
      <c r="N7" t="str">
        <f t="shared" si="1"/>
        <v>Liberica</v>
      </c>
      <c r="O7" t="str">
        <f t="shared" si="2"/>
        <v>Dark</v>
      </c>
      <c r="P7" t="str">
        <f>_xlfn.XLOOKUP(orderstable[[#This Row],[Customer ID]],customers!$A$1:$A$1001,customers!$I$1:$I$1001,,0)</f>
        <v>No</v>
      </c>
    </row>
    <row r="8" spans="1:16" x14ac:dyDescent="0.2">
      <c r="A8" s="3" t="s">
        <v>524</v>
      </c>
      <c r="B8" s="5">
        <v>44582</v>
      </c>
      <c r="C8" s="3" t="s">
        <v>525</v>
      </c>
      <c r="D8" s="4"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4" t="str">
        <f>_xlfn.XLOOKUP(D8,products!$A$1:$A$49,products!$B$1:$B$49,,0)</f>
        <v>Exc</v>
      </c>
      <c r="J8" s="4" t="str">
        <f>_xlfn.XLOOKUP($D8,products!$A$1:$A$49,products!$C$1:$C$49,,0)</f>
        <v>D</v>
      </c>
      <c r="K8" s="6">
        <f>_xlfn.XLOOKUP($D8,products!$A$1:$A$49,products!$D$1:$D$49,,0)</f>
        <v>0.5</v>
      </c>
      <c r="L8" s="7">
        <f>_xlfn.XLOOKUP($D8,products!$A$1:$A$49,products!$E$1:$E$49,,0)</f>
        <v>7.29</v>
      </c>
      <c r="M8" s="7">
        <f t="shared" si="0"/>
        <v>21.87</v>
      </c>
      <c r="N8" t="str">
        <f t="shared" si="1"/>
        <v>Excelsa</v>
      </c>
      <c r="O8" t="str">
        <f t="shared" si="2"/>
        <v>Dark</v>
      </c>
      <c r="P8" t="str">
        <f>_xlfn.XLOOKUP(orderstable[[#This Row],[Customer ID]],customers!$A$1:$A$1001,customers!$I$1:$I$1001,,0)</f>
        <v>Yes</v>
      </c>
    </row>
    <row r="9" spans="1:16" x14ac:dyDescent="0.2">
      <c r="A9" s="3" t="s">
        <v>530</v>
      </c>
      <c r="B9" s="5">
        <v>44701</v>
      </c>
      <c r="C9" s="3" t="s">
        <v>531</v>
      </c>
      <c r="D9" s="4"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4" t="str">
        <f>_xlfn.XLOOKUP(D9,products!$A$1:$A$49,products!$B$1:$B$49,,0)</f>
        <v>Lib</v>
      </c>
      <c r="J9" s="4" t="str">
        <f>_xlfn.XLOOKUP($D9,products!$A$1:$A$49,products!$C$1:$C$49,,0)</f>
        <v>L</v>
      </c>
      <c r="K9" s="6">
        <f>_xlfn.XLOOKUP($D9,products!$A$1:$A$49,products!$D$1:$D$49,,0)</f>
        <v>0.2</v>
      </c>
      <c r="L9" s="7">
        <f>_xlfn.XLOOKUP($D9,products!$A$1:$A$49,products!$E$1:$E$49,,0)</f>
        <v>4.7549999999999999</v>
      </c>
      <c r="M9" s="7">
        <f t="shared" si="0"/>
        <v>4.7549999999999999</v>
      </c>
      <c r="N9" t="str">
        <f t="shared" si="1"/>
        <v>Liberica</v>
      </c>
      <c r="O9" t="str">
        <f t="shared" si="2"/>
        <v>Light</v>
      </c>
      <c r="P9" t="str">
        <f>_xlfn.XLOOKUP(orderstable[[#This Row],[Customer ID]],customers!$A$1:$A$1001,customers!$I$1:$I$1001,,0)</f>
        <v>Yes</v>
      </c>
    </row>
    <row r="10" spans="1:16" x14ac:dyDescent="0.2">
      <c r="A10" s="3" t="s">
        <v>535</v>
      </c>
      <c r="B10" s="5">
        <v>43467</v>
      </c>
      <c r="C10" s="3" t="s">
        <v>536</v>
      </c>
      <c r="D10" s="4"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4" t="str">
        <f>_xlfn.XLOOKUP(D10,products!$A$1:$A$49,products!$B$1:$B$49,,0)</f>
        <v>Rob</v>
      </c>
      <c r="J10" s="4" t="str">
        <f>_xlfn.XLOOKUP($D10,products!$A$1:$A$49,products!$C$1:$C$49,,0)</f>
        <v>M</v>
      </c>
      <c r="K10" s="6">
        <f>_xlfn.XLOOKUP($D10,products!$A$1:$A$49,products!$D$1:$D$49,,0)</f>
        <v>0.5</v>
      </c>
      <c r="L10" s="7">
        <f>_xlfn.XLOOKUP($D10,products!$A$1:$A$49,products!$E$1:$E$49,,0)</f>
        <v>5.97</v>
      </c>
      <c r="M10" s="7">
        <f t="shared" si="0"/>
        <v>17.91</v>
      </c>
      <c r="N10" t="str">
        <f t="shared" si="1"/>
        <v>Robusta</v>
      </c>
      <c r="O10" t="str">
        <f t="shared" si="2"/>
        <v>Medium</v>
      </c>
      <c r="P10" t="str">
        <f>_xlfn.XLOOKUP(orderstable[[#This Row],[Customer ID]],customers!$A$1:$A$1001,customers!$I$1:$I$1001,,0)</f>
        <v>No</v>
      </c>
    </row>
    <row r="11" spans="1:16" x14ac:dyDescent="0.2">
      <c r="A11" s="3" t="s">
        <v>541</v>
      </c>
      <c r="B11" s="5">
        <v>43713</v>
      </c>
      <c r="C11" s="3" t="s">
        <v>542</v>
      </c>
      <c r="D11" s="4"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4" t="str">
        <f>_xlfn.XLOOKUP(D11,products!$A$1:$A$49,products!$B$1:$B$49,,0)</f>
        <v>Rob</v>
      </c>
      <c r="J11" s="4" t="str">
        <f>_xlfn.XLOOKUP($D11,products!$A$1:$A$49,products!$C$1:$C$49,,0)</f>
        <v>M</v>
      </c>
      <c r="K11" s="6">
        <f>_xlfn.XLOOKUP($D11,products!$A$1:$A$49,products!$D$1:$D$49,,0)</f>
        <v>0.5</v>
      </c>
      <c r="L11" s="7">
        <f>_xlfn.XLOOKUP($D11,products!$A$1:$A$49,products!$E$1:$E$49,,0)</f>
        <v>5.97</v>
      </c>
      <c r="M11" s="7">
        <f t="shared" si="0"/>
        <v>5.97</v>
      </c>
      <c r="N11" t="str">
        <f t="shared" si="1"/>
        <v>Robusta</v>
      </c>
      <c r="O11" t="str">
        <f t="shared" si="2"/>
        <v>Medium</v>
      </c>
      <c r="P11" t="str">
        <f>_xlfn.XLOOKUP(orderstable[[#This Row],[Customer ID]],customers!$A$1:$A$1001,customers!$I$1:$I$1001,,0)</f>
        <v>No</v>
      </c>
    </row>
    <row r="12" spans="1:16" x14ac:dyDescent="0.2">
      <c r="A12" s="3" t="s">
        <v>547</v>
      </c>
      <c r="B12" s="5">
        <v>44263</v>
      </c>
      <c r="C12" s="3" t="s">
        <v>548</v>
      </c>
      <c r="D12" s="4"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4" t="str">
        <f>_xlfn.XLOOKUP(D12,products!$A$1:$A$49,products!$B$1:$B$49,,0)</f>
        <v>Ara</v>
      </c>
      <c r="J12" s="4" t="str">
        <f>_xlfn.XLOOKUP($D12,products!$A$1:$A$49,products!$C$1:$C$49,,0)</f>
        <v>D</v>
      </c>
      <c r="K12" s="6">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_xlfn.XLOOKUP(orderstable[[#This Row],[Customer ID]],customers!$A$1:$A$1001,customers!$I$1:$I$1001,,0)</f>
        <v>No</v>
      </c>
    </row>
    <row r="13" spans="1:16" x14ac:dyDescent="0.2">
      <c r="A13" s="3" t="s">
        <v>553</v>
      </c>
      <c r="B13" s="5">
        <v>44132</v>
      </c>
      <c r="C13" s="3" t="s">
        <v>554</v>
      </c>
      <c r="D13" s="4"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4" t="str">
        <f>_xlfn.XLOOKUP(D13,products!$A$1:$A$49,products!$B$1:$B$49,,0)</f>
        <v>Exc</v>
      </c>
      <c r="J13" s="4" t="str">
        <f>_xlfn.XLOOKUP($D13,products!$A$1:$A$49,products!$C$1:$C$49,,0)</f>
        <v>L</v>
      </c>
      <c r="K13" s="6">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_xlfn.XLOOKUP(orderstable[[#This Row],[Customer ID]],customers!$A$1:$A$1001,customers!$I$1:$I$1001,,0)</f>
        <v>Yes</v>
      </c>
    </row>
    <row r="14" spans="1:16" x14ac:dyDescent="0.2">
      <c r="A14" s="3" t="s">
        <v>559</v>
      </c>
      <c r="B14" s="5">
        <v>44744</v>
      </c>
      <c r="C14" s="3" t="s">
        <v>560</v>
      </c>
      <c r="D14" s="4"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4" t="str">
        <f>_xlfn.XLOOKUP(D14,products!$A$1:$A$49,products!$B$1:$B$49,,0)</f>
        <v>Rob</v>
      </c>
      <c r="J14" s="4" t="str">
        <f>_xlfn.XLOOKUP($D14,products!$A$1:$A$49,products!$C$1:$C$49,,0)</f>
        <v>M</v>
      </c>
      <c r="K14" s="6">
        <f>_xlfn.XLOOKUP($D14,products!$A$1:$A$49,products!$D$1:$D$49,,0)</f>
        <v>1</v>
      </c>
      <c r="L14" s="7">
        <f>_xlfn.XLOOKUP($D14,products!$A$1:$A$49,products!$E$1:$E$49,,0)</f>
        <v>9.9499999999999993</v>
      </c>
      <c r="M14" s="7">
        <f t="shared" si="0"/>
        <v>49.75</v>
      </c>
      <c r="N14" t="str">
        <f t="shared" si="1"/>
        <v>Robusta</v>
      </c>
      <c r="O14" t="str">
        <f t="shared" si="2"/>
        <v>Medium</v>
      </c>
      <c r="P14" t="str">
        <f>_xlfn.XLOOKUP(orderstable[[#This Row],[Customer ID]],customers!$A$1:$A$1001,customers!$I$1:$I$1001,,0)</f>
        <v>No</v>
      </c>
    </row>
    <row r="15" spans="1:16" x14ac:dyDescent="0.2">
      <c r="A15" s="3" t="s">
        <v>565</v>
      </c>
      <c r="B15" s="5">
        <v>43973</v>
      </c>
      <c r="C15" s="3" t="s">
        <v>566</v>
      </c>
      <c r="D15" s="4"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4" t="str">
        <f>_xlfn.XLOOKUP(D15,products!$A$1:$A$49,products!$B$1:$B$49,,0)</f>
        <v>Rob</v>
      </c>
      <c r="J15" s="4" t="str">
        <f>_xlfn.XLOOKUP($D15,products!$A$1:$A$49,products!$C$1:$C$49,,0)</f>
        <v>D</v>
      </c>
      <c r="K15" s="6">
        <f>_xlfn.XLOOKUP($D15,products!$A$1:$A$49,products!$D$1:$D$49,,0)</f>
        <v>2.5</v>
      </c>
      <c r="L15" s="7">
        <f>_xlfn.XLOOKUP($D15,products!$A$1:$A$49,products!$E$1:$E$49,,0)</f>
        <v>20.584999999999997</v>
      </c>
      <c r="M15" s="7">
        <f t="shared" si="0"/>
        <v>41.169999999999995</v>
      </c>
      <c r="N15" t="str">
        <f t="shared" si="1"/>
        <v>Robusta</v>
      </c>
      <c r="O15" t="str">
        <f t="shared" si="2"/>
        <v>Dark</v>
      </c>
      <c r="P15" t="str">
        <f>_xlfn.XLOOKUP(orderstable[[#This Row],[Customer ID]],customers!$A$1:$A$1001,customers!$I$1:$I$1001,,0)</f>
        <v>No</v>
      </c>
    </row>
    <row r="16" spans="1:16" x14ac:dyDescent="0.2">
      <c r="A16" s="3" t="s">
        <v>570</v>
      </c>
      <c r="B16" s="5">
        <v>44656</v>
      </c>
      <c r="C16" s="3" t="s">
        <v>571</v>
      </c>
      <c r="D16" s="4"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4" t="str">
        <f>_xlfn.XLOOKUP(D16,products!$A$1:$A$49,products!$B$1:$B$49,,0)</f>
        <v>Lib</v>
      </c>
      <c r="J16" s="4" t="str">
        <f>_xlfn.XLOOKUP($D16,products!$A$1:$A$49,products!$C$1:$C$49,,0)</f>
        <v>D</v>
      </c>
      <c r="K16" s="6">
        <f>_xlfn.XLOOKUP($D16,products!$A$1:$A$49,products!$D$1:$D$49,,0)</f>
        <v>0.2</v>
      </c>
      <c r="L16" s="7">
        <f>_xlfn.XLOOKUP($D16,products!$A$1:$A$49,products!$E$1:$E$49,,0)</f>
        <v>3.8849999999999998</v>
      </c>
      <c r="M16" s="7">
        <f t="shared" si="0"/>
        <v>11.654999999999999</v>
      </c>
      <c r="N16" t="str">
        <f t="shared" si="1"/>
        <v>Liberica</v>
      </c>
      <c r="O16" t="str">
        <f t="shared" si="2"/>
        <v>Dark</v>
      </c>
      <c r="P16" t="str">
        <f>_xlfn.XLOOKUP(orderstable[[#This Row],[Customer ID]],customers!$A$1:$A$1001,customers!$I$1:$I$1001,,0)</f>
        <v>Yes</v>
      </c>
    </row>
    <row r="17" spans="1:16" x14ac:dyDescent="0.2">
      <c r="A17" s="3" t="s">
        <v>576</v>
      </c>
      <c r="B17" s="5">
        <v>44719</v>
      </c>
      <c r="C17" s="3" t="s">
        <v>577</v>
      </c>
      <c r="D17" s="4"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4" t="str">
        <f>_xlfn.XLOOKUP(D17,products!$A$1:$A$49,products!$B$1:$B$49,,0)</f>
        <v>Rob</v>
      </c>
      <c r="J17" s="4" t="str">
        <f>_xlfn.XLOOKUP($D17,products!$A$1:$A$49,products!$C$1:$C$49,,0)</f>
        <v>M</v>
      </c>
      <c r="K17" s="6">
        <f>_xlfn.XLOOKUP($D17,products!$A$1:$A$49,products!$D$1:$D$49,,0)</f>
        <v>2.5</v>
      </c>
      <c r="L17" s="7">
        <f>_xlfn.XLOOKUP($D17,products!$A$1:$A$49,products!$E$1:$E$49,,0)</f>
        <v>22.884999999999998</v>
      </c>
      <c r="M17" s="7">
        <f t="shared" si="0"/>
        <v>114.42499999999998</v>
      </c>
      <c r="N17" t="str">
        <f t="shared" si="1"/>
        <v>Robusta</v>
      </c>
      <c r="O17" t="str">
        <f t="shared" si="2"/>
        <v>Medium</v>
      </c>
      <c r="P17" t="str">
        <f>_xlfn.XLOOKUP(orderstable[[#This Row],[Customer ID]],customers!$A$1:$A$1001,customers!$I$1:$I$1001,,0)</f>
        <v>No</v>
      </c>
    </row>
    <row r="18" spans="1:16" x14ac:dyDescent="0.2">
      <c r="A18" s="3" t="s">
        <v>581</v>
      </c>
      <c r="B18" s="5">
        <v>43544</v>
      </c>
      <c r="C18" s="3" t="s">
        <v>582</v>
      </c>
      <c r="D18" s="4"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4" t="str">
        <f>_xlfn.XLOOKUP(D18,products!$A$1:$A$49,products!$B$1:$B$49,,0)</f>
        <v>Ara</v>
      </c>
      <c r="J18" s="4" t="str">
        <f>_xlfn.XLOOKUP($D18,products!$A$1:$A$49,products!$C$1:$C$49,,0)</f>
        <v>M</v>
      </c>
      <c r="K18" s="6">
        <f>_xlfn.XLOOKUP($D18,products!$A$1:$A$49,products!$D$1:$D$49,,0)</f>
        <v>0.2</v>
      </c>
      <c r="L18" s="7">
        <f>_xlfn.XLOOKUP($D18,products!$A$1:$A$49,products!$E$1:$E$49,,0)</f>
        <v>3.375</v>
      </c>
      <c r="M18" s="7">
        <f t="shared" si="0"/>
        <v>20.25</v>
      </c>
      <c r="N18" t="str">
        <f t="shared" si="1"/>
        <v>Arabica</v>
      </c>
      <c r="O18" t="str">
        <f t="shared" si="2"/>
        <v>Medium</v>
      </c>
      <c r="P18" t="str">
        <f>_xlfn.XLOOKUP(orderstable[[#This Row],[Customer ID]],customers!$A$1:$A$1001,customers!$I$1:$I$1001,,0)</f>
        <v>No</v>
      </c>
    </row>
    <row r="19" spans="1:16" x14ac:dyDescent="0.2">
      <c r="A19" s="3" t="s">
        <v>587</v>
      </c>
      <c r="B19" s="5">
        <v>43757</v>
      </c>
      <c r="C19" s="3" t="s">
        <v>588</v>
      </c>
      <c r="D19" s="4"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4" t="str">
        <f>_xlfn.XLOOKUP(D19,products!$A$1:$A$49,products!$B$1:$B$49,,0)</f>
        <v>Ara</v>
      </c>
      <c r="J19" s="4" t="str">
        <f>_xlfn.XLOOKUP($D19,products!$A$1:$A$49,products!$C$1:$C$49,,0)</f>
        <v>L</v>
      </c>
      <c r="K19" s="6">
        <f>_xlfn.XLOOKUP($D19,products!$A$1:$A$49,products!$D$1:$D$49,,0)</f>
        <v>1</v>
      </c>
      <c r="L19" s="7">
        <f>_xlfn.XLOOKUP($D19,products!$A$1:$A$49,products!$E$1:$E$49,,0)</f>
        <v>12.95</v>
      </c>
      <c r="M19" s="7">
        <f t="shared" si="0"/>
        <v>77.699999999999989</v>
      </c>
      <c r="N19" t="str">
        <f t="shared" si="1"/>
        <v>Arabica</v>
      </c>
      <c r="O19" t="str">
        <f t="shared" si="2"/>
        <v>Light</v>
      </c>
      <c r="P19" t="str">
        <f>_xlfn.XLOOKUP(orderstable[[#This Row],[Customer ID]],customers!$A$1:$A$1001,customers!$I$1:$I$1001,,0)</f>
        <v>No</v>
      </c>
    </row>
    <row r="20" spans="1:16" x14ac:dyDescent="0.2">
      <c r="A20" s="3" t="s">
        <v>593</v>
      </c>
      <c r="B20" s="5">
        <v>43629</v>
      </c>
      <c r="C20" s="3" t="s">
        <v>594</v>
      </c>
      <c r="D20" s="4"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4" t="str">
        <f>_xlfn.XLOOKUP(D20,products!$A$1:$A$49,products!$B$1:$B$49,,0)</f>
        <v>Rob</v>
      </c>
      <c r="J20" s="4" t="str">
        <f>_xlfn.XLOOKUP($D20,products!$A$1:$A$49,products!$C$1:$C$49,,0)</f>
        <v>D</v>
      </c>
      <c r="K20" s="6">
        <f>_xlfn.XLOOKUP($D20,products!$A$1:$A$49,products!$D$1:$D$49,,0)</f>
        <v>2.5</v>
      </c>
      <c r="L20" s="7">
        <f>_xlfn.XLOOKUP($D20,products!$A$1:$A$49,products!$E$1:$E$49,,0)</f>
        <v>20.584999999999997</v>
      </c>
      <c r="M20" s="7">
        <f t="shared" si="0"/>
        <v>82.339999999999989</v>
      </c>
      <c r="N20" t="str">
        <f t="shared" si="1"/>
        <v>Robusta</v>
      </c>
      <c r="O20" t="str">
        <f t="shared" si="2"/>
        <v>Dark</v>
      </c>
      <c r="P20" t="str">
        <f>_xlfn.XLOOKUP(orderstable[[#This Row],[Customer ID]],customers!$A$1:$A$1001,customers!$I$1:$I$1001,,0)</f>
        <v>Yes</v>
      </c>
    </row>
    <row r="21" spans="1:16" x14ac:dyDescent="0.2">
      <c r="A21" s="3" t="s">
        <v>598</v>
      </c>
      <c r="B21" s="5">
        <v>44169</v>
      </c>
      <c r="C21" s="3" t="s">
        <v>599</v>
      </c>
      <c r="D21" s="4"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4" t="str">
        <f>_xlfn.XLOOKUP(D21,products!$A$1:$A$49,products!$B$1:$B$49,,0)</f>
        <v>Ara</v>
      </c>
      <c r="J21" s="4" t="str">
        <f>_xlfn.XLOOKUP($D21,products!$A$1:$A$49,products!$C$1:$C$49,,0)</f>
        <v>M</v>
      </c>
      <c r="K21" s="6">
        <f>_xlfn.XLOOKUP($D21,products!$A$1:$A$49,products!$D$1:$D$49,,0)</f>
        <v>0.2</v>
      </c>
      <c r="L21" s="7">
        <f>_xlfn.XLOOKUP($D21,products!$A$1:$A$49,products!$E$1:$E$49,,0)</f>
        <v>3.375</v>
      </c>
      <c r="M21" s="7">
        <f t="shared" si="0"/>
        <v>16.875</v>
      </c>
      <c r="N21" t="str">
        <f t="shared" si="1"/>
        <v>Arabica</v>
      </c>
      <c r="O21" t="str">
        <f t="shared" si="2"/>
        <v>Medium</v>
      </c>
      <c r="P21" t="str">
        <f>_xlfn.XLOOKUP(orderstable[[#This Row],[Customer ID]],customers!$A$1:$A$1001,customers!$I$1:$I$1001,,0)</f>
        <v>Yes</v>
      </c>
    </row>
    <row r="22" spans="1:16" x14ac:dyDescent="0.2">
      <c r="A22" s="3" t="s">
        <v>598</v>
      </c>
      <c r="B22" s="5">
        <v>44169</v>
      </c>
      <c r="C22" s="3" t="s">
        <v>599</v>
      </c>
      <c r="D22" s="4"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4" t="str">
        <f>_xlfn.XLOOKUP(D22,products!$A$1:$A$49,products!$B$1:$B$49,,0)</f>
        <v>Exc</v>
      </c>
      <c r="J22" s="4" t="str">
        <f>_xlfn.XLOOKUP($D22,products!$A$1:$A$49,products!$C$1:$C$49,,0)</f>
        <v>D</v>
      </c>
      <c r="K22" s="6">
        <f>_xlfn.XLOOKUP($D22,products!$A$1:$A$49,products!$D$1:$D$49,,0)</f>
        <v>0.2</v>
      </c>
      <c r="L22" s="7">
        <f>_xlfn.XLOOKUP($D22,products!$A$1:$A$49,products!$E$1:$E$49,,0)</f>
        <v>3.645</v>
      </c>
      <c r="M22" s="7">
        <f t="shared" si="0"/>
        <v>14.58</v>
      </c>
      <c r="N22" t="str">
        <f t="shared" si="1"/>
        <v>Excelsa</v>
      </c>
      <c r="O22" t="str">
        <f t="shared" si="2"/>
        <v>Dark</v>
      </c>
      <c r="P22" t="str">
        <f>_xlfn.XLOOKUP(orderstable[[#This Row],[Customer ID]],customers!$A$1:$A$1001,customers!$I$1:$I$1001,,0)</f>
        <v>Yes</v>
      </c>
    </row>
    <row r="23" spans="1:16" x14ac:dyDescent="0.2">
      <c r="A23" s="3" t="s">
        <v>608</v>
      </c>
      <c r="B23" s="5">
        <v>44169</v>
      </c>
      <c r="C23" s="3" t="s">
        <v>609</v>
      </c>
      <c r="D23" s="4"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4" t="str">
        <f>_xlfn.XLOOKUP(D23,products!$A$1:$A$49,products!$B$1:$B$49,,0)</f>
        <v>Ara</v>
      </c>
      <c r="J23" s="4" t="str">
        <f>_xlfn.XLOOKUP($D23,products!$A$1:$A$49,products!$C$1:$C$49,,0)</f>
        <v>D</v>
      </c>
      <c r="K23" s="6">
        <f>_xlfn.XLOOKUP($D23,products!$A$1:$A$49,products!$D$1:$D$49,,0)</f>
        <v>0.2</v>
      </c>
      <c r="L23" s="7">
        <f>_xlfn.XLOOKUP($D23,products!$A$1:$A$49,products!$E$1:$E$49,,0)</f>
        <v>2.9849999999999999</v>
      </c>
      <c r="M23" s="7">
        <f t="shared" si="0"/>
        <v>17.91</v>
      </c>
      <c r="N23" t="str">
        <f t="shared" si="1"/>
        <v>Arabica</v>
      </c>
      <c r="O23" t="str">
        <f t="shared" si="2"/>
        <v>Dark</v>
      </c>
      <c r="P23" t="str">
        <f>_xlfn.XLOOKUP(orderstable[[#This Row],[Customer ID]],customers!$A$1:$A$1001,customers!$I$1:$I$1001,,0)</f>
        <v>No</v>
      </c>
    </row>
    <row r="24" spans="1:16" x14ac:dyDescent="0.2">
      <c r="A24" s="3" t="s">
        <v>614</v>
      </c>
      <c r="B24" s="5">
        <v>44218</v>
      </c>
      <c r="C24" s="3" t="s">
        <v>615</v>
      </c>
      <c r="D24" s="4"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4" t="str">
        <f>_xlfn.XLOOKUP(D24,products!$A$1:$A$49,products!$B$1:$B$49,,0)</f>
        <v>Rob</v>
      </c>
      <c r="J24" s="4" t="str">
        <f>_xlfn.XLOOKUP($D24,products!$A$1:$A$49,products!$C$1:$C$49,,0)</f>
        <v>M</v>
      </c>
      <c r="K24" s="6">
        <f>_xlfn.XLOOKUP($D24,products!$A$1:$A$49,products!$D$1:$D$49,,0)</f>
        <v>2.5</v>
      </c>
      <c r="L24" s="7">
        <f>_xlfn.XLOOKUP($D24,products!$A$1:$A$49,products!$E$1:$E$49,,0)</f>
        <v>22.884999999999998</v>
      </c>
      <c r="M24" s="7">
        <f t="shared" si="0"/>
        <v>91.539999999999992</v>
      </c>
      <c r="N24" t="str">
        <f t="shared" si="1"/>
        <v>Robusta</v>
      </c>
      <c r="O24" t="str">
        <f t="shared" si="2"/>
        <v>Medium</v>
      </c>
      <c r="P24" t="str">
        <f>_xlfn.XLOOKUP(orderstable[[#This Row],[Customer ID]],customers!$A$1:$A$1001,customers!$I$1:$I$1001,,0)</f>
        <v>Yes</v>
      </c>
    </row>
    <row r="25" spans="1:16" x14ac:dyDescent="0.2">
      <c r="A25" s="3" t="s">
        <v>620</v>
      </c>
      <c r="B25" s="5">
        <v>44603</v>
      </c>
      <c r="C25" s="3" t="s">
        <v>621</v>
      </c>
      <c r="D25" s="4"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4" t="str">
        <f>_xlfn.XLOOKUP(D25,products!$A$1:$A$49,products!$B$1:$B$49,,0)</f>
        <v>Ara</v>
      </c>
      <c r="J25" s="4" t="str">
        <f>_xlfn.XLOOKUP($D25,products!$A$1:$A$49,products!$C$1:$C$49,,0)</f>
        <v>D</v>
      </c>
      <c r="K25" s="6">
        <f>_xlfn.XLOOKUP($D25,products!$A$1:$A$49,products!$D$1:$D$49,,0)</f>
        <v>0.2</v>
      </c>
      <c r="L25" s="7">
        <f>_xlfn.XLOOKUP($D25,products!$A$1:$A$49,products!$E$1:$E$49,,0)</f>
        <v>2.9849999999999999</v>
      </c>
      <c r="M25" s="7">
        <f t="shared" si="0"/>
        <v>11.94</v>
      </c>
      <c r="N25" t="str">
        <f t="shared" si="1"/>
        <v>Arabica</v>
      </c>
      <c r="O25" t="str">
        <f t="shared" si="2"/>
        <v>Dark</v>
      </c>
      <c r="P25" t="str">
        <f>_xlfn.XLOOKUP(orderstable[[#This Row],[Customer ID]],customers!$A$1:$A$1001,customers!$I$1:$I$1001,,0)</f>
        <v>Yes</v>
      </c>
    </row>
    <row r="26" spans="1:16" x14ac:dyDescent="0.2">
      <c r="A26" s="3" t="s">
        <v>626</v>
      </c>
      <c r="B26" s="5">
        <v>44454</v>
      </c>
      <c r="C26" s="3" t="s">
        <v>627</v>
      </c>
      <c r="D26" s="4"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4" t="str">
        <f>_xlfn.XLOOKUP(D26,products!$A$1:$A$49,products!$B$1:$B$49,,0)</f>
        <v>Ara</v>
      </c>
      <c r="J26" s="4" t="str">
        <f>_xlfn.XLOOKUP($D26,products!$A$1:$A$49,products!$C$1:$C$49,,0)</f>
        <v>M</v>
      </c>
      <c r="K26" s="6">
        <f>_xlfn.XLOOKUP($D26,products!$A$1:$A$49,products!$D$1:$D$49,,0)</f>
        <v>1</v>
      </c>
      <c r="L26" s="7">
        <f>_xlfn.XLOOKUP($D26,products!$A$1:$A$49,products!$E$1:$E$49,,0)</f>
        <v>11.25</v>
      </c>
      <c r="M26" s="7">
        <f t="shared" si="0"/>
        <v>11.25</v>
      </c>
      <c r="N26" t="str">
        <f t="shared" si="1"/>
        <v>Arabica</v>
      </c>
      <c r="O26" t="str">
        <f t="shared" si="2"/>
        <v>Medium</v>
      </c>
      <c r="P26" t="str">
        <f>_xlfn.XLOOKUP(orderstable[[#This Row],[Customer ID]],customers!$A$1:$A$1001,customers!$I$1:$I$1001,,0)</f>
        <v>No</v>
      </c>
    </row>
    <row r="27" spans="1:16" x14ac:dyDescent="0.2">
      <c r="A27" s="3" t="s">
        <v>632</v>
      </c>
      <c r="B27" s="5">
        <v>44128</v>
      </c>
      <c r="C27" s="3" t="s">
        <v>633</v>
      </c>
      <c r="D27" s="4"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4" t="str">
        <f>_xlfn.XLOOKUP(D27,products!$A$1:$A$49,products!$B$1:$B$49,,0)</f>
        <v>Exc</v>
      </c>
      <c r="J27" s="4" t="str">
        <f>_xlfn.XLOOKUP($D27,products!$A$1:$A$49,products!$C$1:$C$49,,0)</f>
        <v>M</v>
      </c>
      <c r="K27" s="6">
        <f>_xlfn.XLOOKUP($D27,products!$A$1:$A$49,products!$D$1:$D$49,,0)</f>
        <v>0.2</v>
      </c>
      <c r="L27" s="7">
        <f>_xlfn.XLOOKUP($D27,products!$A$1:$A$49,products!$E$1:$E$49,,0)</f>
        <v>4.125</v>
      </c>
      <c r="M27" s="7">
        <f t="shared" si="0"/>
        <v>12.375</v>
      </c>
      <c r="N27" t="str">
        <f t="shared" si="1"/>
        <v>Excelsa</v>
      </c>
      <c r="O27" t="str">
        <f t="shared" si="2"/>
        <v>Medium</v>
      </c>
      <c r="P27" t="str">
        <f>_xlfn.XLOOKUP(orderstable[[#This Row],[Customer ID]],customers!$A$1:$A$1001,customers!$I$1:$I$1001,,0)</f>
        <v>Yes</v>
      </c>
    </row>
    <row r="28" spans="1:16" x14ac:dyDescent="0.2">
      <c r="A28" s="3" t="s">
        <v>637</v>
      </c>
      <c r="B28" s="5">
        <v>43516</v>
      </c>
      <c r="C28" s="3" t="s">
        <v>638</v>
      </c>
      <c r="D28" s="4"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4" t="str">
        <f>_xlfn.XLOOKUP(D28,products!$A$1:$A$49,products!$B$1:$B$49,,0)</f>
        <v>Ara</v>
      </c>
      <c r="J28" s="4" t="str">
        <f>_xlfn.XLOOKUP($D28,products!$A$1:$A$49,products!$C$1:$C$49,,0)</f>
        <v>M</v>
      </c>
      <c r="K28" s="6">
        <f>_xlfn.XLOOKUP($D28,products!$A$1:$A$49,products!$D$1:$D$49,,0)</f>
        <v>0.5</v>
      </c>
      <c r="L28" s="7">
        <f>_xlfn.XLOOKUP($D28,products!$A$1:$A$49,products!$E$1:$E$49,,0)</f>
        <v>6.75</v>
      </c>
      <c r="M28" s="7">
        <f t="shared" si="0"/>
        <v>27</v>
      </c>
      <c r="N28" t="str">
        <f t="shared" si="1"/>
        <v>Arabica</v>
      </c>
      <c r="O28" t="str">
        <f t="shared" si="2"/>
        <v>Medium</v>
      </c>
      <c r="P28" t="str">
        <f>_xlfn.XLOOKUP(orderstable[[#This Row],[Customer ID]],customers!$A$1:$A$1001,customers!$I$1:$I$1001,,0)</f>
        <v>Yes</v>
      </c>
    </row>
    <row r="29" spans="1:16" x14ac:dyDescent="0.2">
      <c r="A29" s="3" t="s">
        <v>643</v>
      </c>
      <c r="B29" s="5">
        <v>43746</v>
      </c>
      <c r="C29" s="3" t="s">
        <v>644</v>
      </c>
      <c r="D29" s="4"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4" t="str">
        <f>_xlfn.XLOOKUP(D29,products!$A$1:$A$49,products!$B$1:$B$49,,0)</f>
        <v>Ara</v>
      </c>
      <c r="J29" s="4" t="str">
        <f>_xlfn.XLOOKUP($D29,products!$A$1:$A$49,products!$C$1:$C$49,,0)</f>
        <v>M</v>
      </c>
      <c r="K29" s="6">
        <f>_xlfn.XLOOKUP($D29,products!$A$1:$A$49,products!$D$1:$D$49,,0)</f>
        <v>0.2</v>
      </c>
      <c r="L29" s="7">
        <f>_xlfn.XLOOKUP($D29,products!$A$1:$A$49,products!$E$1:$E$49,,0)</f>
        <v>3.375</v>
      </c>
      <c r="M29" s="7">
        <f t="shared" si="0"/>
        <v>16.875</v>
      </c>
      <c r="N29" t="str">
        <f t="shared" si="1"/>
        <v>Arabica</v>
      </c>
      <c r="O29" t="str">
        <f t="shared" si="2"/>
        <v>Medium</v>
      </c>
      <c r="P29" t="str">
        <f>_xlfn.XLOOKUP(orderstable[[#This Row],[Customer ID]],customers!$A$1:$A$1001,customers!$I$1:$I$1001,,0)</f>
        <v>No</v>
      </c>
    </row>
    <row r="30" spans="1:16" x14ac:dyDescent="0.2">
      <c r="A30" s="3" t="s">
        <v>649</v>
      </c>
      <c r="B30" s="5">
        <v>44775</v>
      </c>
      <c r="C30" s="3" t="s">
        <v>650</v>
      </c>
      <c r="D30" s="4"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4" t="str">
        <f>_xlfn.XLOOKUP(D30,products!$A$1:$A$49,products!$B$1:$B$49,,0)</f>
        <v>Ara</v>
      </c>
      <c r="J30" s="4" t="str">
        <f>_xlfn.XLOOKUP($D30,products!$A$1:$A$49,products!$C$1:$C$49,,0)</f>
        <v>D</v>
      </c>
      <c r="K30" s="6">
        <f>_xlfn.XLOOKUP($D30,products!$A$1:$A$49,products!$D$1:$D$49,,0)</f>
        <v>0.5</v>
      </c>
      <c r="L30" s="7">
        <f>_xlfn.XLOOKUP($D30,products!$A$1:$A$49,products!$E$1:$E$49,,0)</f>
        <v>5.97</v>
      </c>
      <c r="M30" s="7">
        <f t="shared" si="0"/>
        <v>17.91</v>
      </c>
      <c r="N30" t="str">
        <f t="shared" si="1"/>
        <v>Arabica</v>
      </c>
      <c r="O30" t="str">
        <f t="shared" si="2"/>
        <v>Dark</v>
      </c>
      <c r="P30" t="str">
        <f>_xlfn.XLOOKUP(orderstable[[#This Row],[Customer ID]],customers!$A$1:$A$1001,customers!$I$1:$I$1001,,0)</f>
        <v>No</v>
      </c>
    </row>
    <row r="31" spans="1:16" x14ac:dyDescent="0.2">
      <c r="A31" s="3" t="s">
        <v>655</v>
      </c>
      <c r="B31" s="5">
        <v>43516</v>
      </c>
      <c r="C31" s="3" t="s">
        <v>656</v>
      </c>
      <c r="D31" s="4"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4" t="str">
        <f>_xlfn.XLOOKUP(D31,products!$A$1:$A$49,products!$B$1:$B$49,,0)</f>
        <v>Ara</v>
      </c>
      <c r="J31" s="4" t="str">
        <f>_xlfn.XLOOKUP($D31,products!$A$1:$A$49,products!$C$1:$C$49,,0)</f>
        <v>D</v>
      </c>
      <c r="K31" s="6">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_xlfn.XLOOKUP(orderstable[[#This Row],[Customer ID]],customers!$A$1:$A$1001,customers!$I$1:$I$1001,,0)</f>
        <v>Yes</v>
      </c>
    </row>
    <row r="32" spans="1:16" x14ac:dyDescent="0.2">
      <c r="A32" s="3" t="s">
        <v>661</v>
      </c>
      <c r="B32" s="5">
        <v>44464</v>
      </c>
      <c r="C32" s="3" t="s">
        <v>662</v>
      </c>
      <c r="D32" s="4"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4" t="str">
        <f>_xlfn.XLOOKUP(D32,products!$A$1:$A$49,products!$B$1:$B$49,,0)</f>
        <v>Lib</v>
      </c>
      <c r="J32" s="4" t="str">
        <f>_xlfn.XLOOKUP($D32,products!$A$1:$A$49,products!$C$1:$C$49,,0)</f>
        <v>M</v>
      </c>
      <c r="K32" s="6">
        <f>_xlfn.XLOOKUP($D32,products!$A$1:$A$49,products!$D$1:$D$49,,0)</f>
        <v>0.2</v>
      </c>
      <c r="L32" s="7">
        <f>_xlfn.XLOOKUP($D32,products!$A$1:$A$49,products!$E$1:$E$49,,0)</f>
        <v>4.3650000000000002</v>
      </c>
      <c r="M32" s="7">
        <f t="shared" si="0"/>
        <v>21.825000000000003</v>
      </c>
      <c r="N32" t="str">
        <f t="shared" si="1"/>
        <v>Liberica</v>
      </c>
      <c r="O32" t="str">
        <f t="shared" si="2"/>
        <v>Medium</v>
      </c>
      <c r="P32" t="str">
        <f>_xlfn.XLOOKUP(orderstable[[#This Row],[Customer ID]],customers!$A$1:$A$1001,customers!$I$1:$I$1001,,0)</f>
        <v>No</v>
      </c>
    </row>
    <row r="33" spans="1:16" x14ac:dyDescent="0.2">
      <c r="A33" s="3" t="s">
        <v>661</v>
      </c>
      <c r="B33" s="5">
        <v>44464</v>
      </c>
      <c r="C33" s="3" t="s">
        <v>662</v>
      </c>
      <c r="D33" s="4"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4" t="str">
        <f>_xlfn.XLOOKUP(D33,products!$A$1:$A$49,products!$B$1:$B$49,,0)</f>
        <v>Ara</v>
      </c>
      <c r="J33" s="4" t="str">
        <f>_xlfn.XLOOKUP($D33,products!$A$1:$A$49,products!$C$1:$C$49,,0)</f>
        <v>D</v>
      </c>
      <c r="K33" s="6">
        <f>_xlfn.XLOOKUP($D33,products!$A$1:$A$49,products!$D$1:$D$49,,0)</f>
        <v>0.5</v>
      </c>
      <c r="L33" s="7">
        <f>_xlfn.XLOOKUP($D33,products!$A$1:$A$49,products!$E$1:$E$49,,0)</f>
        <v>5.97</v>
      </c>
      <c r="M33" s="7">
        <f t="shared" si="0"/>
        <v>35.82</v>
      </c>
      <c r="N33" t="str">
        <f t="shared" si="1"/>
        <v>Arabica</v>
      </c>
      <c r="O33" t="str">
        <f t="shared" si="2"/>
        <v>Dark</v>
      </c>
      <c r="P33" t="str">
        <f>_xlfn.XLOOKUP(orderstable[[#This Row],[Customer ID]],customers!$A$1:$A$1001,customers!$I$1:$I$1001,,0)</f>
        <v>No</v>
      </c>
    </row>
    <row r="34" spans="1:16" x14ac:dyDescent="0.2">
      <c r="A34" s="3" t="s">
        <v>661</v>
      </c>
      <c r="B34" s="5">
        <v>44464</v>
      </c>
      <c r="C34" s="3" t="s">
        <v>662</v>
      </c>
      <c r="D34" s="4"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4" t="str">
        <f>_xlfn.XLOOKUP(D34,products!$A$1:$A$49,products!$B$1:$B$49,,0)</f>
        <v>Lib</v>
      </c>
      <c r="J34" s="4" t="str">
        <f>_xlfn.XLOOKUP($D34,products!$A$1:$A$49,products!$C$1:$C$49,,0)</f>
        <v>M</v>
      </c>
      <c r="K34" s="6">
        <f>_xlfn.XLOOKUP($D34,products!$A$1:$A$49,products!$D$1:$D$49,,0)</f>
        <v>0.5</v>
      </c>
      <c r="L34" s="7">
        <f>_xlfn.XLOOKUP($D34,products!$A$1:$A$49,products!$E$1:$E$49,,0)</f>
        <v>8.73</v>
      </c>
      <c r="M34" s="7">
        <f t="shared" si="0"/>
        <v>52.38</v>
      </c>
      <c r="N34" t="str">
        <f t="shared" si="1"/>
        <v>Liberica</v>
      </c>
      <c r="O34" t="str">
        <f t="shared" si="2"/>
        <v>Medium</v>
      </c>
      <c r="P34" t="str">
        <f>_xlfn.XLOOKUP(orderstable[[#This Row],[Customer ID]],customers!$A$1:$A$1001,customers!$I$1:$I$1001,,0)</f>
        <v>No</v>
      </c>
    </row>
    <row r="35" spans="1:16" x14ac:dyDescent="0.2">
      <c r="A35" s="3" t="s">
        <v>676</v>
      </c>
      <c r="B35" s="5">
        <v>44394</v>
      </c>
      <c r="C35" s="3" t="s">
        <v>677</v>
      </c>
      <c r="D35" s="4"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4" t="str">
        <f>_xlfn.XLOOKUP(D35,products!$A$1:$A$49,products!$B$1:$B$49,,0)</f>
        <v>Lib</v>
      </c>
      <c r="J35" s="4" t="str">
        <f>_xlfn.XLOOKUP($D35,products!$A$1:$A$49,products!$C$1:$C$49,,0)</f>
        <v>L</v>
      </c>
      <c r="K35" s="6">
        <f>_xlfn.XLOOKUP($D35,products!$A$1:$A$49,products!$D$1:$D$49,,0)</f>
        <v>0.2</v>
      </c>
      <c r="L35" s="7">
        <f>_xlfn.XLOOKUP($D35,products!$A$1:$A$49,products!$E$1:$E$49,,0)</f>
        <v>4.7549999999999999</v>
      </c>
      <c r="M35" s="7">
        <f t="shared" si="0"/>
        <v>23.774999999999999</v>
      </c>
      <c r="N35" t="str">
        <f t="shared" si="1"/>
        <v>Liberica</v>
      </c>
      <c r="O35" t="str">
        <f t="shared" si="2"/>
        <v>Light</v>
      </c>
      <c r="P35" t="str">
        <f>_xlfn.XLOOKUP(orderstable[[#This Row],[Customer ID]],customers!$A$1:$A$1001,customers!$I$1:$I$1001,,0)</f>
        <v>No</v>
      </c>
    </row>
    <row r="36" spans="1:16" x14ac:dyDescent="0.2">
      <c r="A36" s="3" t="s">
        <v>681</v>
      </c>
      <c r="B36" s="5">
        <v>44011</v>
      </c>
      <c r="C36" s="3" t="s">
        <v>682</v>
      </c>
      <c r="D36" s="4"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4" t="str">
        <f>_xlfn.XLOOKUP(D36,products!$A$1:$A$49,products!$B$1:$B$49,,0)</f>
        <v>Lib</v>
      </c>
      <c r="J36" s="4" t="str">
        <f>_xlfn.XLOOKUP($D36,products!$A$1:$A$49,products!$C$1:$C$49,,0)</f>
        <v>L</v>
      </c>
      <c r="K36" s="6">
        <f>_xlfn.XLOOKUP($D36,products!$A$1:$A$49,products!$D$1:$D$49,,0)</f>
        <v>0.5</v>
      </c>
      <c r="L36" s="7">
        <f>_xlfn.XLOOKUP($D36,products!$A$1:$A$49,products!$E$1:$E$49,,0)</f>
        <v>9.51</v>
      </c>
      <c r="M36" s="7">
        <f t="shared" si="0"/>
        <v>57.06</v>
      </c>
      <c r="N36" t="str">
        <f t="shared" si="1"/>
        <v>Liberica</v>
      </c>
      <c r="O36" t="str">
        <f t="shared" si="2"/>
        <v>Light</v>
      </c>
      <c r="P36" t="str">
        <f>_xlfn.XLOOKUP(orderstable[[#This Row],[Customer ID]],customers!$A$1:$A$1001,customers!$I$1:$I$1001,,0)</f>
        <v>Yes</v>
      </c>
    </row>
    <row r="37" spans="1:16" x14ac:dyDescent="0.2">
      <c r="A37" s="3" t="s">
        <v>687</v>
      </c>
      <c r="B37" s="5">
        <v>44348</v>
      </c>
      <c r="C37" s="3" t="s">
        <v>688</v>
      </c>
      <c r="D37" s="4"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4" t="str">
        <f>_xlfn.XLOOKUP(D37,products!$A$1:$A$49,products!$B$1:$B$49,,0)</f>
        <v>Ara</v>
      </c>
      <c r="J37" s="4" t="str">
        <f>_xlfn.XLOOKUP($D37,products!$A$1:$A$49,products!$C$1:$C$49,,0)</f>
        <v>D</v>
      </c>
      <c r="K37" s="6">
        <f>_xlfn.XLOOKUP($D37,products!$A$1:$A$49,products!$D$1:$D$49,,0)</f>
        <v>0.5</v>
      </c>
      <c r="L37" s="7">
        <f>_xlfn.XLOOKUP($D37,products!$A$1:$A$49,products!$E$1:$E$49,,0)</f>
        <v>5.97</v>
      </c>
      <c r="M37" s="7">
        <f t="shared" si="0"/>
        <v>35.82</v>
      </c>
      <c r="N37" t="str">
        <f t="shared" si="1"/>
        <v>Arabica</v>
      </c>
      <c r="O37" t="str">
        <f t="shared" si="2"/>
        <v>Dark</v>
      </c>
      <c r="P37" t="str">
        <f>_xlfn.XLOOKUP(orderstable[[#This Row],[Customer ID]],customers!$A$1:$A$1001,customers!$I$1:$I$1001,,0)</f>
        <v>No</v>
      </c>
    </row>
    <row r="38" spans="1:16" x14ac:dyDescent="0.2">
      <c r="A38" s="3" t="s">
        <v>693</v>
      </c>
      <c r="B38" s="5">
        <v>44233</v>
      </c>
      <c r="C38" s="3" t="s">
        <v>694</v>
      </c>
      <c r="D38" s="4"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4" t="str">
        <f>_xlfn.XLOOKUP(D38,products!$A$1:$A$49,products!$B$1:$B$49,,0)</f>
        <v>Lib</v>
      </c>
      <c r="J38" s="4" t="str">
        <f>_xlfn.XLOOKUP($D38,products!$A$1:$A$49,products!$C$1:$C$49,,0)</f>
        <v>M</v>
      </c>
      <c r="K38" s="6">
        <f>_xlfn.XLOOKUP($D38,products!$A$1:$A$49,products!$D$1:$D$49,,0)</f>
        <v>0.2</v>
      </c>
      <c r="L38" s="7">
        <f>_xlfn.XLOOKUP($D38,products!$A$1:$A$49,products!$E$1:$E$49,,0)</f>
        <v>4.3650000000000002</v>
      </c>
      <c r="M38" s="7">
        <f t="shared" si="0"/>
        <v>8.73</v>
      </c>
      <c r="N38" t="str">
        <f t="shared" si="1"/>
        <v>Liberica</v>
      </c>
      <c r="O38" t="str">
        <f t="shared" si="2"/>
        <v>Medium</v>
      </c>
      <c r="P38" t="str">
        <f>_xlfn.XLOOKUP(orderstable[[#This Row],[Customer ID]],customers!$A$1:$A$1001,customers!$I$1:$I$1001,,0)</f>
        <v>No</v>
      </c>
    </row>
    <row r="39" spans="1:16" x14ac:dyDescent="0.2">
      <c r="A39" s="3" t="s">
        <v>699</v>
      </c>
      <c r="B39" s="5">
        <v>43580</v>
      </c>
      <c r="C39" s="3" t="s">
        <v>700</v>
      </c>
      <c r="D39" s="4"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4" t="str">
        <f>_xlfn.XLOOKUP(D39,products!$A$1:$A$49,products!$B$1:$B$49,,0)</f>
        <v>Lib</v>
      </c>
      <c r="J39" s="4" t="str">
        <f>_xlfn.XLOOKUP($D39,products!$A$1:$A$49,products!$C$1:$C$49,,0)</f>
        <v>L</v>
      </c>
      <c r="K39" s="6">
        <f>_xlfn.XLOOKUP($D39,products!$A$1:$A$49,products!$D$1:$D$49,,0)</f>
        <v>0.5</v>
      </c>
      <c r="L39" s="7">
        <f>_xlfn.XLOOKUP($D39,products!$A$1:$A$49,products!$E$1:$E$49,,0)</f>
        <v>9.51</v>
      </c>
      <c r="M39" s="7">
        <f t="shared" si="0"/>
        <v>28.53</v>
      </c>
      <c r="N39" t="str">
        <f t="shared" si="1"/>
        <v>Liberica</v>
      </c>
      <c r="O39" t="str">
        <f t="shared" si="2"/>
        <v>Light</v>
      </c>
      <c r="P39" t="str">
        <f>_xlfn.XLOOKUP(orderstable[[#This Row],[Customer ID]],customers!$A$1:$A$1001,customers!$I$1:$I$1001,,0)</f>
        <v>No</v>
      </c>
    </row>
    <row r="40" spans="1:16" x14ac:dyDescent="0.2">
      <c r="A40" s="3" t="s">
        <v>705</v>
      </c>
      <c r="B40" s="5">
        <v>43946</v>
      </c>
      <c r="C40" s="3" t="s">
        <v>706</v>
      </c>
      <c r="D40" s="4"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4" t="str">
        <f>_xlfn.XLOOKUP(D40,products!$A$1:$A$49,products!$B$1:$B$49,,0)</f>
        <v>Rob</v>
      </c>
      <c r="J40" s="4" t="str">
        <f>_xlfn.XLOOKUP($D40,products!$A$1:$A$49,products!$C$1:$C$49,,0)</f>
        <v>M</v>
      </c>
      <c r="K40" s="6">
        <f>_xlfn.XLOOKUP($D40,products!$A$1:$A$49,products!$D$1:$D$49,,0)</f>
        <v>2.5</v>
      </c>
      <c r="L40" s="7">
        <f>_xlfn.XLOOKUP($D40,products!$A$1:$A$49,products!$E$1:$E$49,,0)</f>
        <v>22.884999999999998</v>
      </c>
      <c r="M40" s="7">
        <f t="shared" si="0"/>
        <v>114.42499999999998</v>
      </c>
      <c r="N40" t="str">
        <f t="shared" si="1"/>
        <v>Robusta</v>
      </c>
      <c r="O40" t="str">
        <f t="shared" si="2"/>
        <v>Medium</v>
      </c>
      <c r="P40" t="str">
        <f>_xlfn.XLOOKUP(orderstable[[#This Row],[Customer ID]],customers!$A$1:$A$1001,customers!$I$1:$I$1001,,0)</f>
        <v>No</v>
      </c>
    </row>
    <row r="41" spans="1:16" x14ac:dyDescent="0.2">
      <c r="A41" s="3" t="s">
        <v>711</v>
      </c>
      <c r="B41" s="5">
        <v>44524</v>
      </c>
      <c r="C41" s="3" t="s">
        <v>712</v>
      </c>
      <c r="D41" s="4"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4" t="str">
        <f>_xlfn.XLOOKUP(D41,products!$A$1:$A$49,products!$B$1:$B$49,,0)</f>
        <v>Rob</v>
      </c>
      <c r="J41" s="4" t="str">
        <f>_xlfn.XLOOKUP($D41,products!$A$1:$A$49,products!$C$1:$C$49,,0)</f>
        <v>M</v>
      </c>
      <c r="K41" s="6">
        <f>_xlfn.XLOOKUP($D41,products!$A$1:$A$49,products!$D$1:$D$49,,0)</f>
        <v>1</v>
      </c>
      <c r="L41" s="7">
        <f>_xlfn.XLOOKUP($D41,products!$A$1:$A$49,products!$E$1:$E$49,,0)</f>
        <v>9.9499999999999993</v>
      </c>
      <c r="M41" s="7">
        <f t="shared" si="0"/>
        <v>59.699999999999996</v>
      </c>
      <c r="N41" t="str">
        <f t="shared" si="1"/>
        <v>Robusta</v>
      </c>
      <c r="O41" t="str">
        <f t="shared" si="2"/>
        <v>Medium</v>
      </c>
      <c r="P41" t="str">
        <f>_xlfn.XLOOKUP(orderstable[[#This Row],[Customer ID]],customers!$A$1:$A$1001,customers!$I$1:$I$1001,,0)</f>
        <v>Yes</v>
      </c>
    </row>
    <row r="42" spans="1:16" x14ac:dyDescent="0.2">
      <c r="A42" s="3" t="s">
        <v>715</v>
      </c>
      <c r="B42" s="5">
        <v>44305</v>
      </c>
      <c r="C42" s="3" t="s">
        <v>716</v>
      </c>
      <c r="D42" s="4"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4" t="str">
        <f>_xlfn.XLOOKUP(D42,products!$A$1:$A$49,products!$B$1:$B$49,,0)</f>
        <v>Lib</v>
      </c>
      <c r="J42" s="4" t="str">
        <f>_xlfn.XLOOKUP($D42,products!$A$1:$A$49,products!$C$1:$C$49,,0)</f>
        <v>M</v>
      </c>
      <c r="K42" s="6">
        <f>_xlfn.XLOOKUP($D42,products!$A$1:$A$49,products!$D$1:$D$49,,0)</f>
        <v>1</v>
      </c>
      <c r="L42" s="7">
        <f>_xlfn.XLOOKUP($D42,products!$A$1:$A$49,products!$E$1:$E$49,,0)</f>
        <v>14.55</v>
      </c>
      <c r="M42" s="7">
        <f t="shared" si="0"/>
        <v>43.650000000000006</v>
      </c>
      <c r="N42" t="str">
        <f t="shared" si="1"/>
        <v>Liberica</v>
      </c>
      <c r="O42" t="str">
        <f t="shared" si="2"/>
        <v>Medium</v>
      </c>
      <c r="P42" t="str">
        <f>_xlfn.XLOOKUP(orderstable[[#This Row],[Customer ID]],customers!$A$1:$A$1001,customers!$I$1:$I$1001,,0)</f>
        <v>No</v>
      </c>
    </row>
    <row r="43" spans="1:16" x14ac:dyDescent="0.2">
      <c r="A43" s="3" t="s">
        <v>720</v>
      </c>
      <c r="B43" s="5">
        <v>44749</v>
      </c>
      <c r="C43" s="3" t="s">
        <v>721</v>
      </c>
      <c r="D43" s="4"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4" t="str">
        <f>_xlfn.XLOOKUP(D43,products!$A$1:$A$49,products!$B$1:$B$49,,0)</f>
        <v>Exc</v>
      </c>
      <c r="J43" s="4" t="str">
        <f>_xlfn.XLOOKUP($D43,products!$A$1:$A$49,products!$C$1:$C$49,,0)</f>
        <v>D</v>
      </c>
      <c r="K43" s="6">
        <f>_xlfn.XLOOKUP($D43,products!$A$1:$A$49,products!$D$1:$D$49,,0)</f>
        <v>0.2</v>
      </c>
      <c r="L43" s="7">
        <f>_xlfn.XLOOKUP($D43,products!$A$1:$A$49,products!$E$1:$E$49,,0)</f>
        <v>3.645</v>
      </c>
      <c r="M43" s="7">
        <f t="shared" si="0"/>
        <v>7.29</v>
      </c>
      <c r="N43" t="str">
        <f t="shared" si="1"/>
        <v>Excelsa</v>
      </c>
      <c r="O43" t="str">
        <f t="shared" si="2"/>
        <v>Dark</v>
      </c>
      <c r="P43" t="str">
        <f>_xlfn.XLOOKUP(orderstable[[#This Row],[Customer ID]],customers!$A$1:$A$1001,customers!$I$1:$I$1001,,0)</f>
        <v>Yes</v>
      </c>
    </row>
    <row r="44" spans="1:16" x14ac:dyDescent="0.2">
      <c r="A44" s="3" t="s">
        <v>726</v>
      </c>
      <c r="B44" s="5">
        <v>43607</v>
      </c>
      <c r="C44" s="3" t="s">
        <v>727</v>
      </c>
      <c r="D44" s="4"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4" t="str">
        <f>_xlfn.XLOOKUP(D44,products!$A$1:$A$49,products!$B$1:$B$49,,0)</f>
        <v>Rob</v>
      </c>
      <c r="J44" s="4" t="str">
        <f>_xlfn.XLOOKUP($D44,products!$A$1:$A$49,products!$C$1:$C$49,,0)</f>
        <v>D</v>
      </c>
      <c r="K44" s="6">
        <f>_xlfn.XLOOKUP($D44,products!$A$1:$A$49,products!$D$1:$D$49,,0)</f>
        <v>0.2</v>
      </c>
      <c r="L44" s="7">
        <f>_xlfn.XLOOKUP($D44,products!$A$1:$A$49,products!$E$1:$E$49,,0)</f>
        <v>2.6849999999999996</v>
      </c>
      <c r="M44" s="7">
        <f t="shared" si="0"/>
        <v>8.0549999999999997</v>
      </c>
      <c r="N44" t="str">
        <f t="shared" si="1"/>
        <v>Robusta</v>
      </c>
      <c r="O44" t="str">
        <f t="shared" si="2"/>
        <v>Dark</v>
      </c>
      <c r="P44" t="str">
        <f>_xlfn.XLOOKUP(orderstable[[#This Row],[Customer ID]],customers!$A$1:$A$1001,customers!$I$1:$I$1001,,0)</f>
        <v>Yes</v>
      </c>
    </row>
    <row r="45" spans="1:16" x14ac:dyDescent="0.2">
      <c r="A45" s="3" t="s">
        <v>733</v>
      </c>
      <c r="B45" s="5">
        <v>44473</v>
      </c>
      <c r="C45" s="3" t="s">
        <v>734</v>
      </c>
      <c r="D45" s="4"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4" t="str">
        <f>_xlfn.XLOOKUP(D45,products!$A$1:$A$49,products!$B$1:$B$49,,0)</f>
        <v>Lib</v>
      </c>
      <c r="J45" s="4" t="str">
        <f>_xlfn.XLOOKUP($D45,products!$A$1:$A$49,products!$C$1:$C$49,,0)</f>
        <v>L</v>
      </c>
      <c r="K45" s="6">
        <f>_xlfn.XLOOKUP($D45,products!$A$1:$A$49,products!$D$1:$D$49,,0)</f>
        <v>2.5</v>
      </c>
      <c r="L45" s="7">
        <f>_xlfn.XLOOKUP($D45,products!$A$1:$A$49,products!$E$1:$E$49,,0)</f>
        <v>36.454999999999998</v>
      </c>
      <c r="M45" s="7">
        <f t="shared" si="0"/>
        <v>72.91</v>
      </c>
      <c r="N45" t="str">
        <f t="shared" si="1"/>
        <v>Liberica</v>
      </c>
      <c r="O45" t="str">
        <f t="shared" si="2"/>
        <v>Light</v>
      </c>
      <c r="P45" t="str">
        <f>_xlfn.XLOOKUP(orderstable[[#This Row],[Customer ID]],customers!$A$1:$A$1001,customers!$I$1:$I$1001,,0)</f>
        <v>No</v>
      </c>
    </row>
    <row r="46" spans="1:16" x14ac:dyDescent="0.2">
      <c r="A46" s="3" t="s">
        <v>738</v>
      </c>
      <c r="B46" s="5">
        <v>43932</v>
      </c>
      <c r="C46" s="3" t="s">
        <v>739</v>
      </c>
      <c r="D46" s="4"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4" t="str">
        <f>_xlfn.XLOOKUP(D46,products!$A$1:$A$49,products!$B$1:$B$49,,0)</f>
        <v>Exc</v>
      </c>
      <c r="J46" s="4" t="str">
        <f>_xlfn.XLOOKUP($D46,products!$A$1:$A$49,products!$C$1:$C$49,,0)</f>
        <v>M</v>
      </c>
      <c r="K46" s="6">
        <f>_xlfn.XLOOKUP($D46,products!$A$1:$A$49,products!$D$1:$D$49,,0)</f>
        <v>0.5</v>
      </c>
      <c r="L46" s="7">
        <f>_xlfn.XLOOKUP($D46,products!$A$1:$A$49,products!$E$1:$E$49,,0)</f>
        <v>8.25</v>
      </c>
      <c r="M46" s="7">
        <f t="shared" si="0"/>
        <v>16.5</v>
      </c>
      <c r="N46" t="str">
        <f t="shared" si="1"/>
        <v>Excelsa</v>
      </c>
      <c r="O46" t="str">
        <f t="shared" si="2"/>
        <v>Medium</v>
      </c>
      <c r="P46" t="str">
        <f>_xlfn.XLOOKUP(orderstable[[#This Row],[Customer ID]],customers!$A$1:$A$1001,customers!$I$1:$I$1001,,0)</f>
        <v>Yes</v>
      </c>
    </row>
    <row r="47" spans="1:16" x14ac:dyDescent="0.2">
      <c r="A47" s="3" t="s">
        <v>744</v>
      </c>
      <c r="B47" s="5">
        <v>44592</v>
      </c>
      <c r="C47" s="3" t="s">
        <v>745</v>
      </c>
      <c r="D47" s="4"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4" t="str">
        <f>_xlfn.XLOOKUP(D47,products!$A$1:$A$49,products!$B$1:$B$49,,0)</f>
        <v>Lib</v>
      </c>
      <c r="J47" s="4" t="str">
        <f>_xlfn.XLOOKUP($D47,products!$A$1:$A$49,products!$C$1:$C$49,,0)</f>
        <v>D</v>
      </c>
      <c r="K47" s="6">
        <f>_xlfn.XLOOKUP($D47,products!$A$1:$A$49,products!$D$1:$D$49,,0)</f>
        <v>2.5</v>
      </c>
      <c r="L47" s="7">
        <f>_xlfn.XLOOKUP($D47,products!$A$1:$A$49,products!$E$1:$E$49,,0)</f>
        <v>29.784999999999997</v>
      </c>
      <c r="M47" s="7">
        <f t="shared" si="0"/>
        <v>178.70999999999998</v>
      </c>
      <c r="N47" t="str">
        <f t="shared" si="1"/>
        <v>Liberica</v>
      </c>
      <c r="O47" t="str">
        <f t="shared" si="2"/>
        <v>Dark</v>
      </c>
      <c r="P47" t="str">
        <f>_xlfn.XLOOKUP(orderstable[[#This Row],[Customer ID]],customers!$A$1:$A$1001,customers!$I$1:$I$1001,,0)</f>
        <v>No</v>
      </c>
    </row>
    <row r="48" spans="1:16" x14ac:dyDescent="0.2">
      <c r="A48" s="3" t="s">
        <v>750</v>
      </c>
      <c r="B48" s="5">
        <v>43776</v>
      </c>
      <c r="C48" s="3" t="s">
        <v>751</v>
      </c>
      <c r="D48" s="4"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4" t="str">
        <f>_xlfn.XLOOKUP(D48,products!$A$1:$A$49,products!$B$1:$B$49,,0)</f>
        <v>Exc</v>
      </c>
      <c r="J48" s="4" t="str">
        <f>_xlfn.XLOOKUP($D48,products!$A$1:$A$49,products!$C$1:$C$49,,0)</f>
        <v>M</v>
      </c>
      <c r="K48" s="6">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_xlfn.XLOOKUP(orderstable[[#This Row],[Customer ID]],customers!$A$1:$A$1001,customers!$I$1:$I$1001,,0)</f>
        <v>Yes</v>
      </c>
    </row>
    <row r="49" spans="1:16" x14ac:dyDescent="0.2">
      <c r="A49" s="3" t="s">
        <v>755</v>
      </c>
      <c r="B49" s="5">
        <v>43644</v>
      </c>
      <c r="C49" s="3" t="s">
        <v>756</v>
      </c>
      <c r="D49" s="4"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4" t="str">
        <f>_xlfn.XLOOKUP(D49,products!$A$1:$A$49,products!$B$1:$B$49,,0)</f>
        <v>Ara</v>
      </c>
      <c r="J49" s="4" t="str">
        <f>_xlfn.XLOOKUP($D49,products!$A$1:$A$49,products!$C$1:$C$49,,0)</f>
        <v>L</v>
      </c>
      <c r="K49" s="6">
        <f>_xlfn.XLOOKUP($D49,products!$A$1:$A$49,products!$D$1:$D$49,,0)</f>
        <v>0.2</v>
      </c>
      <c r="L49" s="7">
        <f>_xlfn.XLOOKUP($D49,products!$A$1:$A$49,products!$E$1:$E$49,,0)</f>
        <v>3.8849999999999998</v>
      </c>
      <c r="M49" s="7">
        <f t="shared" si="0"/>
        <v>7.77</v>
      </c>
      <c r="N49" t="str">
        <f t="shared" si="1"/>
        <v>Arabica</v>
      </c>
      <c r="O49" t="str">
        <f t="shared" si="2"/>
        <v>Light</v>
      </c>
      <c r="P49" t="str">
        <f>_xlfn.XLOOKUP(orderstable[[#This Row],[Customer ID]],customers!$A$1:$A$1001,customers!$I$1:$I$1001,,0)</f>
        <v>Yes</v>
      </c>
    </row>
    <row r="50" spans="1:16" x14ac:dyDescent="0.2">
      <c r="A50" s="3" t="s">
        <v>761</v>
      </c>
      <c r="B50" s="5">
        <v>44085</v>
      </c>
      <c r="C50" s="3" t="s">
        <v>762</v>
      </c>
      <c r="D50" s="4"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4" t="str">
        <f>_xlfn.XLOOKUP(D50,products!$A$1:$A$49,products!$B$1:$B$49,,0)</f>
        <v>Ara</v>
      </c>
      <c r="J50" s="4" t="str">
        <f>_xlfn.XLOOKUP($D50,products!$A$1:$A$49,products!$C$1:$C$49,,0)</f>
        <v>D</v>
      </c>
      <c r="K50" s="6">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_xlfn.XLOOKUP(orderstable[[#This Row],[Customer ID]],customers!$A$1:$A$1001,customers!$I$1:$I$1001,,0)</f>
        <v>No</v>
      </c>
    </row>
    <row r="51" spans="1:16" x14ac:dyDescent="0.2">
      <c r="A51" s="3" t="s">
        <v>766</v>
      </c>
      <c r="B51" s="5">
        <v>44790</v>
      </c>
      <c r="C51" s="3" t="s">
        <v>767</v>
      </c>
      <c r="D51" s="4"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4" t="str">
        <f>_xlfn.XLOOKUP(D51,products!$A$1:$A$49,products!$B$1:$B$49,,0)</f>
        <v>Ara</v>
      </c>
      <c r="J51" s="4" t="str">
        <f>_xlfn.XLOOKUP($D51,products!$A$1:$A$49,products!$C$1:$C$49,,0)</f>
        <v>L</v>
      </c>
      <c r="K51" s="6">
        <f>_xlfn.XLOOKUP($D51,products!$A$1:$A$49,products!$D$1:$D$49,,0)</f>
        <v>1</v>
      </c>
      <c r="L51" s="7">
        <f>_xlfn.XLOOKUP($D51,products!$A$1:$A$49,products!$E$1:$E$49,,0)</f>
        <v>12.95</v>
      </c>
      <c r="M51" s="7">
        <f t="shared" si="0"/>
        <v>38.849999999999994</v>
      </c>
      <c r="N51" t="str">
        <f t="shared" si="1"/>
        <v>Arabica</v>
      </c>
      <c r="O51" t="str">
        <f t="shared" si="2"/>
        <v>Light</v>
      </c>
      <c r="P51" t="str">
        <f>_xlfn.XLOOKUP(orderstable[[#This Row],[Customer ID]],customers!$A$1:$A$1001,customers!$I$1:$I$1001,,0)</f>
        <v>No</v>
      </c>
    </row>
    <row r="52" spans="1:16" x14ac:dyDescent="0.2">
      <c r="A52" s="3" t="s">
        <v>772</v>
      </c>
      <c r="B52" s="5">
        <v>44792</v>
      </c>
      <c r="C52" s="3" t="s">
        <v>773</v>
      </c>
      <c r="D52" s="4"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4" t="str">
        <f>_xlfn.XLOOKUP(D52,products!$A$1:$A$49,products!$B$1:$B$49,,0)</f>
        <v>Lib</v>
      </c>
      <c r="J52" s="4" t="str">
        <f>_xlfn.XLOOKUP($D52,products!$A$1:$A$49,products!$C$1:$C$49,,0)</f>
        <v>D</v>
      </c>
      <c r="K52" s="6">
        <f>_xlfn.XLOOKUP($D52,products!$A$1:$A$49,products!$D$1:$D$49,,0)</f>
        <v>0.5</v>
      </c>
      <c r="L52" s="7">
        <f>_xlfn.XLOOKUP($D52,products!$A$1:$A$49,products!$E$1:$E$49,,0)</f>
        <v>7.77</v>
      </c>
      <c r="M52" s="7">
        <f t="shared" si="0"/>
        <v>15.54</v>
      </c>
      <c r="N52" t="str">
        <f t="shared" si="1"/>
        <v>Liberica</v>
      </c>
      <c r="O52" t="str">
        <f t="shared" si="2"/>
        <v>Dark</v>
      </c>
      <c r="P52" t="str">
        <f>_xlfn.XLOOKUP(orderstable[[#This Row],[Customer ID]],customers!$A$1:$A$1001,customers!$I$1:$I$1001,,0)</f>
        <v>No</v>
      </c>
    </row>
    <row r="53" spans="1:16" x14ac:dyDescent="0.2">
      <c r="A53" s="3" t="s">
        <v>778</v>
      </c>
      <c r="B53" s="5">
        <v>43600</v>
      </c>
      <c r="C53" s="3" t="s">
        <v>779</v>
      </c>
      <c r="D53" s="4"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4" t="str">
        <f>_xlfn.XLOOKUP(D53,products!$A$1:$A$49,products!$B$1:$B$49,,0)</f>
        <v>Lib</v>
      </c>
      <c r="J53" s="4" t="str">
        <f>_xlfn.XLOOKUP($D53,products!$A$1:$A$49,products!$C$1:$C$49,,0)</f>
        <v>L</v>
      </c>
      <c r="K53" s="6">
        <f>_xlfn.XLOOKUP($D53,products!$A$1:$A$49,products!$D$1:$D$49,,0)</f>
        <v>2.5</v>
      </c>
      <c r="L53" s="7">
        <f>_xlfn.XLOOKUP($D53,products!$A$1:$A$49,products!$E$1:$E$49,,0)</f>
        <v>36.454999999999998</v>
      </c>
      <c r="M53" s="7">
        <f t="shared" si="0"/>
        <v>145.82</v>
      </c>
      <c r="N53" t="str">
        <f t="shared" si="1"/>
        <v>Liberica</v>
      </c>
      <c r="O53" t="str">
        <f t="shared" si="2"/>
        <v>Light</v>
      </c>
      <c r="P53" t="str">
        <f>_xlfn.XLOOKUP(orderstable[[#This Row],[Customer ID]],customers!$A$1:$A$1001,customers!$I$1:$I$1001,,0)</f>
        <v>Yes</v>
      </c>
    </row>
    <row r="54" spans="1:16" x14ac:dyDescent="0.2">
      <c r="A54" s="3" t="s">
        <v>784</v>
      </c>
      <c r="B54" s="5">
        <v>43719</v>
      </c>
      <c r="C54" s="3" t="s">
        <v>785</v>
      </c>
      <c r="D54" s="4"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4" t="str">
        <f>_xlfn.XLOOKUP(D54,products!$A$1:$A$49,products!$B$1:$B$49,,0)</f>
        <v>Rob</v>
      </c>
      <c r="J54" s="4" t="str">
        <f>_xlfn.XLOOKUP($D54,products!$A$1:$A$49,products!$C$1:$C$49,,0)</f>
        <v>M</v>
      </c>
      <c r="K54" s="6">
        <f>_xlfn.XLOOKUP($D54,products!$A$1:$A$49,products!$D$1:$D$49,,0)</f>
        <v>0.5</v>
      </c>
      <c r="L54" s="7">
        <f>_xlfn.XLOOKUP($D54,products!$A$1:$A$49,products!$E$1:$E$49,,0)</f>
        <v>5.97</v>
      </c>
      <c r="M54" s="7">
        <f t="shared" si="0"/>
        <v>29.849999999999998</v>
      </c>
      <c r="N54" t="str">
        <f t="shared" si="1"/>
        <v>Robusta</v>
      </c>
      <c r="O54" t="str">
        <f t="shared" si="2"/>
        <v>Medium</v>
      </c>
      <c r="P54" t="str">
        <f>_xlfn.XLOOKUP(orderstable[[#This Row],[Customer ID]],customers!$A$1:$A$1001,customers!$I$1:$I$1001,,0)</f>
        <v>No</v>
      </c>
    </row>
    <row r="55" spans="1:16" x14ac:dyDescent="0.2">
      <c r="A55" s="3" t="s">
        <v>784</v>
      </c>
      <c r="B55" s="5">
        <v>43719</v>
      </c>
      <c r="C55" s="3" t="s">
        <v>785</v>
      </c>
      <c r="D55" s="4"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4" t="str">
        <f>_xlfn.XLOOKUP(D55,products!$A$1:$A$49,products!$B$1:$B$49,,0)</f>
        <v>Lib</v>
      </c>
      <c r="J55" s="4" t="str">
        <f>_xlfn.XLOOKUP($D55,products!$A$1:$A$49,products!$C$1:$C$49,,0)</f>
        <v>L</v>
      </c>
      <c r="K55" s="6">
        <f>_xlfn.XLOOKUP($D55,products!$A$1:$A$49,products!$D$1:$D$49,,0)</f>
        <v>2.5</v>
      </c>
      <c r="L55" s="7">
        <f>_xlfn.XLOOKUP($D55,products!$A$1:$A$49,products!$E$1:$E$49,,0)</f>
        <v>36.454999999999998</v>
      </c>
      <c r="M55" s="7">
        <f t="shared" si="0"/>
        <v>72.91</v>
      </c>
      <c r="N55" t="str">
        <f t="shared" si="1"/>
        <v>Liberica</v>
      </c>
      <c r="O55" t="str">
        <f t="shared" si="2"/>
        <v>Light</v>
      </c>
      <c r="P55" t="str">
        <f>_xlfn.XLOOKUP(orderstable[[#This Row],[Customer ID]],customers!$A$1:$A$1001,customers!$I$1:$I$1001,,0)</f>
        <v>No</v>
      </c>
    </row>
    <row r="56" spans="1:16" x14ac:dyDescent="0.2">
      <c r="A56" s="3" t="s">
        <v>794</v>
      </c>
      <c r="B56" s="5">
        <v>44271</v>
      </c>
      <c r="C56" s="3" t="s">
        <v>795</v>
      </c>
      <c r="D56" s="4"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4" t="str">
        <f>_xlfn.XLOOKUP(D56,products!$A$1:$A$49,products!$B$1:$B$49,,0)</f>
        <v>Lib</v>
      </c>
      <c r="J56" s="4" t="str">
        <f>_xlfn.XLOOKUP($D56,products!$A$1:$A$49,products!$C$1:$C$49,,0)</f>
        <v>M</v>
      </c>
      <c r="K56" s="6">
        <f>_xlfn.XLOOKUP($D56,products!$A$1:$A$49,products!$D$1:$D$49,,0)</f>
        <v>1</v>
      </c>
      <c r="L56" s="7">
        <f>_xlfn.XLOOKUP($D56,products!$A$1:$A$49,products!$E$1:$E$49,,0)</f>
        <v>14.55</v>
      </c>
      <c r="M56" s="7">
        <f t="shared" si="0"/>
        <v>72.75</v>
      </c>
      <c r="N56" t="str">
        <f t="shared" si="1"/>
        <v>Liberica</v>
      </c>
      <c r="O56" t="str">
        <f t="shared" si="2"/>
        <v>Medium</v>
      </c>
      <c r="P56" t="str">
        <f>_xlfn.XLOOKUP(orderstable[[#This Row],[Customer ID]],customers!$A$1:$A$1001,customers!$I$1:$I$1001,,0)</f>
        <v>No</v>
      </c>
    </row>
    <row r="57" spans="1:16" x14ac:dyDescent="0.2">
      <c r="A57" s="3" t="s">
        <v>800</v>
      </c>
      <c r="B57" s="5">
        <v>44168</v>
      </c>
      <c r="C57" s="3" t="s">
        <v>801</v>
      </c>
      <c r="D57" s="4"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4" t="str">
        <f>_xlfn.XLOOKUP(D57,products!$A$1:$A$49,products!$B$1:$B$49,,0)</f>
        <v>Lib</v>
      </c>
      <c r="J57" s="4" t="str">
        <f>_xlfn.XLOOKUP($D57,products!$A$1:$A$49,products!$C$1:$C$49,,0)</f>
        <v>L</v>
      </c>
      <c r="K57" s="6">
        <f>_xlfn.XLOOKUP($D57,products!$A$1:$A$49,products!$D$1:$D$49,,0)</f>
        <v>1</v>
      </c>
      <c r="L57" s="7">
        <f>_xlfn.XLOOKUP($D57,products!$A$1:$A$49,products!$E$1:$E$49,,0)</f>
        <v>15.85</v>
      </c>
      <c r="M57" s="7">
        <f t="shared" si="0"/>
        <v>47.55</v>
      </c>
      <c r="N57" t="str">
        <f t="shared" si="1"/>
        <v>Liberica</v>
      </c>
      <c r="O57" t="str">
        <f t="shared" si="2"/>
        <v>Light</v>
      </c>
      <c r="P57" t="str">
        <f>_xlfn.XLOOKUP(orderstable[[#This Row],[Customer ID]],customers!$A$1:$A$1001,customers!$I$1:$I$1001,,0)</f>
        <v>No</v>
      </c>
    </row>
    <row r="58" spans="1:16" x14ac:dyDescent="0.2">
      <c r="A58" s="3" t="s">
        <v>805</v>
      </c>
      <c r="B58" s="5">
        <v>43857</v>
      </c>
      <c r="C58" s="3" t="s">
        <v>806</v>
      </c>
      <c r="D58" s="4"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4" t="str">
        <f>_xlfn.XLOOKUP(D58,products!$A$1:$A$49,products!$B$1:$B$49,,0)</f>
        <v>Exc</v>
      </c>
      <c r="J58" s="4" t="str">
        <f>_xlfn.XLOOKUP($D58,products!$A$1:$A$49,products!$C$1:$C$49,,0)</f>
        <v>D</v>
      </c>
      <c r="K58" s="6">
        <f>_xlfn.XLOOKUP($D58,products!$A$1:$A$49,products!$D$1:$D$49,,0)</f>
        <v>0.2</v>
      </c>
      <c r="L58" s="7">
        <f>_xlfn.XLOOKUP($D58,products!$A$1:$A$49,products!$E$1:$E$49,,0)</f>
        <v>3.645</v>
      </c>
      <c r="M58" s="7">
        <f t="shared" si="0"/>
        <v>10.935</v>
      </c>
      <c r="N58" t="str">
        <f t="shared" si="1"/>
        <v>Excelsa</v>
      </c>
      <c r="O58" t="str">
        <f t="shared" si="2"/>
        <v>Dark</v>
      </c>
      <c r="P58" t="str">
        <f>_xlfn.XLOOKUP(orderstable[[#This Row],[Customer ID]],customers!$A$1:$A$1001,customers!$I$1:$I$1001,,0)</f>
        <v>Yes</v>
      </c>
    </row>
    <row r="59" spans="1:16" x14ac:dyDescent="0.2">
      <c r="A59" s="3" t="s">
        <v>811</v>
      </c>
      <c r="B59" s="5">
        <v>44759</v>
      </c>
      <c r="C59" s="3" t="s">
        <v>812</v>
      </c>
      <c r="D59" s="4"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4" t="str">
        <f>_xlfn.XLOOKUP(D59,products!$A$1:$A$49,products!$B$1:$B$49,,0)</f>
        <v>Exc</v>
      </c>
      <c r="J59" s="4" t="str">
        <f>_xlfn.XLOOKUP($D59,products!$A$1:$A$49,products!$C$1:$C$49,,0)</f>
        <v>L</v>
      </c>
      <c r="K59" s="6">
        <f>_xlfn.XLOOKUP($D59,products!$A$1:$A$49,products!$D$1:$D$49,,0)</f>
        <v>1</v>
      </c>
      <c r="L59" s="7">
        <f>_xlfn.XLOOKUP($D59,products!$A$1:$A$49,products!$E$1:$E$49,,0)</f>
        <v>14.85</v>
      </c>
      <c r="M59" s="7">
        <f t="shared" si="0"/>
        <v>59.4</v>
      </c>
      <c r="N59" t="str">
        <f t="shared" si="1"/>
        <v>Excelsa</v>
      </c>
      <c r="O59" t="str">
        <f t="shared" si="2"/>
        <v>Light</v>
      </c>
      <c r="P59" t="str">
        <f>_xlfn.XLOOKUP(orderstable[[#This Row],[Customer ID]],customers!$A$1:$A$1001,customers!$I$1:$I$1001,,0)</f>
        <v>No</v>
      </c>
    </row>
    <row r="60" spans="1:16" x14ac:dyDescent="0.2">
      <c r="A60" s="3" t="s">
        <v>817</v>
      </c>
      <c r="B60" s="5">
        <v>44624</v>
      </c>
      <c r="C60" s="3" t="s">
        <v>818</v>
      </c>
      <c r="D60" s="4"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4" t="str">
        <f>_xlfn.XLOOKUP(D60,products!$A$1:$A$49,products!$B$1:$B$49,,0)</f>
        <v>Lib</v>
      </c>
      <c r="J60" s="4" t="str">
        <f>_xlfn.XLOOKUP($D60,products!$A$1:$A$49,products!$C$1:$C$49,,0)</f>
        <v>D</v>
      </c>
      <c r="K60" s="6">
        <f>_xlfn.XLOOKUP($D60,products!$A$1:$A$49,products!$D$1:$D$49,,0)</f>
        <v>2.5</v>
      </c>
      <c r="L60" s="7">
        <f>_xlfn.XLOOKUP($D60,products!$A$1:$A$49,products!$E$1:$E$49,,0)</f>
        <v>29.784999999999997</v>
      </c>
      <c r="M60" s="7">
        <f t="shared" si="0"/>
        <v>89.35499999999999</v>
      </c>
      <c r="N60" t="str">
        <f t="shared" si="1"/>
        <v>Liberica</v>
      </c>
      <c r="O60" t="str">
        <f t="shared" si="2"/>
        <v>Dark</v>
      </c>
      <c r="P60" t="str">
        <f>_xlfn.XLOOKUP(orderstable[[#This Row],[Customer ID]],customers!$A$1:$A$1001,customers!$I$1:$I$1001,,0)</f>
        <v>Yes</v>
      </c>
    </row>
    <row r="61" spans="1:16" x14ac:dyDescent="0.2">
      <c r="A61" s="3" t="s">
        <v>822</v>
      </c>
      <c r="B61" s="5">
        <v>44537</v>
      </c>
      <c r="C61" s="3" t="s">
        <v>823</v>
      </c>
      <c r="D61" s="4"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4" t="str">
        <f>_xlfn.XLOOKUP(D61,products!$A$1:$A$49,products!$B$1:$B$49,,0)</f>
        <v>Lib</v>
      </c>
      <c r="J61" s="4" t="str">
        <f>_xlfn.XLOOKUP($D61,products!$A$1:$A$49,products!$C$1:$C$49,,0)</f>
        <v>M</v>
      </c>
      <c r="K61" s="6">
        <f>_xlfn.XLOOKUP($D61,products!$A$1:$A$49,products!$D$1:$D$49,,0)</f>
        <v>0.5</v>
      </c>
      <c r="L61" s="7">
        <f>_xlfn.XLOOKUP($D61,products!$A$1:$A$49,products!$E$1:$E$49,,0)</f>
        <v>8.73</v>
      </c>
      <c r="M61" s="7">
        <f t="shared" si="0"/>
        <v>26.19</v>
      </c>
      <c r="N61" t="str">
        <f t="shared" si="1"/>
        <v>Liberica</v>
      </c>
      <c r="O61" t="str">
        <f t="shared" si="2"/>
        <v>Medium</v>
      </c>
      <c r="P61" t="str">
        <f>_xlfn.XLOOKUP(orderstable[[#This Row],[Customer ID]],customers!$A$1:$A$1001,customers!$I$1:$I$1001,,0)</f>
        <v>Yes</v>
      </c>
    </row>
    <row r="62" spans="1:16" x14ac:dyDescent="0.2">
      <c r="A62" s="3" t="s">
        <v>827</v>
      </c>
      <c r="B62" s="5">
        <v>44252</v>
      </c>
      <c r="C62" s="3" t="s">
        <v>828</v>
      </c>
      <c r="D62" s="4"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4" t="str">
        <f>_xlfn.XLOOKUP(D62,products!$A$1:$A$49,products!$B$1:$B$49,,0)</f>
        <v>Ara</v>
      </c>
      <c r="J62" s="4" t="str">
        <f>_xlfn.XLOOKUP($D62,products!$A$1:$A$49,products!$C$1:$C$49,,0)</f>
        <v>D</v>
      </c>
      <c r="K62" s="6">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_xlfn.XLOOKUP(orderstable[[#This Row],[Customer ID]],customers!$A$1:$A$1001,customers!$I$1:$I$1001,,0)</f>
        <v>No</v>
      </c>
    </row>
    <row r="63" spans="1:16" x14ac:dyDescent="0.2">
      <c r="A63" s="3" t="s">
        <v>833</v>
      </c>
      <c r="B63" s="5">
        <v>43521</v>
      </c>
      <c r="C63" s="3" t="s">
        <v>834</v>
      </c>
      <c r="D63" s="4"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4" t="str">
        <f>_xlfn.XLOOKUP(D63,products!$A$1:$A$49,products!$B$1:$B$49,,0)</f>
        <v>Rob</v>
      </c>
      <c r="J63" s="4" t="str">
        <f>_xlfn.XLOOKUP($D63,products!$A$1:$A$49,products!$C$1:$C$49,,0)</f>
        <v>D</v>
      </c>
      <c r="K63" s="6">
        <f>_xlfn.XLOOKUP($D63,products!$A$1:$A$49,products!$D$1:$D$49,,0)</f>
        <v>0.5</v>
      </c>
      <c r="L63" s="7">
        <f>_xlfn.XLOOKUP($D63,products!$A$1:$A$49,products!$E$1:$E$49,,0)</f>
        <v>5.3699999999999992</v>
      </c>
      <c r="M63" s="7">
        <f t="shared" si="0"/>
        <v>26.849999999999994</v>
      </c>
      <c r="N63" t="str">
        <f t="shared" si="1"/>
        <v>Robusta</v>
      </c>
      <c r="O63" t="str">
        <f t="shared" si="2"/>
        <v>Dark</v>
      </c>
      <c r="P63" t="str">
        <f>_xlfn.XLOOKUP(orderstable[[#This Row],[Customer ID]],customers!$A$1:$A$1001,customers!$I$1:$I$1001,,0)</f>
        <v>Yes</v>
      </c>
    </row>
    <row r="64" spans="1:16" x14ac:dyDescent="0.2">
      <c r="A64" s="3" t="s">
        <v>838</v>
      </c>
      <c r="B64" s="5">
        <v>43505</v>
      </c>
      <c r="C64" s="3" t="s">
        <v>839</v>
      </c>
      <c r="D64" s="4"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4" t="str">
        <f>_xlfn.XLOOKUP(D64,products!$A$1:$A$49,products!$B$1:$B$49,,0)</f>
        <v>Lib</v>
      </c>
      <c r="J64" s="4" t="str">
        <f>_xlfn.XLOOKUP($D64,products!$A$1:$A$49,products!$C$1:$C$49,,0)</f>
        <v>L</v>
      </c>
      <c r="K64" s="6">
        <f>_xlfn.XLOOKUP($D64,products!$A$1:$A$49,products!$D$1:$D$49,,0)</f>
        <v>0.2</v>
      </c>
      <c r="L64" s="7">
        <f>_xlfn.XLOOKUP($D64,products!$A$1:$A$49,products!$E$1:$E$49,,0)</f>
        <v>4.7549999999999999</v>
      </c>
      <c r="M64" s="7">
        <f t="shared" si="0"/>
        <v>23.774999999999999</v>
      </c>
      <c r="N64" t="str">
        <f t="shared" si="1"/>
        <v>Liberica</v>
      </c>
      <c r="O64" t="str">
        <f t="shared" si="2"/>
        <v>Light</v>
      </c>
      <c r="P64" t="str">
        <f>_xlfn.XLOOKUP(orderstable[[#This Row],[Customer ID]],customers!$A$1:$A$1001,customers!$I$1:$I$1001,,0)</f>
        <v>Yes</v>
      </c>
    </row>
    <row r="65" spans="1:16" x14ac:dyDescent="0.2">
      <c r="A65" s="3" t="s">
        <v>843</v>
      </c>
      <c r="B65" s="5">
        <v>43868</v>
      </c>
      <c r="C65" s="3" t="s">
        <v>844</v>
      </c>
      <c r="D65" s="4"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4" t="str">
        <f>_xlfn.XLOOKUP(D65,products!$A$1:$A$49,products!$B$1:$B$49,,0)</f>
        <v>Ara</v>
      </c>
      <c r="J65" s="4" t="str">
        <f>_xlfn.XLOOKUP($D65,products!$A$1:$A$49,products!$C$1:$C$49,,0)</f>
        <v>M</v>
      </c>
      <c r="K65" s="6">
        <f>_xlfn.XLOOKUP($D65,products!$A$1:$A$49,products!$D$1:$D$49,,0)</f>
        <v>0.5</v>
      </c>
      <c r="L65" s="7">
        <f>_xlfn.XLOOKUP($D65,products!$A$1:$A$49,products!$E$1:$E$49,,0)</f>
        <v>6.75</v>
      </c>
      <c r="M65" s="7">
        <f t="shared" si="0"/>
        <v>6.75</v>
      </c>
      <c r="N65" t="str">
        <f t="shared" si="1"/>
        <v>Arabica</v>
      </c>
      <c r="O65" t="str">
        <f t="shared" si="2"/>
        <v>Medium</v>
      </c>
      <c r="P65" t="str">
        <f>_xlfn.XLOOKUP(orderstable[[#This Row],[Customer ID]],customers!$A$1:$A$1001,customers!$I$1:$I$1001,,0)</f>
        <v>No</v>
      </c>
    </row>
    <row r="66" spans="1:16" x14ac:dyDescent="0.2">
      <c r="A66" s="3" t="s">
        <v>849</v>
      </c>
      <c r="B66" s="5">
        <v>43913</v>
      </c>
      <c r="C66" s="3" t="s">
        <v>850</v>
      </c>
      <c r="D66" s="4"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4" t="str">
        <f>_xlfn.XLOOKUP(D66,products!$A$1:$A$49,products!$B$1:$B$49,,0)</f>
        <v>Rob</v>
      </c>
      <c r="J66" s="4" t="str">
        <f>_xlfn.XLOOKUP($D66,products!$A$1:$A$49,products!$C$1:$C$49,,0)</f>
        <v>M</v>
      </c>
      <c r="K66" s="6">
        <f>_xlfn.XLOOKUP($D66,products!$A$1:$A$49,products!$D$1:$D$49,,0)</f>
        <v>0.5</v>
      </c>
      <c r="L66" s="7">
        <f>_xlfn.XLOOKUP($D66,products!$A$1:$A$49,products!$E$1:$E$49,,0)</f>
        <v>5.97</v>
      </c>
      <c r="M66" s="7">
        <f t="shared" si="0"/>
        <v>35.82</v>
      </c>
      <c r="N66" t="str">
        <f t="shared" si="1"/>
        <v>Robusta</v>
      </c>
      <c r="O66" t="str">
        <f t="shared" si="2"/>
        <v>Medium</v>
      </c>
      <c r="P66" t="str">
        <f>_xlfn.XLOOKUP(orderstable[[#This Row],[Customer ID]],customers!$A$1:$A$1001,customers!$I$1:$I$1001,,0)</f>
        <v>Yes</v>
      </c>
    </row>
    <row r="67" spans="1:16" x14ac:dyDescent="0.2">
      <c r="A67" s="3" t="s">
        <v>854</v>
      </c>
      <c r="B67" s="5">
        <v>44626</v>
      </c>
      <c r="C67" s="3" t="s">
        <v>855</v>
      </c>
      <c r="D67" s="4"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4" t="str">
        <f>_xlfn.XLOOKUP(D67,products!$A$1:$A$49,products!$B$1:$B$49,,0)</f>
        <v>Rob</v>
      </c>
      <c r="J67" s="4" t="str">
        <f>_xlfn.XLOOKUP($D67,products!$A$1:$A$49,products!$C$1:$C$49,,0)</f>
        <v>D</v>
      </c>
      <c r="K67" s="6">
        <f>_xlfn.XLOOKUP($D67,products!$A$1:$A$49,products!$D$1:$D$49,,0)</f>
        <v>2.5</v>
      </c>
      <c r="L67" s="7">
        <f>_xlfn.XLOOKUP($D67,products!$A$1:$A$49,products!$E$1:$E$49,,0)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
      <c r="A68" s="3" t="s">
        <v>860</v>
      </c>
      <c r="B68" s="5">
        <v>44666</v>
      </c>
      <c r="C68" s="3" t="s">
        <v>861</v>
      </c>
      <c r="D68" s="4"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4" t="str">
        <f>_xlfn.XLOOKUP(D68,products!$A$1:$A$49,products!$B$1:$B$49,,0)</f>
        <v>Rob</v>
      </c>
      <c r="J68" s="4" t="str">
        <f>_xlfn.XLOOKUP($D68,products!$A$1:$A$49,products!$C$1:$C$49,,0)</f>
        <v>L</v>
      </c>
      <c r="K68" s="6">
        <f>_xlfn.XLOOKUP($D68,products!$A$1:$A$49,products!$D$1:$D$49,,0)</f>
        <v>0.5</v>
      </c>
      <c r="L68" s="7">
        <f>_xlfn.XLOOKUP($D68,products!$A$1:$A$49,products!$E$1:$E$49,,0)</f>
        <v>7.169999999999999</v>
      </c>
      <c r="M68" s="7">
        <f t="shared" si="3"/>
        <v>7.169999999999999</v>
      </c>
      <c r="N68" t="str">
        <f t="shared" si="4"/>
        <v>Robusta</v>
      </c>
      <c r="O68" t="str">
        <f t="shared" si="5"/>
        <v>Light</v>
      </c>
      <c r="P68" t="str">
        <f>_xlfn.XLOOKUP(orderstable[[#This Row],[Customer ID]],customers!$A$1:$A$1001,customers!$I$1:$I$1001,,0)</f>
        <v>Yes</v>
      </c>
    </row>
    <row r="69" spans="1:16" x14ac:dyDescent="0.2">
      <c r="A69" s="3" t="s">
        <v>866</v>
      </c>
      <c r="B69" s="5">
        <v>44519</v>
      </c>
      <c r="C69" s="3" t="s">
        <v>867</v>
      </c>
      <c r="D69" s="4"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4" t="str">
        <f>_xlfn.XLOOKUP(D69,products!$A$1:$A$49,products!$B$1:$B$49,,0)</f>
        <v>Lib</v>
      </c>
      <c r="J69" s="4" t="str">
        <f>_xlfn.XLOOKUP($D69,products!$A$1:$A$49,products!$C$1:$C$49,,0)</f>
        <v>L</v>
      </c>
      <c r="K69" s="6">
        <f>_xlfn.XLOOKUP($D69,products!$A$1:$A$49,products!$D$1:$D$49,,0)</f>
        <v>0.2</v>
      </c>
      <c r="L69" s="7">
        <f>_xlfn.XLOOKUP($D69,products!$A$1:$A$49,products!$E$1:$E$49,,0)</f>
        <v>4.7549999999999999</v>
      </c>
      <c r="M69" s="7">
        <f t="shared" si="3"/>
        <v>9.51</v>
      </c>
      <c r="N69" t="str">
        <f t="shared" si="4"/>
        <v>Liberica</v>
      </c>
      <c r="O69" t="str">
        <f t="shared" si="5"/>
        <v>Light</v>
      </c>
      <c r="P69" t="str">
        <f>_xlfn.XLOOKUP(orderstable[[#This Row],[Customer ID]],customers!$A$1:$A$1001,customers!$I$1:$I$1001,,0)</f>
        <v>No</v>
      </c>
    </row>
    <row r="70" spans="1:16" x14ac:dyDescent="0.2">
      <c r="A70" s="3" t="s">
        <v>872</v>
      </c>
      <c r="B70" s="5">
        <v>43754</v>
      </c>
      <c r="C70" s="3" t="s">
        <v>873</v>
      </c>
      <c r="D70" s="4"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4" t="str">
        <f>_xlfn.XLOOKUP(D70,products!$A$1:$A$49,products!$B$1:$B$49,,0)</f>
        <v>Rob</v>
      </c>
      <c r="J70" s="4" t="str">
        <f>_xlfn.XLOOKUP($D70,products!$A$1:$A$49,products!$C$1:$C$49,,0)</f>
        <v>M</v>
      </c>
      <c r="K70" s="6">
        <f>_xlfn.XLOOKUP($D70,products!$A$1:$A$49,products!$D$1:$D$49,,0)</f>
        <v>0.2</v>
      </c>
      <c r="L70" s="7">
        <f>_xlfn.XLOOKUP($D70,products!$A$1:$A$49,products!$E$1:$E$49,,0)</f>
        <v>2.9849999999999999</v>
      </c>
      <c r="M70" s="7">
        <f t="shared" si="3"/>
        <v>2.9849999999999999</v>
      </c>
      <c r="N70" t="str">
        <f t="shared" si="4"/>
        <v>Robusta</v>
      </c>
      <c r="O70" t="str">
        <f t="shared" si="5"/>
        <v>Medium</v>
      </c>
      <c r="P70" t="str">
        <f>_xlfn.XLOOKUP(orderstable[[#This Row],[Customer ID]],customers!$A$1:$A$1001,customers!$I$1:$I$1001,,0)</f>
        <v>No</v>
      </c>
    </row>
    <row r="71" spans="1:16" x14ac:dyDescent="0.2">
      <c r="A71" s="3" t="s">
        <v>878</v>
      </c>
      <c r="B71" s="5">
        <v>43795</v>
      </c>
      <c r="C71" s="3" t="s">
        <v>879</v>
      </c>
      <c r="D71" s="4"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4" t="str">
        <f>_xlfn.XLOOKUP(D71,products!$A$1:$A$49,products!$B$1:$B$49,,0)</f>
        <v>Rob</v>
      </c>
      <c r="J71" s="4" t="str">
        <f>_xlfn.XLOOKUP($D71,products!$A$1:$A$49,products!$C$1:$C$49,,0)</f>
        <v>M</v>
      </c>
      <c r="K71" s="6">
        <f>_xlfn.XLOOKUP($D71,products!$A$1:$A$49,products!$D$1:$D$49,,0)</f>
        <v>1</v>
      </c>
      <c r="L71" s="7">
        <f>_xlfn.XLOOKUP($D71,products!$A$1:$A$49,products!$E$1:$E$49,,0)</f>
        <v>9.9499999999999993</v>
      </c>
      <c r="M71" s="7">
        <f t="shared" si="3"/>
        <v>59.699999999999996</v>
      </c>
      <c r="N71" t="str">
        <f t="shared" si="4"/>
        <v>Robusta</v>
      </c>
      <c r="O71" t="str">
        <f t="shared" si="5"/>
        <v>Medium</v>
      </c>
      <c r="P71" t="str">
        <f>_xlfn.XLOOKUP(orderstable[[#This Row],[Customer ID]],customers!$A$1:$A$1001,customers!$I$1:$I$1001,,0)</f>
        <v>Yes</v>
      </c>
    </row>
    <row r="72" spans="1:16" x14ac:dyDescent="0.2">
      <c r="A72" s="3" t="s">
        <v>885</v>
      </c>
      <c r="B72" s="5">
        <v>43646</v>
      </c>
      <c r="C72" s="3" t="s">
        <v>886</v>
      </c>
      <c r="D72" s="4"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4" t="str">
        <f>_xlfn.XLOOKUP(D72,products!$A$1:$A$49,products!$B$1:$B$49,,0)</f>
        <v>Exc</v>
      </c>
      <c r="J72" s="4" t="str">
        <f>_xlfn.XLOOKUP($D72,products!$A$1:$A$49,products!$C$1:$C$49,,0)</f>
        <v>L</v>
      </c>
      <c r="K72" s="6">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_xlfn.XLOOKUP(orderstable[[#This Row],[Customer ID]],customers!$A$1:$A$1001,customers!$I$1:$I$1001,,0)</f>
        <v>No</v>
      </c>
    </row>
    <row r="73" spans="1:16" x14ac:dyDescent="0.2">
      <c r="A73" s="3" t="s">
        <v>891</v>
      </c>
      <c r="B73" s="5">
        <v>44200</v>
      </c>
      <c r="C73" s="3" t="s">
        <v>892</v>
      </c>
      <c r="D73" s="4"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4" t="str">
        <f>_xlfn.XLOOKUP(D73,products!$A$1:$A$49,products!$B$1:$B$49,,0)</f>
        <v>Lib</v>
      </c>
      <c r="J73" s="4" t="str">
        <f>_xlfn.XLOOKUP($D73,products!$A$1:$A$49,products!$C$1:$C$49,,0)</f>
        <v>L</v>
      </c>
      <c r="K73" s="6">
        <f>_xlfn.XLOOKUP($D73,products!$A$1:$A$49,products!$D$1:$D$49,,0)</f>
        <v>0.2</v>
      </c>
      <c r="L73" s="7">
        <f>_xlfn.XLOOKUP($D73,products!$A$1:$A$49,products!$E$1:$E$49,,0)</f>
        <v>4.7549999999999999</v>
      </c>
      <c r="M73" s="7">
        <f t="shared" si="3"/>
        <v>9.51</v>
      </c>
      <c r="N73" t="str">
        <f t="shared" si="4"/>
        <v>Liberica</v>
      </c>
      <c r="O73" t="str">
        <f t="shared" si="5"/>
        <v>Light</v>
      </c>
      <c r="P73" t="str">
        <f>_xlfn.XLOOKUP(orderstable[[#This Row],[Customer ID]],customers!$A$1:$A$1001,customers!$I$1:$I$1001,,0)</f>
        <v>No</v>
      </c>
    </row>
    <row r="74" spans="1:16" x14ac:dyDescent="0.2">
      <c r="A74" s="3" t="s">
        <v>897</v>
      </c>
      <c r="B74" s="5">
        <v>44131</v>
      </c>
      <c r="C74" s="3" t="s">
        <v>898</v>
      </c>
      <c r="D74" s="4"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4" t="str">
        <f>_xlfn.XLOOKUP(D74,products!$A$1:$A$49,products!$B$1:$B$49,,0)</f>
        <v>Ara</v>
      </c>
      <c r="J74" s="4" t="str">
        <f>_xlfn.XLOOKUP($D74,products!$A$1:$A$49,products!$C$1:$C$49,,0)</f>
        <v>M</v>
      </c>
      <c r="K74" s="6">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_xlfn.XLOOKUP(orderstable[[#This Row],[Customer ID]],customers!$A$1:$A$1001,customers!$I$1:$I$1001,,0)</f>
        <v>No</v>
      </c>
    </row>
    <row r="75" spans="1:16" x14ac:dyDescent="0.2">
      <c r="A75" s="3" t="s">
        <v>902</v>
      </c>
      <c r="B75" s="5">
        <v>44362</v>
      </c>
      <c r="C75" s="3" t="s">
        <v>903</v>
      </c>
      <c r="D75" s="4"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4" t="str">
        <f>_xlfn.XLOOKUP(D75,products!$A$1:$A$49,products!$B$1:$B$49,,0)</f>
        <v>Lib</v>
      </c>
      <c r="J75" s="4" t="str">
        <f>_xlfn.XLOOKUP($D75,products!$A$1:$A$49,products!$C$1:$C$49,,0)</f>
        <v>M</v>
      </c>
      <c r="K75" s="6">
        <f>_xlfn.XLOOKUP($D75,products!$A$1:$A$49,products!$D$1:$D$49,,0)</f>
        <v>0.2</v>
      </c>
      <c r="L75" s="7">
        <f>_xlfn.XLOOKUP($D75,products!$A$1:$A$49,products!$E$1:$E$49,,0)</f>
        <v>4.3650000000000002</v>
      </c>
      <c r="M75" s="7">
        <f t="shared" si="3"/>
        <v>21.825000000000003</v>
      </c>
      <c r="N75" t="str">
        <f t="shared" si="4"/>
        <v>Liberica</v>
      </c>
      <c r="O75" t="str">
        <f t="shared" si="5"/>
        <v>Medium</v>
      </c>
      <c r="P75" t="str">
        <f>_xlfn.XLOOKUP(orderstable[[#This Row],[Customer ID]],customers!$A$1:$A$1001,customers!$I$1:$I$1001,,0)</f>
        <v>Yes</v>
      </c>
    </row>
    <row r="76" spans="1:16" x14ac:dyDescent="0.2">
      <c r="A76" s="3" t="s">
        <v>907</v>
      </c>
      <c r="B76" s="5">
        <v>44396</v>
      </c>
      <c r="C76" s="3" t="s">
        <v>908</v>
      </c>
      <c r="D76" s="4"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4" t="str">
        <f>_xlfn.XLOOKUP(D76,products!$A$1:$A$49,products!$B$1:$B$49,,0)</f>
        <v>Exc</v>
      </c>
      <c r="J76" s="4" t="str">
        <f>_xlfn.XLOOKUP($D76,products!$A$1:$A$49,products!$C$1:$C$49,,0)</f>
        <v>L</v>
      </c>
      <c r="K76" s="6">
        <f>_xlfn.XLOOKUP($D76,products!$A$1:$A$49,products!$D$1:$D$49,,0)</f>
        <v>0.5</v>
      </c>
      <c r="L76" s="7">
        <f>_xlfn.XLOOKUP($D76,products!$A$1:$A$49,products!$E$1:$E$49,,0)</f>
        <v>8.91</v>
      </c>
      <c r="M76" s="7">
        <f t="shared" si="3"/>
        <v>17.82</v>
      </c>
      <c r="N76" t="str">
        <f t="shared" si="4"/>
        <v>Excelsa</v>
      </c>
      <c r="O76" t="str">
        <f t="shared" si="5"/>
        <v>Light</v>
      </c>
      <c r="P76" t="str">
        <f>_xlfn.XLOOKUP(orderstable[[#This Row],[Customer ID]],customers!$A$1:$A$1001,customers!$I$1:$I$1001,,0)</f>
        <v>Yes</v>
      </c>
    </row>
    <row r="77" spans="1:16" x14ac:dyDescent="0.2">
      <c r="A77" s="3" t="s">
        <v>913</v>
      </c>
      <c r="B77" s="5">
        <v>44400</v>
      </c>
      <c r="C77" s="3" t="s">
        <v>914</v>
      </c>
      <c r="D77" s="4"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4" t="str">
        <f>_xlfn.XLOOKUP(D77,products!$A$1:$A$49,products!$B$1:$B$49,,0)</f>
        <v>Rob</v>
      </c>
      <c r="J77" s="4" t="str">
        <f>_xlfn.XLOOKUP($D77,products!$A$1:$A$49,products!$C$1:$C$49,,0)</f>
        <v>D</v>
      </c>
      <c r="K77" s="6">
        <f>_xlfn.XLOOKUP($D77,products!$A$1:$A$49,products!$D$1:$D$49,,0)</f>
        <v>1</v>
      </c>
      <c r="L77" s="7">
        <f>_xlfn.XLOOKUP($D77,products!$A$1:$A$49,products!$E$1:$E$49,,0)</f>
        <v>8.9499999999999993</v>
      </c>
      <c r="M77" s="7">
        <f t="shared" si="3"/>
        <v>53.699999999999996</v>
      </c>
      <c r="N77" t="str">
        <f t="shared" si="4"/>
        <v>Robusta</v>
      </c>
      <c r="O77" t="str">
        <f t="shared" si="5"/>
        <v>Dark</v>
      </c>
      <c r="P77" t="str">
        <f>_xlfn.XLOOKUP(orderstable[[#This Row],[Customer ID]],customers!$A$1:$A$1001,customers!$I$1:$I$1001,,0)</f>
        <v>Yes</v>
      </c>
    </row>
    <row r="78" spans="1:16" x14ac:dyDescent="0.2">
      <c r="A78" s="3" t="s">
        <v>919</v>
      </c>
      <c r="B78" s="5">
        <v>43855</v>
      </c>
      <c r="C78" s="3" t="s">
        <v>920</v>
      </c>
      <c r="D78" s="4"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4" t="str">
        <f>_xlfn.XLOOKUP(D78,products!$A$1:$A$49,products!$B$1:$B$49,,0)</f>
        <v>Rob</v>
      </c>
      <c r="J78" s="4" t="str">
        <f>_xlfn.XLOOKUP($D78,products!$A$1:$A$49,products!$C$1:$C$49,,0)</f>
        <v>L</v>
      </c>
      <c r="K78" s="6">
        <f>_xlfn.XLOOKUP($D78,products!$A$1:$A$49,products!$D$1:$D$49,,0)</f>
        <v>0.2</v>
      </c>
      <c r="L78" s="7">
        <f>_xlfn.XLOOKUP($D78,products!$A$1:$A$49,products!$E$1:$E$49,,0)</f>
        <v>3.5849999999999995</v>
      </c>
      <c r="M78" s="7">
        <f t="shared" si="3"/>
        <v>3.5849999999999995</v>
      </c>
      <c r="N78" t="str">
        <f t="shared" si="4"/>
        <v>Robusta</v>
      </c>
      <c r="O78" t="str">
        <f t="shared" si="5"/>
        <v>Light</v>
      </c>
      <c r="P78" t="str">
        <f>_xlfn.XLOOKUP(orderstable[[#This Row],[Customer ID]],customers!$A$1:$A$1001,customers!$I$1:$I$1001,,0)</f>
        <v>Yes</v>
      </c>
    </row>
    <row r="79" spans="1:16" x14ac:dyDescent="0.2">
      <c r="A79" s="3" t="s">
        <v>924</v>
      </c>
      <c r="B79" s="5">
        <v>43594</v>
      </c>
      <c r="C79" s="3" t="s">
        <v>925</v>
      </c>
      <c r="D79" s="4"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4" t="str">
        <f>_xlfn.XLOOKUP(D79,products!$A$1:$A$49,products!$B$1:$B$49,,0)</f>
        <v>Exc</v>
      </c>
      <c r="J79" s="4" t="str">
        <f>_xlfn.XLOOKUP($D79,products!$A$1:$A$49,products!$C$1:$C$49,,0)</f>
        <v>D</v>
      </c>
      <c r="K79" s="6">
        <f>_xlfn.XLOOKUP($D79,products!$A$1:$A$49,products!$D$1:$D$49,,0)</f>
        <v>0.2</v>
      </c>
      <c r="L79" s="7">
        <f>_xlfn.XLOOKUP($D79,products!$A$1:$A$49,products!$E$1:$E$49,,0)</f>
        <v>3.645</v>
      </c>
      <c r="M79" s="7">
        <f t="shared" si="3"/>
        <v>7.29</v>
      </c>
      <c r="N79" t="str">
        <f t="shared" si="4"/>
        <v>Excelsa</v>
      </c>
      <c r="O79" t="str">
        <f t="shared" si="5"/>
        <v>Dark</v>
      </c>
      <c r="P79" t="str">
        <f>_xlfn.XLOOKUP(orderstable[[#This Row],[Customer ID]],customers!$A$1:$A$1001,customers!$I$1:$I$1001,,0)</f>
        <v>No</v>
      </c>
    </row>
    <row r="80" spans="1:16" x14ac:dyDescent="0.2">
      <c r="A80" s="3" t="s">
        <v>930</v>
      </c>
      <c r="B80" s="5">
        <v>43920</v>
      </c>
      <c r="C80" s="3" t="s">
        <v>931</v>
      </c>
      <c r="D80" s="4"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4" t="str">
        <f>_xlfn.XLOOKUP(D80,products!$A$1:$A$49,products!$B$1:$B$49,,0)</f>
        <v>Ara</v>
      </c>
      <c r="J80" s="4" t="str">
        <f>_xlfn.XLOOKUP($D80,products!$A$1:$A$49,products!$C$1:$C$49,,0)</f>
        <v>M</v>
      </c>
      <c r="K80" s="6">
        <f>_xlfn.XLOOKUP($D80,products!$A$1:$A$49,products!$D$1:$D$49,,0)</f>
        <v>0.5</v>
      </c>
      <c r="L80" s="7">
        <f>_xlfn.XLOOKUP($D80,products!$A$1:$A$49,products!$E$1:$E$49,,0)</f>
        <v>6.75</v>
      </c>
      <c r="M80" s="7">
        <f t="shared" si="3"/>
        <v>40.5</v>
      </c>
      <c r="N80" t="str">
        <f t="shared" si="4"/>
        <v>Arabica</v>
      </c>
      <c r="O80" t="str">
        <f t="shared" si="5"/>
        <v>Medium</v>
      </c>
      <c r="P80" t="str">
        <f>_xlfn.XLOOKUP(orderstable[[#This Row],[Customer ID]],customers!$A$1:$A$1001,customers!$I$1:$I$1001,,0)</f>
        <v>Yes</v>
      </c>
    </row>
    <row r="81" spans="1:16" x14ac:dyDescent="0.2">
      <c r="A81" s="3" t="s">
        <v>936</v>
      </c>
      <c r="B81" s="5">
        <v>44633</v>
      </c>
      <c r="C81" s="3" t="s">
        <v>937</v>
      </c>
      <c r="D81" s="4"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4" t="str">
        <f>_xlfn.XLOOKUP(D81,products!$A$1:$A$49,products!$B$1:$B$49,,0)</f>
        <v>Rob</v>
      </c>
      <c r="J81" s="4" t="str">
        <f>_xlfn.XLOOKUP($D81,products!$A$1:$A$49,products!$C$1:$C$49,,0)</f>
        <v>L</v>
      </c>
      <c r="K81" s="6">
        <f>_xlfn.XLOOKUP($D81,products!$A$1:$A$49,products!$D$1:$D$49,,0)</f>
        <v>1</v>
      </c>
      <c r="L81" s="7">
        <f>_xlfn.XLOOKUP($D81,products!$A$1:$A$49,products!$E$1:$E$49,,0)</f>
        <v>11.95</v>
      </c>
      <c r="M81" s="7">
        <f t="shared" si="3"/>
        <v>47.8</v>
      </c>
      <c r="N81" t="str">
        <f t="shared" si="4"/>
        <v>Robusta</v>
      </c>
      <c r="O81" t="str">
        <f t="shared" si="5"/>
        <v>Light</v>
      </c>
      <c r="P81" t="str">
        <f>_xlfn.XLOOKUP(orderstable[[#This Row],[Customer ID]],customers!$A$1:$A$1001,customers!$I$1:$I$1001,,0)</f>
        <v>No</v>
      </c>
    </row>
    <row r="82" spans="1:16" x14ac:dyDescent="0.2">
      <c r="A82" s="3" t="s">
        <v>942</v>
      </c>
      <c r="B82" s="5">
        <v>43572</v>
      </c>
      <c r="C82" s="3" t="s">
        <v>943</v>
      </c>
      <c r="D82" s="4"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4" t="str">
        <f>_xlfn.XLOOKUP(D82,products!$A$1:$A$49,products!$B$1:$B$49,,0)</f>
        <v>Ara</v>
      </c>
      <c r="J82" s="4" t="str">
        <f>_xlfn.XLOOKUP($D82,products!$A$1:$A$49,products!$C$1:$C$49,,0)</f>
        <v>L</v>
      </c>
      <c r="K82" s="6">
        <f>_xlfn.XLOOKUP($D82,products!$A$1:$A$49,products!$D$1:$D$49,,0)</f>
        <v>0.5</v>
      </c>
      <c r="L82" s="7">
        <f>_xlfn.XLOOKUP($D82,products!$A$1:$A$49,products!$E$1:$E$49,,0)</f>
        <v>7.77</v>
      </c>
      <c r="M82" s="7">
        <f t="shared" si="3"/>
        <v>38.849999999999994</v>
      </c>
      <c r="N82" t="str">
        <f t="shared" si="4"/>
        <v>Arabica</v>
      </c>
      <c r="O82" t="str">
        <f t="shared" si="5"/>
        <v>Light</v>
      </c>
      <c r="P82" t="str">
        <f>_xlfn.XLOOKUP(orderstable[[#This Row],[Customer ID]],customers!$A$1:$A$1001,customers!$I$1:$I$1001,,0)</f>
        <v>Yes</v>
      </c>
    </row>
    <row r="83" spans="1:16" x14ac:dyDescent="0.2">
      <c r="A83" s="3" t="s">
        <v>948</v>
      </c>
      <c r="B83" s="5">
        <v>43763</v>
      </c>
      <c r="C83" s="3" t="s">
        <v>949</v>
      </c>
      <c r="D83" s="4"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4" t="str">
        <f>_xlfn.XLOOKUP(D83,products!$A$1:$A$49,products!$B$1:$B$49,,0)</f>
        <v>Lib</v>
      </c>
      <c r="J83" s="4" t="str">
        <f>_xlfn.XLOOKUP($D83,products!$A$1:$A$49,products!$C$1:$C$49,,0)</f>
        <v>L</v>
      </c>
      <c r="K83" s="6">
        <f>_xlfn.XLOOKUP($D83,products!$A$1:$A$49,products!$D$1:$D$49,,0)</f>
        <v>2.5</v>
      </c>
      <c r="L83" s="7">
        <f>_xlfn.XLOOKUP($D83,products!$A$1:$A$49,products!$E$1:$E$49,,0)</f>
        <v>36.454999999999998</v>
      </c>
      <c r="M83" s="7">
        <f t="shared" si="3"/>
        <v>109.36499999999999</v>
      </c>
      <c r="N83" t="str">
        <f t="shared" si="4"/>
        <v>Liberica</v>
      </c>
      <c r="O83" t="str">
        <f t="shared" si="5"/>
        <v>Light</v>
      </c>
      <c r="P83" t="str">
        <f>_xlfn.XLOOKUP(orderstable[[#This Row],[Customer ID]],customers!$A$1:$A$1001,customers!$I$1:$I$1001,,0)</f>
        <v>Yes</v>
      </c>
    </row>
    <row r="84" spans="1:16" x14ac:dyDescent="0.2">
      <c r="A84" s="3" t="s">
        <v>954</v>
      </c>
      <c r="B84" s="5">
        <v>43721</v>
      </c>
      <c r="C84" s="3" t="s">
        <v>955</v>
      </c>
      <c r="D84" s="4"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4" t="str">
        <f>_xlfn.XLOOKUP(D84,products!$A$1:$A$49,products!$B$1:$B$49,,0)</f>
        <v>Lib</v>
      </c>
      <c r="J84" s="4" t="str">
        <f>_xlfn.XLOOKUP($D84,products!$A$1:$A$49,products!$C$1:$C$49,,0)</f>
        <v>M</v>
      </c>
      <c r="K84" s="6">
        <f>_xlfn.XLOOKUP($D84,products!$A$1:$A$49,products!$D$1:$D$49,,0)</f>
        <v>2.5</v>
      </c>
      <c r="L84" s="7">
        <f>_xlfn.XLOOKUP($D84,products!$A$1:$A$49,products!$E$1:$E$49,,0)</f>
        <v>33.464999999999996</v>
      </c>
      <c r="M84" s="7">
        <f t="shared" si="3"/>
        <v>100.39499999999998</v>
      </c>
      <c r="N84" t="str">
        <f t="shared" si="4"/>
        <v>Liberica</v>
      </c>
      <c r="O84" t="str">
        <f t="shared" si="5"/>
        <v>Medium</v>
      </c>
      <c r="P84" t="str">
        <f>_xlfn.XLOOKUP(orderstable[[#This Row],[Customer ID]],customers!$A$1:$A$1001,customers!$I$1:$I$1001,,0)</f>
        <v>Yes</v>
      </c>
    </row>
    <row r="85" spans="1:16" x14ac:dyDescent="0.2">
      <c r="A85" s="3" t="s">
        <v>960</v>
      </c>
      <c r="B85" s="5">
        <v>43933</v>
      </c>
      <c r="C85" s="3" t="s">
        <v>961</v>
      </c>
      <c r="D85" s="4"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4" t="str">
        <f>_xlfn.XLOOKUP(D85,products!$A$1:$A$49,products!$B$1:$B$49,,0)</f>
        <v>Rob</v>
      </c>
      <c r="J85" s="4" t="str">
        <f>_xlfn.XLOOKUP($D85,products!$A$1:$A$49,products!$C$1:$C$49,,0)</f>
        <v>D</v>
      </c>
      <c r="K85" s="6">
        <f>_xlfn.XLOOKUP($D85,products!$A$1:$A$49,products!$D$1:$D$49,,0)</f>
        <v>2.5</v>
      </c>
      <c r="L85" s="7">
        <f>_xlfn.XLOOKUP($D85,products!$A$1:$A$49,products!$E$1:$E$49,,0)</f>
        <v>20.584999999999997</v>
      </c>
      <c r="M85" s="7">
        <f t="shared" si="3"/>
        <v>82.339999999999989</v>
      </c>
      <c r="N85" t="str">
        <f t="shared" si="4"/>
        <v>Robusta</v>
      </c>
      <c r="O85" t="str">
        <f t="shared" si="5"/>
        <v>Dark</v>
      </c>
      <c r="P85" t="str">
        <f>_xlfn.XLOOKUP(orderstable[[#This Row],[Customer ID]],customers!$A$1:$A$1001,customers!$I$1:$I$1001,,0)</f>
        <v>Yes</v>
      </c>
    </row>
    <row r="86" spans="1:16" x14ac:dyDescent="0.2">
      <c r="A86" s="3" t="s">
        <v>965</v>
      </c>
      <c r="B86" s="5">
        <v>43783</v>
      </c>
      <c r="C86" s="3" t="s">
        <v>966</v>
      </c>
      <c r="D86" s="4"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4" t="str">
        <f>_xlfn.XLOOKUP(D86,products!$A$1:$A$49,products!$B$1:$B$49,,0)</f>
        <v>Lib</v>
      </c>
      <c r="J86" s="4" t="str">
        <f>_xlfn.XLOOKUP($D86,products!$A$1:$A$49,products!$C$1:$C$49,,0)</f>
        <v>L</v>
      </c>
      <c r="K86" s="6">
        <f>_xlfn.XLOOKUP($D86,products!$A$1:$A$49,products!$D$1:$D$49,,0)</f>
        <v>0.5</v>
      </c>
      <c r="L86" s="7">
        <f>_xlfn.XLOOKUP($D86,products!$A$1:$A$49,products!$E$1:$E$49,,0)</f>
        <v>9.51</v>
      </c>
      <c r="M86" s="7">
        <f t="shared" si="3"/>
        <v>9.51</v>
      </c>
      <c r="N86" t="str">
        <f t="shared" si="4"/>
        <v>Liberica</v>
      </c>
      <c r="O86" t="str">
        <f t="shared" si="5"/>
        <v>Light</v>
      </c>
      <c r="P86" t="str">
        <f>_xlfn.XLOOKUP(orderstable[[#This Row],[Customer ID]],customers!$A$1:$A$1001,customers!$I$1:$I$1001,,0)</f>
        <v>No</v>
      </c>
    </row>
    <row r="87" spans="1:16" x14ac:dyDescent="0.2">
      <c r="A87" s="3" t="s">
        <v>971</v>
      </c>
      <c r="B87" s="5">
        <v>43664</v>
      </c>
      <c r="C87" s="3" t="s">
        <v>972</v>
      </c>
      <c r="D87" s="4"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4" t="str">
        <f>_xlfn.XLOOKUP(D87,products!$A$1:$A$49,products!$B$1:$B$49,,0)</f>
        <v>Ara</v>
      </c>
      <c r="J87" s="4" t="str">
        <f>_xlfn.XLOOKUP($D87,products!$A$1:$A$49,products!$C$1:$C$49,,0)</f>
        <v>L</v>
      </c>
      <c r="K87" s="6">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_xlfn.XLOOKUP(orderstable[[#This Row],[Customer ID]],customers!$A$1:$A$1001,customers!$I$1:$I$1001,,0)</f>
        <v>No</v>
      </c>
    </row>
    <row r="88" spans="1:16" x14ac:dyDescent="0.2">
      <c r="A88" s="3" t="s">
        <v>971</v>
      </c>
      <c r="B88" s="5">
        <v>43664</v>
      </c>
      <c r="C88" s="3" t="s">
        <v>972</v>
      </c>
      <c r="D88" s="4"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4" t="str">
        <f>_xlfn.XLOOKUP(D88,products!$A$1:$A$49,products!$B$1:$B$49,,0)</f>
        <v>Ara</v>
      </c>
      <c r="J88" s="4" t="str">
        <f>_xlfn.XLOOKUP($D88,products!$A$1:$A$49,products!$C$1:$C$49,,0)</f>
        <v>D</v>
      </c>
      <c r="K88" s="6">
        <f>_xlfn.XLOOKUP($D88,products!$A$1:$A$49,products!$D$1:$D$49,,0)</f>
        <v>0.2</v>
      </c>
      <c r="L88" s="7">
        <f>_xlfn.XLOOKUP($D88,products!$A$1:$A$49,products!$E$1:$E$49,,0)</f>
        <v>2.9849999999999999</v>
      </c>
      <c r="M88" s="7">
        <f t="shared" si="3"/>
        <v>11.94</v>
      </c>
      <c r="N88" t="str">
        <f t="shared" si="4"/>
        <v>Arabica</v>
      </c>
      <c r="O88" t="str">
        <f t="shared" si="5"/>
        <v>Dark</v>
      </c>
      <c r="P88" t="str">
        <f>_xlfn.XLOOKUP(orderstable[[#This Row],[Customer ID]],customers!$A$1:$A$1001,customers!$I$1:$I$1001,,0)</f>
        <v>No</v>
      </c>
    </row>
    <row r="89" spans="1:16" x14ac:dyDescent="0.2">
      <c r="A89" s="3" t="s">
        <v>980</v>
      </c>
      <c r="B89" s="5">
        <v>44289</v>
      </c>
      <c r="C89" s="3" t="s">
        <v>981</v>
      </c>
      <c r="D89" s="4"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4" t="str">
        <f>_xlfn.XLOOKUP(D89,products!$A$1:$A$49,products!$B$1:$B$49,,0)</f>
        <v>Ara</v>
      </c>
      <c r="J89" s="4" t="str">
        <f>_xlfn.XLOOKUP($D89,products!$A$1:$A$49,products!$C$1:$C$49,,0)</f>
        <v>M</v>
      </c>
      <c r="K89" s="6">
        <f>_xlfn.XLOOKUP($D89,products!$A$1:$A$49,products!$D$1:$D$49,,0)</f>
        <v>1</v>
      </c>
      <c r="L89" s="7">
        <f>_xlfn.XLOOKUP($D89,products!$A$1:$A$49,products!$E$1:$E$49,,0)</f>
        <v>11.25</v>
      </c>
      <c r="M89" s="7">
        <f t="shared" si="3"/>
        <v>33.75</v>
      </c>
      <c r="N89" t="str">
        <f t="shared" si="4"/>
        <v>Arabica</v>
      </c>
      <c r="O89" t="str">
        <f t="shared" si="5"/>
        <v>Medium</v>
      </c>
      <c r="P89" t="str">
        <f>_xlfn.XLOOKUP(orderstable[[#This Row],[Customer ID]],customers!$A$1:$A$1001,customers!$I$1:$I$1001,,0)</f>
        <v>No</v>
      </c>
    </row>
    <row r="90" spans="1:16" x14ac:dyDescent="0.2">
      <c r="A90" s="3" t="s">
        <v>985</v>
      </c>
      <c r="B90" s="5">
        <v>44284</v>
      </c>
      <c r="C90" s="3" t="s">
        <v>986</v>
      </c>
      <c r="D90" s="4"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4" t="str">
        <f>_xlfn.XLOOKUP(D90,products!$A$1:$A$49,products!$B$1:$B$49,,0)</f>
        <v>Rob</v>
      </c>
      <c r="J90" s="4" t="str">
        <f>_xlfn.XLOOKUP($D90,products!$A$1:$A$49,products!$C$1:$C$49,,0)</f>
        <v>L</v>
      </c>
      <c r="K90" s="6">
        <f>_xlfn.XLOOKUP($D90,products!$A$1:$A$49,products!$D$1:$D$49,,0)</f>
        <v>1</v>
      </c>
      <c r="L90" s="7">
        <f>_xlfn.XLOOKUP($D90,products!$A$1:$A$49,products!$E$1:$E$49,,0)</f>
        <v>11.95</v>
      </c>
      <c r="M90" s="7">
        <f t="shared" si="3"/>
        <v>35.849999999999994</v>
      </c>
      <c r="N90" t="str">
        <f t="shared" si="4"/>
        <v>Robusta</v>
      </c>
      <c r="O90" t="str">
        <f t="shared" si="5"/>
        <v>Light</v>
      </c>
      <c r="P90" t="str">
        <f>_xlfn.XLOOKUP(orderstable[[#This Row],[Customer ID]],customers!$A$1:$A$1001,customers!$I$1:$I$1001,,0)</f>
        <v>No</v>
      </c>
    </row>
    <row r="91" spans="1:16" x14ac:dyDescent="0.2">
      <c r="A91" s="3" t="s">
        <v>990</v>
      </c>
      <c r="B91" s="5">
        <v>44545</v>
      </c>
      <c r="C91" s="3" t="s">
        <v>991</v>
      </c>
      <c r="D91" s="4"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4" t="str">
        <f>_xlfn.XLOOKUP(D91,products!$A$1:$A$49,products!$B$1:$B$49,,0)</f>
        <v>Ara</v>
      </c>
      <c r="J91" s="4" t="str">
        <f>_xlfn.XLOOKUP($D91,products!$A$1:$A$49,products!$C$1:$C$49,,0)</f>
        <v>L</v>
      </c>
      <c r="K91" s="6">
        <f>_xlfn.XLOOKUP($D91,products!$A$1:$A$49,products!$D$1:$D$49,,0)</f>
        <v>1</v>
      </c>
      <c r="L91" s="7">
        <f>_xlfn.XLOOKUP($D91,products!$A$1:$A$49,products!$E$1:$E$49,,0)</f>
        <v>12.95</v>
      </c>
      <c r="M91" s="7">
        <f t="shared" si="3"/>
        <v>77.699999999999989</v>
      </c>
      <c r="N91" t="str">
        <f t="shared" si="4"/>
        <v>Arabica</v>
      </c>
      <c r="O91" t="str">
        <f t="shared" si="5"/>
        <v>Light</v>
      </c>
      <c r="P91" t="str">
        <f>_xlfn.XLOOKUP(orderstable[[#This Row],[Customer ID]],customers!$A$1:$A$1001,customers!$I$1:$I$1001,,0)</f>
        <v>No</v>
      </c>
    </row>
    <row r="92" spans="1:16" x14ac:dyDescent="0.2">
      <c r="A92" s="3" t="s">
        <v>996</v>
      </c>
      <c r="B92" s="5">
        <v>43971</v>
      </c>
      <c r="C92" s="3" t="s">
        <v>997</v>
      </c>
      <c r="D92" s="4"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4" t="str">
        <f>_xlfn.XLOOKUP(D92,products!$A$1:$A$49,products!$B$1:$B$49,,0)</f>
        <v>Ara</v>
      </c>
      <c r="J92" s="4" t="str">
        <f>_xlfn.XLOOKUP($D92,products!$A$1:$A$49,products!$C$1:$C$49,,0)</f>
        <v>L</v>
      </c>
      <c r="K92" s="6">
        <f>_xlfn.XLOOKUP($D92,products!$A$1:$A$49,products!$D$1:$D$49,,0)</f>
        <v>1</v>
      </c>
      <c r="L92" s="7">
        <f>_xlfn.XLOOKUP($D92,products!$A$1:$A$49,products!$E$1:$E$49,,0)</f>
        <v>12.95</v>
      </c>
      <c r="M92" s="7">
        <f t="shared" si="3"/>
        <v>51.8</v>
      </c>
      <c r="N92" t="str">
        <f t="shared" si="4"/>
        <v>Arabica</v>
      </c>
      <c r="O92" t="str">
        <f t="shared" si="5"/>
        <v>Light</v>
      </c>
      <c r="P92" t="str">
        <f>_xlfn.XLOOKUP(orderstable[[#This Row],[Customer ID]],customers!$A$1:$A$1001,customers!$I$1:$I$1001,,0)</f>
        <v>Yes</v>
      </c>
    </row>
    <row r="93" spans="1:16" x14ac:dyDescent="0.2">
      <c r="A93" s="3" t="s">
        <v>1001</v>
      </c>
      <c r="B93" s="5">
        <v>44137</v>
      </c>
      <c r="C93" s="3" t="s">
        <v>1002</v>
      </c>
      <c r="D93" s="4"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4" t="str">
        <f>_xlfn.XLOOKUP(D93,products!$A$1:$A$49,products!$B$1:$B$49,,0)</f>
        <v>Ara</v>
      </c>
      <c r="J93" s="4" t="str">
        <f>_xlfn.XLOOKUP($D93,products!$A$1:$A$49,products!$C$1:$C$49,,0)</f>
        <v>M</v>
      </c>
      <c r="K93" s="6">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_xlfn.XLOOKUP(orderstable[[#This Row],[Customer ID]],customers!$A$1:$A$1001,customers!$I$1:$I$1001,,0)</f>
        <v>No</v>
      </c>
    </row>
    <row r="94" spans="1:16" x14ac:dyDescent="0.2">
      <c r="A94" s="3" t="s">
        <v>1007</v>
      </c>
      <c r="B94" s="5">
        <v>44037</v>
      </c>
      <c r="C94" s="3" t="s">
        <v>1008</v>
      </c>
      <c r="D94" s="4"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4" t="str">
        <f>_xlfn.XLOOKUP(D94,products!$A$1:$A$49,products!$B$1:$B$49,,0)</f>
        <v>Exc</v>
      </c>
      <c r="J94" s="4" t="str">
        <f>_xlfn.XLOOKUP($D94,products!$A$1:$A$49,products!$C$1:$C$49,,0)</f>
        <v>L</v>
      </c>
      <c r="K94" s="6">
        <f>_xlfn.XLOOKUP($D94,products!$A$1:$A$49,products!$D$1:$D$49,,0)</f>
        <v>1</v>
      </c>
      <c r="L94" s="7">
        <f>_xlfn.XLOOKUP($D94,products!$A$1:$A$49,products!$E$1:$E$49,,0)</f>
        <v>14.85</v>
      </c>
      <c r="M94" s="7">
        <f t="shared" si="3"/>
        <v>44.55</v>
      </c>
      <c r="N94" t="str">
        <f t="shared" si="4"/>
        <v>Excelsa</v>
      </c>
      <c r="O94" t="str">
        <f t="shared" si="5"/>
        <v>Light</v>
      </c>
      <c r="P94" t="str">
        <f>_xlfn.XLOOKUP(orderstable[[#This Row],[Customer ID]],customers!$A$1:$A$1001,customers!$I$1:$I$1001,,0)</f>
        <v>Yes</v>
      </c>
    </row>
    <row r="95" spans="1:16" x14ac:dyDescent="0.2">
      <c r="A95" s="3" t="s">
        <v>1012</v>
      </c>
      <c r="B95" s="5">
        <v>43538</v>
      </c>
      <c r="C95" s="3" t="s">
        <v>1013</v>
      </c>
      <c r="D95" s="4"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4" t="str">
        <f>_xlfn.XLOOKUP(D95,products!$A$1:$A$49,products!$B$1:$B$49,,0)</f>
        <v>Exc</v>
      </c>
      <c r="J95" s="4" t="str">
        <f>_xlfn.XLOOKUP($D95,products!$A$1:$A$49,products!$C$1:$C$49,,0)</f>
        <v>L</v>
      </c>
      <c r="K95" s="6">
        <f>_xlfn.XLOOKUP($D95,products!$A$1:$A$49,products!$D$1:$D$49,,0)</f>
        <v>0.5</v>
      </c>
      <c r="L95" s="7">
        <f>_xlfn.XLOOKUP($D95,products!$A$1:$A$49,products!$E$1:$E$49,,0)</f>
        <v>8.91</v>
      </c>
      <c r="M95" s="7">
        <f t="shared" si="3"/>
        <v>35.64</v>
      </c>
      <c r="N95" t="str">
        <f t="shared" si="4"/>
        <v>Excelsa</v>
      </c>
      <c r="O95" t="str">
        <f t="shared" si="5"/>
        <v>Light</v>
      </c>
      <c r="P95" t="str">
        <f>_xlfn.XLOOKUP(orderstable[[#This Row],[Customer ID]],customers!$A$1:$A$1001,customers!$I$1:$I$1001,,0)</f>
        <v>Yes</v>
      </c>
    </row>
    <row r="96" spans="1:16" x14ac:dyDescent="0.2">
      <c r="A96" s="3" t="s">
        <v>1018</v>
      </c>
      <c r="B96" s="5">
        <v>44014</v>
      </c>
      <c r="C96" s="3" t="s">
        <v>1019</v>
      </c>
      <c r="D96" s="4"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4" t="str">
        <f>_xlfn.XLOOKUP(D96,products!$A$1:$A$49,products!$B$1:$B$49,,0)</f>
        <v>Ara</v>
      </c>
      <c r="J96" s="4" t="str">
        <f>_xlfn.XLOOKUP($D96,products!$A$1:$A$49,products!$C$1:$C$49,,0)</f>
        <v>D</v>
      </c>
      <c r="K96" s="6">
        <f>_xlfn.XLOOKUP($D96,products!$A$1:$A$49,products!$D$1:$D$49,,0)</f>
        <v>0.2</v>
      </c>
      <c r="L96" s="7">
        <f>_xlfn.XLOOKUP($D96,products!$A$1:$A$49,products!$E$1:$E$49,,0)</f>
        <v>2.9849999999999999</v>
      </c>
      <c r="M96" s="7">
        <f t="shared" si="3"/>
        <v>17.91</v>
      </c>
      <c r="N96" t="str">
        <f t="shared" si="4"/>
        <v>Arabica</v>
      </c>
      <c r="O96" t="str">
        <f t="shared" si="5"/>
        <v>Dark</v>
      </c>
      <c r="P96" t="str">
        <f>_xlfn.XLOOKUP(orderstable[[#This Row],[Customer ID]],customers!$A$1:$A$1001,customers!$I$1:$I$1001,,0)</f>
        <v>Yes</v>
      </c>
    </row>
    <row r="97" spans="1:16" x14ac:dyDescent="0.2">
      <c r="A97" s="3" t="s">
        <v>1022</v>
      </c>
      <c r="B97" s="5">
        <v>43816</v>
      </c>
      <c r="C97" s="3" t="s">
        <v>1023</v>
      </c>
      <c r="D97" s="4"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4" t="str">
        <f>_xlfn.XLOOKUP(D97,products!$A$1:$A$49,products!$B$1:$B$49,,0)</f>
        <v>Ara</v>
      </c>
      <c r="J97" s="4" t="str">
        <f>_xlfn.XLOOKUP($D97,products!$A$1:$A$49,products!$C$1:$C$49,,0)</f>
        <v>M</v>
      </c>
      <c r="K97" s="6">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_xlfn.XLOOKUP(orderstable[[#This Row],[Customer ID]],customers!$A$1:$A$1001,customers!$I$1:$I$1001,,0)</f>
        <v>No</v>
      </c>
    </row>
    <row r="98" spans="1:16" x14ac:dyDescent="0.2">
      <c r="A98" s="3" t="s">
        <v>1027</v>
      </c>
      <c r="B98" s="5">
        <v>44171</v>
      </c>
      <c r="C98" s="3" t="s">
        <v>1028</v>
      </c>
      <c r="D98" s="4"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4" t="str">
        <f>_xlfn.XLOOKUP(D98,products!$A$1:$A$49,products!$B$1:$B$49,,0)</f>
        <v>Ara</v>
      </c>
      <c r="J98" s="4" t="str">
        <f>_xlfn.XLOOKUP($D98,products!$A$1:$A$49,products!$C$1:$C$49,,0)</f>
        <v>D</v>
      </c>
      <c r="K98" s="6">
        <f>_xlfn.XLOOKUP($D98,products!$A$1:$A$49,products!$D$1:$D$49,,0)</f>
        <v>0.2</v>
      </c>
      <c r="L98" s="7">
        <f>_xlfn.XLOOKUP($D98,products!$A$1:$A$49,products!$E$1:$E$49,,0)</f>
        <v>2.9849999999999999</v>
      </c>
      <c r="M98" s="7">
        <f t="shared" si="3"/>
        <v>5.97</v>
      </c>
      <c r="N98" t="str">
        <f t="shared" si="4"/>
        <v>Arabica</v>
      </c>
      <c r="O98" t="str">
        <f t="shared" si="5"/>
        <v>Dark</v>
      </c>
      <c r="P98" t="str">
        <f>_xlfn.XLOOKUP(orderstable[[#This Row],[Customer ID]],customers!$A$1:$A$1001,customers!$I$1:$I$1001,,0)</f>
        <v>No</v>
      </c>
    </row>
    <row r="99" spans="1:16" x14ac:dyDescent="0.2">
      <c r="A99" s="3" t="s">
        <v>1032</v>
      </c>
      <c r="B99" s="5">
        <v>44259</v>
      </c>
      <c r="C99" s="3" t="s">
        <v>1033</v>
      </c>
      <c r="D99" s="4"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4" t="str">
        <f>_xlfn.XLOOKUP(D99,products!$A$1:$A$49,products!$B$1:$B$49,,0)</f>
        <v>Ara</v>
      </c>
      <c r="J99" s="4" t="str">
        <f>_xlfn.XLOOKUP($D99,products!$A$1:$A$49,products!$C$1:$C$49,,0)</f>
        <v>M</v>
      </c>
      <c r="K99" s="6">
        <f>_xlfn.XLOOKUP($D99,products!$A$1:$A$49,products!$D$1:$D$49,,0)</f>
        <v>0.5</v>
      </c>
      <c r="L99" s="7">
        <f>_xlfn.XLOOKUP($D99,products!$A$1:$A$49,products!$E$1:$E$49,,0)</f>
        <v>6.75</v>
      </c>
      <c r="M99" s="7">
        <f t="shared" si="3"/>
        <v>13.5</v>
      </c>
      <c r="N99" t="str">
        <f t="shared" si="4"/>
        <v>Arabica</v>
      </c>
      <c r="O99" t="str">
        <f t="shared" si="5"/>
        <v>Medium</v>
      </c>
      <c r="P99" t="str">
        <f>_xlfn.XLOOKUP(orderstable[[#This Row],[Customer ID]],customers!$A$1:$A$1001,customers!$I$1:$I$1001,,0)</f>
        <v>No</v>
      </c>
    </row>
    <row r="100" spans="1:16" x14ac:dyDescent="0.2">
      <c r="A100" s="3" t="s">
        <v>1038</v>
      </c>
      <c r="B100" s="5">
        <v>44394</v>
      </c>
      <c r="C100" s="3" t="s">
        <v>1039</v>
      </c>
      <c r="D100" s="4"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4" t="str">
        <f>_xlfn.XLOOKUP(D100,products!$A$1:$A$49,products!$B$1:$B$49,,0)</f>
        <v>Ara</v>
      </c>
      <c r="J100" s="4" t="str">
        <f>_xlfn.XLOOKUP($D100,products!$A$1:$A$49,products!$C$1:$C$49,,0)</f>
        <v>D</v>
      </c>
      <c r="K100" s="6">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_xlfn.XLOOKUP(orderstable[[#This Row],[Customer ID]],customers!$A$1:$A$1001,customers!$I$1:$I$1001,,0)</f>
        <v>No</v>
      </c>
    </row>
    <row r="101" spans="1:16" x14ac:dyDescent="0.2">
      <c r="A101" s="3" t="s">
        <v>1043</v>
      </c>
      <c r="B101" s="5">
        <v>44139</v>
      </c>
      <c r="C101" s="3" t="s">
        <v>1044</v>
      </c>
      <c r="D101" s="4"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4" t="str">
        <f>_xlfn.XLOOKUP(D101,products!$A$1:$A$49,products!$B$1:$B$49,,0)</f>
        <v>Lib</v>
      </c>
      <c r="J101" s="4" t="str">
        <f>_xlfn.XLOOKUP($D101,products!$A$1:$A$49,products!$C$1:$C$49,,0)</f>
        <v>M</v>
      </c>
      <c r="K101" s="6">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_xlfn.XLOOKUP(orderstable[[#This Row],[Customer ID]],customers!$A$1:$A$1001,customers!$I$1:$I$1001,,0)</f>
        <v>Yes</v>
      </c>
    </row>
    <row r="102" spans="1:16" x14ac:dyDescent="0.2">
      <c r="A102" s="3" t="s">
        <v>1048</v>
      </c>
      <c r="B102" s="5">
        <v>44291</v>
      </c>
      <c r="C102" s="3" t="s">
        <v>1049</v>
      </c>
      <c r="D102" s="4"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4" t="str">
        <f>_xlfn.XLOOKUP(D102,products!$A$1:$A$49,products!$B$1:$B$49,,0)</f>
        <v>Ara</v>
      </c>
      <c r="J102" s="4" t="str">
        <f>_xlfn.XLOOKUP($D102,products!$A$1:$A$49,products!$C$1:$C$49,,0)</f>
        <v>L</v>
      </c>
      <c r="K102" s="6">
        <f>_xlfn.XLOOKUP($D102,products!$A$1:$A$49,products!$D$1:$D$49,,0)</f>
        <v>0.2</v>
      </c>
      <c r="L102" s="7">
        <f>_xlfn.XLOOKUP($D102,products!$A$1:$A$49,products!$E$1:$E$49,,0)</f>
        <v>3.8849999999999998</v>
      </c>
      <c r="M102" s="7">
        <f t="shared" si="3"/>
        <v>7.77</v>
      </c>
      <c r="N102" t="str">
        <f t="shared" si="4"/>
        <v>Arabica</v>
      </c>
      <c r="O102" t="str">
        <f t="shared" si="5"/>
        <v>Light</v>
      </c>
      <c r="P102" t="str">
        <f>_xlfn.XLOOKUP(orderstable[[#This Row],[Customer ID]],customers!$A$1:$A$1001,customers!$I$1:$I$1001,,0)</f>
        <v>Yes</v>
      </c>
    </row>
    <row r="103" spans="1:16" x14ac:dyDescent="0.2">
      <c r="A103" s="3" t="s">
        <v>1053</v>
      </c>
      <c r="B103" s="5">
        <v>43891</v>
      </c>
      <c r="C103" s="3" t="s">
        <v>1054</v>
      </c>
      <c r="D103" s="4"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4" t="str">
        <f>_xlfn.XLOOKUP(D103,products!$A$1:$A$49,products!$B$1:$B$49,,0)</f>
        <v>Lib</v>
      </c>
      <c r="J103" s="4" t="str">
        <f>_xlfn.XLOOKUP($D103,products!$A$1:$A$49,products!$C$1:$C$49,,0)</f>
        <v>D</v>
      </c>
      <c r="K103" s="6">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_xlfn.XLOOKUP(orderstable[[#This Row],[Customer ID]],customers!$A$1:$A$1001,customers!$I$1:$I$1001,,0)</f>
        <v>Yes</v>
      </c>
    </row>
    <row r="104" spans="1:16" x14ac:dyDescent="0.2">
      <c r="A104" s="3" t="s">
        <v>1059</v>
      </c>
      <c r="B104" s="5">
        <v>44488</v>
      </c>
      <c r="C104" s="3" t="s">
        <v>1060</v>
      </c>
      <c r="D104" s="4"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4" t="str">
        <f>_xlfn.XLOOKUP(D104,products!$A$1:$A$49,products!$B$1:$B$49,,0)</f>
        <v>Lib</v>
      </c>
      <c r="J104" s="4" t="str">
        <f>_xlfn.XLOOKUP($D104,products!$A$1:$A$49,products!$C$1:$C$49,,0)</f>
        <v>D</v>
      </c>
      <c r="K104" s="6">
        <f>_xlfn.XLOOKUP($D104,products!$A$1:$A$49,products!$D$1:$D$49,,0)</f>
        <v>1</v>
      </c>
      <c r="L104" s="7">
        <f>_xlfn.XLOOKUP($D104,products!$A$1:$A$49,products!$E$1:$E$49,,0)</f>
        <v>12.95</v>
      </c>
      <c r="M104" s="7">
        <f t="shared" si="3"/>
        <v>38.849999999999994</v>
      </c>
      <c r="N104" t="str">
        <f t="shared" si="4"/>
        <v>Liberica</v>
      </c>
      <c r="O104" t="str">
        <f t="shared" si="5"/>
        <v>Dark</v>
      </c>
      <c r="P104" t="str">
        <f>_xlfn.XLOOKUP(orderstable[[#This Row],[Customer ID]],customers!$A$1:$A$1001,customers!$I$1:$I$1001,,0)</f>
        <v>Yes</v>
      </c>
    </row>
    <row r="105" spans="1:16" x14ac:dyDescent="0.2">
      <c r="A105" s="3" t="s">
        <v>1065</v>
      </c>
      <c r="B105" s="5">
        <v>44750</v>
      </c>
      <c r="C105" s="3" t="s">
        <v>1066</v>
      </c>
      <c r="D105" s="4"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4" t="str">
        <f>_xlfn.XLOOKUP(D105,products!$A$1:$A$49,products!$B$1:$B$49,,0)</f>
        <v>Rob</v>
      </c>
      <c r="J105" s="4" t="str">
        <f>_xlfn.XLOOKUP($D105,products!$A$1:$A$49,products!$C$1:$C$49,,0)</f>
        <v>M</v>
      </c>
      <c r="K105" s="6">
        <f>_xlfn.XLOOKUP($D105,products!$A$1:$A$49,products!$D$1:$D$49,,0)</f>
        <v>0.2</v>
      </c>
      <c r="L105" s="7">
        <f>_xlfn.XLOOKUP($D105,products!$A$1:$A$49,products!$E$1:$E$49,,0)</f>
        <v>2.9849999999999999</v>
      </c>
      <c r="M105" s="7">
        <f t="shared" si="3"/>
        <v>11.94</v>
      </c>
      <c r="N105" t="str">
        <f t="shared" si="4"/>
        <v>Robusta</v>
      </c>
      <c r="O105" t="str">
        <f t="shared" si="5"/>
        <v>Medium</v>
      </c>
      <c r="P105" t="str">
        <f>_xlfn.XLOOKUP(orderstable[[#This Row],[Customer ID]],customers!$A$1:$A$1001,customers!$I$1:$I$1001,,0)</f>
        <v>No</v>
      </c>
    </row>
    <row r="106" spans="1:16" x14ac:dyDescent="0.2">
      <c r="A106" s="3" t="s">
        <v>1071</v>
      </c>
      <c r="B106" s="5">
        <v>43694</v>
      </c>
      <c r="C106" s="3" t="s">
        <v>1072</v>
      </c>
      <c r="D106" s="4"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4" t="str">
        <f>_xlfn.XLOOKUP(D106,products!$A$1:$A$49,products!$B$1:$B$49,,0)</f>
        <v>Lib</v>
      </c>
      <c r="J106" s="4" t="str">
        <f>_xlfn.XLOOKUP($D106,products!$A$1:$A$49,products!$C$1:$C$49,,0)</f>
        <v>M</v>
      </c>
      <c r="K106" s="6">
        <f>_xlfn.XLOOKUP($D106,products!$A$1:$A$49,products!$D$1:$D$49,,0)</f>
        <v>1</v>
      </c>
      <c r="L106" s="7">
        <f>_xlfn.XLOOKUP($D106,products!$A$1:$A$49,products!$E$1:$E$49,,0)</f>
        <v>14.55</v>
      </c>
      <c r="M106" s="7">
        <f t="shared" si="3"/>
        <v>87.300000000000011</v>
      </c>
      <c r="N106" t="str">
        <f t="shared" si="4"/>
        <v>Liberica</v>
      </c>
      <c r="O106" t="str">
        <f t="shared" si="5"/>
        <v>Medium</v>
      </c>
      <c r="P106" t="str">
        <f>_xlfn.XLOOKUP(orderstable[[#This Row],[Customer ID]],customers!$A$1:$A$1001,customers!$I$1:$I$1001,,0)</f>
        <v>No</v>
      </c>
    </row>
    <row r="107" spans="1:16" x14ac:dyDescent="0.2">
      <c r="A107" s="3" t="s">
        <v>1077</v>
      </c>
      <c r="B107" s="5">
        <v>43982</v>
      </c>
      <c r="C107" s="3" t="s">
        <v>1078</v>
      </c>
      <c r="D107" s="4"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4" t="str">
        <f>_xlfn.XLOOKUP(D107,products!$A$1:$A$49,products!$B$1:$B$49,,0)</f>
        <v>Ara</v>
      </c>
      <c r="J107" s="4" t="str">
        <f>_xlfn.XLOOKUP($D107,products!$A$1:$A$49,products!$C$1:$C$49,,0)</f>
        <v>M</v>
      </c>
      <c r="K107" s="6">
        <f>_xlfn.XLOOKUP($D107,products!$A$1:$A$49,products!$D$1:$D$49,,0)</f>
        <v>0.5</v>
      </c>
      <c r="L107" s="7">
        <f>_xlfn.XLOOKUP($D107,products!$A$1:$A$49,products!$E$1:$E$49,,0)</f>
        <v>6.75</v>
      </c>
      <c r="M107" s="7">
        <f t="shared" si="3"/>
        <v>40.5</v>
      </c>
      <c r="N107" t="str">
        <f t="shared" si="4"/>
        <v>Arabica</v>
      </c>
      <c r="O107" t="str">
        <f t="shared" si="5"/>
        <v>Medium</v>
      </c>
      <c r="P107" t="str">
        <f>_xlfn.XLOOKUP(orderstable[[#This Row],[Customer ID]],customers!$A$1:$A$1001,customers!$I$1:$I$1001,,0)</f>
        <v>Yes</v>
      </c>
    </row>
    <row r="108" spans="1:16" x14ac:dyDescent="0.2">
      <c r="A108" s="3" t="s">
        <v>1083</v>
      </c>
      <c r="B108" s="5">
        <v>43956</v>
      </c>
      <c r="C108" s="3" t="s">
        <v>1084</v>
      </c>
      <c r="D108" s="4"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4" t="str">
        <f>_xlfn.XLOOKUP(D108,products!$A$1:$A$49,products!$B$1:$B$49,,0)</f>
        <v>Exc</v>
      </c>
      <c r="J108" s="4" t="str">
        <f>_xlfn.XLOOKUP($D108,products!$A$1:$A$49,products!$C$1:$C$49,,0)</f>
        <v>D</v>
      </c>
      <c r="K108" s="6">
        <f>_xlfn.XLOOKUP($D108,products!$A$1:$A$49,products!$D$1:$D$49,,0)</f>
        <v>1</v>
      </c>
      <c r="L108" s="7">
        <f>_xlfn.XLOOKUP($D108,products!$A$1:$A$49,products!$E$1:$E$49,,0)</f>
        <v>12.15</v>
      </c>
      <c r="M108" s="7">
        <f t="shared" si="3"/>
        <v>24.3</v>
      </c>
      <c r="N108" t="str">
        <f t="shared" si="4"/>
        <v>Excelsa</v>
      </c>
      <c r="O108" t="str">
        <f t="shared" si="5"/>
        <v>Dark</v>
      </c>
      <c r="P108" t="str">
        <f>_xlfn.XLOOKUP(orderstable[[#This Row],[Customer ID]],customers!$A$1:$A$1001,customers!$I$1:$I$1001,,0)</f>
        <v>No</v>
      </c>
    </row>
    <row r="109" spans="1:16" x14ac:dyDescent="0.2">
      <c r="A109" s="3" t="s">
        <v>1089</v>
      </c>
      <c r="B109" s="5">
        <v>43569</v>
      </c>
      <c r="C109" s="3" t="s">
        <v>1090</v>
      </c>
      <c r="D109" s="4"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4" t="str">
        <f>_xlfn.XLOOKUP(D109,products!$A$1:$A$49,products!$B$1:$B$49,,0)</f>
        <v>Rob</v>
      </c>
      <c r="J109" s="4" t="str">
        <f>_xlfn.XLOOKUP($D109,products!$A$1:$A$49,products!$C$1:$C$49,,0)</f>
        <v>M</v>
      </c>
      <c r="K109" s="6">
        <f>_xlfn.XLOOKUP($D109,products!$A$1:$A$49,products!$D$1:$D$49,,0)</f>
        <v>0.5</v>
      </c>
      <c r="L109" s="7">
        <f>_xlfn.XLOOKUP($D109,products!$A$1:$A$49,products!$E$1:$E$49,,0)</f>
        <v>5.97</v>
      </c>
      <c r="M109" s="7">
        <f t="shared" si="3"/>
        <v>17.91</v>
      </c>
      <c r="N109" t="str">
        <f t="shared" si="4"/>
        <v>Robusta</v>
      </c>
      <c r="O109" t="str">
        <f t="shared" si="5"/>
        <v>Medium</v>
      </c>
      <c r="P109" t="str">
        <f>_xlfn.XLOOKUP(orderstable[[#This Row],[Customer ID]],customers!$A$1:$A$1001,customers!$I$1:$I$1001,,0)</f>
        <v>Yes</v>
      </c>
    </row>
    <row r="110" spans="1:16" x14ac:dyDescent="0.2">
      <c r="A110" s="3" t="s">
        <v>1095</v>
      </c>
      <c r="B110" s="5">
        <v>44041</v>
      </c>
      <c r="C110" s="3" t="s">
        <v>1096</v>
      </c>
      <c r="D110" s="4"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4" t="str">
        <f>_xlfn.XLOOKUP(D110,products!$A$1:$A$49,products!$B$1:$B$49,,0)</f>
        <v>Ara</v>
      </c>
      <c r="J110" s="4" t="str">
        <f>_xlfn.XLOOKUP($D110,products!$A$1:$A$49,products!$C$1:$C$49,,0)</f>
        <v>M</v>
      </c>
      <c r="K110" s="6">
        <f>_xlfn.XLOOKUP($D110,products!$A$1:$A$49,products!$D$1:$D$49,,0)</f>
        <v>0.5</v>
      </c>
      <c r="L110" s="7">
        <f>_xlfn.XLOOKUP($D110,products!$A$1:$A$49,products!$E$1:$E$49,,0)</f>
        <v>6.75</v>
      </c>
      <c r="M110" s="7">
        <f t="shared" si="3"/>
        <v>27</v>
      </c>
      <c r="N110" t="str">
        <f t="shared" si="4"/>
        <v>Arabica</v>
      </c>
      <c r="O110" t="str">
        <f t="shared" si="5"/>
        <v>Medium</v>
      </c>
      <c r="P110" t="str">
        <f>_xlfn.XLOOKUP(orderstable[[#This Row],[Customer ID]],customers!$A$1:$A$1001,customers!$I$1:$I$1001,,0)</f>
        <v>No</v>
      </c>
    </row>
    <row r="111" spans="1:16" x14ac:dyDescent="0.2">
      <c r="A111" s="3" t="s">
        <v>1100</v>
      </c>
      <c r="B111" s="5">
        <v>43811</v>
      </c>
      <c r="C111" s="3" t="s">
        <v>1101</v>
      </c>
      <c r="D111" s="4"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4" t="str">
        <f>_xlfn.XLOOKUP(D111,products!$A$1:$A$49,products!$B$1:$B$49,,0)</f>
        <v>Lib</v>
      </c>
      <c r="J111" s="4" t="str">
        <f>_xlfn.XLOOKUP($D111,products!$A$1:$A$49,products!$C$1:$C$49,,0)</f>
        <v>D</v>
      </c>
      <c r="K111" s="6">
        <f>_xlfn.XLOOKUP($D111,products!$A$1:$A$49,products!$D$1:$D$49,,0)</f>
        <v>0.5</v>
      </c>
      <c r="L111" s="7">
        <f>_xlfn.XLOOKUP($D111,products!$A$1:$A$49,products!$E$1:$E$49,,0)</f>
        <v>7.77</v>
      </c>
      <c r="M111" s="7">
        <f t="shared" si="3"/>
        <v>7.77</v>
      </c>
      <c r="N111" t="str">
        <f t="shared" si="4"/>
        <v>Liberica</v>
      </c>
      <c r="O111" t="str">
        <f t="shared" si="5"/>
        <v>Dark</v>
      </c>
      <c r="P111" t="str">
        <f>_xlfn.XLOOKUP(orderstable[[#This Row],[Customer ID]],customers!$A$1:$A$1001,customers!$I$1:$I$1001,,0)</f>
        <v>Yes</v>
      </c>
    </row>
    <row r="112" spans="1:16" x14ac:dyDescent="0.2">
      <c r="A112" s="3" t="s">
        <v>1106</v>
      </c>
      <c r="B112" s="5">
        <v>44727</v>
      </c>
      <c r="C112" s="3" t="s">
        <v>1107</v>
      </c>
      <c r="D112" s="4"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4" t="str">
        <f>_xlfn.XLOOKUP(D112,products!$A$1:$A$49,products!$B$1:$B$49,,0)</f>
        <v>Exc</v>
      </c>
      <c r="J112" s="4" t="str">
        <f>_xlfn.XLOOKUP($D112,products!$A$1:$A$49,products!$C$1:$C$49,,0)</f>
        <v>L</v>
      </c>
      <c r="K112" s="6">
        <f>_xlfn.XLOOKUP($D112,products!$A$1:$A$49,products!$D$1:$D$49,,0)</f>
        <v>0.2</v>
      </c>
      <c r="L112" s="7">
        <f>_xlfn.XLOOKUP($D112,products!$A$1:$A$49,products!$E$1:$E$49,,0)</f>
        <v>4.4550000000000001</v>
      </c>
      <c r="M112" s="7">
        <f t="shared" si="3"/>
        <v>13.365</v>
      </c>
      <c r="N112" t="str">
        <f t="shared" si="4"/>
        <v>Excelsa</v>
      </c>
      <c r="O112" t="str">
        <f t="shared" si="5"/>
        <v>Light</v>
      </c>
      <c r="P112" t="str">
        <f>_xlfn.XLOOKUP(orderstable[[#This Row],[Customer ID]],customers!$A$1:$A$1001,customers!$I$1:$I$1001,,0)</f>
        <v>Yes</v>
      </c>
    </row>
    <row r="113" spans="1:16" x14ac:dyDescent="0.2">
      <c r="A113" s="3" t="s">
        <v>1112</v>
      </c>
      <c r="B113" s="5">
        <v>43642</v>
      </c>
      <c r="C113" s="3" t="s">
        <v>1113</v>
      </c>
      <c r="D113" s="4"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4" t="str">
        <f>_xlfn.XLOOKUP(D113,products!$A$1:$A$49,products!$B$1:$B$49,,0)</f>
        <v>Rob</v>
      </c>
      <c r="J113" s="4" t="str">
        <f>_xlfn.XLOOKUP($D113,products!$A$1:$A$49,products!$C$1:$C$49,,0)</f>
        <v>D</v>
      </c>
      <c r="K113" s="6">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_xlfn.XLOOKUP(orderstable[[#This Row],[Customer ID]],customers!$A$1:$A$1001,customers!$I$1:$I$1001,,0)</f>
        <v>No</v>
      </c>
    </row>
    <row r="114" spans="1:16" x14ac:dyDescent="0.2">
      <c r="A114" s="3" t="s">
        <v>1117</v>
      </c>
      <c r="B114" s="5">
        <v>44481</v>
      </c>
      <c r="C114" s="3" t="s">
        <v>1118</v>
      </c>
      <c r="D114" s="4"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4" t="str">
        <f>_xlfn.XLOOKUP(D114,products!$A$1:$A$49,products!$B$1:$B$49,,0)</f>
        <v>Ara</v>
      </c>
      <c r="J114" s="4" t="str">
        <f>_xlfn.XLOOKUP($D114,products!$A$1:$A$49,products!$C$1:$C$49,,0)</f>
        <v>M</v>
      </c>
      <c r="K114" s="6">
        <f>_xlfn.XLOOKUP($D114,products!$A$1:$A$49,products!$D$1:$D$49,,0)</f>
        <v>1</v>
      </c>
      <c r="L114" s="7">
        <f>_xlfn.XLOOKUP($D114,products!$A$1:$A$49,products!$E$1:$E$49,,0)</f>
        <v>11.25</v>
      </c>
      <c r="M114" s="7">
        <f t="shared" si="3"/>
        <v>11.25</v>
      </c>
      <c r="N114" t="str">
        <f t="shared" si="4"/>
        <v>Arabica</v>
      </c>
      <c r="O114" t="str">
        <f t="shared" si="5"/>
        <v>Medium</v>
      </c>
      <c r="P114" t="str">
        <f>_xlfn.XLOOKUP(orderstable[[#This Row],[Customer ID]],customers!$A$1:$A$1001,customers!$I$1:$I$1001,,0)</f>
        <v>No</v>
      </c>
    </row>
    <row r="115" spans="1:16" x14ac:dyDescent="0.2">
      <c r="A115" s="3" t="s">
        <v>1123</v>
      </c>
      <c r="B115" s="5">
        <v>43556</v>
      </c>
      <c r="C115" s="3" t="s">
        <v>1124</v>
      </c>
      <c r="D115" s="4"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4" t="str">
        <f>_xlfn.XLOOKUP(D115,products!$A$1:$A$49,products!$B$1:$B$49,,0)</f>
        <v>Lib</v>
      </c>
      <c r="J115" s="4" t="str">
        <f>_xlfn.XLOOKUP($D115,products!$A$1:$A$49,products!$C$1:$C$49,,0)</f>
        <v>M</v>
      </c>
      <c r="K115" s="6">
        <f>_xlfn.XLOOKUP($D115,products!$A$1:$A$49,products!$D$1:$D$49,,0)</f>
        <v>1</v>
      </c>
      <c r="L115" s="7">
        <f>_xlfn.XLOOKUP($D115,products!$A$1:$A$49,products!$E$1:$E$49,,0)</f>
        <v>14.55</v>
      </c>
      <c r="M115" s="7">
        <f t="shared" si="3"/>
        <v>14.55</v>
      </c>
      <c r="N115" t="str">
        <f t="shared" si="4"/>
        <v>Liberica</v>
      </c>
      <c r="O115" t="str">
        <f t="shared" si="5"/>
        <v>Medium</v>
      </c>
      <c r="P115" t="str">
        <f>_xlfn.XLOOKUP(orderstable[[#This Row],[Customer ID]],customers!$A$1:$A$1001,customers!$I$1:$I$1001,,0)</f>
        <v>No</v>
      </c>
    </row>
    <row r="116" spans="1:16" x14ac:dyDescent="0.2">
      <c r="A116" s="3" t="s">
        <v>1129</v>
      </c>
      <c r="B116" s="5">
        <v>44265</v>
      </c>
      <c r="C116" s="3" t="s">
        <v>1130</v>
      </c>
      <c r="D116" s="4"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4" t="str">
        <f>_xlfn.XLOOKUP(D116,products!$A$1:$A$49,products!$B$1:$B$49,,0)</f>
        <v>Rob</v>
      </c>
      <c r="J116" s="4" t="str">
        <f>_xlfn.XLOOKUP($D116,products!$A$1:$A$49,products!$C$1:$C$49,,0)</f>
        <v>L</v>
      </c>
      <c r="K116" s="6">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_xlfn.XLOOKUP(orderstable[[#This Row],[Customer ID]],customers!$A$1:$A$1001,customers!$I$1:$I$1001,,0)</f>
        <v>No</v>
      </c>
    </row>
    <row r="117" spans="1:16" x14ac:dyDescent="0.2">
      <c r="A117" s="3" t="s">
        <v>1134</v>
      </c>
      <c r="B117" s="5">
        <v>43693</v>
      </c>
      <c r="C117" s="3" t="s">
        <v>1135</v>
      </c>
      <c r="D117" s="4"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4" t="str">
        <f>_xlfn.XLOOKUP(D117,products!$A$1:$A$49,products!$B$1:$B$49,,0)</f>
        <v>Lib</v>
      </c>
      <c r="J117" s="4" t="str">
        <f>_xlfn.XLOOKUP($D117,products!$A$1:$A$49,products!$C$1:$C$49,,0)</f>
        <v>L</v>
      </c>
      <c r="K117" s="6">
        <f>_xlfn.XLOOKUP($D117,products!$A$1:$A$49,products!$D$1:$D$49,,0)</f>
        <v>1</v>
      </c>
      <c r="L117" s="7">
        <f>_xlfn.XLOOKUP($D117,products!$A$1:$A$49,products!$E$1:$E$49,,0)</f>
        <v>15.85</v>
      </c>
      <c r="M117" s="7">
        <f t="shared" si="3"/>
        <v>15.85</v>
      </c>
      <c r="N117" t="str">
        <f t="shared" si="4"/>
        <v>Liberica</v>
      </c>
      <c r="O117" t="str">
        <f t="shared" si="5"/>
        <v>Light</v>
      </c>
      <c r="P117" t="str">
        <f>_xlfn.XLOOKUP(orderstable[[#This Row],[Customer ID]],customers!$A$1:$A$1001,customers!$I$1:$I$1001,,0)</f>
        <v>No</v>
      </c>
    </row>
    <row r="118" spans="1:16" x14ac:dyDescent="0.2">
      <c r="A118" s="3" t="s">
        <v>1140</v>
      </c>
      <c r="B118" s="5">
        <v>44054</v>
      </c>
      <c r="C118" s="3" t="s">
        <v>1141</v>
      </c>
      <c r="D118" s="4"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4" t="str">
        <f>_xlfn.XLOOKUP(D118,products!$A$1:$A$49,products!$B$1:$B$49,,0)</f>
        <v>Lib</v>
      </c>
      <c r="J118" s="4" t="str">
        <f>_xlfn.XLOOKUP($D118,products!$A$1:$A$49,products!$C$1:$C$49,,0)</f>
        <v>L</v>
      </c>
      <c r="K118" s="6">
        <f>_xlfn.XLOOKUP($D118,products!$A$1:$A$49,products!$D$1:$D$49,,0)</f>
        <v>0.2</v>
      </c>
      <c r="L118" s="7">
        <f>_xlfn.XLOOKUP($D118,products!$A$1:$A$49,products!$E$1:$E$49,,0)</f>
        <v>4.7549999999999999</v>
      </c>
      <c r="M118" s="7">
        <f t="shared" si="3"/>
        <v>19.02</v>
      </c>
      <c r="N118" t="str">
        <f t="shared" si="4"/>
        <v>Liberica</v>
      </c>
      <c r="O118" t="str">
        <f t="shared" si="5"/>
        <v>Light</v>
      </c>
      <c r="P118" t="str">
        <f>_xlfn.XLOOKUP(orderstable[[#This Row],[Customer ID]],customers!$A$1:$A$1001,customers!$I$1:$I$1001,,0)</f>
        <v>Yes</v>
      </c>
    </row>
    <row r="119" spans="1:16" x14ac:dyDescent="0.2">
      <c r="A119" s="3" t="s">
        <v>1146</v>
      </c>
      <c r="B119" s="5">
        <v>44656</v>
      </c>
      <c r="C119" s="3" t="s">
        <v>1147</v>
      </c>
      <c r="D119" s="4"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4" t="str">
        <f>_xlfn.XLOOKUP(D119,products!$A$1:$A$49,products!$B$1:$B$49,,0)</f>
        <v>Lib</v>
      </c>
      <c r="J119" s="4" t="str">
        <f>_xlfn.XLOOKUP($D119,products!$A$1:$A$49,products!$C$1:$C$49,,0)</f>
        <v>L</v>
      </c>
      <c r="K119" s="6">
        <f>_xlfn.XLOOKUP($D119,products!$A$1:$A$49,products!$D$1:$D$49,,0)</f>
        <v>0.5</v>
      </c>
      <c r="L119" s="7">
        <f>_xlfn.XLOOKUP($D119,products!$A$1:$A$49,products!$E$1:$E$49,,0)</f>
        <v>9.51</v>
      </c>
      <c r="M119" s="7">
        <f t="shared" si="3"/>
        <v>38.04</v>
      </c>
      <c r="N119" t="str">
        <f t="shared" si="4"/>
        <v>Liberica</v>
      </c>
      <c r="O119" t="str">
        <f t="shared" si="5"/>
        <v>Light</v>
      </c>
      <c r="P119" t="str">
        <f>_xlfn.XLOOKUP(orderstable[[#This Row],[Customer ID]],customers!$A$1:$A$1001,customers!$I$1:$I$1001,,0)</f>
        <v>No</v>
      </c>
    </row>
    <row r="120" spans="1:16" x14ac:dyDescent="0.2">
      <c r="A120" s="3" t="s">
        <v>1152</v>
      </c>
      <c r="B120" s="5">
        <v>43760</v>
      </c>
      <c r="C120" s="3" t="s">
        <v>1153</v>
      </c>
      <c r="D120" s="4"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4" t="str">
        <f>_xlfn.XLOOKUP(D120,products!$A$1:$A$49,products!$B$1:$B$49,,0)</f>
        <v>Exc</v>
      </c>
      <c r="J120" s="4" t="str">
        <f>_xlfn.XLOOKUP($D120,products!$A$1:$A$49,products!$C$1:$C$49,,0)</f>
        <v>D</v>
      </c>
      <c r="K120" s="6">
        <f>_xlfn.XLOOKUP($D120,products!$A$1:$A$49,products!$D$1:$D$49,,0)</f>
        <v>0.5</v>
      </c>
      <c r="L120" s="7">
        <f>_xlfn.XLOOKUP($D120,products!$A$1:$A$49,products!$E$1:$E$49,,0)</f>
        <v>7.29</v>
      </c>
      <c r="M120" s="7">
        <f t="shared" si="3"/>
        <v>21.87</v>
      </c>
      <c r="N120" t="str">
        <f t="shared" si="4"/>
        <v>Excelsa</v>
      </c>
      <c r="O120" t="str">
        <f t="shared" si="5"/>
        <v>Dark</v>
      </c>
      <c r="P120" t="str">
        <f>_xlfn.XLOOKUP(orderstable[[#This Row],[Customer ID]],customers!$A$1:$A$1001,customers!$I$1:$I$1001,,0)</f>
        <v>Yes</v>
      </c>
    </row>
    <row r="121" spans="1:16" x14ac:dyDescent="0.2">
      <c r="A121" s="3" t="s">
        <v>1158</v>
      </c>
      <c r="B121" s="5">
        <v>44471</v>
      </c>
      <c r="C121" s="3" t="s">
        <v>1159</v>
      </c>
      <c r="D121" s="4"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4" t="str">
        <f>_xlfn.XLOOKUP(D121,products!$A$1:$A$49,products!$B$1:$B$49,,0)</f>
        <v>Exc</v>
      </c>
      <c r="J121" s="4" t="str">
        <f>_xlfn.XLOOKUP($D121,products!$A$1:$A$49,products!$C$1:$C$49,,0)</f>
        <v>M</v>
      </c>
      <c r="K121" s="6">
        <f>_xlfn.XLOOKUP($D121,products!$A$1:$A$49,products!$D$1:$D$49,,0)</f>
        <v>0.2</v>
      </c>
      <c r="L121" s="7">
        <f>_xlfn.XLOOKUP($D121,products!$A$1:$A$49,products!$E$1:$E$49,,0)</f>
        <v>4.125</v>
      </c>
      <c r="M121" s="7">
        <f t="shared" si="3"/>
        <v>4.125</v>
      </c>
      <c r="N121" t="str">
        <f t="shared" si="4"/>
        <v>Excelsa</v>
      </c>
      <c r="O121" t="str">
        <f t="shared" si="5"/>
        <v>Medium</v>
      </c>
      <c r="P121" t="str">
        <f>_xlfn.XLOOKUP(orderstable[[#This Row],[Customer ID]],customers!$A$1:$A$1001,customers!$I$1:$I$1001,,0)</f>
        <v>No</v>
      </c>
    </row>
    <row r="122" spans="1:16" x14ac:dyDescent="0.2">
      <c r="A122" s="3" t="s">
        <v>1158</v>
      </c>
      <c r="B122" s="5">
        <v>44471</v>
      </c>
      <c r="C122" s="3" t="s">
        <v>1159</v>
      </c>
      <c r="D122" s="4"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4" t="str">
        <f>_xlfn.XLOOKUP(D122,products!$A$1:$A$49,products!$B$1:$B$49,,0)</f>
        <v>Ara</v>
      </c>
      <c r="J122" s="4" t="str">
        <f>_xlfn.XLOOKUP($D122,products!$A$1:$A$49,products!$C$1:$C$49,,0)</f>
        <v>L</v>
      </c>
      <c r="K122" s="6">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_xlfn.XLOOKUP(orderstable[[#This Row],[Customer ID]],customers!$A$1:$A$1001,customers!$I$1:$I$1001,,0)</f>
        <v>No</v>
      </c>
    </row>
    <row r="123" spans="1:16" x14ac:dyDescent="0.2">
      <c r="A123" s="3" t="s">
        <v>1158</v>
      </c>
      <c r="B123" s="5">
        <v>44471</v>
      </c>
      <c r="C123" s="3" t="s">
        <v>1159</v>
      </c>
      <c r="D123" s="4"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4" t="str">
        <f>_xlfn.XLOOKUP(D123,products!$A$1:$A$49,products!$B$1:$B$49,,0)</f>
        <v>Exc</v>
      </c>
      <c r="J123" s="4" t="str">
        <f>_xlfn.XLOOKUP($D123,products!$A$1:$A$49,products!$C$1:$C$49,,0)</f>
        <v>M</v>
      </c>
      <c r="K123" s="6">
        <f>_xlfn.XLOOKUP($D123,products!$A$1:$A$49,products!$D$1:$D$49,,0)</f>
        <v>1</v>
      </c>
      <c r="L123" s="7">
        <f>_xlfn.XLOOKUP($D123,products!$A$1:$A$49,products!$E$1:$E$49,,0)</f>
        <v>13.75</v>
      </c>
      <c r="M123" s="7">
        <f t="shared" si="3"/>
        <v>68.75</v>
      </c>
      <c r="N123" t="str">
        <f t="shared" si="4"/>
        <v>Excelsa</v>
      </c>
      <c r="O123" t="str">
        <f t="shared" si="5"/>
        <v>Medium</v>
      </c>
      <c r="P123" t="str">
        <f>_xlfn.XLOOKUP(orderstable[[#This Row],[Customer ID]],customers!$A$1:$A$1001,customers!$I$1:$I$1001,,0)</f>
        <v>No</v>
      </c>
    </row>
    <row r="124" spans="1:16" x14ac:dyDescent="0.2">
      <c r="A124" s="3" t="s">
        <v>1174</v>
      </c>
      <c r="B124" s="5">
        <v>44268</v>
      </c>
      <c r="C124" s="3" t="s">
        <v>1175</v>
      </c>
      <c r="D124" s="4"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4" t="str">
        <f>_xlfn.XLOOKUP(D124,products!$A$1:$A$49,products!$B$1:$B$49,,0)</f>
        <v>Ara</v>
      </c>
      <c r="J124" s="4" t="str">
        <f>_xlfn.XLOOKUP($D124,products!$A$1:$A$49,products!$C$1:$C$49,,0)</f>
        <v>D</v>
      </c>
      <c r="K124" s="6">
        <f>_xlfn.XLOOKUP($D124,products!$A$1:$A$49,products!$D$1:$D$49,,0)</f>
        <v>0.5</v>
      </c>
      <c r="L124" s="7">
        <f>_xlfn.XLOOKUP($D124,products!$A$1:$A$49,products!$E$1:$E$49,,0)</f>
        <v>5.97</v>
      </c>
      <c r="M124" s="7">
        <f t="shared" si="3"/>
        <v>23.88</v>
      </c>
      <c r="N124" t="str">
        <f t="shared" si="4"/>
        <v>Arabica</v>
      </c>
      <c r="O124" t="str">
        <f t="shared" si="5"/>
        <v>Dark</v>
      </c>
      <c r="P124" t="str">
        <f>_xlfn.XLOOKUP(orderstable[[#This Row],[Customer ID]],customers!$A$1:$A$1001,customers!$I$1:$I$1001,,0)</f>
        <v>Yes</v>
      </c>
    </row>
    <row r="125" spans="1:16" x14ac:dyDescent="0.2">
      <c r="A125" s="3" t="s">
        <v>1180</v>
      </c>
      <c r="B125" s="5">
        <v>44724</v>
      </c>
      <c r="C125" s="3" t="s">
        <v>1181</v>
      </c>
      <c r="D125" s="4"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4" t="str">
        <f>_xlfn.XLOOKUP(D125,products!$A$1:$A$49,products!$B$1:$B$49,,0)</f>
        <v>Lib</v>
      </c>
      <c r="J125" s="4" t="str">
        <f>_xlfn.XLOOKUP($D125,products!$A$1:$A$49,products!$C$1:$C$49,,0)</f>
        <v>L</v>
      </c>
      <c r="K125" s="6">
        <f>_xlfn.XLOOKUP($D125,products!$A$1:$A$49,products!$D$1:$D$49,,0)</f>
        <v>2.5</v>
      </c>
      <c r="L125" s="7">
        <f>_xlfn.XLOOKUP($D125,products!$A$1:$A$49,products!$E$1:$E$49,,0)</f>
        <v>36.454999999999998</v>
      </c>
      <c r="M125" s="7">
        <f t="shared" si="3"/>
        <v>145.82</v>
      </c>
      <c r="N125" t="str">
        <f t="shared" si="4"/>
        <v>Liberica</v>
      </c>
      <c r="O125" t="str">
        <f t="shared" si="5"/>
        <v>Light</v>
      </c>
      <c r="P125" t="str">
        <f>_xlfn.XLOOKUP(orderstable[[#This Row],[Customer ID]],customers!$A$1:$A$1001,customers!$I$1:$I$1001,,0)</f>
        <v>No</v>
      </c>
    </row>
    <row r="126" spans="1:16" x14ac:dyDescent="0.2">
      <c r="A126" s="3" t="s">
        <v>1186</v>
      </c>
      <c r="B126" s="5">
        <v>43582</v>
      </c>
      <c r="C126" s="3" t="s">
        <v>1187</v>
      </c>
      <c r="D126" s="4"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4" t="str">
        <f>_xlfn.XLOOKUP(D126,products!$A$1:$A$49,products!$B$1:$B$49,,0)</f>
        <v>Lib</v>
      </c>
      <c r="J126" s="4" t="str">
        <f>_xlfn.XLOOKUP($D126,products!$A$1:$A$49,products!$C$1:$C$49,,0)</f>
        <v>M</v>
      </c>
      <c r="K126" s="6">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_xlfn.XLOOKUP(orderstable[[#This Row],[Customer ID]],customers!$A$1:$A$1001,customers!$I$1:$I$1001,,0)</f>
        <v>Yes</v>
      </c>
    </row>
    <row r="127" spans="1:16" x14ac:dyDescent="0.2">
      <c r="A127" s="3" t="s">
        <v>1192</v>
      </c>
      <c r="B127" s="5">
        <v>43608</v>
      </c>
      <c r="C127" s="3" t="s">
        <v>1193</v>
      </c>
      <c r="D127" s="4"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4" t="str">
        <f>_xlfn.XLOOKUP(D127,products!$A$1:$A$49,products!$B$1:$B$49,,0)</f>
        <v>Lib</v>
      </c>
      <c r="J127" s="4" t="str">
        <f>_xlfn.XLOOKUP($D127,products!$A$1:$A$49,products!$C$1:$C$49,,0)</f>
        <v>M</v>
      </c>
      <c r="K127" s="6">
        <f>_xlfn.XLOOKUP($D127,products!$A$1:$A$49,products!$D$1:$D$49,,0)</f>
        <v>0.5</v>
      </c>
      <c r="L127" s="7">
        <f>_xlfn.XLOOKUP($D127,products!$A$1:$A$49,products!$E$1:$E$49,,0)</f>
        <v>8.73</v>
      </c>
      <c r="M127" s="7">
        <f t="shared" si="3"/>
        <v>26.19</v>
      </c>
      <c r="N127" t="str">
        <f t="shared" si="4"/>
        <v>Liberica</v>
      </c>
      <c r="O127" t="str">
        <f t="shared" si="5"/>
        <v>Medium</v>
      </c>
      <c r="P127" t="str">
        <f>_xlfn.XLOOKUP(orderstable[[#This Row],[Customer ID]],customers!$A$1:$A$1001,customers!$I$1:$I$1001,,0)</f>
        <v>Yes</v>
      </c>
    </row>
    <row r="128" spans="1:16" x14ac:dyDescent="0.2">
      <c r="A128" s="3" t="s">
        <v>1198</v>
      </c>
      <c r="B128" s="5">
        <v>44026</v>
      </c>
      <c r="C128" s="3" t="s">
        <v>1199</v>
      </c>
      <c r="D128" s="4"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4" t="str">
        <f>_xlfn.XLOOKUP(D128,products!$A$1:$A$49,products!$B$1:$B$49,,0)</f>
        <v>Ara</v>
      </c>
      <c r="J128" s="4" t="str">
        <f>_xlfn.XLOOKUP($D128,products!$A$1:$A$49,products!$C$1:$C$49,,0)</f>
        <v>M</v>
      </c>
      <c r="K128" s="6">
        <f>_xlfn.XLOOKUP($D128,products!$A$1:$A$49,products!$D$1:$D$49,,0)</f>
        <v>1</v>
      </c>
      <c r="L128" s="7">
        <f>_xlfn.XLOOKUP($D128,products!$A$1:$A$49,products!$E$1:$E$49,,0)</f>
        <v>11.25</v>
      </c>
      <c r="M128" s="7">
        <f t="shared" si="3"/>
        <v>11.25</v>
      </c>
      <c r="N128" t="str">
        <f t="shared" si="4"/>
        <v>Arabica</v>
      </c>
      <c r="O128" t="str">
        <f t="shared" si="5"/>
        <v>Medium</v>
      </c>
      <c r="P128" t="str">
        <f>_xlfn.XLOOKUP(orderstable[[#This Row],[Customer ID]],customers!$A$1:$A$1001,customers!$I$1:$I$1001,,0)</f>
        <v>No</v>
      </c>
    </row>
    <row r="129" spans="1:16" x14ac:dyDescent="0.2">
      <c r="A129" s="3" t="s">
        <v>1204</v>
      </c>
      <c r="B129" s="5">
        <v>44510</v>
      </c>
      <c r="C129" s="3" t="s">
        <v>1205</v>
      </c>
      <c r="D129" s="4"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4" t="str">
        <f>_xlfn.XLOOKUP(D129,products!$A$1:$A$49,products!$B$1:$B$49,,0)</f>
        <v>Lib</v>
      </c>
      <c r="J129" s="4" t="str">
        <f>_xlfn.XLOOKUP($D129,products!$A$1:$A$49,products!$C$1:$C$49,,0)</f>
        <v>D</v>
      </c>
      <c r="K129" s="6">
        <f>_xlfn.XLOOKUP($D129,products!$A$1:$A$49,products!$D$1:$D$49,,0)</f>
        <v>1</v>
      </c>
      <c r="L129" s="7">
        <f>_xlfn.XLOOKUP($D129,products!$A$1:$A$49,products!$E$1:$E$49,,0)</f>
        <v>12.95</v>
      </c>
      <c r="M129" s="7">
        <f t="shared" si="3"/>
        <v>77.699999999999989</v>
      </c>
      <c r="N129" t="str">
        <f t="shared" si="4"/>
        <v>Liberica</v>
      </c>
      <c r="O129" t="str">
        <f t="shared" si="5"/>
        <v>Dark</v>
      </c>
      <c r="P129" t="str">
        <f>_xlfn.XLOOKUP(orderstable[[#This Row],[Customer ID]],customers!$A$1:$A$1001,customers!$I$1:$I$1001,,0)</f>
        <v>No</v>
      </c>
    </row>
    <row r="130" spans="1:16" x14ac:dyDescent="0.2">
      <c r="A130" s="3" t="s">
        <v>1210</v>
      </c>
      <c r="B130" s="5">
        <v>44439</v>
      </c>
      <c r="C130" s="3" t="s">
        <v>1211</v>
      </c>
      <c r="D130" s="4"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4" t="str">
        <f>_xlfn.XLOOKUP(D130,products!$A$1:$A$49,products!$B$1:$B$49,,0)</f>
        <v>Ara</v>
      </c>
      <c r="J130" s="4" t="str">
        <f>_xlfn.XLOOKUP($D130,products!$A$1:$A$49,products!$C$1:$C$49,,0)</f>
        <v>M</v>
      </c>
      <c r="K130" s="6">
        <f>_xlfn.XLOOKUP($D130,products!$A$1:$A$49,products!$D$1:$D$49,,0)</f>
        <v>0.5</v>
      </c>
      <c r="L130" s="7">
        <f>_xlfn.XLOOKUP($D130,products!$A$1:$A$49,products!$E$1:$E$49,,0)</f>
        <v>6.75</v>
      </c>
      <c r="M130" s="7">
        <f t="shared" si="3"/>
        <v>6.75</v>
      </c>
      <c r="N130" t="str">
        <f t="shared" si="4"/>
        <v>Arabica</v>
      </c>
      <c r="O130" t="str">
        <f t="shared" si="5"/>
        <v>Medium</v>
      </c>
      <c r="P130" t="str">
        <f>_xlfn.XLOOKUP(orderstable[[#This Row],[Customer ID]],customers!$A$1:$A$1001,customers!$I$1:$I$1001,,0)</f>
        <v>No</v>
      </c>
    </row>
    <row r="131" spans="1:16" x14ac:dyDescent="0.2">
      <c r="A131" s="3" t="s">
        <v>1216</v>
      </c>
      <c r="B131" s="5">
        <v>43652</v>
      </c>
      <c r="C131" s="3" t="s">
        <v>1217</v>
      </c>
      <c r="D131" s="4"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4" t="str">
        <f>_xlfn.XLOOKUP(D131,products!$A$1:$A$49,products!$B$1:$B$49,,0)</f>
        <v>Exc</v>
      </c>
      <c r="J131" s="4" t="str">
        <f>_xlfn.XLOOKUP($D131,products!$A$1:$A$49,products!$C$1:$C$49,,0)</f>
        <v>D</v>
      </c>
      <c r="K131" s="6">
        <f>_xlfn.XLOOKUP($D131,products!$A$1:$A$49,products!$D$1:$D$49,,0)</f>
        <v>1</v>
      </c>
      <c r="L131" s="7">
        <f>_xlfn.XLOOKUP($D131,products!$A$1:$A$49,products!$E$1:$E$49,,0)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
      <c r="A132" s="3" t="s">
        <v>1222</v>
      </c>
      <c r="B132" s="5">
        <v>44624</v>
      </c>
      <c r="C132" s="3" t="s">
        <v>1223</v>
      </c>
      <c r="D132" s="4"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4" t="str">
        <f>_xlfn.XLOOKUP(D132,products!$A$1:$A$49,products!$B$1:$B$49,,0)</f>
        <v>Ara</v>
      </c>
      <c r="J132" s="4" t="str">
        <f>_xlfn.XLOOKUP($D132,products!$A$1:$A$49,products!$C$1:$C$49,,0)</f>
        <v>L</v>
      </c>
      <c r="K132" s="6">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_xlfn.XLOOKUP(orderstable[[#This Row],[Customer ID]],customers!$A$1:$A$1001,customers!$I$1:$I$1001,,0)</f>
        <v>Yes</v>
      </c>
    </row>
    <row r="133" spans="1:16" x14ac:dyDescent="0.2">
      <c r="A133" s="3" t="s">
        <v>1227</v>
      </c>
      <c r="B133" s="5">
        <v>44196</v>
      </c>
      <c r="C133" s="3" t="s">
        <v>1228</v>
      </c>
      <c r="D133" s="4"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4" t="str">
        <f>_xlfn.XLOOKUP(D133,products!$A$1:$A$49,products!$B$1:$B$49,,0)</f>
        <v>Exc</v>
      </c>
      <c r="J133" s="4" t="str">
        <f>_xlfn.XLOOKUP($D133,products!$A$1:$A$49,products!$C$1:$C$49,,0)</f>
        <v>D</v>
      </c>
      <c r="K133" s="6">
        <f>_xlfn.XLOOKUP($D133,products!$A$1:$A$49,products!$D$1:$D$49,,0)</f>
        <v>0.5</v>
      </c>
      <c r="L133" s="7">
        <f>_xlfn.XLOOKUP($D133,products!$A$1:$A$49,products!$E$1:$E$49,,0)</f>
        <v>7.29</v>
      </c>
      <c r="M133" s="7">
        <f t="shared" si="6"/>
        <v>14.58</v>
      </c>
      <c r="N133" t="str">
        <f t="shared" si="7"/>
        <v>Excelsa</v>
      </c>
      <c r="O133" t="str">
        <f t="shared" si="8"/>
        <v>Dark</v>
      </c>
      <c r="P133" t="str">
        <f>_xlfn.XLOOKUP(orderstable[[#This Row],[Customer ID]],customers!$A$1:$A$1001,customers!$I$1:$I$1001,,0)</f>
        <v>Yes</v>
      </c>
    </row>
    <row r="134" spans="1:16" x14ac:dyDescent="0.2">
      <c r="A134" s="3" t="s">
        <v>1233</v>
      </c>
      <c r="B134" s="5">
        <v>44043</v>
      </c>
      <c r="C134" s="3" t="s">
        <v>1234</v>
      </c>
      <c r="D134" s="4"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4" t="str">
        <f>_xlfn.XLOOKUP(D134,products!$A$1:$A$49,products!$B$1:$B$49,,0)</f>
        <v>Ara</v>
      </c>
      <c r="J134" s="4" t="str">
        <f>_xlfn.XLOOKUP($D134,products!$A$1:$A$49,products!$C$1:$C$49,,0)</f>
        <v>L</v>
      </c>
      <c r="K134" s="6">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_xlfn.XLOOKUP(orderstable[[#This Row],[Customer ID]],customers!$A$1:$A$1001,customers!$I$1:$I$1001,,0)</f>
        <v>Yes</v>
      </c>
    </row>
    <row r="135" spans="1:16" x14ac:dyDescent="0.2">
      <c r="A135" s="3" t="s">
        <v>1239</v>
      </c>
      <c r="B135" s="5">
        <v>44340</v>
      </c>
      <c r="C135" s="3" t="s">
        <v>1240</v>
      </c>
      <c r="D135" s="4"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4" t="str">
        <f>_xlfn.XLOOKUP(D135,products!$A$1:$A$49,products!$B$1:$B$49,,0)</f>
        <v>Lib</v>
      </c>
      <c r="J135" s="4" t="str">
        <f>_xlfn.XLOOKUP($D135,products!$A$1:$A$49,products!$C$1:$C$49,,0)</f>
        <v>D</v>
      </c>
      <c r="K135" s="6">
        <f>_xlfn.XLOOKUP($D135,products!$A$1:$A$49,products!$D$1:$D$49,,0)</f>
        <v>1</v>
      </c>
      <c r="L135" s="7">
        <f>_xlfn.XLOOKUP($D135,products!$A$1:$A$49,products!$E$1:$E$49,,0)</f>
        <v>12.95</v>
      </c>
      <c r="M135" s="7">
        <f t="shared" si="6"/>
        <v>12.95</v>
      </c>
      <c r="N135" t="str">
        <f t="shared" si="7"/>
        <v>Liberica</v>
      </c>
      <c r="O135" t="str">
        <f t="shared" si="8"/>
        <v>Dark</v>
      </c>
      <c r="P135" t="str">
        <f>_xlfn.XLOOKUP(orderstable[[#This Row],[Customer ID]],customers!$A$1:$A$1001,customers!$I$1:$I$1001,,0)</f>
        <v>No</v>
      </c>
    </row>
    <row r="136" spans="1:16" x14ac:dyDescent="0.2">
      <c r="A136" s="3" t="s">
        <v>1245</v>
      </c>
      <c r="B136" s="5">
        <v>44758</v>
      </c>
      <c r="C136" s="3" t="s">
        <v>1246</v>
      </c>
      <c r="D136" s="4"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4" t="str">
        <f>_xlfn.XLOOKUP(D136,products!$A$1:$A$49,products!$B$1:$B$49,,0)</f>
        <v>Exc</v>
      </c>
      <c r="J136" s="4" t="str">
        <f>_xlfn.XLOOKUP($D136,products!$A$1:$A$49,products!$C$1:$C$49,,0)</f>
        <v>M</v>
      </c>
      <c r="K136" s="6">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_xlfn.XLOOKUP(orderstable[[#This Row],[Customer ID]],customers!$A$1:$A$1001,customers!$I$1:$I$1001,,0)</f>
        <v>Yes</v>
      </c>
    </row>
    <row r="137" spans="1:16" x14ac:dyDescent="0.2">
      <c r="A137" s="3" t="s">
        <v>1249</v>
      </c>
      <c r="B137" s="5">
        <v>44232</v>
      </c>
      <c r="C137" s="3" t="s">
        <v>976</v>
      </c>
      <c r="D137" s="4"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4" t="str">
        <f>_xlfn.XLOOKUP(D137,products!$A$1:$A$49,products!$B$1:$B$49,,0)</f>
        <v>Ara</v>
      </c>
      <c r="J137" s="4" t="str">
        <f>_xlfn.XLOOKUP($D137,products!$A$1:$A$49,products!$C$1:$C$49,,0)</f>
        <v>L</v>
      </c>
      <c r="K137" s="6">
        <f>_xlfn.XLOOKUP($D137,products!$A$1:$A$49,products!$D$1:$D$49,,0)</f>
        <v>0.5</v>
      </c>
      <c r="L137" s="7">
        <f>_xlfn.XLOOKUP($D137,products!$A$1:$A$49,products!$E$1:$E$49,,0)</f>
        <v>7.77</v>
      </c>
      <c r="M137" s="7">
        <f t="shared" si="6"/>
        <v>38.849999999999994</v>
      </c>
      <c r="N137" t="str">
        <f t="shared" si="7"/>
        <v>Arabica</v>
      </c>
      <c r="O137" t="str">
        <f t="shared" si="8"/>
        <v>Light</v>
      </c>
      <c r="P137" t="str">
        <f>_xlfn.XLOOKUP(orderstable[[#This Row],[Customer ID]],customers!$A$1:$A$1001,customers!$I$1:$I$1001,,0)</f>
        <v>Yes</v>
      </c>
    </row>
    <row r="138" spans="1:16" x14ac:dyDescent="0.2">
      <c r="A138" s="3" t="s">
        <v>1255</v>
      </c>
      <c r="B138" s="5">
        <v>44406</v>
      </c>
      <c r="C138" s="3" t="s">
        <v>1256</v>
      </c>
      <c r="D138" s="4"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4" t="str">
        <f>_xlfn.XLOOKUP(D138,products!$A$1:$A$49,products!$B$1:$B$49,,0)</f>
        <v>Ara</v>
      </c>
      <c r="J138" s="4" t="str">
        <f>_xlfn.XLOOKUP($D138,products!$A$1:$A$49,products!$C$1:$C$49,,0)</f>
        <v>D</v>
      </c>
      <c r="K138" s="6">
        <f>_xlfn.XLOOKUP($D138,products!$A$1:$A$49,products!$D$1:$D$49,,0)</f>
        <v>0.2</v>
      </c>
      <c r="L138" s="7">
        <f>_xlfn.XLOOKUP($D138,products!$A$1:$A$49,products!$E$1:$E$49,,0)</f>
        <v>2.9849999999999999</v>
      </c>
      <c r="M138" s="7">
        <f t="shared" si="6"/>
        <v>11.94</v>
      </c>
      <c r="N138" t="str">
        <f t="shared" si="7"/>
        <v>Arabica</v>
      </c>
      <c r="O138" t="str">
        <f t="shared" si="8"/>
        <v>Dark</v>
      </c>
      <c r="P138" t="str">
        <f>_xlfn.XLOOKUP(orderstable[[#This Row],[Customer ID]],customers!$A$1:$A$1001,customers!$I$1:$I$1001,,0)</f>
        <v>No</v>
      </c>
    </row>
    <row r="139" spans="1:16" x14ac:dyDescent="0.2">
      <c r="A139" s="3" t="s">
        <v>1261</v>
      </c>
      <c r="B139" s="5">
        <v>44637</v>
      </c>
      <c r="C139" s="3" t="s">
        <v>1262</v>
      </c>
      <c r="D139" s="4"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4" t="str">
        <f>_xlfn.XLOOKUP(D139,products!$A$1:$A$49,products!$B$1:$B$49,,0)</f>
        <v>Exc</v>
      </c>
      <c r="J139" s="4" t="str">
        <f>_xlfn.XLOOKUP($D139,products!$A$1:$A$49,products!$C$1:$C$49,,0)</f>
        <v>L</v>
      </c>
      <c r="K139" s="6">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_xlfn.XLOOKUP(orderstable[[#This Row],[Customer ID]],customers!$A$1:$A$1001,customers!$I$1:$I$1001,,0)</f>
        <v>No</v>
      </c>
    </row>
    <row r="140" spans="1:16" x14ac:dyDescent="0.2">
      <c r="A140" s="3" t="s">
        <v>1266</v>
      </c>
      <c r="B140" s="5">
        <v>44238</v>
      </c>
      <c r="C140" s="3" t="s">
        <v>1267</v>
      </c>
      <c r="D140" s="4"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4" t="str">
        <f>_xlfn.XLOOKUP(D140,products!$A$1:$A$49,products!$B$1:$B$49,,0)</f>
        <v>Exc</v>
      </c>
      <c r="J140" s="4" t="str">
        <f>_xlfn.XLOOKUP($D140,products!$A$1:$A$49,products!$C$1:$C$49,,0)</f>
        <v>D</v>
      </c>
      <c r="K140" s="6">
        <f>_xlfn.XLOOKUP($D140,products!$A$1:$A$49,products!$D$1:$D$49,,0)</f>
        <v>1</v>
      </c>
      <c r="L140" s="7">
        <f>_xlfn.XLOOKUP($D140,products!$A$1:$A$49,products!$E$1:$E$49,,0)</f>
        <v>12.15</v>
      </c>
      <c r="M140" s="7">
        <f t="shared" si="6"/>
        <v>48.6</v>
      </c>
      <c r="N140" t="str">
        <f t="shared" si="7"/>
        <v>Excelsa</v>
      </c>
      <c r="O140" t="str">
        <f t="shared" si="8"/>
        <v>Dark</v>
      </c>
      <c r="P140" t="str">
        <f>_xlfn.XLOOKUP(orderstable[[#This Row],[Customer ID]],customers!$A$1:$A$1001,customers!$I$1:$I$1001,,0)</f>
        <v>No</v>
      </c>
    </row>
    <row r="141" spans="1:16" x14ac:dyDescent="0.2">
      <c r="A141" s="3" t="s">
        <v>1271</v>
      </c>
      <c r="B141" s="5">
        <v>43509</v>
      </c>
      <c r="C141" s="3" t="s">
        <v>1272</v>
      </c>
      <c r="D141" s="4"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4" t="str">
        <f>_xlfn.XLOOKUP(D141,products!$A$1:$A$49,products!$B$1:$B$49,,0)</f>
        <v>Lib</v>
      </c>
      <c r="J141" s="4" t="str">
        <f>_xlfn.XLOOKUP($D141,products!$A$1:$A$49,products!$C$1:$C$49,,0)</f>
        <v>D</v>
      </c>
      <c r="K141" s="6">
        <f>_xlfn.XLOOKUP($D141,products!$A$1:$A$49,products!$D$1:$D$49,,0)</f>
        <v>1</v>
      </c>
      <c r="L141" s="7">
        <f>_xlfn.XLOOKUP($D141,products!$A$1:$A$49,products!$E$1:$E$49,,0)</f>
        <v>12.95</v>
      </c>
      <c r="M141" s="7">
        <f t="shared" si="6"/>
        <v>77.699999999999989</v>
      </c>
      <c r="N141" t="str">
        <f t="shared" si="7"/>
        <v>Liberica</v>
      </c>
      <c r="O141" t="str">
        <f t="shared" si="8"/>
        <v>Dark</v>
      </c>
      <c r="P141" t="str">
        <f>_xlfn.XLOOKUP(orderstable[[#This Row],[Customer ID]],customers!$A$1:$A$1001,customers!$I$1:$I$1001,,0)</f>
        <v>Yes</v>
      </c>
    </row>
    <row r="142" spans="1:16" x14ac:dyDescent="0.2">
      <c r="A142" s="3" t="s">
        <v>1276</v>
      </c>
      <c r="B142" s="5">
        <v>44694</v>
      </c>
      <c r="C142" s="3" t="s">
        <v>1277</v>
      </c>
      <c r="D142" s="4"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4" t="str">
        <f>_xlfn.XLOOKUP(D142,products!$A$1:$A$49,products!$B$1:$B$49,,0)</f>
        <v>Lib</v>
      </c>
      <c r="J142" s="4" t="str">
        <f>_xlfn.XLOOKUP($D142,products!$A$1:$A$49,products!$C$1:$C$49,,0)</f>
        <v>D</v>
      </c>
      <c r="K142" s="6">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_xlfn.XLOOKUP(orderstable[[#This Row],[Customer ID]],customers!$A$1:$A$1001,customers!$I$1:$I$1001,,0)</f>
        <v>Yes</v>
      </c>
    </row>
    <row r="143" spans="1:16" x14ac:dyDescent="0.2">
      <c r="A143" s="3" t="s">
        <v>1283</v>
      </c>
      <c r="B143" s="5">
        <v>43970</v>
      </c>
      <c r="C143" s="3" t="s">
        <v>1284</v>
      </c>
      <c r="D143" s="4"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4" t="str">
        <f>_xlfn.XLOOKUP(D143,products!$A$1:$A$49,products!$B$1:$B$49,,0)</f>
        <v>Ara</v>
      </c>
      <c r="J143" s="4" t="str">
        <f>_xlfn.XLOOKUP($D143,products!$A$1:$A$49,products!$C$1:$C$49,,0)</f>
        <v>L</v>
      </c>
      <c r="K143" s="6">
        <f>_xlfn.XLOOKUP($D143,products!$A$1:$A$49,products!$D$1:$D$49,,0)</f>
        <v>0.2</v>
      </c>
      <c r="L143" s="7">
        <f>_xlfn.XLOOKUP($D143,products!$A$1:$A$49,products!$E$1:$E$49,,0)</f>
        <v>3.8849999999999998</v>
      </c>
      <c r="M143" s="7">
        <f t="shared" si="6"/>
        <v>15.54</v>
      </c>
      <c r="N143" t="str">
        <f t="shared" si="7"/>
        <v>Arabica</v>
      </c>
      <c r="O143" t="str">
        <f t="shared" si="8"/>
        <v>Light</v>
      </c>
      <c r="P143" t="str">
        <f>_xlfn.XLOOKUP(orderstable[[#This Row],[Customer ID]],customers!$A$1:$A$1001,customers!$I$1:$I$1001,,0)</f>
        <v>Yes</v>
      </c>
    </row>
    <row r="144" spans="1:16" x14ac:dyDescent="0.2">
      <c r="A144" s="3" t="s">
        <v>1289</v>
      </c>
      <c r="B144" s="5">
        <v>44678</v>
      </c>
      <c r="C144" s="3" t="s">
        <v>1290</v>
      </c>
      <c r="D144" s="4"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4" t="str">
        <f>_xlfn.XLOOKUP(D144,products!$A$1:$A$49,products!$B$1:$B$49,,0)</f>
        <v>Exc</v>
      </c>
      <c r="J144" s="4" t="str">
        <f>_xlfn.XLOOKUP($D144,products!$A$1:$A$49,products!$C$1:$C$49,,0)</f>
        <v>L</v>
      </c>
      <c r="K144" s="6">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_xlfn.XLOOKUP(orderstable[[#This Row],[Customer ID]],customers!$A$1:$A$1001,customers!$I$1:$I$1001,,0)</f>
        <v>Yes</v>
      </c>
    </row>
    <row r="145" spans="1:16" x14ac:dyDescent="0.2">
      <c r="A145" s="3" t="s">
        <v>1293</v>
      </c>
      <c r="B145" s="5">
        <v>44083</v>
      </c>
      <c r="C145" s="3" t="s">
        <v>1294</v>
      </c>
      <c r="D145" s="4"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4" t="str">
        <f>_xlfn.XLOOKUP(D145,products!$A$1:$A$49,products!$B$1:$B$49,,0)</f>
        <v>Lib</v>
      </c>
      <c r="J145" s="4" t="str">
        <f>_xlfn.XLOOKUP($D145,products!$A$1:$A$49,products!$C$1:$C$49,,0)</f>
        <v>M</v>
      </c>
      <c r="K145" s="6">
        <f>_xlfn.XLOOKUP($D145,products!$A$1:$A$49,products!$D$1:$D$49,,0)</f>
        <v>0.5</v>
      </c>
      <c r="L145" s="7">
        <f>_xlfn.XLOOKUP($D145,products!$A$1:$A$49,products!$E$1:$E$49,,0)</f>
        <v>8.73</v>
      </c>
      <c r="M145" s="7">
        <f t="shared" si="6"/>
        <v>17.46</v>
      </c>
      <c r="N145" t="str">
        <f t="shared" si="7"/>
        <v>Liberica</v>
      </c>
      <c r="O145" t="str">
        <f t="shared" si="8"/>
        <v>Medium</v>
      </c>
      <c r="P145" t="str">
        <f>_xlfn.XLOOKUP(orderstable[[#This Row],[Customer ID]],customers!$A$1:$A$1001,customers!$I$1:$I$1001,,0)</f>
        <v>No</v>
      </c>
    </row>
    <row r="146" spans="1:16" x14ac:dyDescent="0.2">
      <c r="A146" s="3" t="s">
        <v>1299</v>
      </c>
      <c r="B146" s="5">
        <v>44265</v>
      </c>
      <c r="C146" s="3" t="s">
        <v>1300</v>
      </c>
      <c r="D146" s="4"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4" t="str">
        <f>_xlfn.XLOOKUP(D146,products!$A$1:$A$49,products!$B$1:$B$49,,0)</f>
        <v>Exc</v>
      </c>
      <c r="J146" s="4" t="str">
        <f>_xlfn.XLOOKUP($D146,products!$A$1:$A$49,products!$C$1:$C$49,,0)</f>
        <v>L</v>
      </c>
      <c r="K146" s="6">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_xlfn.XLOOKUP(orderstable[[#This Row],[Customer ID]],customers!$A$1:$A$1001,customers!$I$1:$I$1001,,0)</f>
        <v>Yes</v>
      </c>
    </row>
    <row r="147" spans="1:16" x14ac:dyDescent="0.2">
      <c r="A147" s="3" t="s">
        <v>1305</v>
      </c>
      <c r="B147" s="5">
        <v>43562</v>
      </c>
      <c r="C147" s="3" t="s">
        <v>1306</v>
      </c>
      <c r="D147" s="4"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4" t="str">
        <f>_xlfn.XLOOKUP(D147,products!$A$1:$A$49,products!$B$1:$B$49,,0)</f>
        <v>Lib</v>
      </c>
      <c r="J147" s="4" t="str">
        <f>_xlfn.XLOOKUP($D147,products!$A$1:$A$49,products!$C$1:$C$49,,0)</f>
        <v>M</v>
      </c>
      <c r="K147" s="6">
        <f>_xlfn.XLOOKUP($D147,products!$A$1:$A$49,products!$D$1:$D$49,,0)</f>
        <v>0.2</v>
      </c>
      <c r="L147" s="7">
        <f>_xlfn.XLOOKUP($D147,products!$A$1:$A$49,products!$E$1:$E$49,,0)</f>
        <v>4.3650000000000002</v>
      </c>
      <c r="M147" s="7">
        <f t="shared" si="6"/>
        <v>17.46</v>
      </c>
      <c r="N147" t="str">
        <f t="shared" si="7"/>
        <v>Liberica</v>
      </c>
      <c r="O147" t="str">
        <f t="shared" si="8"/>
        <v>Medium</v>
      </c>
      <c r="P147" t="str">
        <f>_xlfn.XLOOKUP(orderstable[[#This Row],[Customer ID]],customers!$A$1:$A$1001,customers!$I$1:$I$1001,,0)</f>
        <v>No</v>
      </c>
    </row>
    <row r="148" spans="1:16" x14ac:dyDescent="0.2">
      <c r="A148" s="3" t="s">
        <v>1311</v>
      </c>
      <c r="B148" s="5">
        <v>44024</v>
      </c>
      <c r="C148" s="3" t="s">
        <v>1312</v>
      </c>
      <c r="D148" s="4"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4" t="str">
        <f>_xlfn.XLOOKUP(D148,products!$A$1:$A$49,products!$B$1:$B$49,,0)</f>
        <v>Lib</v>
      </c>
      <c r="J148" s="4" t="str">
        <f>_xlfn.XLOOKUP($D148,products!$A$1:$A$49,products!$C$1:$C$49,,0)</f>
        <v>M</v>
      </c>
      <c r="K148" s="6">
        <f>_xlfn.XLOOKUP($D148,products!$A$1:$A$49,products!$D$1:$D$49,,0)</f>
        <v>1</v>
      </c>
      <c r="L148" s="7">
        <f>_xlfn.XLOOKUP($D148,products!$A$1:$A$49,products!$E$1:$E$49,,0)</f>
        <v>14.55</v>
      </c>
      <c r="M148" s="7">
        <f t="shared" si="6"/>
        <v>43.650000000000006</v>
      </c>
      <c r="N148" t="str">
        <f t="shared" si="7"/>
        <v>Liberica</v>
      </c>
      <c r="O148" t="str">
        <f t="shared" si="8"/>
        <v>Medium</v>
      </c>
      <c r="P148" t="str">
        <f>_xlfn.XLOOKUP(orderstable[[#This Row],[Customer ID]],customers!$A$1:$A$1001,customers!$I$1:$I$1001,,0)</f>
        <v>No</v>
      </c>
    </row>
    <row r="149" spans="1:16" x14ac:dyDescent="0.2">
      <c r="A149" s="3" t="s">
        <v>1311</v>
      </c>
      <c r="B149" s="5">
        <v>44024</v>
      </c>
      <c r="C149" s="3" t="s">
        <v>1312</v>
      </c>
      <c r="D149" s="4"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4" t="str">
        <f>_xlfn.XLOOKUP(D149,products!$A$1:$A$49,products!$B$1:$B$49,,0)</f>
        <v>Exc</v>
      </c>
      <c r="J149" s="4" t="str">
        <f>_xlfn.XLOOKUP($D149,products!$A$1:$A$49,products!$C$1:$C$49,,0)</f>
        <v>M</v>
      </c>
      <c r="K149" s="6">
        <f>_xlfn.XLOOKUP($D149,products!$A$1:$A$49,products!$D$1:$D$49,,0)</f>
        <v>1</v>
      </c>
      <c r="L149" s="7">
        <f>_xlfn.XLOOKUP($D149,products!$A$1:$A$49,products!$E$1:$E$49,,0)</f>
        <v>13.75</v>
      </c>
      <c r="M149" s="7">
        <f t="shared" si="6"/>
        <v>27.5</v>
      </c>
      <c r="N149" t="str">
        <f t="shared" si="7"/>
        <v>Excelsa</v>
      </c>
      <c r="O149" t="str">
        <f t="shared" si="8"/>
        <v>Medium</v>
      </c>
      <c r="P149" t="str">
        <f>_xlfn.XLOOKUP(orderstable[[#This Row],[Customer ID]],customers!$A$1:$A$1001,customers!$I$1:$I$1001,,0)</f>
        <v>No</v>
      </c>
    </row>
    <row r="150" spans="1:16" x14ac:dyDescent="0.2">
      <c r="A150" s="3" t="s">
        <v>1322</v>
      </c>
      <c r="B150" s="5">
        <v>44551</v>
      </c>
      <c r="C150" s="3" t="s">
        <v>1323</v>
      </c>
      <c r="D150" s="4"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4" t="str">
        <f>_xlfn.XLOOKUP(D150,products!$A$1:$A$49,products!$B$1:$B$49,,0)</f>
        <v>Exc</v>
      </c>
      <c r="J150" s="4" t="str">
        <f>_xlfn.XLOOKUP($D150,products!$A$1:$A$49,products!$C$1:$C$49,,0)</f>
        <v>D</v>
      </c>
      <c r="K150" s="6">
        <f>_xlfn.XLOOKUP($D150,products!$A$1:$A$49,products!$D$1:$D$49,,0)</f>
        <v>0.2</v>
      </c>
      <c r="L150" s="7">
        <f>_xlfn.XLOOKUP($D150,products!$A$1:$A$49,products!$E$1:$E$49,,0)</f>
        <v>3.645</v>
      </c>
      <c r="M150" s="7">
        <f t="shared" si="6"/>
        <v>18.225000000000001</v>
      </c>
      <c r="N150" t="str">
        <f t="shared" si="7"/>
        <v>Excelsa</v>
      </c>
      <c r="O150" t="str">
        <f t="shared" si="8"/>
        <v>Dark</v>
      </c>
      <c r="P150" t="str">
        <f>_xlfn.XLOOKUP(orderstable[[#This Row],[Customer ID]],customers!$A$1:$A$1001,customers!$I$1:$I$1001,,0)</f>
        <v>Yes</v>
      </c>
    </row>
    <row r="151" spans="1:16" x14ac:dyDescent="0.2">
      <c r="A151" s="3" t="s">
        <v>1328</v>
      </c>
      <c r="B151" s="5">
        <v>44108</v>
      </c>
      <c r="C151" s="3" t="s">
        <v>1329</v>
      </c>
      <c r="D151" s="4"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4" t="str">
        <f>_xlfn.XLOOKUP(D151,products!$A$1:$A$49,products!$B$1:$B$49,,0)</f>
        <v>Ara</v>
      </c>
      <c r="J151" s="4" t="str">
        <f>_xlfn.XLOOKUP($D151,products!$A$1:$A$49,products!$C$1:$C$49,,0)</f>
        <v>M</v>
      </c>
      <c r="K151" s="6">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_xlfn.XLOOKUP(orderstable[[#This Row],[Customer ID]],customers!$A$1:$A$1001,customers!$I$1:$I$1001,,0)</f>
        <v>Yes</v>
      </c>
    </row>
    <row r="152" spans="1:16" x14ac:dyDescent="0.2">
      <c r="A152" s="3" t="s">
        <v>1333</v>
      </c>
      <c r="B152" s="5">
        <v>44051</v>
      </c>
      <c r="C152" s="3" t="s">
        <v>1334</v>
      </c>
      <c r="D152" s="4"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4" t="str">
        <f>_xlfn.XLOOKUP(D152,products!$A$1:$A$49,products!$B$1:$B$49,,0)</f>
        <v>Lib</v>
      </c>
      <c r="J152" s="4" t="str">
        <f>_xlfn.XLOOKUP($D152,products!$A$1:$A$49,products!$C$1:$C$49,,0)</f>
        <v>D</v>
      </c>
      <c r="K152" s="6">
        <f>_xlfn.XLOOKUP($D152,products!$A$1:$A$49,products!$D$1:$D$49,,0)</f>
        <v>1</v>
      </c>
      <c r="L152" s="7">
        <f>_xlfn.XLOOKUP($D152,products!$A$1:$A$49,products!$E$1:$E$49,,0)</f>
        <v>12.95</v>
      </c>
      <c r="M152" s="7">
        <f t="shared" si="6"/>
        <v>12.95</v>
      </c>
      <c r="N152" t="str">
        <f t="shared" si="7"/>
        <v>Liberica</v>
      </c>
      <c r="O152" t="str">
        <f t="shared" si="8"/>
        <v>Dark</v>
      </c>
      <c r="P152" t="str">
        <f>_xlfn.XLOOKUP(orderstable[[#This Row],[Customer ID]],customers!$A$1:$A$1001,customers!$I$1:$I$1001,,0)</f>
        <v>Yes</v>
      </c>
    </row>
    <row r="153" spans="1:16" x14ac:dyDescent="0.2">
      <c r="A153" s="3" t="s">
        <v>1339</v>
      </c>
      <c r="B153" s="5">
        <v>44115</v>
      </c>
      <c r="C153" s="3" t="s">
        <v>1340</v>
      </c>
      <c r="D153" s="4"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4" t="str">
        <f>_xlfn.XLOOKUP(D153,products!$A$1:$A$49,products!$B$1:$B$49,,0)</f>
        <v>Ara</v>
      </c>
      <c r="J153" s="4" t="str">
        <f>_xlfn.XLOOKUP($D153,products!$A$1:$A$49,products!$C$1:$C$49,,0)</f>
        <v>M</v>
      </c>
      <c r="K153" s="6">
        <f>_xlfn.XLOOKUP($D153,products!$A$1:$A$49,products!$D$1:$D$49,,0)</f>
        <v>1</v>
      </c>
      <c r="L153" s="7">
        <f>_xlfn.XLOOKUP($D153,products!$A$1:$A$49,products!$E$1:$E$49,,0)</f>
        <v>11.25</v>
      </c>
      <c r="M153" s="7">
        <f t="shared" si="6"/>
        <v>33.75</v>
      </c>
      <c r="N153" t="str">
        <f t="shared" si="7"/>
        <v>Arabica</v>
      </c>
      <c r="O153" t="str">
        <f t="shared" si="8"/>
        <v>Medium</v>
      </c>
      <c r="P153" t="str">
        <f>_xlfn.XLOOKUP(orderstable[[#This Row],[Customer ID]],customers!$A$1:$A$1001,customers!$I$1:$I$1001,,0)</f>
        <v>Yes</v>
      </c>
    </row>
    <row r="154" spans="1:16" x14ac:dyDescent="0.2">
      <c r="A154" s="3" t="s">
        <v>1344</v>
      </c>
      <c r="B154" s="5">
        <v>44510</v>
      </c>
      <c r="C154" s="3" t="s">
        <v>1345</v>
      </c>
      <c r="D154" s="4"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4" t="str">
        <f>_xlfn.XLOOKUP(D154,products!$A$1:$A$49,products!$B$1:$B$49,,0)</f>
        <v>Rob</v>
      </c>
      <c r="J154" s="4" t="str">
        <f>_xlfn.XLOOKUP($D154,products!$A$1:$A$49,products!$C$1:$C$49,,0)</f>
        <v>M</v>
      </c>
      <c r="K154" s="6">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_xlfn.XLOOKUP(orderstable[[#This Row],[Customer ID]],customers!$A$1:$A$1001,customers!$I$1:$I$1001,,0)</f>
        <v>Yes</v>
      </c>
    </row>
    <row r="155" spans="1:16" x14ac:dyDescent="0.2">
      <c r="A155" s="3" t="s">
        <v>1350</v>
      </c>
      <c r="B155" s="5">
        <v>44367</v>
      </c>
      <c r="C155" s="3" t="s">
        <v>1351</v>
      </c>
      <c r="D155" s="4"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4" t="str">
        <f>_xlfn.XLOOKUP(D155,products!$A$1:$A$49,products!$B$1:$B$49,,0)</f>
        <v>Rob</v>
      </c>
      <c r="J155" s="4" t="str">
        <f>_xlfn.XLOOKUP($D155,products!$A$1:$A$49,products!$C$1:$C$49,,0)</f>
        <v>D</v>
      </c>
      <c r="K155" s="6">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_xlfn.XLOOKUP(orderstable[[#This Row],[Customer ID]],customers!$A$1:$A$1001,customers!$I$1:$I$1001,,0)</f>
        <v>No</v>
      </c>
    </row>
    <row r="156" spans="1:16" x14ac:dyDescent="0.2">
      <c r="A156" s="3" t="s">
        <v>1355</v>
      </c>
      <c r="B156" s="5">
        <v>44473</v>
      </c>
      <c r="C156" s="3" t="s">
        <v>1356</v>
      </c>
      <c r="D156" s="4"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4" t="str">
        <f>_xlfn.XLOOKUP(D156,products!$A$1:$A$49,products!$B$1:$B$49,,0)</f>
        <v>Ara</v>
      </c>
      <c r="J156" s="4" t="str">
        <f>_xlfn.XLOOKUP($D156,products!$A$1:$A$49,products!$C$1:$C$49,,0)</f>
        <v>D</v>
      </c>
      <c r="K156" s="6">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_xlfn.XLOOKUP(orderstable[[#This Row],[Customer ID]],customers!$A$1:$A$1001,customers!$I$1:$I$1001,,0)</f>
        <v>No</v>
      </c>
    </row>
    <row r="157" spans="1:16" x14ac:dyDescent="0.2">
      <c r="A157" s="3" t="s">
        <v>1361</v>
      </c>
      <c r="B157" s="5">
        <v>43640</v>
      </c>
      <c r="C157" s="3" t="s">
        <v>1362</v>
      </c>
      <c r="D157" s="4"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4" t="str">
        <f>_xlfn.XLOOKUP(D157,products!$A$1:$A$49,products!$B$1:$B$49,,0)</f>
        <v>Ara</v>
      </c>
      <c r="J157" s="4" t="str">
        <f>_xlfn.XLOOKUP($D157,products!$A$1:$A$49,products!$C$1:$C$49,,0)</f>
        <v>M</v>
      </c>
      <c r="K157" s="6">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_xlfn.XLOOKUP(orderstable[[#This Row],[Customer ID]],customers!$A$1:$A$1001,customers!$I$1:$I$1001,,0)</f>
        <v>Yes</v>
      </c>
    </row>
    <row r="158" spans="1:16" x14ac:dyDescent="0.2">
      <c r="A158" s="3" t="s">
        <v>1367</v>
      </c>
      <c r="B158" s="5">
        <v>43764</v>
      </c>
      <c r="C158" s="3" t="s">
        <v>1368</v>
      </c>
      <c r="D158" s="4"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4" t="str">
        <f>_xlfn.XLOOKUP(D158,products!$A$1:$A$49,products!$B$1:$B$49,,0)</f>
        <v>Ara</v>
      </c>
      <c r="J158" s="4" t="str">
        <f>_xlfn.XLOOKUP($D158,products!$A$1:$A$49,products!$C$1:$C$49,,0)</f>
        <v>M</v>
      </c>
      <c r="K158" s="6">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_xlfn.XLOOKUP(orderstable[[#This Row],[Customer ID]],customers!$A$1:$A$1001,customers!$I$1:$I$1001,,0)</f>
        <v>Yes</v>
      </c>
    </row>
    <row r="159" spans="1:16" x14ac:dyDescent="0.2">
      <c r="A159" s="3" t="s">
        <v>1373</v>
      </c>
      <c r="B159" s="5">
        <v>44374</v>
      </c>
      <c r="C159" s="3" t="s">
        <v>1374</v>
      </c>
      <c r="D159" s="4"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4" t="str">
        <f>_xlfn.XLOOKUP(D159,products!$A$1:$A$49,products!$B$1:$B$49,,0)</f>
        <v>Rob</v>
      </c>
      <c r="J159" s="4" t="str">
        <f>_xlfn.XLOOKUP($D159,products!$A$1:$A$49,products!$C$1:$C$49,,0)</f>
        <v>D</v>
      </c>
      <c r="K159" s="6">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_xlfn.XLOOKUP(orderstable[[#This Row],[Customer ID]],customers!$A$1:$A$1001,customers!$I$1:$I$1001,,0)</f>
        <v>No</v>
      </c>
    </row>
    <row r="160" spans="1:16" x14ac:dyDescent="0.2">
      <c r="A160" s="3" t="s">
        <v>1379</v>
      </c>
      <c r="B160" s="5">
        <v>43714</v>
      </c>
      <c r="C160" s="3" t="s">
        <v>1380</v>
      </c>
      <c r="D160" s="4"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4" t="str">
        <f>_xlfn.XLOOKUP(D160,products!$A$1:$A$49,products!$B$1:$B$49,,0)</f>
        <v>Rob</v>
      </c>
      <c r="J160" s="4" t="str">
        <f>_xlfn.XLOOKUP($D160,products!$A$1:$A$49,products!$C$1:$C$49,,0)</f>
        <v>D</v>
      </c>
      <c r="K160" s="6">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_xlfn.XLOOKUP(orderstable[[#This Row],[Customer ID]],customers!$A$1:$A$1001,customers!$I$1:$I$1001,,0)</f>
        <v>Yes</v>
      </c>
    </row>
    <row r="161" spans="1:16" x14ac:dyDescent="0.2">
      <c r="A161" s="3" t="s">
        <v>1384</v>
      </c>
      <c r="B161" s="5">
        <v>44316</v>
      </c>
      <c r="C161" s="3" t="s">
        <v>1385</v>
      </c>
      <c r="D161" s="4"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4" t="str">
        <f>_xlfn.XLOOKUP(D161,products!$A$1:$A$49,products!$B$1:$B$49,,0)</f>
        <v>Lib</v>
      </c>
      <c r="J161" s="4" t="str">
        <f>_xlfn.XLOOKUP($D161,products!$A$1:$A$49,products!$C$1:$C$49,,0)</f>
        <v>L</v>
      </c>
      <c r="K161" s="6">
        <f>_xlfn.XLOOKUP($D161,products!$A$1:$A$49,products!$D$1:$D$49,,0)</f>
        <v>2.5</v>
      </c>
      <c r="L161" s="7">
        <f>_xlfn.XLOOKUP($D161,products!$A$1:$A$49,products!$E$1:$E$49,,0)</f>
        <v>36.454999999999998</v>
      </c>
      <c r="M161" s="7">
        <f t="shared" si="6"/>
        <v>218.73</v>
      </c>
      <c r="N161" t="str">
        <f t="shared" si="7"/>
        <v>Liberica</v>
      </c>
      <c r="O161" t="str">
        <f t="shared" si="8"/>
        <v>Light</v>
      </c>
      <c r="P161" t="str">
        <f>_xlfn.XLOOKUP(orderstable[[#This Row],[Customer ID]],customers!$A$1:$A$1001,customers!$I$1:$I$1001,,0)</f>
        <v>No</v>
      </c>
    </row>
    <row r="162" spans="1:16" x14ac:dyDescent="0.2">
      <c r="A162" s="3" t="s">
        <v>1389</v>
      </c>
      <c r="B162" s="5">
        <v>43837</v>
      </c>
      <c r="C162" s="3" t="s">
        <v>1390</v>
      </c>
      <c r="D162" s="4"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4" t="str">
        <f>_xlfn.XLOOKUP(D162,products!$A$1:$A$49,products!$B$1:$B$49,,0)</f>
        <v>Exc</v>
      </c>
      <c r="J162" s="4" t="str">
        <f>_xlfn.XLOOKUP($D162,products!$A$1:$A$49,products!$C$1:$C$49,,0)</f>
        <v>M</v>
      </c>
      <c r="K162" s="6">
        <f>_xlfn.XLOOKUP($D162,products!$A$1:$A$49,products!$D$1:$D$49,,0)</f>
        <v>0.5</v>
      </c>
      <c r="L162" s="7">
        <f>_xlfn.XLOOKUP($D162,products!$A$1:$A$49,products!$E$1:$E$49,,0)</f>
        <v>8.25</v>
      </c>
      <c r="M162" s="7">
        <f t="shared" si="6"/>
        <v>33</v>
      </c>
      <c r="N162" t="str">
        <f t="shared" si="7"/>
        <v>Excelsa</v>
      </c>
      <c r="O162" t="str">
        <f t="shared" si="8"/>
        <v>Medium</v>
      </c>
      <c r="P162" t="str">
        <f>_xlfn.XLOOKUP(orderstable[[#This Row],[Customer ID]],customers!$A$1:$A$1001,customers!$I$1:$I$1001,,0)</f>
        <v>No</v>
      </c>
    </row>
    <row r="163" spans="1:16" x14ac:dyDescent="0.2">
      <c r="A163" s="3" t="s">
        <v>1395</v>
      </c>
      <c r="B163" s="5">
        <v>44207</v>
      </c>
      <c r="C163" s="3" t="s">
        <v>1396</v>
      </c>
      <c r="D163" s="4"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4" t="str">
        <f>_xlfn.XLOOKUP(D163,products!$A$1:$A$49,products!$B$1:$B$49,,0)</f>
        <v>Ara</v>
      </c>
      <c r="J163" s="4" t="str">
        <f>_xlfn.XLOOKUP($D163,products!$A$1:$A$49,products!$C$1:$C$49,,0)</f>
        <v>L</v>
      </c>
      <c r="K163" s="6">
        <f>_xlfn.XLOOKUP($D163,products!$A$1:$A$49,products!$D$1:$D$49,,0)</f>
        <v>0.5</v>
      </c>
      <c r="L163" s="7">
        <f>_xlfn.XLOOKUP($D163,products!$A$1:$A$49,products!$E$1:$E$49,,0)</f>
        <v>7.77</v>
      </c>
      <c r="M163" s="7">
        <f t="shared" si="6"/>
        <v>23.31</v>
      </c>
      <c r="N163" t="str">
        <f t="shared" si="7"/>
        <v>Arabica</v>
      </c>
      <c r="O163" t="str">
        <f t="shared" si="8"/>
        <v>Light</v>
      </c>
      <c r="P163" t="str">
        <f>_xlfn.XLOOKUP(orderstable[[#This Row],[Customer ID]],customers!$A$1:$A$1001,customers!$I$1:$I$1001,,0)</f>
        <v>No</v>
      </c>
    </row>
    <row r="164" spans="1:16" x14ac:dyDescent="0.2">
      <c r="A164" s="3" t="s">
        <v>1401</v>
      </c>
      <c r="B164" s="5">
        <v>44515</v>
      </c>
      <c r="C164" s="3" t="s">
        <v>1402</v>
      </c>
      <c r="D164" s="4"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4" t="str">
        <f>_xlfn.XLOOKUP(D164,products!$A$1:$A$49,products!$B$1:$B$49,,0)</f>
        <v>Exc</v>
      </c>
      <c r="J164" s="4" t="str">
        <f>_xlfn.XLOOKUP($D164,products!$A$1:$A$49,products!$C$1:$C$49,,0)</f>
        <v>D</v>
      </c>
      <c r="K164" s="6">
        <f>_xlfn.XLOOKUP($D164,products!$A$1:$A$49,products!$D$1:$D$49,,0)</f>
        <v>0.5</v>
      </c>
      <c r="L164" s="7">
        <f>_xlfn.XLOOKUP($D164,products!$A$1:$A$49,products!$E$1:$E$49,,0)</f>
        <v>7.29</v>
      </c>
      <c r="M164" s="7">
        <f t="shared" si="6"/>
        <v>21.87</v>
      </c>
      <c r="N164" t="str">
        <f t="shared" si="7"/>
        <v>Excelsa</v>
      </c>
      <c r="O164" t="str">
        <f t="shared" si="8"/>
        <v>Dark</v>
      </c>
      <c r="P164" t="str">
        <f>_xlfn.XLOOKUP(orderstable[[#This Row],[Customer ID]],customers!$A$1:$A$1001,customers!$I$1:$I$1001,,0)</f>
        <v>Yes</v>
      </c>
    </row>
    <row r="165" spans="1:16" x14ac:dyDescent="0.2">
      <c r="A165" s="3" t="s">
        <v>1407</v>
      </c>
      <c r="B165" s="5">
        <v>43619</v>
      </c>
      <c r="C165" s="3" t="s">
        <v>1408</v>
      </c>
      <c r="D165" s="4"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4" t="str">
        <f>_xlfn.XLOOKUP(D165,products!$A$1:$A$49,products!$B$1:$B$49,,0)</f>
        <v>Rob</v>
      </c>
      <c r="J165" s="4" t="str">
        <f>_xlfn.XLOOKUP($D165,products!$A$1:$A$49,products!$C$1:$C$49,,0)</f>
        <v>D</v>
      </c>
      <c r="K165" s="6">
        <f>_xlfn.XLOOKUP($D165,products!$A$1:$A$49,products!$D$1:$D$49,,0)</f>
        <v>0.2</v>
      </c>
      <c r="L165" s="7">
        <f>_xlfn.XLOOKUP($D165,products!$A$1:$A$49,products!$E$1:$E$49,,0)</f>
        <v>2.6849999999999996</v>
      </c>
      <c r="M165" s="7">
        <f t="shared" si="6"/>
        <v>16.11</v>
      </c>
      <c r="N165" t="str">
        <f t="shared" si="7"/>
        <v>Robusta</v>
      </c>
      <c r="O165" t="str">
        <f t="shared" si="8"/>
        <v>Dark</v>
      </c>
      <c r="P165" t="str">
        <f>_xlfn.XLOOKUP(orderstable[[#This Row],[Customer ID]],customers!$A$1:$A$1001,customers!$I$1:$I$1001,,0)</f>
        <v>No</v>
      </c>
    </row>
    <row r="166" spans="1:16" x14ac:dyDescent="0.2">
      <c r="A166" s="3" t="s">
        <v>1413</v>
      </c>
      <c r="B166" s="5">
        <v>44182</v>
      </c>
      <c r="C166" s="3" t="s">
        <v>1414</v>
      </c>
      <c r="D166" s="4"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4" t="str">
        <f>_xlfn.XLOOKUP(D166,products!$A$1:$A$49,products!$B$1:$B$49,,0)</f>
        <v>Exc</v>
      </c>
      <c r="J166" s="4" t="str">
        <f>_xlfn.XLOOKUP($D166,products!$A$1:$A$49,products!$C$1:$C$49,,0)</f>
        <v>D</v>
      </c>
      <c r="K166" s="6">
        <f>_xlfn.XLOOKUP($D166,products!$A$1:$A$49,products!$D$1:$D$49,,0)</f>
        <v>0.5</v>
      </c>
      <c r="L166" s="7">
        <f>_xlfn.XLOOKUP($D166,products!$A$1:$A$49,products!$E$1:$E$49,,0)</f>
        <v>7.29</v>
      </c>
      <c r="M166" s="7">
        <f t="shared" si="6"/>
        <v>29.16</v>
      </c>
      <c r="N166" t="str">
        <f t="shared" si="7"/>
        <v>Excelsa</v>
      </c>
      <c r="O166" t="str">
        <f t="shared" si="8"/>
        <v>Dark</v>
      </c>
      <c r="P166" t="str">
        <f>_xlfn.XLOOKUP(orderstable[[#This Row],[Customer ID]],customers!$A$1:$A$1001,customers!$I$1:$I$1001,,0)</f>
        <v>No</v>
      </c>
    </row>
    <row r="167" spans="1:16" x14ac:dyDescent="0.2">
      <c r="A167" s="3" t="s">
        <v>1420</v>
      </c>
      <c r="B167" s="5">
        <v>44234</v>
      </c>
      <c r="C167" s="3" t="s">
        <v>1421</v>
      </c>
      <c r="D167" s="4"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4" t="str">
        <f>_xlfn.XLOOKUP(D167,products!$A$1:$A$49,products!$B$1:$B$49,,0)</f>
        <v>Rob</v>
      </c>
      <c r="J167" s="4" t="str">
        <f>_xlfn.XLOOKUP($D167,products!$A$1:$A$49,products!$C$1:$C$49,,0)</f>
        <v>D</v>
      </c>
      <c r="K167" s="6">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_xlfn.XLOOKUP(orderstable[[#This Row],[Customer ID]],customers!$A$1:$A$1001,customers!$I$1:$I$1001,,0)</f>
        <v>Yes</v>
      </c>
    </row>
    <row r="168" spans="1:16" x14ac:dyDescent="0.2">
      <c r="A168" s="3" t="s">
        <v>1425</v>
      </c>
      <c r="B168" s="5">
        <v>44270</v>
      </c>
      <c r="C168" s="3" t="s">
        <v>1426</v>
      </c>
      <c r="D168" s="4"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4" t="str">
        <f>_xlfn.XLOOKUP(D168,products!$A$1:$A$49,products!$B$1:$B$49,,0)</f>
        <v>Rob</v>
      </c>
      <c r="J168" s="4" t="str">
        <f>_xlfn.XLOOKUP($D168,products!$A$1:$A$49,products!$C$1:$C$49,,0)</f>
        <v>D</v>
      </c>
      <c r="K168" s="6">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_xlfn.XLOOKUP(orderstable[[#This Row],[Customer ID]],customers!$A$1:$A$1001,customers!$I$1:$I$1001,,0)</f>
        <v>Yes</v>
      </c>
    </row>
    <row r="169" spans="1:16" x14ac:dyDescent="0.2">
      <c r="A169" s="3" t="s">
        <v>1430</v>
      </c>
      <c r="B169" s="5">
        <v>44777</v>
      </c>
      <c r="C169" s="3" t="s">
        <v>1431</v>
      </c>
      <c r="D169" s="4"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4" t="str">
        <f>_xlfn.XLOOKUP(D169,products!$A$1:$A$49,products!$B$1:$B$49,,0)</f>
        <v>Exc</v>
      </c>
      <c r="J169" s="4" t="str">
        <f>_xlfn.XLOOKUP($D169,products!$A$1:$A$49,products!$C$1:$C$49,,0)</f>
        <v>M</v>
      </c>
      <c r="K169" s="6">
        <f>_xlfn.XLOOKUP($D169,products!$A$1:$A$49,products!$D$1:$D$49,,0)</f>
        <v>0.5</v>
      </c>
      <c r="L169" s="7">
        <f>_xlfn.XLOOKUP($D169,products!$A$1:$A$49,products!$E$1:$E$49,,0)</f>
        <v>8.25</v>
      </c>
      <c r="M169" s="7">
        <f t="shared" si="6"/>
        <v>41.25</v>
      </c>
      <c r="N169" t="str">
        <f t="shared" si="7"/>
        <v>Excelsa</v>
      </c>
      <c r="O169" t="str">
        <f t="shared" si="8"/>
        <v>Medium</v>
      </c>
      <c r="P169" t="str">
        <f>_xlfn.XLOOKUP(orderstable[[#This Row],[Customer ID]],customers!$A$1:$A$1001,customers!$I$1:$I$1001,,0)</f>
        <v>Yes</v>
      </c>
    </row>
    <row r="170" spans="1:16" x14ac:dyDescent="0.2">
      <c r="A170" s="3" t="s">
        <v>1436</v>
      </c>
      <c r="B170" s="5">
        <v>43484</v>
      </c>
      <c r="C170" s="3" t="s">
        <v>1437</v>
      </c>
      <c r="D170" s="4"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4" t="str">
        <f>_xlfn.XLOOKUP(D170,products!$A$1:$A$49,products!$B$1:$B$49,,0)</f>
        <v>Ara</v>
      </c>
      <c r="J170" s="4" t="str">
        <f>_xlfn.XLOOKUP($D170,products!$A$1:$A$49,products!$C$1:$C$49,,0)</f>
        <v>M</v>
      </c>
      <c r="K170" s="6">
        <f>_xlfn.XLOOKUP($D170,products!$A$1:$A$49,products!$D$1:$D$49,,0)</f>
        <v>0.5</v>
      </c>
      <c r="L170" s="7">
        <f>_xlfn.XLOOKUP($D170,products!$A$1:$A$49,products!$E$1:$E$49,,0)</f>
        <v>6.75</v>
      </c>
      <c r="M170" s="7">
        <f t="shared" si="6"/>
        <v>40.5</v>
      </c>
      <c r="N170" t="str">
        <f t="shared" si="7"/>
        <v>Arabica</v>
      </c>
      <c r="O170" t="str">
        <f t="shared" si="8"/>
        <v>Medium</v>
      </c>
      <c r="P170" t="str">
        <f>_xlfn.XLOOKUP(orderstable[[#This Row],[Customer ID]],customers!$A$1:$A$1001,customers!$I$1:$I$1001,,0)</f>
        <v>No</v>
      </c>
    </row>
    <row r="171" spans="1:16" x14ac:dyDescent="0.2">
      <c r="A171" s="3" t="s">
        <v>1441</v>
      </c>
      <c r="B171" s="5">
        <v>44643</v>
      </c>
      <c r="C171" s="3" t="s">
        <v>1442</v>
      </c>
      <c r="D171" s="4"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4" t="str">
        <f>_xlfn.XLOOKUP(D171,products!$A$1:$A$49,products!$B$1:$B$49,,0)</f>
        <v>Rob</v>
      </c>
      <c r="J171" s="4" t="str">
        <f>_xlfn.XLOOKUP($D171,products!$A$1:$A$49,products!$C$1:$C$49,,0)</f>
        <v>D</v>
      </c>
      <c r="K171" s="6">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_xlfn.XLOOKUP(orderstable[[#This Row],[Customer ID]],customers!$A$1:$A$1001,customers!$I$1:$I$1001,,0)</f>
        <v>No</v>
      </c>
    </row>
    <row r="172" spans="1:16" x14ac:dyDescent="0.2">
      <c r="A172" s="3" t="s">
        <v>1448</v>
      </c>
      <c r="B172" s="5">
        <v>44476</v>
      </c>
      <c r="C172" s="3" t="s">
        <v>1449</v>
      </c>
      <c r="D172" s="4"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4" t="str">
        <f>_xlfn.XLOOKUP(D172,products!$A$1:$A$49,products!$B$1:$B$49,,0)</f>
        <v>Exc</v>
      </c>
      <c r="J172" s="4" t="str">
        <f>_xlfn.XLOOKUP($D172,products!$A$1:$A$49,products!$C$1:$C$49,,0)</f>
        <v>L</v>
      </c>
      <c r="K172" s="6">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_xlfn.XLOOKUP(orderstable[[#This Row],[Customer ID]],customers!$A$1:$A$1001,customers!$I$1:$I$1001,,0)</f>
        <v>No</v>
      </c>
    </row>
    <row r="173" spans="1:16" x14ac:dyDescent="0.2">
      <c r="A173" s="3" t="s">
        <v>1453</v>
      </c>
      <c r="B173" s="5">
        <v>43544</v>
      </c>
      <c r="C173" s="3" t="s">
        <v>1454</v>
      </c>
      <c r="D173" s="4"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4" t="str">
        <f>_xlfn.XLOOKUP(D173,products!$A$1:$A$49,products!$B$1:$B$49,,0)</f>
        <v>Exc</v>
      </c>
      <c r="J173" s="4" t="str">
        <f>_xlfn.XLOOKUP($D173,products!$A$1:$A$49,products!$C$1:$C$49,,0)</f>
        <v>M</v>
      </c>
      <c r="K173" s="6">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_xlfn.XLOOKUP(orderstable[[#This Row],[Customer ID]],customers!$A$1:$A$1001,customers!$I$1:$I$1001,,0)</f>
        <v>Yes</v>
      </c>
    </row>
    <row r="174" spans="1:16" x14ac:dyDescent="0.2">
      <c r="A174" s="3" t="s">
        <v>1459</v>
      </c>
      <c r="B174" s="5">
        <v>44545</v>
      </c>
      <c r="C174" s="3" t="s">
        <v>1460</v>
      </c>
      <c r="D174" s="4"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4" t="str">
        <f>_xlfn.XLOOKUP(D174,products!$A$1:$A$49,products!$B$1:$B$49,,0)</f>
        <v>Exc</v>
      </c>
      <c r="J174" s="4" t="str">
        <f>_xlfn.XLOOKUP($D174,products!$A$1:$A$49,products!$C$1:$C$49,,0)</f>
        <v>D</v>
      </c>
      <c r="K174" s="6">
        <f>_xlfn.XLOOKUP($D174,products!$A$1:$A$49,products!$D$1:$D$49,,0)</f>
        <v>0.5</v>
      </c>
      <c r="L174" s="7">
        <f>_xlfn.XLOOKUP($D174,products!$A$1:$A$49,products!$E$1:$E$49,,0)</f>
        <v>7.29</v>
      </c>
      <c r="M174" s="7">
        <f t="shared" si="6"/>
        <v>21.87</v>
      </c>
      <c r="N174" t="str">
        <f t="shared" si="7"/>
        <v>Excelsa</v>
      </c>
      <c r="O174" t="str">
        <f t="shared" si="8"/>
        <v>Dark</v>
      </c>
      <c r="P174" t="str">
        <f>_xlfn.XLOOKUP(orderstable[[#This Row],[Customer ID]],customers!$A$1:$A$1001,customers!$I$1:$I$1001,,0)</f>
        <v>No</v>
      </c>
    </row>
    <row r="175" spans="1:16" x14ac:dyDescent="0.2">
      <c r="A175" s="3" t="s">
        <v>1464</v>
      </c>
      <c r="B175" s="5">
        <v>44720</v>
      </c>
      <c r="C175" s="3" t="s">
        <v>1465</v>
      </c>
      <c r="D175" s="4"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4" t="str">
        <f>_xlfn.XLOOKUP(D175,products!$A$1:$A$49,products!$B$1:$B$49,,0)</f>
        <v>Rob</v>
      </c>
      <c r="J175" s="4" t="str">
        <f>_xlfn.XLOOKUP($D175,products!$A$1:$A$49,products!$C$1:$C$49,,0)</f>
        <v>M</v>
      </c>
      <c r="K175" s="6">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_xlfn.XLOOKUP(orderstable[[#This Row],[Customer ID]],customers!$A$1:$A$1001,customers!$I$1:$I$1001,,0)</f>
        <v>No</v>
      </c>
    </row>
    <row r="176" spans="1:16" x14ac:dyDescent="0.2">
      <c r="A176" s="3" t="s">
        <v>1470</v>
      </c>
      <c r="B176" s="5">
        <v>43813</v>
      </c>
      <c r="C176" s="3" t="s">
        <v>1471</v>
      </c>
      <c r="D176" s="4"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4" t="str">
        <f>_xlfn.XLOOKUP(D176,products!$A$1:$A$49,products!$B$1:$B$49,,0)</f>
        <v>Exc</v>
      </c>
      <c r="J176" s="4" t="str">
        <f>_xlfn.XLOOKUP($D176,products!$A$1:$A$49,products!$C$1:$C$49,,0)</f>
        <v>L</v>
      </c>
      <c r="K176" s="6">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_xlfn.XLOOKUP(orderstable[[#This Row],[Customer ID]],customers!$A$1:$A$1001,customers!$I$1:$I$1001,,0)</f>
        <v>Yes</v>
      </c>
    </row>
    <row r="177" spans="1:16" x14ac:dyDescent="0.2">
      <c r="A177" s="3" t="s">
        <v>1475</v>
      </c>
      <c r="B177" s="5">
        <v>44296</v>
      </c>
      <c r="C177" s="3" t="s">
        <v>1476</v>
      </c>
      <c r="D177" s="4"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4" t="str">
        <f>_xlfn.XLOOKUP(D177,products!$A$1:$A$49,products!$B$1:$B$49,,0)</f>
        <v>Exc</v>
      </c>
      <c r="J177" s="4" t="str">
        <f>_xlfn.XLOOKUP($D177,products!$A$1:$A$49,products!$C$1:$C$49,,0)</f>
        <v>M</v>
      </c>
      <c r="K177" s="6">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_xlfn.XLOOKUP(orderstable[[#This Row],[Customer ID]],customers!$A$1:$A$1001,customers!$I$1:$I$1001,,0)</f>
        <v>Yes</v>
      </c>
    </row>
    <row r="178" spans="1:16" x14ac:dyDescent="0.2">
      <c r="A178" s="3" t="s">
        <v>1481</v>
      </c>
      <c r="B178" s="5">
        <v>43900</v>
      </c>
      <c r="C178" s="3" t="s">
        <v>1482</v>
      </c>
      <c r="D178" s="4"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4" t="str">
        <f>_xlfn.XLOOKUP(D178,products!$A$1:$A$49,products!$B$1:$B$49,,0)</f>
        <v>Exc</v>
      </c>
      <c r="J178" s="4" t="str">
        <f>_xlfn.XLOOKUP($D178,products!$A$1:$A$49,products!$C$1:$C$49,,0)</f>
        <v>L</v>
      </c>
      <c r="K178" s="6">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_xlfn.XLOOKUP(orderstable[[#This Row],[Customer ID]],customers!$A$1:$A$1001,customers!$I$1:$I$1001,,0)</f>
        <v>Yes</v>
      </c>
    </row>
    <row r="179" spans="1:16" x14ac:dyDescent="0.2">
      <c r="A179" s="3" t="s">
        <v>1487</v>
      </c>
      <c r="B179" s="5">
        <v>44120</v>
      </c>
      <c r="C179" s="3" t="s">
        <v>1488</v>
      </c>
      <c r="D179" s="4"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4" t="str">
        <f>_xlfn.XLOOKUP(D179,products!$A$1:$A$49,products!$B$1:$B$49,,0)</f>
        <v>Rob</v>
      </c>
      <c r="J179" s="4" t="str">
        <f>_xlfn.XLOOKUP($D179,products!$A$1:$A$49,products!$C$1:$C$49,,0)</f>
        <v>L</v>
      </c>
      <c r="K179" s="6">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_xlfn.XLOOKUP(orderstable[[#This Row],[Customer ID]],customers!$A$1:$A$1001,customers!$I$1:$I$1001,,0)</f>
        <v>Yes</v>
      </c>
    </row>
    <row r="180" spans="1:16" x14ac:dyDescent="0.2">
      <c r="A180" s="3" t="s">
        <v>1492</v>
      </c>
      <c r="B180" s="5">
        <v>43746</v>
      </c>
      <c r="C180" s="3" t="s">
        <v>1493</v>
      </c>
      <c r="D180" s="4"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4" t="str">
        <f>_xlfn.XLOOKUP(D180,products!$A$1:$A$49,products!$B$1:$B$49,,0)</f>
        <v>Ara</v>
      </c>
      <c r="J180" s="4" t="str">
        <f>_xlfn.XLOOKUP($D180,products!$A$1:$A$49,products!$C$1:$C$49,,0)</f>
        <v>L</v>
      </c>
      <c r="K180" s="6">
        <f>_xlfn.XLOOKUP($D180,products!$A$1:$A$49,products!$D$1:$D$49,,0)</f>
        <v>1</v>
      </c>
      <c r="L180" s="7">
        <f>_xlfn.XLOOKUP($D180,products!$A$1:$A$49,products!$E$1:$E$49,,0)</f>
        <v>12.95</v>
      </c>
      <c r="M180" s="7">
        <f t="shared" si="6"/>
        <v>25.9</v>
      </c>
      <c r="N180" t="str">
        <f t="shared" si="7"/>
        <v>Arabica</v>
      </c>
      <c r="O180" t="str">
        <f t="shared" si="8"/>
        <v>Light</v>
      </c>
      <c r="P180" t="str">
        <f>_xlfn.XLOOKUP(orderstable[[#This Row],[Customer ID]],customers!$A$1:$A$1001,customers!$I$1:$I$1001,,0)</f>
        <v>No</v>
      </c>
    </row>
    <row r="181" spans="1:16" x14ac:dyDescent="0.2">
      <c r="A181" s="3" t="s">
        <v>1498</v>
      </c>
      <c r="B181" s="5">
        <v>43830</v>
      </c>
      <c r="C181" s="3" t="s">
        <v>1499</v>
      </c>
      <c r="D181" s="4"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4" t="str">
        <f>_xlfn.XLOOKUP(D181,products!$A$1:$A$49,products!$B$1:$B$49,,0)</f>
        <v>Ara</v>
      </c>
      <c r="J181" s="4" t="str">
        <f>_xlfn.XLOOKUP($D181,products!$A$1:$A$49,products!$C$1:$C$49,,0)</f>
        <v>D</v>
      </c>
      <c r="K181" s="6">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_xlfn.XLOOKUP(orderstable[[#This Row],[Customer ID]],customers!$A$1:$A$1001,customers!$I$1:$I$1001,,0)</f>
        <v>No</v>
      </c>
    </row>
    <row r="182" spans="1:16" x14ac:dyDescent="0.2">
      <c r="A182" s="3" t="s">
        <v>1503</v>
      </c>
      <c r="B182" s="5">
        <v>43910</v>
      </c>
      <c r="C182" s="3" t="s">
        <v>1504</v>
      </c>
      <c r="D182" s="4"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4" t="str">
        <f>_xlfn.XLOOKUP(D182,products!$A$1:$A$49,products!$B$1:$B$49,,0)</f>
        <v>Exc</v>
      </c>
      <c r="J182" s="4" t="str">
        <f>_xlfn.XLOOKUP($D182,products!$A$1:$A$49,products!$C$1:$C$49,,0)</f>
        <v>L</v>
      </c>
      <c r="K182" s="6">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_xlfn.XLOOKUP(orderstable[[#This Row],[Customer ID]],customers!$A$1:$A$1001,customers!$I$1:$I$1001,,0)</f>
        <v>No</v>
      </c>
    </row>
    <row r="183" spans="1:16" x14ac:dyDescent="0.2">
      <c r="A183" s="3" t="s">
        <v>1503</v>
      </c>
      <c r="B183" s="5">
        <v>43910</v>
      </c>
      <c r="C183" s="3" t="s">
        <v>1504</v>
      </c>
      <c r="D183" s="4"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4" t="str">
        <f>_xlfn.XLOOKUP(D183,products!$A$1:$A$49,products!$B$1:$B$49,,0)</f>
        <v>Ara</v>
      </c>
      <c r="J183" s="4" t="str">
        <f>_xlfn.XLOOKUP($D183,products!$A$1:$A$49,products!$C$1:$C$49,,0)</f>
        <v>D</v>
      </c>
      <c r="K183" s="6">
        <f>_xlfn.XLOOKUP($D183,products!$A$1:$A$49,products!$D$1:$D$49,,0)</f>
        <v>0.5</v>
      </c>
      <c r="L183" s="7">
        <f>_xlfn.XLOOKUP($D183,products!$A$1:$A$49,products!$E$1:$E$49,,0)</f>
        <v>5.97</v>
      </c>
      <c r="M183" s="7">
        <f t="shared" si="6"/>
        <v>29.849999999999998</v>
      </c>
      <c r="N183" t="str">
        <f t="shared" si="7"/>
        <v>Arabica</v>
      </c>
      <c r="O183" t="str">
        <f t="shared" si="8"/>
        <v>Dark</v>
      </c>
      <c r="P183" t="str">
        <f>_xlfn.XLOOKUP(orderstable[[#This Row],[Customer ID]],customers!$A$1:$A$1001,customers!$I$1:$I$1001,,0)</f>
        <v>No</v>
      </c>
    </row>
    <row r="184" spans="1:16" x14ac:dyDescent="0.2">
      <c r="A184" s="3" t="s">
        <v>1514</v>
      </c>
      <c r="B184" s="5">
        <v>44284</v>
      </c>
      <c r="C184" s="3" t="s">
        <v>1515</v>
      </c>
      <c r="D184" s="4"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4" t="str">
        <f>_xlfn.XLOOKUP(D184,products!$A$1:$A$49,products!$B$1:$B$49,,0)</f>
        <v>Rob</v>
      </c>
      <c r="J184" s="4" t="str">
        <f>_xlfn.XLOOKUP($D184,products!$A$1:$A$49,products!$C$1:$C$49,,0)</f>
        <v>D</v>
      </c>
      <c r="K184" s="6">
        <f>_xlfn.XLOOKUP($D184,products!$A$1:$A$49,products!$D$1:$D$49,,0)</f>
        <v>0.5</v>
      </c>
      <c r="L184" s="7">
        <f>_xlfn.XLOOKUP($D184,products!$A$1:$A$49,products!$E$1:$E$49,,0)</f>
        <v>5.3699999999999992</v>
      </c>
      <c r="M184" s="7">
        <f t="shared" si="6"/>
        <v>32.22</v>
      </c>
      <c r="N184" t="str">
        <f t="shared" si="7"/>
        <v>Robusta</v>
      </c>
      <c r="O184" t="str">
        <f t="shared" si="8"/>
        <v>Dark</v>
      </c>
      <c r="P184" t="str">
        <f>_xlfn.XLOOKUP(orderstable[[#This Row],[Customer ID]],customers!$A$1:$A$1001,customers!$I$1:$I$1001,,0)</f>
        <v>No</v>
      </c>
    </row>
    <row r="185" spans="1:16" x14ac:dyDescent="0.2">
      <c r="A185" s="3" t="s">
        <v>1520</v>
      </c>
      <c r="B185" s="5">
        <v>44512</v>
      </c>
      <c r="C185" s="3" t="s">
        <v>1521</v>
      </c>
      <c r="D185" s="4"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4" t="str">
        <f>_xlfn.XLOOKUP(D185,products!$A$1:$A$49,products!$B$1:$B$49,,0)</f>
        <v>Exc</v>
      </c>
      <c r="J185" s="4" t="str">
        <f>_xlfn.XLOOKUP($D185,products!$A$1:$A$49,products!$C$1:$C$49,,0)</f>
        <v>M</v>
      </c>
      <c r="K185" s="6">
        <f>_xlfn.XLOOKUP($D185,products!$A$1:$A$49,products!$D$1:$D$49,,0)</f>
        <v>0.2</v>
      </c>
      <c r="L185" s="7">
        <f>_xlfn.XLOOKUP($D185,products!$A$1:$A$49,products!$E$1:$E$49,,0)</f>
        <v>4.125</v>
      </c>
      <c r="M185" s="7">
        <f t="shared" si="6"/>
        <v>8.25</v>
      </c>
      <c r="N185" t="str">
        <f t="shared" si="7"/>
        <v>Excelsa</v>
      </c>
      <c r="O185" t="str">
        <f t="shared" si="8"/>
        <v>Medium</v>
      </c>
      <c r="P185" t="str">
        <f>_xlfn.XLOOKUP(orderstable[[#This Row],[Customer ID]],customers!$A$1:$A$1001,customers!$I$1:$I$1001,,0)</f>
        <v>No</v>
      </c>
    </row>
    <row r="186" spans="1:16" x14ac:dyDescent="0.2">
      <c r="A186" s="3" t="s">
        <v>1526</v>
      </c>
      <c r="B186" s="5">
        <v>44397</v>
      </c>
      <c r="C186" s="3" t="s">
        <v>1527</v>
      </c>
      <c r="D186" s="4"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4" t="str">
        <f>_xlfn.XLOOKUP(D186,products!$A$1:$A$49,products!$B$1:$B$49,,0)</f>
        <v>Ara</v>
      </c>
      <c r="J186" s="4" t="str">
        <f>_xlfn.XLOOKUP($D186,products!$A$1:$A$49,products!$C$1:$C$49,,0)</f>
        <v>L</v>
      </c>
      <c r="K186" s="6">
        <f>_xlfn.XLOOKUP($D186,products!$A$1:$A$49,products!$D$1:$D$49,,0)</f>
        <v>0.5</v>
      </c>
      <c r="L186" s="7">
        <f>_xlfn.XLOOKUP($D186,products!$A$1:$A$49,products!$E$1:$E$49,,0)</f>
        <v>7.77</v>
      </c>
      <c r="M186" s="7">
        <f t="shared" si="6"/>
        <v>31.08</v>
      </c>
      <c r="N186" t="str">
        <f t="shared" si="7"/>
        <v>Arabica</v>
      </c>
      <c r="O186" t="str">
        <f t="shared" si="8"/>
        <v>Light</v>
      </c>
      <c r="P186" t="str">
        <f>_xlfn.XLOOKUP(orderstable[[#This Row],[Customer ID]],customers!$A$1:$A$1001,customers!$I$1:$I$1001,,0)</f>
        <v>No</v>
      </c>
    </row>
    <row r="187" spans="1:16" x14ac:dyDescent="0.2">
      <c r="A187" s="3" t="s">
        <v>1532</v>
      </c>
      <c r="B187" s="5">
        <v>43483</v>
      </c>
      <c r="C187" s="3" t="s">
        <v>1533</v>
      </c>
      <c r="D187" s="4"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4" t="str">
        <f>_xlfn.XLOOKUP(D187,products!$A$1:$A$49,products!$B$1:$B$49,,0)</f>
        <v>Exc</v>
      </c>
      <c r="J187" s="4" t="str">
        <f>_xlfn.XLOOKUP($D187,products!$A$1:$A$49,products!$C$1:$C$49,,0)</f>
        <v>D</v>
      </c>
      <c r="K187" s="6">
        <f>_xlfn.XLOOKUP($D187,products!$A$1:$A$49,products!$D$1:$D$49,,0)</f>
        <v>0.5</v>
      </c>
      <c r="L187" s="7">
        <f>_xlfn.XLOOKUP($D187,products!$A$1:$A$49,products!$E$1:$E$49,,0)</f>
        <v>7.29</v>
      </c>
      <c r="M187" s="7">
        <f t="shared" si="6"/>
        <v>36.450000000000003</v>
      </c>
      <c r="N187" t="str">
        <f t="shared" si="7"/>
        <v>Excelsa</v>
      </c>
      <c r="O187" t="str">
        <f t="shared" si="8"/>
        <v>Dark</v>
      </c>
      <c r="P187" t="str">
        <f>_xlfn.XLOOKUP(orderstable[[#This Row],[Customer ID]],customers!$A$1:$A$1001,customers!$I$1:$I$1001,,0)</f>
        <v>Yes</v>
      </c>
    </row>
    <row r="188" spans="1:16" x14ac:dyDescent="0.2">
      <c r="A188" s="3" t="s">
        <v>1538</v>
      </c>
      <c r="B188" s="5">
        <v>43684</v>
      </c>
      <c r="C188" s="3" t="s">
        <v>1539</v>
      </c>
      <c r="D188" s="4"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4" t="str">
        <f>_xlfn.XLOOKUP(D188,products!$A$1:$A$49,products!$B$1:$B$49,,0)</f>
        <v>Rob</v>
      </c>
      <c r="J188" s="4" t="str">
        <f>_xlfn.XLOOKUP($D188,products!$A$1:$A$49,products!$C$1:$C$49,,0)</f>
        <v>M</v>
      </c>
      <c r="K188" s="6">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_xlfn.XLOOKUP(orderstable[[#This Row],[Customer ID]],customers!$A$1:$A$1001,customers!$I$1:$I$1001,,0)</f>
        <v>No</v>
      </c>
    </row>
    <row r="189" spans="1:16" x14ac:dyDescent="0.2">
      <c r="A189" s="3" t="s">
        <v>1544</v>
      </c>
      <c r="B189" s="5">
        <v>44633</v>
      </c>
      <c r="C189" s="3" t="s">
        <v>1545</v>
      </c>
      <c r="D189" s="4"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4" t="str">
        <f>_xlfn.XLOOKUP(D189,products!$A$1:$A$49,products!$B$1:$B$49,,0)</f>
        <v>Lib</v>
      </c>
      <c r="J189" s="4" t="str">
        <f>_xlfn.XLOOKUP($D189,products!$A$1:$A$49,products!$C$1:$C$49,,0)</f>
        <v>M</v>
      </c>
      <c r="K189" s="6">
        <f>_xlfn.XLOOKUP($D189,products!$A$1:$A$49,products!$D$1:$D$49,,0)</f>
        <v>0.5</v>
      </c>
      <c r="L189" s="7">
        <f>_xlfn.XLOOKUP($D189,products!$A$1:$A$49,products!$E$1:$E$49,,0)</f>
        <v>8.73</v>
      </c>
      <c r="M189" s="7">
        <f t="shared" si="6"/>
        <v>43.650000000000006</v>
      </c>
      <c r="N189" t="str">
        <f t="shared" si="7"/>
        <v>Liberica</v>
      </c>
      <c r="O189" t="str">
        <f t="shared" si="8"/>
        <v>Medium</v>
      </c>
      <c r="P189" t="str">
        <f>_xlfn.XLOOKUP(orderstable[[#This Row],[Customer ID]],customers!$A$1:$A$1001,customers!$I$1:$I$1001,,0)</f>
        <v>Yes</v>
      </c>
    </row>
    <row r="190" spans="1:16" x14ac:dyDescent="0.2">
      <c r="A190" s="3" t="s">
        <v>1549</v>
      </c>
      <c r="B190" s="5">
        <v>44698</v>
      </c>
      <c r="C190" s="3" t="s">
        <v>1550</v>
      </c>
      <c r="D190" s="4"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4" t="str">
        <f>_xlfn.XLOOKUP(D190,products!$A$1:$A$49,products!$B$1:$B$49,,0)</f>
        <v>Exc</v>
      </c>
      <c r="J190" s="4" t="str">
        <f>_xlfn.XLOOKUP($D190,products!$A$1:$A$49,products!$C$1:$C$49,,0)</f>
        <v>L</v>
      </c>
      <c r="K190" s="6">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_xlfn.XLOOKUP(orderstable[[#This Row],[Customer ID]],customers!$A$1:$A$1001,customers!$I$1:$I$1001,,0)</f>
        <v>Yes</v>
      </c>
    </row>
    <row r="191" spans="1:16" x14ac:dyDescent="0.2">
      <c r="A191" s="3" t="s">
        <v>1555</v>
      </c>
      <c r="B191" s="5">
        <v>43813</v>
      </c>
      <c r="C191" s="3" t="s">
        <v>1556</v>
      </c>
      <c r="D191" s="4"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4" t="str">
        <f>_xlfn.XLOOKUP(D191,products!$A$1:$A$49,products!$B$1:$B$49,,0)</f>
        <v>Lib</v>
      </c>
      <c r="J191" s="4" t="str">
        <f>_xlfn.XLOOKUP($D191,products!$A$1:$A$49,products!$C$1:$C$49,,0)</f>
        <v>M</v>
      </c>
      <c r="K191" s="6">
        <f>_xlfn.XLOOKUP($D191,products!$A$1:$A$49,products!$D$1:$D$49,,0)</f>
        <v>1</v>
      </c>
      <c r="L191" s="7">
        <f>_xlfn.XLOOKUP($D191,products!$A$1:$A$49,products!$E$1:$E$49,,0)</f>
        <v>14.55</v>
      </c>
      <c r="M191" s="7">
        <f t="shared" si="6"/>
        <v>43.650000000000006</v>
      </c>
      <c r="N191" t="str">
        <f t="shared" si="7"/>
        <v>Liberica</v>
      </c>
      <c r="O191" t="str">
        <f t="shared" si="8"/>
        <v>Medium</v>
      </c>
      <c r="P191" t="str">
        <f>_xlfn.XLOOKUP(orderstable[[#This Row],[Customer ID]],customers!$A$1:$A$1001,customers!$I$1:$I$1001,,0)</f>
        <v>Yes</v>
      </c>
    </row>
    <row r="192" spans="1:16" x14ac:dyDescent="0.2">
      <c r="A192" s="3" t="s">
        <v>1561</v>
      </c>
      <c r="B192" s="5">
        <v>43845</v>
      </c>
      <c r="C192" s="3" t="s">
        <v>1562</v>
      </c>
      <c r="D192" s="4"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4" t="str">
        <f>_xlfn.XLOOKUP(D192,products!$A$1:$A$49,products!$B$1:$B$49,,0)</f>
        <v>Lib</v>
      </c>
      <c r="J192" s="4" t="str">
        <f>_xlfn.XLOOKUP($D192,products!$A$1:$A$49,products!$C$1:$C$49,,0)</f>
        <v>M</v>
      </c>
      <c r="K192" s="6">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_xlfn.XLOOKUP(orderstable[[#This Row],[Customer ID]],customers!$A$1:$A$1001,customers!$I$1:$I$1001,,0)</f>
        <v>Yes</v>
      </c>
    </row>
    <row r="193" spans="1:16" x14ac:dyDescent="0.2">
      <c r="A193" s="3" t="s">
        <v>1567</v>
      </c>
      <c r="B193" s="5">
        <v>43567</v>
      </c>
      <c r="C193" s="3" t="s">
        <v>1568</v>
      </c>
      <c r="D193" s="4"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4" t="str">
        <f>_xlfn.XLOOKUP(D193,products!$A$1:$A$49,products!$B$1:$B$49,,0)</f>
        <v>Lib</v>
      </c>
      <c r="J193" s="4" t="str">
        <f>_xlfn.XLOOKUP($D193,products!$A$1:$A$49,products!$C$1:$C$49,,0)</f>
        <v>D</v>
      </c>
      <c r="K193" s="6">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_xlfn.XLOOKUP(orderstable[[#This Row],[Customer ID]],customers!$A$1:$A$1001,customers!$I$1:$I$1001,,0)</f>
        <v>Yes</v>
      </c>
    </row>
    <row r="194" spans="1:16" x14ac:dyDescent="0.2">
      <c r="A194" s="3" t="s">
        <v>1573</v>
      </c>
      <c r="B194" s="5">
        <v>43919</v>
      </c>
      <c r="C194" s="3" t="s">
        <v>1574</v>
      </c>
      <c r="D194" s="4"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4" t="str">
        <f>_xlfn.XLOOKUP(D194,products!$A$1:$A$49,products!$B$1:$B$49,,0)</f>
        <v>Exc</v>
      </c>
      <c r="J194" s="4" t="str">
        <f>_xlfn.XLOOKUP($D194,products!$A$1:$A$49,products!$C$1:$C$49,,0)</f>
        <v>D</v>
      </c>
      <c r="K194" s="6">
        <f>_xlfn.XLOOKUP($D194,products!$A$1:$A$49,products!$D$1:$D$49,,0)</f>
        <v>1</v>
      </c>
      <c r="L194" s="7">
        <f>_xlfn.XLOOKUP($D194,products!$A$1:$A$49,products!$E$1:$E$49,,0)</f>
        <v>12.15</v>
      </c>
      <c r="M194" s="7">
        <f t="shared" si="6"/>
        <v>72.900000000000006</v>
      </c>
      <c r="N194" t="str">
        <f t="shared" si="7"/>
        <v>Excelsa</v>
      </c>
      <c r="O194" t="str">
        <f t="shared" si="8"/>
        <v>Dark</v>
      </c>
      <c r="P194" t="str">
        <f>_xlfn.XLOOKUP(orderstable[[#This Row],[Customer ID]],customers!$A$1:$A$1001,customers!$I$1:$I$1001,,0)</f>
        <v>Yes</v>
      </c>
    </row>
    <row r="195" spans="1:16" x14ac:dyDescent="0.2">
      <c r="A195" s="3" t="s">
        <v>1579</v>
      </c>
      <c r="B195" s="5">
        <v>44644</v>
      </c>
      <c r="C195" s="3" t="s">
        <v>1580</v>
      </c>
      <c r="D195" s="4"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4" t="str">
        <f>_xlfn.XLOOKUP(D195,products!$A$1:$A$49,products!$B$1:$B$49,,0)</f>
        <v>Exc</v>
      </c>
      <c r="J195" s="4" t="str">
        <f>_xlfn.XLOOKUP($D195,products!$A$1:$A$49,products!$C$1:$C$49,,0)</f>
        <v>L</v>
      </c>
      <c r="K195" s="6">
        <f>_xlfn.XLOOKUP($D195,products!$A$1:$A$49,products!$D$1:$D$49,,0)</f>
        <v>1</v>
      </c>
      <c r="L195" s="7">
        <f>_xlfn.XLOOKUP($D195,products!$A$1:$A$49,products!$E$1:$E$49,,0)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
      <c r="A196" s="3" t="s">
        <v>1584</v>
      </c>
      <c r="B196" s="5">
        <v>44398</v>
      </c>
      <c r="C196" s="3" t="s">
        <v>1585</v>
      </c>
      <c r="D196" s="4"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4" t="str">
        <f>_xlfn.XLOOKUP(D196,products!$A$1:$A$49,products!$B$1:$B$49,,0)</f>
        <v>Exc</v>
      </c>
      <c r="J196" s="4" t="str">
        <f>_xlfn.XLOOKUP($D196,products!$A$1:$A$49,products!$C$1:$C$49,,0)</f>
        <v>D</v>
      </c>
      <c r="K196" s="6">
        <f>_xlfn.XLOOKUP($D196,products!$A$1:$A$49,products!$D$1:$D$49,,0)</f>
        <v>0.5</v>
      </c>
      <c r="L196" s="7">
        <f>_xlfn.XLOOKUP($D196,products!$A$1:$A$49,products!$E$1:$E$49,,0)</f>
        <v>7.29</v>
      </c>
      <c r="M196" s="7">
        <f t="shared" si="9"/>
        <v>36.450000000000003</v>
      </c>
      <c r="N196" t="str">
        <f t="shared" si="10"/>
        <v>Excelsa</v>
      </c>
      <c r="O196" t="str">
        <f t="shared" si="11"/>
        <v>Dark</v>
      </c>
      <c r="P196" t="str">
        <f>_xlfn.XLOOKUP(orderstable[[#This Row],[Customer ID]],customers!$A$1:$A$1001,customers!$I$1:$I$1001,,0)</f>
        <v>No</v>
      </c>
    </row>
    <row r="197" spans="1:16" x14ac:dyDescent="0.2">
      <c r="A197" s="3" t="s">
        <v>1590</v>
      </c>
      <c r="B197" s="5">
        <v>43683</v>
      </c>
      <c r="C197" s="3" t="s">
        <v>1591</v>
      </c>
      <c r="D197" s="4"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4" t="str">
        <f>_xlfn.XLOOKUP(D197,products!$A$1:$A$49,products!$B$1:$B$49,,0)</f>
        <v>Ara</v>
      </c>
      <c r="J197" s="4" t="str">
        <f>_xlfn.XLOOKUP($D197,products!$A$1:$A$49,products!$C$1:$C$49,,0)</f>
        <v>L</v>
      </c>
      <c r="K197" s="6">
        <f>_xlfn.XLOOKUP($D197,products!$A$1:$A$49,products!$D$1:$D$49,,0)</f>
        <v>1</v>
      </c>
      <c r="L197" s="7">
        <f>_xlfn.XLOOKUP($D197,products!$A$1:$A$49,products!$E$1:$E$49,,0)</f>
        <v>12.95</v>
      </c>
      <c r="M197" s="7">
        <f t="shared" si="9"/>
        <v>38.849999999999994</v>
      </c>
      <c r="N197" t="str">
        <f t="shared" si="10"/>
        <v>Arabica</v>
      </c>
      <c r="O197" t="str">
        <f t="shared" si="11"/>
        <v>Light</v>
      </c>
      <c r="P197" t="str">
        <f>_xlfn.XLOOKUP(orderstable[[#This Row],[Customer ID]],customers!$A$1:$A$1001,customers!$I$1:$I$1001,,0)</f>
        <v>No</v>
      </c>
    </row>
    <row r="198" spans="1:16" x14ac:dyDescent="0.2">
      <c r="A198" s="3" t="s">
        <v>1596</v>
      </c>
      <c r="B198" s="5">
        <v>44339</v>
      </c>
      <c r="C198" s="3" t="s">
        <v>1597</v>
      </c>
      <c r="D198" s="4"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4" t="str">
        <f>_xlfn.XLOOKUP(D198,products!$A$1:$A$49,products!$B$1:$B$49,,0)</f>
        <v>Exc</v>
      </c>
      <c r="J198" s="4" t="str">
        <f>_xlfn.XLOOKUP($D198,products!$A$1:$A$49,products!$C$1:$C$49,,0)</f>
        <v>L</v>
      </c>
      <c r="K198" s="6">
        <f>_xlfn.XLOOKUP($D198,products!$A$1:$A$49,products!$D$1:$D$49,,0)</f>
        <v>0.5</v>
      </c>
      <c r="L198" s="7">
        <f>_xlfn.XLOOKUP($D198,products!$A$1:$A$49,products!$E$1:$E$49,,0)</f>
        <v>8.91</v>
      </c>
      <c r="M198" s="7">
        <f t="shared" si="9"/>
        <v>53.46</v>
      </c>
      <c r="N198" t="str">
        <f t="shared" si="10"/>
        <v>Excelsa</v>
      </c>
      <c r="O198" t="str">
        <f t="shared" si="11"/>
        <v>Light</v>
      </c>
      <c r="P198" t="str">
        <f>_xlfn.XLOOKUP(orderstable[[#This Row],[Customer ID]],customers!$A$1:$A$1001,customers!$I$1:$I$1001,,0)</f>
        <v>No</v>
      </c>
    </row>
    <row r="199" spans="1:16" x14ac:dyDescent="0.2">
      <c r="A199" s="3" t="s">
        <v>1596</v>
      </c>
      <c r="B199" s="5">
        <v>44339</v>
      </c>
      <c r="C199" s="3" t="s">
        <v>1597</v>
      </c>
      <c r="D199" s="4"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4" t="str">
        <f>_xlfn.XLOOKUP(D199,products!$A$1:$A$49,products!$B$1:$B$49,,0)</f>
        <v>Lib</v>
      </c>
      <c r="J199" s="4" t="str">
        <f>_xlfn.XLOOKUP($D199,products!$A$1:$A$49,products!$C$1:$C$49,,0)</f>
        <v>D</v>
      </c>
      <c r="K199" s="6">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_xlfn.XLOOKUP(orderstable[[#This Row],[Customer ID]],customers!$A$1:$A$1001,customers!$I$1:$I$1001,,0)</f>
        <v>No</v>
      </c>
    </row>
    <row r="200" spans="1:16" x14ac:dyDescent="0.2">
      <c r="A200" s="3" t="s">
        <v>1596</v>
      </c>
      <c r="B200" s="5">
        <v>44339</v>
      </c>
      <c r="C200" s="3" t="s">
        <v>1597</v>
      </c>
      <c r="D200" s="4"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4" t="str">
        <f>_xlfn.XLOOKUP(D200,products!$A$1:$A$49,products!$B$1:$B$49,,0)</f>
        <v>Lib</v>
      </c>
      <c r="J200" s="4" t="str">
        <f>_xlfn.XLOOKUP($D200,products!$A$1:$A$49,products!$C$1:$C$49,,0)</f>
        <v>D</v>
      </c>
      <c r="K200" s="6">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_xlfn.XLOOKUP(orderstable[[#This Row],[Customer ID]],customers!$A$1:$A$1001,customers!$I$1:$I$1001,,0)</f>
        <v>No</v>
      </c>
    </row>
    <row r="201" spans="1:16" x14ac:dyDescent="0.2">
      <c r="A201" s="3" t="s">
        <v>1596</v>
      </c>
      <c r="B201" s="5">
        <v>44339</v>
      </c>
      <c r="C201" s="3" t="s">
        <v>1597</v>
      </c>
      <c r="D201" s="4"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4" t="str">
        <f>_xlfn.XLOOKUP(D201,products!$A$1:$A$49,products!$B$1:$B$49,,0)</f>
        <v>Lib</v>
      </c>
      <c r="J201" s="4" t="str">
        <f>_xlfn.XLOOKUP($D201,products!$A$1:$A$49,products!$C$1:$C$49,,0)</f>
        <v>L</v>
      </c>
      <c r="K201" s="6">
        <f>_xlfn.XLOOKUP($D201,products!$A$1:$A$49,products!$D$1:$D$49,,0)</f>
        <v>0.5</v>
      </c>
      <c r="L201" s="7">
        <f>_xlfn.XLOOKUP($D201,products!$A$1:$A$49,products!$E$1:$E$49,,0)</f>
        <v>9.51</v>
      </c>
      <c r="M201" s="7">
        <f t="shared" si="9"/>
        <v>38.04</v>
      </c>
      <c r="N201" t="str">
        <f t="shared" si="10"/>
        <v>Liberica</v>
      </c>
      <c r="O201" t="str">
        <f t="shared" si="11"/>
        <v>Light</v>
      </c>
      <c r="P201" t="str">
        <f>_xlfn.XLOOKUP(orderstable[[#This Row],[Customer ID]],customers!$A$1:$A$1001,customers!$I$1:$I$1001,,0)</f>
        <v>No</v>
      </c>
    </row>
    <row r="202" spans="1:16" x14ac:dyDescent="0.2">
      <c r="A202" s="3" t="s">
        <v>1596</v>
      </c>
      <c r="B202" s="5">
        <v>44339</v>
      </c>
      <c r="C202" s="3" t="s">
        <v>1597</v>
      </c>
      <c r="D202" s="4"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4" t="str">
        <f>_xlfn.XLOOKUP(D202,products!$A$1:$A$49,products!$B$1:$B$49,,0)</f>
        <v>Exc</v>
      </c>
      <c r="J202" s="4" t="str">
        <f>_xlfn.XLOOKUP($D202,products!$A$1:$A$49,products!$C$1:$C$49,,0)</f>
        <v>M</v>
      </c>
      <c r="K202" s="6">
        <f>_xlfn.XLOOKUP($D202,products!$A$1:$A$49,products!$D$1:$D$49,,0)</f>
        <v>1</v>
      </c>
      <c r="L202" s="7">
        <f>_xlfn.XLOOKUP($D202,products!$A$1:$A$49,products!$E$1:$E$49,,0)</f>
        <v>13.75</v>
      </c>
      <c r="M202" s="7">
        <f t="shared" si="9"/>
        <v>41.25</v>
      </c>
      <c r="N202" t="str">
        <f t="shared" si="10"/>
        <v>Excelsa</v>
      </c>
      <c r="O202" t="str">
        <f t="shared" si="11"/>
        <v>Medium</v>
      </c>
      <c r="P202" t="str">
        <f>_xlfn.XLOOKUP(orderstable[[#This Row],[Customer ID]],customers!$A$1:$A$1001,customers!$I$1:$I$1001,,0)</f>
        <v>No</v>
      </c>
    </row>
    <row r="203" spans="1:16" x14ac:dyDescent="0.2">
      <c r="A203" s="3" t="s">
        <v>1621</v>
      </c>
      <c r="B203" s="5">
        <v>44294</v>
      </c>
      <c r="C203" s="3" t="s">
        <v>1622</v>
      </c>
      <c r="D203" s="4"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4" t="str">
        <f>_xlfn.XLOOKUP(D203,products!$A$1:$A$49,products!$B$1:$B$49,,0)</f>
        <v>Lib</v>
      </c>
      <c r="J203" s="4" t="str">
        <f>_xlfn.XLOOKUP($D203,products!$A$1:$A$49,products!$C$1:$C$49,,0)</f>
        <v>L</v>
      </c>
      <c r="K203" s="6">
        <f>_xlfn.XLOOKUP($D203,products!$A$1:$A$49,products!$D$1:$D$49,,0)</f>
        <v>0.5</v>
      </c>
      <c r="L203" s="7">
        <f>_xlfn.XLOOKUP($D203,products!$A$1:$A$49,products!$E$1:$E$49,,0)</f>
        <v>9.51</v>
      </c>
      <c r="M203" s="7">
        <f t="shared" si="9"/>
        <v>57.06</v>
      </c>
      <c r="N203" t="str">
        <f t="shared" si="10"/>
        <v>Liberica</v>
      </c>
      <c r="O203" t="str">
        <f t="shared" si="11"/>
        <v>Light</v>
      </c>
      <c r="P203" t="str">
        <f>_xlfn.XLOOKUP(orderstable[[#This Row],[Customer ID]],customers!$A$1:$A$1001,customers!$I$1:$I$1001,,0)</f>
        <v>No</v>
      </c>
    </row>
    <row r="204" spans="1:16" x14ac:dyDescent="0.2">
      <c r="A204" s="3" t="s">
        <v>1626</v>
      </c>
      <c r="B204" s="5">
        <v>44486</v>
      </c>
      <c r="C204" s="3" t="s">
        <v>1627</v>
      </c>
      <c r="D204" s="4"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4" t="str">
        <f>_xlfn.XLOOKUP(D204,products!$A$1:$A$49,products!$B$1:$B$49,,0)</f>
        <v>Lib</v>
      </c>
      <c r="J204" s="4" t="str">
        <f>_xlfn.XLOOKUP($D204,products!$A$1:$A$49,products!$C$1:$C$49,,0)</f>
        <v>D</v>
      </c>
      <c r="K204" s="6">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_xlfn.XLOOKUP(orderstable[[#This Row],[Customer ID]],customers!$A$1:$A$1001,customers!$I$1:$I$1001,,0)</f>
        <v>Yes</v>
      </c>
    </row>
    <row r="205" spans="1:16" x14ac:dyDescent="0.2">
      <c r="A205" s="3" t="s">
        <v>1632</v>
      </c>
      <c r="B205" s="5">
        <v>44608</v>
      </c>
      <c r="C205" s="3" t="s">
        <v>1633</v>
      </c>
      <c r="D205" s="4"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4" t="str">
        <f>_xlfn.XLOOKUP(D205,products!$A$1:$A$49,products!$B$1:$B$49,,0)</f>
        <v>Lib</v>
      </c>
      <c r="J205" s="4" t="str">
        <f>_xlfn.XLOOKUP($D205,products!$A$1:$A$49,products!$C$1:$C$49,,0)</f>
        <v>L</v>
      </c>
      <c r="K205" s="6">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_xlfn.XLOOKUP(orderstable[[#This Row],[Customer ID]],customers!$A$1:$A$1001,customers!$I$1:$I$1001,,0)</f>
        <v>No</v>
      </c>
    </row>
    <row r="206" spans="1:16" x14ac:dyDescent="0.2">
      <c r="A206" s="3" t="s">
        <v>1638</v>
      </c>
      <c r="B206" s="5">
        <v>44027</v>
      </c>
      <c r="C206" s="3" t="s">
        <v>1639</v>
      </c>
      <c r="D206" s="4"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4" t="str">
        <f>_xlfn.XLOOKUP(D206,products!$A$1:$A$49,products!$B$1:$B$49,,0)</f>
        <v>Exc</v>
      </c>
      <c r="J206" s="4" t="str">
        <f>_xlfn.XLOOKUP($D206,products!$A$1:$A$49,products!$C$1:$C$49,,0)</f>
        <v>M</v>
      </c>
      <c r="K206" s="6">
        <f>_xlfn.XLOOKUP($D206,products!$A$1:$A$49,products!$D$1:$D$49,,0)</f>
        <v>1</v>
      </c>
      <c r="L206" s="7">
        <f>_xlfn.XLOOKUP($D206,products!$A$1:$A$49,products!$E$1:$E$49,,0)</f>
        <v>13.75</v>
      </c>
      <c r="M206" s="7">
        <f t="shared" si="9"/>
        <v>82.5</v>
      </c>
      <c r="N206" t="str">
        <f t="shared" si="10"/>
        <v>Excelsa</v>
      </c>
      <c r="O206" t="str">
        <f t="shared" si="11"/>
        <v>Medium</v>
      </c>
      <c r="P206" t="str">
        <f>_xlfn.XLOOKUP(orderstable[[#This Row],[Customer ID]],customers!$A$1:$A$1001,customers!$I$1:$I$1001,,0)</f>
        <v>No</v>
      </c>
    </row>
    <row r="207" spans="1:16" x14ac:dyDescent="0.2">
      <c r="A207" s="3" t="s">
        <v>1643</v>
      </c>
      <c r="B207" s="5">
        <v>43883</v>
      </c>
      <c r="C207" s="3" t="s">
        <v>1644</v>
      </c>
      <c r="D207" s="4"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4" t="str">
        <f>_xlfn.XLOOKUP(D207,products!$A$1:$A$49,products!$B$1:$B$49,,0)</f>
        <v>Rob</v>
      </c>
      <c r="J207" s="4" t="str">
        <f>_xlfn.XLOOKUP($D207,products!$A$1:$A$49,products!$C$1:$C$49,,0)</f>
        <v>D</v>
      </c>
      <c r="K207" s="6">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_xlfn.XLOOKUP(orderstable[[#This Row],[Customer ID]],customers!$A$1:$A$1001,customers!$I$1:$I$1001,,0)</f>
        <v>Yes</v>
      </c>
    </row>
    <row r="208" spans="1:16" x14ac:dyDescent="0.2">
      <c r="A208" s="3" t="s">
        <v>1648</v>
      </c>
      <c r="B208" s="5">
        <v>44211</v>
      </c>
      <c r="C208" s="3" t="s">
        <v>1649</v>
      </c>
      <c r="D208" s="4"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4" t="str">
        <f>_xlfn.XLOOKUP(D208,products!$A$1:$A$49,products!$B$1:$B$49,,0)</f>
        <v>Ara</v>
      </c>
      <c r="J208" s="4" t="str">
        <f>_xlfn.XLOOKUP($D208,products!$A$1:$A$49,products!$C$1:$C$49,,0)</f>
        <v>M</v>
      </c>
      <c r="K208" s="6">
        <f>_xlfn.XLOOKUP($D208,products!$A$1:$A$49,products!$D$1:$D$49,,0)</f>
        <v>1</v>
      </c>
      <c r="L208" s="7">
        <f>_xlfn.XLOOKUP($D208,products!$A$1:$A$49,products!$E$1:$E$49,,0)</f>
        <v>11.25</v>
      </c>
      <c r="M208" s="7">
        <f t="shared" si="9"/>
        <v>22.5</v>
      </c>
      <c r="N208" t="str">
        <f t="shared" si="10"/>
        <v>Arabica</v>
      </c>
      <c r="O208" t="str">
        <f t="shared" si="11"/>
        <v>Medium</v>
      </c>
      <c r="P208" t="str">
        <f>_xlfn.XLOOKUP(orderstable[[#This Row],[Customer ID]],customers!$A$1:$A$1001,customers!$I$1:$I$1001,,0)</f>
        <v>No</v>
      </c>
    </row>
    <row r="209" spans="1:16" x14ac:dyDescent="0.2">
      <c r="A209" s="3" t="s">
        <v>1653</v>
      </c>
      <c r="B209" s="5">
        <v>44207</v>
      </c>
      <c r="C209" s="3" t="s">
        <v>1654</v>
      </c>
      <c r="D209" s="4"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4" t="str">
        <f>_xlfn.XLOOKUP(D209,products!$A$1:$A$49,products!$B$1:$B$49,,0)</f>
        <v>Ara</v>
      </c>
      <c r="J209" s="4" t="str">
        <f>_xlfn.XLOOKUP($D209,products!$A$1:$A$49,products!$C$1:$C$49,,0)</f>
        <v>M</v>
      </c>
      <c r="K209" s="6">
        <f>_xlfn.XLOOKUP($D209,products!$A$1:$A$49,products!$D$1:$D$49,,0)</f>
        <v>0.5</v>
      </c>
      <c r="L209" s="7">
        <f>_xlfn.XLOOKUP($D209,products!$A$1:$A$49,products!$E$1:$E$49,,0)</f>
        <v>6.75</v>
      </c>
      <c r="M209" s="7">
        <f t="shared" si="9"/>
        <v>40.5</v>
      </c>
      <c r="N209" t="str">
        <f t="shared" si="10"/>
        <v>Arabica</v>
      </c>
      <c r="O209" t="str">
        <f t="shared" si="11"/>
        <v>Medium</v>
      </c>
      <c r="P209" t="str">
        <f>_xlfn.XLOOKUP(orderstable[[#This Row],[Customer ID]],customers!$A$1:$A$1001,customers!$I$1:$I$1001,,0)</f>
        <v>Yes</v>
      </c>
    </row>
    <row r="210" spans="1:16" x14ac:dyDescent="0.2">
      <c r="A210" s="3" t="s">
        <v>1659</v>
      </c>
      <c r="B210" s="5">
        <v>44659</v>
      </c>
      <c r="C210" s="3" t="s">
        <v>1660</v>
      </c>
      <c r="D210" s="4"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4" t="str">
        <f>_xlfn.XLOOKUP(D210,products!$A$1:$A$49,products!$B$1:$B$49,,0)</f>
        <v>Exc</v>
      </c>
      <c r="J210" s="4" t="str">
        <f>_xlfn.XLOOKUP($D210,products!$A$1:$A$49,products!$C$1:$C$49,,0)</f>
        <v>D</v>
      </c>
      <c r="K210" s="6">
        <f>_xlfn.XLOOKUP($D210,products!$A$1:$A$49,products!$D$1:$D$49,,0)</f>
        <v>0.5</v>
      </c>
      <c r="L210" s="7">
        <f>_xlfn.XLOOKUP($D210,products!$A$1:$A$49,products!$E$1:$E$49,,0)</f>
        <v>7.29</v>
      </c>
      <c r="M210" s="7">
        <f t="shared" si="9"/>
        <v>29.16</v>
      </c>
      <c r="N210" t="str">
        <f t="shared" si="10"/>
        <v>Excelsa</v>
      </c>
      <c r="O210" t="str">
        <f t="shared" si="11"/>
        <v>Dark</v>
      </c>
      <c r="P210" t="str">
        <f>_xlfn.XLOOKUP(orderstable[[#This Row],[Customer ID]],customers!$A$1:$A$1001,customers!$I$1:$I$1001,,0)</f>
        <v>Yes</v>
      </c>
    </row>
    <row r="211" spans="1:16" x14ac:dyDescent="0.2">
      <c r="A211" s="3" t="s">
        <v>1665</v>
      </c>
      <c r="B211" s="5">
        <v>44105</v>
      </c>
      <c r="C211" s="3" t="s">
        <v>1666</v>
      </c>
      <c r="D211" s="4"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4" t="str">
        <f>_xlfn.XLOOKUP(D211,products!$A$1:$A$49,products!$B$1:$B$49,,0)</f>
        <v>Ara</v>
      </c>
      <c r="J211" s="4" t="str">
        <f>_xlfn.XLOOKUP($D211,products!$A$1:$A$49,products!$C$1:$C$49,,0)</f>
        <v>M</v>
      </c>
      <c r="K211" s="6">
        <f>_xlfn.XLOOKUP($D211,products!$A$1:$A$49,products!$D$1:$D$49,,0)</f>
        <v>0.5</v>
      </c>
      <c r="L211" s="7">
        <f>_xlfn.XLOOKUP($D211,products!$A$1:$A$49,products!$E$1:$E$49,,0)</f>
        <v>6.75</v>
      </c>
      <c r="M211" s="7">
        <f t="shared" si="9"/>
        <v>6.75</v>
      </c>
      <c r="N211" t="str">
        <f t="shared" si="10"/>
        <v>Arabica</v>
      </c>
      <c r="O211" t="str">
        <f t="shared" si="11"/>
        <v>Medium</v>
      </c>
      <c r="P211" t="str">
        <f>_xlfn.XLOOKUP(orderstable[[#This Row],[Customer ID]],customers!$A$1:$A$1001,customers!$I$1:$I$1001,,0)</f>
        <v>No</v>
      </c>
    </row>
    <row r="212" spans="1:16" x14ac:dyDescent="0.2">
      <c r="A212" s="3" t="s">
        <v>1671</v>
      </c>
      <c r="B212" s="5">
        <v>43766</v>
      </c>
      <c r="C212" s="3" t="s">
        <v>1672</v>
      </c>
      <c r="D212" s="4"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4" t="str">
        <f>_xlfn.XLOOKUP(D212,products!$A$1:$A$49,products!$B$1:$B$49,,0)</f>
        <v>Lib</v>
      </c>
      <c r="J212" s="4" t="str">
        <f>_xlfn.XLOOKUP($D212,products!$A$1:$A$49,products!$C$1:$C$49,,0)</f>
        <v>D</v>
      </c>
      <c r="K212" s="6">
        <f>_xlfn.XLOOKUP($D212,products!$A$1:$A$49,products!$D$1:$D$49,,0)</f>
        <v>1</v>
      </c>
      <c r="L212" s="7">
        <f>_xlfn.XLOOKUP($D212,products!$A$1:$A$49,products!$E$1:$E$49,,0)</f>
        <v>12.95</v>
      </c>
      <c r="M212" s="7">
        <f t="shared" si="9"/>
        <v>51.8</v>
      </c>
      <c r="N212" t="str">
        <f t="shared" si="10"/>
        <v>Liberica</v>
      </c>
      <c r="O212" t="str">
        <f t="shared" si="11"/>
        <v>Dark</v>
      </c>
      <c r="P212" t="str">
        <f>_xlfn.XLOOKUP(orderstable[[#This Row],[Customer ID]],customers!$A$1:$A$1001,customers!$I$1:$I$1001,,0)</f>
        <v>Yes</v>
      </c>
    </row>
    <row r="213" spans="1:16" x14ac:dyDescent="0.2">
      <c r="A213" s="3" t="s">
        <v>1677</v>
      </c>
      <c r="B213" s="5">
        <v>44283</v>
      </c>
      <c r="C213" s="3" t="s">
        <v>1678</v>
      </c>
      <c r="D213" s="4"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4" t="str">
        <f>_xlfn.XLOOKUP(D213,products!$A$1:$A$49,products!$B$1:$B$49,,0)</f>
        <v>Exc</v>
      </c>
      <c r="J213" s="4" t="str">
        <f>_xlfn.XLOOKUP($D213,products!$A$1:$A$49,products!$C$1:$C$49,,0)</f>
        <v>L</v>
      </c>
      <c r="K213" s="6">
        <f>_xlfn.XLOOKUP($D213,products!$A$1:$A$49,products!$D$1:$D$49,,0)</f>
        <v>0.5</v>
      </c>
      <c r="L213" s="7">
        <f>_xlfn.XLOOKUP($D213,products!$A$1:$A$49,products!$E$1:$E$49,,0)</f>
        <v>8.91</v>
      </c>
      <c r="M213" s="7">
        <f t="shared" si="9"/>
        <v>53.46</v>
      </c>
      <c r="N213" t="str">
        <f t="shared" si="10"/>
        <v>Excelsa</v>
      </c>
      <c r="O213" t="str">
        <f t="shared" si="11"/>
        <v>Light</v>
      </c>
      <c r="P213" t="str">
        <f>_xlfn.XLOOKUP(orderstable[[#This Row],[Customer ID]],customers!$A$1:$A$1001,customers!$I$1:$I$1001,,0)</f>
        <v>No</v>
      </c>
    </row>
    <row r="214" spans="1:16" x14ac:dyDescent="0.2">
      <c r="A214" s="3" t="s">
        <v>1682</v>
      </c>
      <c r="B214" s="5">
        <v>43921</v>
      </c>
      <c r="C214" s="3" t="s">
        <v>1683</v>
      </c>
      <c r="D214" s="4"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4" t="str">
        <f>_xlfn.XLOOKUP(D214,products!$A$1:$A$49,products!$B$1:$B$49,,0)</f>
        <v>Exc</v>
      </c>
      <c r="J214" s="4" t="str">
        <f>_xlfn.XLOOKUP($D214,products!$A$1:$A$49,products!$C$1:$C$49,,0)</f>
        <v>D</v>
      </c>
      <c r="K214" s="6">
        <f>_xlfn.XLOOKUP($D214,products!$A$1:$A$49,products!$D$1:$D$49,,0)</f>
        <v>0.2</v>
      </c>
      <c r="L214" s="7">
        <f>_xlfn.XLOOKUP($D214,products!$A$1:$A$49,products!$E$1:$E$49,,0)</f>
        <v>3.645</v>
      </c>
      <c r="M214" s="7">
        <f t="shared" si="9"/>
        <v>14.58</v>
      </c>
      <c r="N214" t="str">
        <f t="shared" si="10"/>
        <v>Excelsa</v>
      </c>
      <c r="O214" t="str">
        <f t="shared" si="11"/>
        <v>Dark</v>
      </c>
      <c r="P214" t="str">
        <f>_xlfn.XLOOKUP(orderstable[[#This Row],[Customer ID]],customers!$A$1:$A$1001,customers!$I$1:$I$1001,,0)</f>
        <v>Yes</v>
      </c>
    </row>
    <row r="215" spans="1:16" x14ac:dyDescent="0.2">
      <c r="A215" s="3" t="s">
        <v>1688</v>
      </c>
      <c r="B215" s="5">
        <v>44646</v>
      </c>
      <c r="C215" s="3" t="s">
        <v>1689</v>
      </c>
      <c r="D215" s="4"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4" t="str">
        <f>_xlfn.XLOOKUP(D215,products!$A$1:$A$49,products!$B$1:$B$49,,0)</f>
        <v>Rob</v>
      </c>
      <c r="J215" s="4" t="str">
        <f>_xlfn.XLOOKUP($D215,products!$A$1:$A$49,products!$C$1:$C$49,,0)</f>
        <v>D</v>
      </c>
      <c r="K215" s="6">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_xlfn.XLOOKUP(orderstable[[#This Row],[Customer ID]],customers!$A$1:$A$1001,customers!$I$1:$I$1001,,0)</f>
        <v>No</v>
      </c>
    </row>
    <row r="216" spans="1:16" x14ac:dyDescent="0.2">
      <c r="A216" s="3" t="s">
        <v>1694</v>
      </c>
      <c r="B216" s="5">
        <v>43775</v>
      </c>
      <c r="C216" s="3" t="s">
        <v>1695</v>
      </c>
      <c r="D216" s="4"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4" t="str">
        <f>_xlfn.XLOOKUP(D216,products!$A$1:$A$49,products!$B$1:$B$49,,0)</f>
        <v>Lib</v>
      </c>
      <c r="J216" s="4" t="str">
        <f>_xlfn.XLOOKUP($D216,products!$A$1:$A$49,products!$C$1:$C$49,,0)</f>
        <v>L</v>
      </c>
      <c r="K216" s="6">
        <f>_xlfn.XLOOKUP($D216,products!$A$1:$A$49,products!$D$1:$D$49,,0)</f>
        <v>1</v>
      </c>
      <c r="L216" s="7">
        <f>_xlfn.XLOOKUP($D216,products!$A$1:$A$49,products!$E$1:$E$49,,0)</f>
        <v>15.85</v>
      </c>
      <c r="M216" s="7">
        <f t="shared" si="9"/>
        <v>31.7</v>
      </c>
      <c r="N216" t="str">
        <f t="shared" si="10"/>
        <v>Liberica</v>
      </c>
      <c r="O216" t="str">
        <f t="shared" si="11"/>
        <v>Light</v>
      </c>
      <c r="P216" t="str">
        <f>_xlfn.XLOOKUP(orderstable[[#This Row],[Customer ID]],customers!$A$1:$A$1001,customers!$I$1:$I$1001,,0)</f>
        <v>No</v>
      </c>
    </row>
    <row r="217" spans="1:16" x14ac:dyDescent="0.2">
      <c r="A217" s="3" t="s">
        <v>1701</v>
      </c>
      <c r="B217" s="5">
        <v>43829</v>
      </c>
      <c r="C217" s="3" t="s">
        <v>1702</v>
      </c>
      <c r="D217" s="4"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4" t="str">
        <f>_xlfn.XLOOKUP(D217,products!$A$1:$A$49,products!$B$1:$B$49,,0)</f>
        <v>Lib</v>
      </c>
      <c r="J217" s="4" t="str">
        <f>_xlfn.XLOOKUP($D217,products!$A$1:$A$49,products!$C$1:$C$49,,0)</f>
        <v>D</v>
      </c>
      <c r="K217" s="6">
        <f>_xlfn.XLOOKUP($D217,products!$A$1:$A$49,products!$D$1:$D$49,,0)</f>
        <v>0.2</v>
      </c>
      <c r="L217" s="7">
        <f>_xlfn.XLOOKUP($D217,products!$A$1:$A$49,products!$E$1:$E$49,,0)</f>
        <v>3.8849999999999998</v>
      </c>
      <c r="M217" s="7">
        <f t="shared" si="9"/>
        <v>23.31</v>
      </c>
      <c r="N217" t="str">
        <f t="shared" si="10"/>
        <v>Liberica</v>
      </c>
      <c r="O217" t="str">
        <f t="shared" si="11"/>
        <v>Dark</v>
      </c>
      <c r="P217" t="str">
        <f>_xlfn.XLOOKUP(orderstable[[#This Row],[Customer ID]],customers!$A$1:$A$1001,customers!$I$1:$I$1001,,0)</f>
        <v>No</v>
      </c>
    </row>
    <row r="218" spans="1:16" x14ac:dyDescent="0.2">
      <c r="A218" s="3" t="s">
        <v>1707</v>
      </c>
      <c r="B218" s="5">
        <v>44470</v>
      </c>
      <c r="C218" s="3" t="s">
        <v>1708</v>
      </c>
      <c r="D218" s="4"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4" t="str">
        <f>_xlfn.XLOOKUP(D218,products!$A$1:$A$49,products!$B$1:$B$49,,0)</f>
        <v>Lib</v>
      </c>
      <c r="J218" s="4" t="str">
        <f>_xlfn.XLOOKUP($D218,products!$A$1:$A$49,products!$C$1:$C$49,,0)</f>
        <v>M</v>
      </c>
      <c r="K218" s="6">
        <f>_xlfn.XLOOKUP($D218,products!$A$1:$A$49,products!$D$1:$D$49,,0)</f>
        <v>1</v>
      </c>
      <c r="L218" s="7">
        <f>_xlfn.XLOOKUP($D218,products!$A$1:$A$49,products!$E$1:$E$49,,0)</f>
        <v>14.55</v>
      </c>
      <c r="M218" s="7">
        <f t="shared" si="9"/>
        <v>58.2</v>
      </c>
      <c r="N218" t="str">
        <f t="shared" si="10"/>
        <v>Liberica</v>
      </c>
      <c r="O218" t="str">
        <f t="shared" si="11"/>
        <v>Medium</v>
      </c>
      <c r="P218" t="str">
        <f>_xlfn.XLOOKUP(orderstable[[#This Row],[Customer ID]],customers!$A$1:$A$1001,customers!$I$1:$I$1001,,0)</f>
        <v>Yes</v>
      </c>
    </row>
    <row r="219" spans="1:16" x14ac:dyDescent="0.2">
      <c r="A219" s="3" t="s">
        <v>1713</v>
      </c>
      <c r="B219" s="5">
        <v>44174</v>
      </c>
      <c r="C219" s="3" t="s">
        <v>1714</v>
      </c>
      <c r="D219" s="4"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4" t="str">
        <f>_xlfn.XLOOKUP(D219,products!$A$1:$A$49,products!$B$1:$B$49,,0)</f>
        <v>Exc</v>
      </c>
      <c r="J219" s="4" t="str">
        <f>_xlfn.XLOOKUP($D219,products!$A$1:$A$49,products!$C$1:$C$49,,0)</f>
        <v>L</v>
      </c>
      <c r="K219" s="6">
        <f>_xlfn.XLOOKUP($D219,products!$A$1:$A$49,products!$D$1:$D$49,,0)</f>
        <v>0.5</v>
      </c>
      <c r="L219" s="7">
        <f>_xlfn.XLOOKUP($D219,products!$A$1:$A$49,products!$E$1:$E$49,,0)</f>
        <v>8.91</v>
      </c>
      <c r="M219" s="7">
        <f t="shared" si="9"/>
        <v>35.64</v>
      </c>
      <c r="N219" t="str">
        <f t="shared" si="10"/>
        <v>Excelsa</v>
      </c>
      <c r="O219" t="str">
        <f t="shared" si="11"/>
        <v>Light</v>
      </c>
      <c r="P219" t="str">
        <f>_xlfn.XLOOKUP(orderstable[[#This Row],[Customer ID]],customers!$A$1:$A$1001,customers!$I$1:$I$1001,,0)</f>
        <v>No</v>
      </c>
    </row>
    <row r="220" spans="1:16" x14ac:dyDescent="0.2">
      <c r="A220" s="3" t="s">
        <v>1719</v>
      </c>
      <c r="B220" s="5">
        <v>44317</v>
      </c>
      <c r="C220" s="3" t="s">
        <v>1720</v>
      </c>
      <c r="D220" s="4"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4" t="str">
        <f>_xlfn.XLOOKUP(D220,products!$A$1:$A$49,products!$B$1:$B$49,,0)</f>
        <v>Ara</v>
      </c>
      <c r="J220" s="4" t="str">
        <f>_xlfn.XLOOKUP($D220,products!$A$1:$A$49,products!$C$1:$C$49,,0)</f>
        <v>M</v>
      </c>
      <c r="K220" s="6">
        <f>_xlfn.XLOOKUP($D220,products!$A$1:$A$49,products!$D$1:$D$49,,0)</f>
        <v>1</v>
      </c>
      <c r="L220" s="7">
        <f>_xlfn.XLOOKUP($D220,products!$A$1:$A$49,products!$E$1:$E$49,,0)</f>
        <v>11.25</v>
      </c>
      <c r="M220" s="7">
        <f t="shared" si="9"/>
        <v>56.25</v>
      </c>
      <c r="N220" t="str">
        <f t="shared" si="10"/>
        <v>Arabica</v>
      </c>
      <c r="O220" t="str">
        <f t="shared" si="11"/>
        <v>Medium</v>
      </c>
      <c r="P220" t="str">
        <f>_xlfn.XLOOKUP(orderstable[[#This Row],[Customer ID]],customers!$A$1:$A$1001,customers!$I$1:$I$1001,,0)</f>
        <v>Yes</v>
      </c>
    </row>
    <row r="221" spans="1:16" x14ac:dyDescent="0.2">
      <c r="A221" s="3" t="s">
        <v>1725</v>
      </c>
      <c r="B221" s="5">
        <v>44777</v>
      </c>
      <c r="C221" s="3" t="s">
        <v>1726</v>
      </c>
      <c r="D221" s="4"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4" t="str">
        <f>_xlfn.XLOOKUP(D221,products!$A$1:$A$49,products!$B$1:$B$49,,0)</f>
        <v>Rob</v>
      </c>
      <c r="J221" s="4" t="str">
        <f>_xlfn.XLOOKUP($D221,products!$A$1:$A$49,products!$C$1:$C$49,,0)</f>
        <v>L</v>
      </c>
      <c r="K221" s="6">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_xlfn.XLOOKUP(orderstable[[#This Row],[Customer ID]],customers!$A$1:$A$1001,customers!$I$1:$I$1001,,0)</f>
        <v>No</v>
      </c>
    </row>
    <row r="222" spans="1:16" x14ac:dyDescent="0.2">
      <c r="A222" s="3" t="s">
        <v>1725</v>
      </c>
      <c r="B222" s="5">
        <v>44777</v>
      </c>
      <c r="C222" s="3" t="s">
        <v>1726</v>
      </c>
      <c r="D222" s="4"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4" t="str">
        <f>_xlfn.XLOOKUP(D222,products!$A$1:$A$49,products!$B$1:$B$49,,0)</f>
        <v>Rob</v>
      </c>
      <c r="J222" s="4" t="str">
        <f>_xlfn.XLOOKUP($D222,products!$A$1:$A$49,products!$C$1:$C$49,,0)</f>
        <v>M</v>
      </c>
      <c r="K222" s="6">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_xlfn.XLOOKUP(orderstable[[#This Row],[Customer ID]],customers!$A$1:$A$1001,customers!$I$1:$I$1001,,0)</f>
        <v>No</v>
      </c>
    </row>
    <row r="223" spans="1:16" x14ac:dyDescent="0.2">
      <c r="A223" s="3" t="s">
        <v>1736</v>
      </c>
      <c r="B223" s="5">
        <v>44513</v>
      </c>
      <c r="C223" s="3" t="s">
        <v>1737</v>
      </c>
      <c r="D223" s="4"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4" t="str">
        <f>_xlfn.XLOOKUP(D223,products!$A$1:$A$49,products!$B$1:$B$49,,0)</f>
        <v>Ara</v>
      </c>
      <c r="J223" s="4" t="str">
        <f>_xlfn.XLOOKUP($D223,products!$A$1:$A$49,products!$C$1:$C$49,,0)</f>
        <v>L</v>
      </c>
      <c r="K223" s="6">
        <f>_xlfn.XLOOKUP($D223,products!$A$1:$A$49,products!$D$1:$D$49,,0)</f>
        <v>1</v>
      </c>
      <c r="L223" s="7">
        <f>_xlfn.XLOOKUP($D223,products!$A$1:$A$49,products!$E$1:$E$49,,0)</f>
        <v>12.95</v>
      </c>
      <c r="M223" s="7">
        <f t="shared" si="9"/>
        <v>77.699999999999989</v>
      </c>
      <c r="N223" t="str">
        <f t="shared" si="10"/>
        <v>Arabica</v>
      </c>
      <c r="O223" t="str">
        <f t="shared" si="11"/>
        <v>Light</v>
      </c>
      <c r="P223" t="str">
        <f>_xlfn.XLOOKUP(orderstable[[#This Row],[Customer ID]],customers!$A$1:$A$1001,customers!$I$1:$I$1001,,0)</f>
        <v>Yes</v>
      </c>
    </row>
    <row r="224" spans="1:16" x14ac:dyDescent="0.2">
      <c r="A224" s="3" t="s">
        <v>1742</v>
      </c>
      <c r="B224" s="5">
        <v>44090</v>
      </c>
      <c r="C224" s="3" t="s">
        <v>1743</v>
      </c>
      <c r="D224" s="4"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4" t="str">
        <f>_xlfn.XLOOKUP(D224,products!$A$1:$A$49,products!$B$1:$B$49,,0)</f>
        <v>Lib</v>
      </c>
      <c r="J224" s="4" t="str">
        <f>_xlfn.XLOOKUP($D224,products!$A$1:$A$49,products!$C$1:$C$49,,0)</f>
        <v>D</v>
      </c>
      <c r="K224" s="6">
        <f>_xlfn.XLOOKUP($D224,products!$A$1:$A$49,products!$D$1:$D$49,,0)</f>
        <v>0.5</v>
      </c>
      <c r="L224" s="7">
        <f>_xlfn.XLOOKUP($D224,products!$A$1:$A$49,products!$E$1:$E$49,,0)</f>
        <v>7.77</v>
      </c>
      <c r="M224" s="7">
        <f t="shared" si="9"/>
        <v>23.31</v>
      </c>
      <c r="N224" t="str">
        <f t="shared" si="10"/>
        <v>Liberica</v>
      </c>
      <c r="O224" t="str">
        <f t="shared" si="11"/>
        <v>Dark</v>
      </c>
      <c r="P224" t="str">
        <f>_xlfn.XLOOKUP(orderstable[[#This Row],[Customer ID]],customers!$A$1:$A$1001,customers!$I$1:$I$1001,,0)</f>
        <v>No</v>
      </c>
    </row>
    <row r="225" spans="1:16" x14ac:dyDescent="0.2">
      <c r="A225" s="3" t="s">
        <v>1748</v>
      </c>
      <c r="B225" s="5">
        <v>44109</v>
      </c>
      <c r="C225" s="3" t="s">
        <v>1749</v>
      </c>
      <c r="D225" s="4"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4" t="str">
        <f>_xlfn.XLOOKUP(D225,products!$A$1:$A$49,products!$B$1:$B$49,,0)</f>
        <v>Exc</v>
      </c>
      <c r="J225" s="4" t="str">
        <f>_xlfn.XLOOKUP($D225,products!$A$1:$A$49,products!$C$1:$C$49,,0)</f>
        <v>L</v>
      </c>
      <c r="K225" s="6">
        <f>_xlfn.XLOOKUP($D225,products!$A$1:$A$49,products!$D$1:$D$49,,0)</f>
        <v>1</v>
      </c>
      <c r="L225" s="7">
        <f>_xlfn.XLOOKUP($D225,products!$A$1:$A$49,products!$E$1:$E$49,,0)</f>
        <v>14.85</v>
      </c>
      <c r="M225" s="7">
        <f t="shared" si="9"/>
        <v>59.4</v>
      </c>
      <c r="N225" t="str">
        <f t="shared" si="10"/>
        <v>Excelsa</v>
      </c>
      <c r="O225" t="str">
        <f t="shared" si="11"/>
        <v>Light</v>
      </c>
      <c r="P225" t="str">
        <f>_xlfn.XLOOKUP(orderstable[[#This Row],[Customer ID]],customers!$A$1:$A$1001,customers!$I$1:$I$1001,,0)</f>
        <v>Yes</v>
      </c>
    </row>
    <row r="226" spans="1:16" x14ac:dyDescent="0.2">
      <c r="A226" s="3" t="s">
        <v>1753</v>
      </c>
      <c r="B226" s="5">
        <v>43836</v>
      </c>
      <c r="C226" s="3" t="s">
        <v>1754</v>
      </c>
      <c r="D226" s="4"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4" t="str">
        <f>_xlfn.XLOOKUP(D226,products!$A$1:$A$49,products!$B$1:$B$49,,0)</f>
        <v>Lib</v>
      </c>
      <c r="J226" s="4" t="str">
        <f>_xlfn.XLOOKUP($D226,products!$A$1:$A$49,products!$C$1:$C$49,,0)</f>
        <v>D</v>
      </c>
      <c r="K226" s="6">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_xlfn.XLOOKUP(orderstable[[#This Row],[Customer ID]],customers!$A$1:$A$1001,customers!$I$1:$I$1001,,0)</f>
        <v>Yes</v>
      </c>
    </row>
    <row r="227" spans="1:16" x14ac:dyDescent="0.2">
      <c r="A227" s="3" t="s">
        <v>1759</v>
      </c>
      <c r="B227" s="5">
        <v>44337</v>
      </c>
      <c r="C227" s="3" t="s">
        <v>1760</v>
      </c>
      <c r="D227" s="4"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4" t="str">
        <f>_xlfn.XLOOKUP(D227,products!$A$1:$A$49,products!$B$1:$B$49,,0)</f>
        <v>Rob</v>
      </c>
      <c r="J227" s="4" t="str">
        <f>_xlfn.XLOOKUP($D227,products!$A$1:$A$49,products!$C$1:$C$49,,0)</f>
        <v>L</v>
      </c>
      <c r="K227" s="6">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_xlfn.XLOOKUP(orderstable[[#This Row],[Customer ID]],customers!$A$1:$A$1001,customers!$I$1:$I$1001,,0)</f>
        <v>No</v>
      </c>
    </row>
    <row r="228" spans="1:16" x14ac:dyDescent="0.2">
      <c r="A228" s="3" t="s">
        <v>1765</v>
      </c>
      <c r="B228" s="5">
        <v>43887</v>
      </c>
      <c r="C228" s="3" t="s">
        <v>1766</v>
      </c>
      <c r="D228" s="4"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4" t="str">
        <f>_xlfn.XLOOKUP(D228,products!$A$1:$A$49,products!$B$1:$B$49,,0)</f>
        <v>Ara</v>
      </c>
      <c r="J228" s="4" t="str">
        <f>_xlfn.XLOOKUP($D228,products!$A$1:$A$49,products!$C$1:$C$49,,0)</f>
        <v>M</v>
      </c>
      <c r="K228" s="6">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_xlfn.XLOOKUP(orderstable[[#This Row],[Customer ID]],customers!$A$1:$A$1001,customers!$I$1:$I$1001,,0)</f>
        <v>No</v>
      </c>
    </row>
    <row r="229" spans="1:16" x14ac:dyDescent="0.2">
      <c r="A229" s="3" t="s">
        <v>1771</v>
      </c>
      <c r="B229" s="5">
        <v>43880</v>
      </c>
      <c r="C229" s="3" t="s">
        <v>1772</v>
      </c>
      <c r="D229" s="4"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4" t="str">
        <f>_xlfn.XLOOKUP(D229,products!$A$1:$A$49,products!$B$1:$B$49,,0)</f>
        <v>Rob</v>
      </c>
      <c r="J229" s="4" t="str">
        <f>_xlfn.XLOOKUP($D229,products!$A$1:$A$49,products!$C$1:$C$49,,0)</f>
        <v>D</v>
      </c>
      <c r="K229" s="6">
        <f>_xlfn.XLOOKUP($D229,products!$A$1:$A$49,products!$D$1:$D$49,,0)</f>
        <v>0.2</v>
      </c>
      <c r="L229" s="7">
        <f>_xlfn.XLOOKUP($D229,products!$A$1:$A$49,products!$E$1:$E$49,,0)</f>
        <v>2.6849999999999996</v>
      </c>
      <c r="M229" s="7">
        <f t="shared" si="9"/>
        <v>16.11</v>
      </c>
      <c r="N229" t="str">
        <f t="shared" si="10"/>
        <v>Robusta</v>
      </c>
      <c r="O229" t="str">
        <f t="shared" si="11"/>
        <v>Dark</v>
      </c>
      <c r="P229" t="str">
        <f>_xlfn.XLOOKUP(orderstable[[#This Row],[Customer ID]],customers!$A$1:$A$1001,customers!$I$1:$I$1001,,0)</f>
        <v>Yes</v>
      </c>
    </row>
    <row r="230" spans="1:16" x14ac:dyDescent="0.2">
      <c r="A230" s="3" t="s">
        <v>1777</v>
      </c>
      <c r="B230" s="5">
        <v>44376</v>
      </c>
      <c r="C230" s="3" t="s">
        <v>1778</v>
      </c>
      <c r="D230" s="4"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4" t="str">
        <f>_xlfn.XLOOKUP(D230,products!$A$1:$A$49,products!$B$1:$B$49,,0)</f>
        <v>Rob</v>
      </c>
      <c r="J230" s="4" t="str">
        <f>_xlfn.XLOOKUP($D230,products!$A$1:$A$49,products!$C$1:$C$49,,0)</f>
        <v>L</v>
      </c>
      <c r="K230" s="6">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_xlfn.XLOOKUP(orderstable[[#This Row],[Customer ID]],customers!$A$1:$A$1001,customers!$I$1:$I$1001,,0)</f>
        <v>No</v>
      </c>
    </row>
    <row r="231" spans="1:16" x14ac:dyDescent="0.2">
      <c r="A231" s="3" t="s">
        <v>1783</v>
      </c>
      <c r="B231" s="5">
        <v>44282</v>
      </c>
      <c r="C231" s="3" t="s">
        <v>1784</v>
      </c>
      <c r="D231" s="4"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4" t="str">
        <f>_xlfn.XLOOKUP(D231,products!$A$1:$A$49,products!$B$1:$B$49,,0)</f>
        <v>Lib</v>
      </c>
      <c r="J231" s="4" t="str">
        <f>_xlfn.XLOOKUP($D231,products!$A$1:$A$49,products!$C$1:$C$49,,0)</f>
        <v>M</v>
      </c>
      <c r="K231" s="6">
        <f>_xlfn.XLOOKUP($D231,products!$A$1:$A$49,products!$D$1:$D$49,,0)</f>
        <v>0.2</v>
      </c>
      <c r="L231" s="7">
        <f>_xlfn.XLOOKUP($D231,products!$A$1:$A$49,products!$E$1:$E$49,,0)</f>
        <v>4.3650000000000002</v>
      </c>
      <c r="M231" s="7">
        <f t="shared" si="9"/>
        <v>8.73</v>
      </c>
      <c r="N231" t="str">
        <f t="shared" si="10"/>
        <v>Liberica</v>
      </c>
      <c r="O231" t="str">
        <f t="shared" si="11"/>
        <v>Medium</v>
      </c>
      <c r="P231" t="str">
        <f>_xlfn.XLOOKUP(orderstable[[#This Row],[Customer ID]],customers!$A$1:$A$1001,customers!$I$1:$I$1001,,0)</f>
        <v>No</v>
      </c>
    </row>
    <row r="232" spans="1:16" x14ac:dyDescent="0.2">
      <c r="A232" s="3" t="s">
        <v>1789</v>
      </c>
      <c r="B232" s="5">
        <v>44496</v>
      </c>
      <c r="C232" s="3" t="s">
        <v>1790</v>
      </c>
      <c r="D232" s="4"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4" t="str">
        <f>_xlfn.XLOOKUP(D232,products!$A$1:$A$49,products!$B$1:$B$49,,0)</f>
        <v>Ara</v>
      </c>
      <c r="J232" s="4" t="str">
        <f>_xlfn.XLOOKUP($D232,products!$A$1:$A$49,products!$C$1:$C$49,,0)</f>
        <v>M</v>
      </c>
      <c r="K232" s="6">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_xlfn.XLOOKUP(orderstable[[#This Row],[Customer ID]],customers!$A$1:$A$1001,customers!$I$1:$I$1001,,0)</f>
        <v>No</v>
      </c>
    </row>
    <row r="233" spans="1:16" x14ac:dyDescent="0.2">
      <c r="A233" s="3" t="s">
        <v>1795</v>
      </c>
      <c r="B233" s="5">
        <v>43628</v>
      </c>
      <c r="C233" s="3" t="s">
        <v>1796</v>
      </c>
      <c r="D233" s="4"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4" t="str">
        <f>_xlfn.XLOOKUP(D233,products!$A$1:$A$49,products!$B$1:$B$49,,0)</f>
        <v>Lib</v>
      </c>
      <c r="J233" s="4" t="str">
        <f>_xlfn.XLOOKUP($D233,products!$A$1:$A$49,products!$C$1:$C$49,,0)</f>
        <v>M</v>
      </c>
      <c r="K233" s="6">
        <f>_xlfn.XLOOKUP($D233,products!$A$1:$A$49,products!$D$1:$D$49,,0)</f>
        <v>0.2</v>
      </c>
      <c r="L233" s="7">
        <f>_xlfn.XLOOKUP($D233,products!$A$1:$A$49,products!$E$1:$E$49,,0)</f>
        <v>4.3650000000000002</v>
      </c>
      <c r="M233" s="7">
        <f t="shared" si="9"/>
        <v>8.73</v>
      </c>
      <c r="N233" t="str">
        <f t="shared" si="10"/>
        <v>Liberica</v>
      </c>
      <c r="O233" t="str">
        <f t="shared" si="11"/>
        <v>Medium</v>
      </c>
      <c r="P233" t="str">
        <f>_xlfn.XLOOKUP(orderstable[[#This Row],[Customer ID]],customers!$A$1:$A$1001,customers!$I$1:$I$1001,,0)</f>
        <v>Yes</v>
      </c>
    </row>
    <row r="234" spans="1:16" x14ac:dyDescent="0.2">
      <c r="A234" s="3" t="s">
        <v>1800</v>
      </c>
      <c r="B234" s="5">
        <v>44010</v>
      </c>
      <c r="C234" s="3" t="s">
        <v>1801</v>
      </c>
      <c r="D234" s="4"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4" t="str">
        <f>_xlfn.XLOOKUP(D234,products!$A$1:$A$49,products!$B$1:$B$49,,0)</f>
        <v>Lib</v>
      </c>
      <c r="J234" s="4" t="str">
        <f>_xlfn.XLOOKUP($D234,products!$A$1:$A$49,products!$C$1:$C$49,,0)</f>
        <v>L</v>
      </c>
      <c r="K234" s="6">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_xlfn.XLOOKUP(orderstable[[#This Row],[Customer ID]],customers!$A$1:$A$1001,customers!$I$1:$I$1001,,0)</f>
        <v>No</v>
      </c>
    </row>
    <row r="235" spans="1:16" x14ac:dyDescent="0.2">
      <c r="A235" s="3" t="s">
        <v>1806</v>
      </c>
      <c r="B235" s="5">
        <v>44278</v>
      </c>
      <c r="C235" s="3" t="s">
        <v>1807</v>
      </c>
      <c r="D235" s="4"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4" t="str">
        <f>_xlfn.XLOOKUP(D235,products!$A$1:$A$49,products!$B$1:$B$49,,0)</f>
        <v>Exc</v>
      </c>
      <c r="J235" s="4" t="str">
        <f>_xlfn.XLOOKUP($D235,products!$A$1:$A$49,products!$C$1:$C$49,,0)</f>
        <v>M</v>
      </c>
      <c r="K235" s="6">
        <f>_xlfn.XLOOKUP($D235,products!$A$1:$A$49,products!$D$1:$D$49,,0)</f>
        <v>0.2</v>
      </c>
      <c r="L235" s="7">
        <f>_xlfn.XLOOKUP($D235,products!$A$1:$A$49,products!$E$1:$E$49,,0)</f>
        <v>4.125</v>
      </c>
      <c r="M235" s="7">
        <f t="shared" si="9"/>
        <v>20.625</v>
      </c>
      <c r="N235" t="str">
        <f t="shared" si="10"/>
        <v>Excelsa</v>
      </c>
      <c r="O235" t="str">
        <f t="shared" si="11"/>
        <v>Medium</v>
      </c>
      <c r="P235" t="str">
        <f>_xlfn.XLOOKUP(orderstable[[#This Row],[Customer ID]],customers!$A$1:$A$1001,customers!$I$1:$I$1001,,0)</f>
        <v>No</v>
      </c>
    </row>
    <row r="236" spans="1:16" x14ac:dyDescent="0.2">
      <c r="A236" s="3" t="s">
        <v>1812</v>
      </c>
      <c r="B236" s="5">
        <v>44602</v>
      </c>
      <c r="C236" s="3" t="s">
        <v>1813</v>
      </c>
      <c r="D236" s="4"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4" t="str">
        <f>_xlfn.XLOOKUP(D236,products!$A$1:$A$49,products!$B$1:$B$49,,0)</f>
        <v>Lib</v>
      </c>
      <c r="J236" s="4" t="str">
        <f>_xlfn.XLOOKUP($D236,products!$A$1:$A$49,products!$C$1:$C$49,,0)</f>
        <v>L</v>
      </c>
      <c r="K236" s="6">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_xlfn.XLOOKUP(orderstable[[#This Row],[Customer ID]],customers!$A$1:$A$1001,customers!$I$1:$I$1001,,0)</f>
        <v>No</v>
      </c>
    </row>
    <row r="237" spans="1:16" x14ac:dyDescent="0.2">
      <c r="A237" s="3" t="s">
        <v>1818</v>
      </c>
      <c r="B237" s="5">
        <v>43571</v>
      </c>
      <c r="C237" s="3" t="s">
        <v>1819</v>
      </c>
      <c r="D237" s="4"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4" t="str">
        <f>_xlfn.XLOOKUP(D237,products!$A$1:$A$49,products!$B$1:$B$49,,0)</f>
        <v>Lib</v>
      </c>
      <c r="J237" s="4" t="str">
        <f>_xlfn.XLOOKUP($D237,products!$A$1:$A$49,products!$C$1:$C$49,,0)</f>
        <v>L</v>
      </c>
      <c r="K237" s="6">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_xlfn.XLOOKUP(orderstable[[#This Row],[Customer ID]],customers!$A$1:$A$1001,customers!$I$1:$I$1001,,0)</f>
        <v>No</v>
      </c>
    </row>
    <row r="238" spans="1:16" x14ac:dyDescent="0.2">
      <c r="A238" s="3" t="s">
        <v>1822</v>
      </c>
      <c r="B238" s="5">
        <v>43873</v>
      </c>
      <c r="C238" s="3" t="s">
        <v>1823</v>
      </c>
      <c r="D238" s="4"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4" t="str">
        <f>_xlfn.XLOOKUP(D238,products!$A$1:$A$49,products!$B$1:$B$49,,0)</f>
        <v>Lib</v>
      </c>
      <c r="J238" s="4" t="str">
        <f>_xlfn.XLOOKUP($D238,products!$A$1:$A$49,products!$C$1:$C$49,,0)</f>
        <v>D</v>
      </c>
      <c r="K238" s="6">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_xlfn.XLOOKUP(orderstable[[#This Row],[Customer ID]],customers!$A$1:$A$1001,customers!$I$1:$I$1001,,0)</f>
        <v>No</v>
      </c>
    </row>
    <row r="239" spans="1:16" x14ac:dyDescent="0.2">
      <c r="A239" s="3" t="s">
        <v>1828</v>
      </c>
      <c r="B239" s="5">
        <v>44563</v>
      </c>
      <c r="C239" s="3" t="s">
        <v>1829</v>
      </c>
      <c r="D239" s="4"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4" t="str">
        <f>_xlfn.XLOOKUP(D239,products!$A$1:$A$49,products!$B$1:$B$49,,0)</f>
        <v>Rob</v>
      </c>
      <c r="J239" s="4" t="str">
        <f>_xlfn.XLOOKUP($D239,products!$A$1:$A$49,products!$C$1:$C$49,,0)</f>
        <v>L</v>
      </c>
      <c r="K239" s="6">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_xlfn.XLOOKUP(orderstable[[#This Row],[Customer ID]],customers!$A$1:$A$1001,customers!$I$1:$I$1001,,0)</f>
        <v>Yes</v>
      </c>
    </row>
    <row r="240" spans="1:16" x14ac:dyDescent="0.2">
      <c r="A240" s="3" t="s">
        <v>1833</v>
      </c>
      <c r="B240" s="5">
        <v>44172</v>
      </c>
      <c r="C240" s="3" t="s">
        <v>1834</v>
      </c>
      <c r="D240" s="4"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4" t="str">
        <f>_xlfn.XLOOKUP(D240,products!$A$1:$A$49,products!$B$1:$B$49,,0)</f>
        <v>Rob</v>
      </c>
      <c r="J240" s="4" t="str">
        <f>_xlfn.XLOOKUP($D240,products!$A$1:$A$49,products!$C$1:$C$49,,0)</f>
        <v>M</v>
      </c>
      <c r="K240" s="6">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_xlfn.XLOOKUP(orderstable[[#This Row],[Customer ID]],customers!$A$1:$A$1001,customers!$I$1:$I$1001,,0)</f>
        <v>Yes</v>
      </c>
    </row>
    <row r="241" spans="1:16" x14ac:dyDescent="0.2">
      <c r="A241" s="3" t="s">
        <v>1839</v>
      </c>
      <c r="B241" s="5">
        <v>43881</v>
      </c>
      <c r="C241" s="3" t="s">
        <v>1840</v>
      </c>
      <c r="D241" s="4"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4" t="str">
        <f>_xlfn.XLOOKUP(D241,products!$A$1:$A$49,products!$B$1:$B$49,,0)</f>
        <v>Exc</v>
      </c>
      <c r="J241" s="4" t="str">
        <f>_xlfn.XLOOKUP($D241,products!$A$1:$A$49,products!$C$1:$C$49,,0)</f>
        <v>L</v>
      </c>
      <c r="K241" s="6">
        <f>_xlfn.XLOOKUP($D241,products!$A$1:$A$49,products!$D$1:$D$49,,0)</f>
        <v>1</v>
      </c>
      <c r="L241" s="7">
        <f>_xlfn.XLOOKUP($D241,products!$A$1:$A$49,products!$E$1:$E$49,,0)</f>
        <v>14.85</v>
      </c>
      <c r="M241" s="7">
        <f t="shared" si="9"/>
        <v>59.4</v>
      </c>
      <c r="N241" t="str">
        <f t="shared" si="10"/>
        <v>Excelsa</v>
      </c>
      <c r="O241" t="str">
        <f t="shared" si="11"/>
        <v>Light</v>
      </c>
      <c r="P241" t="str">
        <f>_xlfn.XLOOKUP(orderstable[[#This Row],[Customer ID]],customers!$A$1:$A$1001,customers!$I$1:$I$1001,,0)</f>
        <v>No</v>
      </c>
    </row>
    <row r="242" spans="1:16" x14ac:dyDescent="0.2">
      <c r="A242" s="3" t="s">
        <v>1845</v>
      </c>
      <c r="B242" s="5">
        <v>43993</v>
      </c>
      <c r="C242" s="3" t="s">
        <v>1846</v>
      </c>
      <c r="D242" s="4"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4" t="str">
        <f>_xlfn.XLOOKUP(D242,products!$A$1:$A$49,products!$B$1:$B$49,,0)</f>
        <v>Ara</v>
      </c>
      <c r="J242" s="4" t="str">
        <f>_xlfn.XLOOKUP($D242,products!$A$1:$A$49,products!$C$1:$C$49,,0)</f>
        <v>M</v>
      </c>
      <c r="K242" s="6">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_xlfn.XLOOKUP(orderstable[[#This Row],[Customer ID]],customers!$A$1:$A$1001,customers!$I$1:$I$1001,,0)</f>
        <v>Yes</v>
      </c>
    </row>
    <row r="243" spans="1:16" x14ac:dyDescent="0.2">
      <c r="A243" s="3" t="s">
        <v>1849</v>
      </c>
      <c r="B243" s="5">
        <v>44082</v>
      </c>
      <c r="C243" s="3" t="s">
        <v>1850</v>
      </c>
      <c r="D243" s="4"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4" t="str">
        <f>_xlfn.XLOOKUP(D243,products!$A$1:$A$49,products!$B$1:$B$49,,0)</f>
        <v>Rob</v>
      </c>
      <c r="J243" s="4" t="str">
        <f>_xlfn.XLOOKUP($D243,products!$A$1:$A$49,products!$C$1:$C$49,,0)</f>
        <v>M</v>
      </c>
      <c r="K243" s="6">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_xlfn.XLOOKUP(orderstable[[#This Row],[Customer ID]],customers!$A$1:$A$1001,customers!$I$1:$I$1001,,0)</f>
        <v>No</v>
      </c>
    </row>
    <row r="244" spans="1:16" x14ac:dyDescent="0.2">
      <c r="A244" s="3" t="s">
        <v>1854</v>
      </c>
      <c r="B244" s="5">
        <v>43918</v>
      </c>
      <c r="C244" s="3" t="s">
        <v>1855</v>
      </c>
      <c r="D244" s="4"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4" t="str">
        <f>_xlfn.XLOOKUP(D244,products!$A$1:$A$49,products!$B$1:$B$49,,0)</f>
        <v>Exc</v>
      </c>
      <c r="J244" s="4" t="str">
        <f>_xlfn.XLOOKUP($D244,products!$A$1:$A$49,products!$C$1:$C$49,,0)</f>
        <v>D</v>
      </c>
      <c r="K244" s="6">
        <f>_xlfn.XLOOKUP($D244,products!$A$1:$A$49,products!$D$1:$D$49,,0)</f>
        <v>1</v>
      </c>
      <c r="L244" s="7">
        <f>_xlfn.XLOOKUP($D244,products!$A$1:$A$49,products!$E$1:$E$49,,0)</f>
        <v>12.15</v>
      </c>
      <c r="M244" s="7">
        <f t="shared" si="9"/>
        <v>36.450000000000003</v>
      </c>
      <c r="N244" t="str">
        <f t="shared" si="10"/>
        <v>Excelsa</v>
      </c>
      <c r="O244" t="str">
        <f t="shared" si="11"/>
        <v>Dark</v>
      </c>
      <c r="P244" t="str">
        <f>_xlfn.XLOOKUP(orderstable[[#This Row],[Customer ID]],customers!$A$1:$A$1001,customers!$I$1:$I$1001,,0)</f>
        <v>Yes</v>
      </c>
    </row>
    <row r="245" spans="1:16" x14ac:dyDescent="0.2">
      <c r="A245" s="3" t="s">
        <v>1860</v>
      </c>
      <c r="B245" s="5">
        <v>44114</v>
      </c>
      <c r="C245" s="3" t="s">
        <v>1861</v>
      </c>
      <c r="D245" s="4"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4" t="str">
        <f>_xlfn.XLOOKUP(D245,products!$A$1:$A$49,products!$B$1:$B$49,,0)</f>
        <v>Exc</v>
      </c>
      <c r="J245" s="4" t="str">
        <f>_xlfn.XLOOKUP($D245,products!$A$1:$A$49,products!$C$1:$C$49,,0)</f>
        <v>D</v>
      </c>
      <c r="K245" s="6">
        <f>_xlfn.XLOOKUP($D245,products!$A$1:$A$49,products!$D$1:$D$49,,0)</f>
        <v>0.5</v>
      </c>
      <c r="L245" s="7">
        <f>_xlfn.XLOOKUP($D245,products!$A$1:$A$49,products!$E$1:$E$49,,0)</f>
        <v>7.29</v>
      </c>
      <c r="M245" s="7">
        <f t="shared" si="9"/>
        <v>29.16</v>
      </c>
      <c r="N245" t="str">
        <f t="shared" si="10"/>
        <v>Excelsa</v>
      </c>
      <c r="O245" t="str">
        <f t="shared" si="11"/>
        <v>Dark</v>
      </c>
      <c r="P245" t="str">
        <f>_xlfn.XLOOKUP(orderstable[[#This Row],[Customer ID]],customers!$A$1:$A$1001,customers!$I$1:$I$1001,,0)</f>
        <v>Yes</v>
      </c>
    </row>
    <row r="246" spans="1:16" x14ac:dyDescent="0.2">
      <c r="A246" s="3" t="s">
        <v>1866</v>
      </c>
      <c r="B246" s="5">
        <v>44702</v>
      </c>
      <c r="C246" s="3" t="s">
        <v>1867</v>
      </c>
      <c r="D246" s="4"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4" t="str">
        <f>_xlfn.XLOOKUP(D246,products!$A$1:$A$49,products!$B$1:$B$49,,0)</f>
        <v>Lib</v>
      </c>
      <c r="J246" s="4" t="str">
        <f>_xlfn.XLOOKUP($D246,products!$A$1:$A$49,products!$C$1:$C$49,,0)</f>
        <v>M</v>
      </c>
      <c r="K246" s="6">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_xlfn.XLOOKUP(orderstable[[#This Row],[Customer ID]],customers!$A$1:$A$1001,customers!$I$1:$I$1001,,0)</f>
        <v>No</v>
      </c>
    </row>
    <row r="247" spans="1:16" x14ac:dyDescent="0.2">
      <c r="A247" s="3" t="s">
        <v>1872</v>
      </c>
      <c r="B247" s="5">
        <v>43951</v>
      </c>
      <c r="C247" s="3" t="s">
        <v>1873</v>
      </c>
      <c r="D247" s="4"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4" t="str">
        <f>_xlfn.XLOOKUP(D247,products!$A$1:$A$49,products!$B$1:$B$49,,0)</f>
        <v>Lib</v>
      </c>
      <c r="J247" s="4" t="str">
        <f>_xlfn.XLOOKUP($D247,products!$A$1:$A$49,products!$C$1:$C$49,,0)</f>
        <v>L</v>
      </c>
      <c r="K247" s="6">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_xlfn.XLOOKUP(orderstable[[#This Row],[Customer ID]],customers!$A$1:$A$1001,customers!$I$1:$I$1001,,0)</f>
        <v>Yes</v>
      </c>
    </row>
    <row r="248" spans="1:16" x14ac:dyDescent="0.2">
      <c r="A248" s="3" t="s">
        <v>1878</v>
      </c>
      <c r="B248" s="5">
        <v>44542</v>
      </c>
      <c r="C248" s="3" t="s">
        <v>1879</v>
      </c>
      <c r="D248" s="4"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4" t="str">
        <f>_xlfn.XLOOKUP(D248,products!$A$1:$A$49,products!$B$1:$B$49,,0)</f>
        <v>Lib</v>
      </c>
      <c r="J248" s="4" t="str">
        <f>_xlfn.XLOOKUP($D248,products!$A$1:$A$49,products!$C$1:$C$49,,0)</f>
        <v>D</v>
      </c>
      <c r="K248" s="6">
        <f>_xlfn.XLOOKUP($D248,products!$A$1:$A$49,products!$D$1:$D$49,,0)</f>
        <v>1</v>
      </c>
      <c r="L248" s="7">
        <f>_xlfn.XLOOKUP($D248,products!$A$1:$A$49,products!$E$1:$E$49,,0)</f>
        <v>12.95</v>
      </c>
      <c r="M248" s="7">
        <f t="shared" si="9"/>
        <v>38.849999999999994</v>
      </c>
      <c r="N248" t="str">
        <f t="shared" si="10"/>
        <v>Liberica</v>
      </c>
      <c r="O248" t="str">
        <f t="shared" si="11"/>
        <v>Dark</v>
      </c>
      <c r="P248" t="str">
        <f>_xlfn.XLOOKUP(orderstable[[#This Row],[Customer ID]],customers!$A$1:$A$1001,customers!$I$1:$I$1001,,0)</f>
        <v>No</v>
      </c>
    </row>
    <row r="249" spans="1:16" x14ac:dyDescent="0.2">
      <c r="A249" s="3" t="s">
        <v>1884</v>
      </c>
      <c r="B249" s="5">
        <v>44131</v>
      </c>
      <c r="C249" s="3" t="s">
        <v>1885</v>
      </c>
      <c r="D249" s="4"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4" t="str">
        <f>_xlfn.XLOOKUP(D249,products!$A$1:$A$49,products!$B$1:$B$49,,0)</f>
        <v>Rob</v>
      </c>
      <c r="J249" s="4" t="str">
        <f>_xlfn.XLOOKUP($D249,products!$A$1:$A$49,products!$C$1:$C$49,,0)</f>
        <v>L</v>
      </c>
      <c r="K249" s="6">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_xlfn.XLOOKUP(orderstable[[#This Row],[Customer ID]],customers!$A$1:$A$1001,customers!$I$1:$I$1001,,0)</f>
        <v>Yes</v>
      </c>
    </row>
    <row r="250" spans="1:16" x14ac:dyDescent="0.2">
      <c r="A250" s="3" t="s">
        <v>1889</v>
      </c>
      <c r="B250" s="5">
        <v>44019</v>
      </c>
      <c r="C250" s="3" t="s">
        <v>1890</v>
      </c>
      <c r="D250" s="4"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4" t="str">
        <f>_xlfn.XLOOKUP(D250,products!$A$1:$A$49,products!$B$1:$B$49,,0)</f>
        <v>Ara</v>
      </c>
      <c r="J250" s="4" t="str">
        <f>_xlfn.XLOOKUP($D250,products!$A$1:$A$49,products!$C$1:$C$49,,0)</f>
        <v>D</v>
      </c>
      <c r="K250" s="6">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_xlfn.XLOOKUP(orderstable[[#This Row],[Customer ID]],customers!$A$1:$A$1001,customers!$I$1:$I$1001,,0)</f>
        <v>Yes</v>
      </c>
    </row>
    <row r="251" spans="1:16" x14ac:dyDescent="0.2">
      <c r="A251" s="3" t="s">
        <v>1895</v>
      </c>
      <c r="B251" s="5">
        <v>43861</v>
      </c>
      <c r="C251" s="3" t="s">
        <v>1935</v>
      </c>
      <c r="D251" s="4"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4" t="str">
        <f>_xlfn.XLOOKUP(D251,products!$A$1:$A$49,products!$B$1:$B$49,,0)</f>
        <v>Lib</v>
      </c>
      <c r="J251" s="4" t="str">
        <f>_xlfn.XLOOKUP($D251,products!$A$1:$A$49,products!$C$1:$C$49,,0)</f>
        <v>L</v>
      </c>
      <c r="K251" s="6">
        <f>_xlfn.XLOOKUP($D251,products!$A$1:$A$49,products!$D$1:$D$49,,0)</f>
        <v>1</v>
      </c>
      <c r="L251" s="7">
        <f>_xlfn.XLOOKUP($D251,products!$A$1:$A$49,products!$E$1:$E$49,,0)</f>
        <v>15.85</v>
      </c>
      <c r="M251" s="7">
        <f t="shared" si="9"/>
        <v>15.85</v>
      </c>
      <c r="N251" t="str">
        <f t="shared" si="10"/>
        <v>Liberica</v>
      </c>
      <c r="O251" t="str">
        <f t="shared" si="11"/>
        <v>Light</v>
      </c>
      <c r="P251" t="str">
        <f>_xlfn.XLOOKUP(orderstable[[#This Row],[Customer ID]],customers!$A$1:$A$1001,customers!$I$1:$I$1001,,0)</f>
        <v>Yes</v>
      </c>
    </row>
    <row r="252" spans="1:16" x14ac:dyDescent="0.2">
      <c r="A252" s="3" t="s">
        <v>1900</v>
      </c>
      <c r="B252" s="5">
        <v>43879</v>
      </c>
      <c r="C252" s="3" t="s">
        <v>1901</v>
      </c>
      <c r="D252" s="4"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4" t="str">
        <f>_xlfn.XLOOKUP(D252,products!$A$1:$A$49,products!$B$1:$B$49,,0)</f>
        <v>Rob</v>
      </c>
      <c r="J252" s="4" t="str">
        <f>_xlfn.XLOOKUP($D252,products!$A$1:$A$49,products!$C$1:$C$49,,0)</f>
        <v>M</v>
      </c>
      <c r="K252" s="6">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_xlfn.XLOOKUP(orderstable[[#This Row],[Customer ID]],customers!$A$1:$A$1001,customers!$I$1:$I$1001,,0)</f>
        <v>Yes</v>
      </c>
    </row>
    <row r="253" spans="1:16" x14ac:dyDescent="0.2">
      <c r="A253" s="3" t="s">
        <v>1906</v>
      </c>
      <c r="B253" s="5">
        <v>44360</v>
      </c>
      <c r="C253" s="3" t="s">
        <v>1907</v>
      </c>
      <c r="D253" s="4"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4" t="str">
        <f>_xlfn.XLOOKUP(D253,products!$A$1:$A$49,products!$B$1:$B$49,,0)</f>
        <v>Exc</v>
      </c>
      <c r="J253" s="4" t="str">
        <f>_xlfn.XLOOKUP($D253,products!$A$1:$A$49,products!$C$1:$C$49,,0)</f>
        <v>M</v>
      </c>
      <c r="K253" s="6">
        <f>_xlfn.XLOOKUP($D253,products!$A$1:$A$49,products!$D$1:$D$49,,0)</f>
        <v>1</v>
      </c>
      <c r="L253" s="7">
        <f>_xlfn.XLOOKUP($D253,products!$A$1:$A$49,products!$E$1:$E$49,,0)</f>
        <v>13.75</v>
      </c>
      <c r="M253" s="7">
        <f t="shared" si="9"/>
        <v>68.75</v>
      </c>
      <c r="N253" t="str">
        <f t="shared" si="10"/>
        <v>Excelsa</v>
      </c>
      <c r="O253" t="str">
        <f t="shared" si="11"/>
        <v>Medium</v>
      </c>
      <c r="P253" t="str">
        <f>_xlfn.XLOOKUP(orderstable[[#This Row],[Customer ID]],customers!$A$1:$A$1001,customers!$I$1:$I$1001,,0)</f>
        <v>Yes</v>
      </c>
    </row>
    <row r="254" spans="1:16" x14ac:dyDescent="0.2">
      <c r="A254" s="3" t="s">
        <v>1912</v>
      </c>
      <c r="B254" s="5">
        <v>44779</v>
      </c>
      <c r="C254" s="3" t="s">
        <v>1913</v>
      </c>
      <c r="D254" s="4"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4" t="str">
        <f>_xlfn.XLOOKUP(D254,products!$A$1:$A$49,products!$B$1:$B$49,,0)</f>
        <v>Ara</v>
      </c>
      <c r="J254" s="4" t="str">
        <f>_xlfn.XLOOKUP($D254,products!$A$1:$A$49,products!$C$1:$C$49,,0)</f>
        <v>D</v>
      </c>
      <c r="K254" s="6">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_xlfn.XLOOKUP(orderstable[[#This Row],[Customer ID]],customers!$A$1:$A$1001,customers!$I$1:$I$1001,,0)</f>
        <v>No</v>
      </c>
    </row>
    <row r="255" spans="1:16" x14ac:dyDescent="0.2">
      <c r="A255" s="3" t="s">
        <v>1917</v>
      </c>
      <c r="B255" s="5">
        <v>44523</v>
      </c>
      <c r="C255" s="3" t="s">
        <v>1918</v>
      </c>
      <c r="D255" s="4"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4" t="str">
        <f>_xlfn.XLOOKUP(D255,products!$A$1:$A$49,products!$B$1:$B$49,,0)</f>
        <v>Lib</v>
      </c>
      <c r="J255" s="4" t="str">
        <f>_xlfn.XLOOKUP($D255,products!$A$1:$A$49,products!$C$1:$C$49,,0)</f>
        <v>M</v>
      </c>
      <c r="K255" s="6">
        <f>_xlfn.XLOOKUP($D255,products!$A$1:$A$49,products!$D$1:$D$49,,0)</f>
        <v>1</v>
      </c>
      <c r="L255" s="7">
        <f>_xlfn.XLOOKUP($D255,products!$A$1:$A$49,products!$E$1:$E$49,,0)</f>
        <v>14.55</v>
      </c>
      <c r="M255" s="7">
        <f t="shared" si="9"/>
        <v>58.2</v>
      </c>
      <c r="N255" t="str">
        <f t="shared" si="10"/>
        <v>Liberica</v>
      </c>
      <c r="O255" t="str">
        <f t="shared" si="11"/>
        <v>Medium</v>
      </c>
      <c r="P255" t="str">
        <f>_xlfn.XLOOKUP(orderstable[[#This Row],[Customer ID]],customers!$A$1:$A$1001,customers!$I$1:$I$1001,,0)</f>
        <v>No</v>
      </c>
    </row>
    <row r="256" spans="1:16" x14ac:dyDescent="0.2">
      <c r="A256" s="3" t="s">
        <v>1923</v>
      </c>
      <c r="B256" s="5">
        <v>44482</v>
      </c>
      <c r="C256" s="3" t="s">
        <v>1924</v>
      </c>
      <c r="D256" s="4"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4" t="str">
        <f>_xlfn.XLOOKUP(D256,products!$A$1:$A$49,products!$B$1:$B$49,,0)</f>
        <v>Rob</v>
      </c>
      <c r="J256" s="4" t="str">
        <f>_xlfn.XLOOKUP($D256,products!$A$1:$A$49,products!$C$1:$C$49,,0)</f>
        <v>L</v>
      </c>
      <c r="K256" s="6">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_xlfn.XLOOKUP(orderstable[[#This Row],[Customer ID]],customers!$A$1:$A$1001,customers!$I$1:$I$1001,,0)</f>
        <v>No</v>
      </c>
    </row>
    <row r="257" spans="1:16" x14ac:dyDescent="0.2">
      <c r="A257" s="3" t="s">
        <v>1928</v>
      </c>
      <c r="B257" s="5">
        <v>44439</v>
      </c>
      <c r="C257" s="3" t="s">
        <v>1929</v>
      </c>
      <c r="D257" s="4"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4" t="str">
        <f>_xlfn.XLOOKUP(D257,products!$A$1:$A$49,products!$B$1:$B$49,,0)</f>
        <v>Rob</v>
      </c>
      <c r="J257" s="4" t="str">
        <f>_xlfn.XLOOKUP($D257,products!$A$1:$A$49,products!$C$1:$C$49,,0)</f>
        <v>L</v>
      </c>
      <c r="K257" s="6">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_xlfn.XLOOKUP(orderstable[[#This Row],[Customer ID]],customers!$A$1:$A$1001,customers!$I$1:$I$1001,,0)</f>
        <v>No</v>
      </c>
    </row>
    <row r="258" spans="1:16" x14ac:dyDescent="0.2">
      <c r="A258" s="3" t="s">
        <v>1934</v>
      </c>
      <c r="B258" s="5">
        <v>43846</v>
      </c>
      <c r="C258" s="3" t="s">
        <v>1935</v>
      </c>
      <c r="D258" s="4"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4" t="str">
        <f>_xlfn.XLOOKUP(D258,products!$A$1:$A$49,products!$B$1:$B$49,,0)</f>
        <v>Lib</v>
      </c>
      <c r="J258" s="4" t="str">
        <f>_xlfn.XLOOKUP($D258,products!$A$1:$A$49,products!$C$1:$C$49,,0)</f>
        <v>M</v>
      </c>
      <c r="K258" s="6">
        <f>_xlfn.XLOOKUP($D258,products!$A$1:$A$49,products!$D$1:$D$49,,0)</f>
        <v>0.5</v>
      </c>
      <c r="L258" s="7">
        <f>_xlfn.XLOOKUP($D258,products!$A$1:$A$49,products!$E$1:$E$49,,0)</f>
        <v>8.73</v>
      </c>
      <c r="M258" s="7">
        <f t="shared" si="9"/>
        <v>17.46</v>
      </c>
      <c r="N258" t="str">
        <f t="shared" si="10"/>
        <v>Liberica</v>
      </c>
      <c r="O258" t="str">
        <f t="shared" si="11"/>
        <v>Medium</v>
      </c>
      <c r="P258" t="str">
        <f>_xlfn.XLOOKUP(orderstable[[#This Row],[Customer ID]],customers!$A$1:$A$1001,customers!$I$1:$I$1001,,0)</f>
        <v>Yes</v>
      </c>
    </row>
    <row r="259" spans="1:16" x14ac:dyDescent="0.2">
      <c r="A259" s="3" t="s">
        <v>1940</v>
      </c>
      <c r="B259" s="5">
        <v>44676</v>
      </c>
      <c r="C259" s="3" t="s">
        <v>1941</v>
      </c>
      <c r="D259" s="4"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4" t="str">
        <f>_xlfn.XLOOKUP(D259,products!$A$1:$A$49,products!$B$1:$B$49,,0)</f>
        <v>Exc</v>
      </c>
      <c r="J259" s="4" t="str">
        <f>_xlfn.XLOOKUP($D259,products!$A$1:$A$49,products!$C$1:$C$49,,0)</f>
        <v>D</v>
      </c>
      <c r="K259" s="6">
        <f>_xlfn.XLOOKUP($D259,products!$A$1:$A$49,products!$D$1:$D$49,,0)</f>
        <v>2.5</v>
      </c>
      <c r="L259" s="7">
        <f>_xlfn.XLOOKUP($D259,products!$A$1:$A$49,products!$E$1:$E$49,,0)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
      <c r="A260" s="3" t="s">
        <v>1946</v>
      </c>
      <c r="B260" s="5">
        <v>44513</v>
      </c>
      <c r="C260" s="3" t="s">
        <v>1947</v>
      </c>
      <c r="D260" s="4"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4" t="str">
        <f>_xlfn.XLOOKUP(D260,products!$A$1:$A$49,products!$B$1:$B$49,,0)</f>
        <v>Exc</v>
      </c>
      <c r="J260" s="4" t="str">
        <f>_xlfn.XLOOKUP($D260,products!$A$1:$A$49,products!$C$1:$C$49,,0)</f>
        <v>D</v>
      </c>
      <c r="K260" s="6">
        <f>_xlfn.XLOOKUP($D260,products!$A$1:$A$49,products!$D$1:$D$49,,0)</f>
        <v>2.5</v>
      </c>
      <c r="L260" s="7">
        <f>_xlfn.XLOOKUP($D260,products!$A$1:$A$49,products!$E$1:$E$49,,0)</f>
        <v>27.945</v>
      </c>
      <c r="M260" s="7">
        <f t="shared" si="12"/>
        <v>139.72499999999999</v>
      </c>
      <c r="N260" t="str">
        <f t="shared" si="13"/>
        <v>Excelsa</v>
      </c>
      <c r="O260" t="str">
        <f t="shared" si="14"/>
        <v>Dark</v>
      </c>
      <c r="P260" t="str">
        <f>_xlfn.XLOOKUP(orderstable[[#This Row],[Customer ID]],customers!$A$1:$A$1001,customers!$I$1:$I$1001,,0)</f>
        <v>No</v>
      </c>
    </row>
    <row r="261" spans="1:16" x14ac:dyDescent="0.2">
      <c r="A261" s="3" t="s">
        <v>1952</v>
      </c>
      <c r="B261" s="5">
        <v>44355</v>
      </c>
      <c r="C261" s="3" t="s">
        <v>1953</v>
      </c>
      <c r="D261" s="4"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4" t="str">
        <f>_xlfn.XLOOKUP(D261,products!$A$1:$A$49,products!$B$1:$B$49,,0)</f>
        <v>Rob</v>
      </c>
      <c r="J261" s="4" t="str">
        <f>_xlfn.XLOOKUP($D261,products!$A$1:$A$49,products!$C$1:$C$49,,0)</f>
        <v>M</v>
      </c>
      <c r="K261" s="6">
        <f>_xlfn.XLOOKUP($D261,products!$A$1:$A$49,products!$D$1:$D$49,,0)</f>
        <v>0.2</v>
      </c>
      <c r="L261" s="7">
        <f>_xlfn.XLOOKUP($D261,products!$A$1:$A$49,products!$E$1:$E$49,,0)</f>
        <v>2.9849999999999999</v>
      </c>
      <c r="M261" s="7">
        <f t="shared" si="12"/>
        <v>5.97</v>
      </c>
      <c r="N261" t="str">
        <f t="shared" si="13"/>
        <v>Robusta</v>
      </c>
      <c r="O261" t="str">
        <f t="shared" si="14"/>
        <v>Medium</v>
      </c>
      <c r="P261" t="str">
        <f>_xlfn.XLOOKUP(orderstable[[#This Row],[Customer ID]],customers!$A$1:$A$1001,customers!$I$1:$I$1001,,0)</f>
        <v>No</v>
      </c>
    </row>
    <row r="262" spans="1:16" x14ac:dyDescent="0.2">
      <c r="A262" s="3" t="s">
        <v>1958</v>
      </c>
      <c r="B262" s="5">
        <v>44156</v>
      </c>
      <c r="C262" s="3" t="s">
        <v>1959</v>
      </c>
      <c r="D262" s="4"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4" t="str">
        <f>_xlfn.XLOOKUP(D262,products!$A$1:$A$49,products!$B$1:$B$49,,0)</f>
        <v>Rob</v>
      </c>
      <c r="J262" s="4" t="str">
        <f>_xlfn.XLOOKUP($D262,products!$A$1:$A$49,products!$C$1:$C$49,,0)</f>
        <v>L</v>
      </c>
      <c r="K262" s="6">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_xlfn.XLOOKUP(orderstable[[#This Row],[Customer ID]],customers!$A$1:$A$1001,customers!$I$1:$I$1001,,0)</f>
        <v>Yes</v>
      </c>
    </row>
    <row r="263" spans="1:16" x14ac:dyDescent="0.2">
      <c r="A263" s="3" t="s">
        <v>1963</v>
      </c>
      <c r="B263" s="5">
        <v>43538</v>
      </c>
      <c r="C263" s="3" t="s">
        <v>1964</v>
      </c>
      <c r="D263" s="4"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4" t="str">
        <f>_xlfn.XLOOKUP(D263,products!$A$1:$A$49,products!$B$1:$B$49,,0)</f>
        <v>Rob</v>
      </c>
      <c r="J263" s="4" t="str">
        <f>_xlfn.XLOOKUP($D263,products!$A$1:$A$49,products!$C$1:$C$49,,0)</f>
        <v>L</v>
      </c>
      <c r="K263" s="6">
        <f>_xlfn.XLOOKUP($D263,products!$A$1:$A$49,products!$D$1:$D$49,,0)</f>
        <v>1</v>
      </c>
      <c r="L263" s="7">
        <f>_xlfn.XLOOKUP($D263,products!$A$1:$A$49,products!$E$1:$E$49,,0)</f>
        <v>11.95</v>
      </c>
      <c r="M263" s="7">
        <f t="shared" si="12"/>
        <v>59.75</v>
      </c>
      <c r="N263" t="str">
        <f t="shared" si="13"/>
        <v>Robusta</v>
      </c>
      <c r="O263" t="str">
        <f t="shared" si="14"/>
        <v>Light</v>
      </c>
      <c r="P263" t="str">
        <f>_xlfn.XLOOKUP(orderstable[[#This Row],[Customer ID]],customers!$A$1:$A$1001,customers!$I$1:$I$1001,,0)</f>
        <v>Yes</v>
      </c>
    </row>
    <row r="264" spans="1:16" x14ac:dyDescent="0.2">
      <c r="A264" s="3" t="s">
        <v>1969</v>
      </c>
      <c r="B264" s="5">
        <v>43693</v>
      </c>
      <c r="C264" s="3" t="s">
        <v>1970</v>
      </c>
      <c r="D264" s="4"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4" t="str">
        <f>_xlfn.XLOOKUP(D264,products!$A$1:$A$49,products!$B$1:$B$49,,0)</f>
        <v>Exc</v>
      </c>
      <c r="J264" s="4" t="str">
        <f>_xlfn.XLOOKUP($D264,products!$A$1:$A$49,products!$C$1:$C$49,,0)</f>
        <v>M</v>
      </c>
      <c r="K264" s="6">
        <f>_xlfn.XLOOKUP($D264,products!$A$1:$A$49,products!$D$1:$D$49,,0)</f>
        <v>1</v>
      </c>
      <c r="L264" s="7">
        <f>_xlfn.XLOOKUP($D264,products!$A$1:$A$49,products!$E$1:$E$49,,0)</f>
        <v>13.75</v>
      </c>
      <c r="M264" s="7">
        <f t="shared" si="12"/>
        <v>41.25</v>
      </c>
      <c r="N264" t="str">
        <f t="shared" si="13"/>
        <v>Excelsa</v>
      </c>
      <c r="O264" t="str">
        <f t="shared" si="14"/>
        <v>Medium</v>
      </c>
      <c r="P264" t="str">
        <f>_xlfn.XLOOKUP(orderstable[[#This Row],[Customer ID]],customers!$A$1:$A$1001,customers!$I$1:$I$1001,,0)</f>
        <v>No</v>
      </c>
    </row>
    <row r="265" spans="1:16" x14ac:dyDescent="0.2">
      <c r="A265" s="3" t="s">
        <v>1975</v>
      </c>
      <c r="B265" s="5">
        <v>43577</v>
      </c>
      <c r="C265" s="3" t="s">
        <v>1976</v>
      </c>
      <c r="D265" s="4"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4" t="str">
        <f>_xlfn.XLOOKUP(D265,products!$A$1:$A$49,products!$B$1:$B$49,,0)</f>
        <v>Lib</v>
      </c>
      <c r="J265" s="4" t="str">
        <f>_xlfn.XLOOKUP($D265,products!$A$1:$A$49,products!$C$1:$C$49,,0)</f>
        <v>M</v>
      </c>
      <c r="K265" s="6">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_xlfn.XLOOKUP(orderstable[[#This Row],[Customer ID]],customers!$A$1:$A$1001,customers!$I$1:$I$1001,,0)</f>
        <v>No</v>
      </c>
    </row>
    <row r="266" spans="1:16" x14ac:dyDescent="0.2">
      <c r="A266" s="3" t="s">
        <v>1980</v>
      </c>
      <c r="B266" s="5">
        <v>44683</v>
      </c>
      <c r="C266" s="3" t="s">
        <v>1981</v>
      </c>
      <c r="D266" s="4"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4" t="str">
        <f>_xlfn.XLOOKUP(D266,products!$A$1:$A$49,products!$B$1:$B$49,,0)</f>
        <v>Rob</v>
      </c>
      <c r="J266" s="4" t="str">
        <f>_xlfn.XLOOKUP($D266,products!$A$1:$A$49,products!$C$1:$C$49,,0)</f>
        <v>L</v>
      </c>
      <c r="K266" s="6">
        <f>_xlfn.XLOOKUP($D266,products!$A$1:$A$49,products!$D$1:$D$49,,0)</f>
        <v>1</v>
      </c>
      <c r="L266" s="7">
        <f>_xlfn.XLOOKUP($D266,products!$A$1:$A$49,products!$E$1:$E$49,,0)</f>
        <v>11.95</v>
      </c>
      <c r="M266" s="7">
        <f t="shared" si="12"/>
        <v>59.75</v>
      </c>
      <c r="N266" t="str">
        <f t="shared" si="13"/>
        <v>Robusta</v>
      </c>
      <c r="O266" t="str">
        <f t="shared" si="14"/>
        <v>Light</v>
      </c>
      <c r="P266" t="str">
        <f>_xlfn.XLOOKUP(orderstable[[#This Row],[Customer ID]],customers!$A$1:$A$1001,customers!$I$1:$I$1001,,0)</f>
        <v>Yes</v>
      </c>
    </row>
    <row r="267" spans="1:16" x14ac:dyDescent="0.2">
      <c r="A267" s="3" t="s">
        <v>1986</v>
      </c>
      <c r="B267" s="5">
        <v>43872</v>
      </c>
      <c r="C267" s="3" t="s">
        <v>1987</v>
      </c>
      <c r="D267" s="4"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4" t="str">
        <f>_xlfn.XLOOKUP(D267,products!$A$1:$A$49,products!$B$1:$B$49,,0)</f>
        <v>Ara</v>
      </c>
      <c r="J267" s="4" t="str">
        <f>_xlfn.XLOOKUP($D267,products!$A$1:$A$49,products!$C$1:$C$49,,0)</f>
        <v>D</v>
      </c>
      <c r="K267" s="6">
        <f>_xlfn.XLOOKUP($D267,products!$A$1:$A$49,products!$D$1:$D$49,,0)</f>
        <v>0.5</v>
      </c>
      <c r="L267" s="7">
        <f>_xlfn.XLOOKUP($D267,products!$A$1:$A$49,products!$E$1:$E$49,,0)</f>
        <v>5.97</v>
      </c>
      <c r="M267" s="7">
        <f t="shared" si="12"/>
        <v>5.97</v>
      </c>
      <c r="N267" t="str">
        <f t="shared" si="13"/>
        <v>Arabica</v>
      </c>
      <c r="O267" t="str">
        <f t="shared" si="14"/>
        <v>Dark</v>
      </c>
      <c r="P267" t="str">
        <f>_xlfn.XLOOKUP(orderstable[[#This Row],[Customer ID]],customers!$A$1:$A$1001,customers!$I$1:$I$1001,,0)</f>
        <v>Yes</v>
      </c>
    </row>
    <row r="268" spans="1:16" x14ac:dyDescent="0.2">
      <c r="A268" s="3" t="s">
        <v>1992</v>
      </c>
      <c r="B268" s="5">
        <v>44283</v>
      </c>
      <c r="C268" s="3" t="s">
        <v>1993</v>
      </c>
      <c r="D268" s="4"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4" t="str">
        <f>_xlfn.XLOOKUP(D268,products!$A$1:$A$49,products!$B$1:$B$49,,0)</f>
        <v>Exc</v>
      </c>
      <c r="J268" s="4" t="str">
        <f>_xlfn.XLOOKUP($D268,products!$A$1:$A$49,products!$C$1:$C$49,,0)</f>
        <v>D</v>
      </c>
      <c r="K268" s="6">
        <f>_xlfn.XLOOKUP($D268,products!$A$1:$A$49,products!$D$1:$D$49,,0)</f>
        <v>1</v>
      </c>
      <c r="L268" s="7">
        <f>_xlfn.XLOOKUP($D268,products!$A$1:$A$49,products!$E$1:$E$49,,0)</f>
        <v>12.15</v>
      </c>
      <c r="M268" s="7">
        <f t="shared" si="12"/>
        <v>24.3</v>
      </c>
      <c r="N268" t="str">
        <f t="shared" si="13"/>
        <v>Excelsa</v>
      </c>
      <c r="O268" t="str">
        <f t="shared" si="14"/>
        <v>Dark</v>
      </c>
      <c r="P268" t="str">
        <f>_xlfn.XLOOKUP(orderstable[[#This Row],[Customer ID]],customers!$A$1:$A$1001,customers!$I$1:$I$1001,,0)</f>
        <v>No</v>
      </c>
    </row>
    <row r="269" spans="1:16" x14ac:dyDescent="0.2">
      <c r="A269" s="3" t="s">
        <v>1998</v>
      </c>
      <c r="B269" s="5">
        <v>44324</v>
      </c>
      <c r="C269" s="3" t="s">
        <v>1999</v>
      </c>
      <c r="D269" s="4"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4" t="str">
        <f>_xlfn.XLOOKUP(D269,products!$A$1:$A$49,products!$B$1:$B$49,,0)</f>
        <v>Exc</v>
      </c>
      <c r="J269" s="4" t="str">
        <f>_xlfn.XLOOKUP($D269,products!$A$1:$A$49,products!$C$1:$C$49,,0)</f>
        <v>D</v>
      </c>
      <c r="K269" s="6">
        <f>_xlfn.XLOOKUP($D269,products!$A$1:$A$49,products!$D$1:$D$49,,0)</f>
        <v>0.2</v>
      </c>
      <c r="L269" s="7">
        <f>_xlfn.XLOOKUP($D269,products!$A$1:$A$49,products!$E$1:$E$49,,0)</f>
        <v>3.645</v>
      </c>
      <c r="M269" s="7">
        <f t="shared" si="12"/>
        <v>21.87</v>
      </c>
      <c r="N269" t="str">
        <f t="shared" si="13"/>
        <v>Excelsa</v>
      </c>
      <c r="O269" t="str">
        <f t="shared" si="14"/>
        <v>Dark</v>
      </c>
      <c r="P269" t="str">
        <f>_xlfn.XLOOKUP(orderstable[[#This Row],[Customer ID]],customers!$A$1:$A$1001,customers!$I$1:$I$1001,,0)</f>
        <v>Yes</v>
      </c>
    </row>
    <row r="270" spans="1:16" x14ac:dyDescent="0.2">
      <c r="A270" s="3" t="s">
        <v>2004</v>
      </c>
      <c r="B270" s="5">
        <v>43790</v>
      </c>
      <c r="C270" s="3" t="s">
        <v>1672</v>
      </c>
      <c r="D270" s="4"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4" t="str">
        <f>_xlfn.XLOOKUP(D270,products!$A$1:$A$49,products!$B$1:$B$49,,0)</f>
        <v>Ara</v>
      </c>
      <c r="J270" s="4" t="str">
        <f>_xlfn.XLOOKUP($D270,products!$A$1:$A$49,products!$C$1:$C$49,,0)</f>
        <v>D</v>
      </c>
      <c r="K270" s="6">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_xlfn.XLOOKUP(orderstable[[#This Row],[Customer ID]],customers!$A$1:$A$1001,customers!$I$1:$I$1001,,0)</f>
        <v>Yes</v>
      </c>
    </row>
    <row r="271" spans="1:16" x14ac:dyDescent="0.2">
      <c r="A271" s="3" t="s">
        <v>2009</v>
      </c>
      <c r="B271" s="5">
        <v>44333</v>
      </c>
      <c r="C271" s="3" t="s">
        <v>2010</v>
      </c>
      <c r="D271" s="4"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4" t="str">
        <f>_xlfn.XLOOKUP(D271,products!$A$1:$A$49,products!$B$1:$B$49,,0)</f>
        <v>Ara</v>
      </c>
      <c r="J271" s="4" t="str">
        <f>_xlfn.XLOOKUP($D271,products!$A$1:$A$49,products!$C$1:$C$49,,0)</f>
        <v>D</v>
      </c>
      <c r="K271" s="6">
        <f>_xlfn.XLOOKUP($D271,products!$A$1:$A$49,products!$D$1:$D$49,,0)</f>
        <v>0.2</v>
      </c>
      <c r="L271" s="7">
        <f>_xlfn.XLOOKUP($D271,products!$A$1:$A$49,products!$E$1:$E$49,,0)</f>
        <v>2.9849999999999999</v>
      </c>
      <c r="M271" s="7">
        <f t="shared" si="12"/>
        <v>5.97</v>
      </c>
      <c r="N271" t="str">
        <f t="shared" si="13"/>
        <v>Arabica</v>
      </c>
      <c r="O271" t="str">
        <f t="shared" si="14"/>
        <v>Dark</v>
      </c>
      <c r="P271" t="str">
        <f>_xlfn.XLOOKUP(orderstable[[#This Row],[Customer ID]],customers!$A$1:$A$1001,customers!$I$1:$I$1001,,0)</f>
        <v>No</v>
      </c>
    </row>
    <row r="272" spans="1:16" x14ac:dyDescent="0.2">
      <c r="A272" s="3" t="s">
        <v>2015</v>
      </c>
      <c r="B272" s="5">
        <v>43655</v>
      </c>
      <c r="C272" s="3" t="s">
        <v>2016</v>
      </c>
      <c r="D272" s="4"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4" t="str">
        <f>_xlfn.XLOOKUP(D272,products!$A$1:$A$49,products!$B$1:$B$49,,0)</f>
        <v>Exc</v>
      </c>
      <c r="J272" s="4" t="str">
        <f>_xlfn.XLOOKUP($D272,products!$A$1:$A$49,products!$C$1:$C$49,,0)</f>
        <v>D</v>
      </c>
      <c r="K272" s="6">
        <f>_xlfn.XLOOKUP($D272,products!$A$1:$A$49,products!$D$1:$D$49,,0)</f>
        <v>0.5</v>
      </c>
      <c r="L272" s="7">
        <f>_xlfn.XLOOKUP($D272,products!$A$1:$A$49,products!$E$1:$E$49,,0)</f>
        <v>7.29</v>
      </c>
      <c r="M272" s="7">
        <f t="shared" si="12"/>
        <v>7.29</v>
      </c>
      <c r="N272" t="str">
        <f t="shared" si="13"/>
        <v>Excelsa</v>
      </c>
      <c r="O272" t="str">
        <f t="shared" si="14"/>
        <v>Dark</v>
      </c>
      <c r="P272" t="str">
        <f>_xlfn.XLOOKUP(orderstable[[#This Row],[Customer ID]],customers!$A$1:$A$1001,customers!$I$1:$I$1001,,0)</f>
        <v>Yes</v>
      </c>
    </row>
    <row r="273" spans="1:16" x14ac:dyDescent="0.2">
      <c r="A273" s="3" t="s">
        <v>2019</v>
      </c>
      <c r="B273" s="5">
        <v>43971</v>
      </c>
      <c r="C273" s="3" t="s">
        <v>2020</v>
      </c>
      <c r="D273" s="4"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4" t="str">
        <f>_xlfn.XLOOKUP(D273,products!$A$1:$A$49,products!$B$1:$B$49,,0)</f>
        <v>Ara</v>
      </c>
      <c r="J273" s="4" t="str">
        <f>_xlfn.XLOOKUP($D273,products!$A$1:$A$49,products!$C$1:$C$49,,0)</f>
        <v>D</v>
      </c>
      <c r="K273" s="6">
        <f>_xlfn.XLOOKUP($D273,products!$A$1:$A$49,products!$D$1:$D$49,,0)</f>
        <v>0.2</v>
      </c>
      <c r="L273" s="7">
        <f>_xlfn.XLOOKUP($D273,products!$A$1:$A$49,products!$E$1:$E$49,,0)</f>
        <v>2.9849999999999999</v>
      </c>
      <c r="M273" s="7">
        <f t="shared" si="12"/>
        <v>11.94</v>
      </c>
      <c r="N273" t="str">
        <f t="shared" si="13"/>
        <v>Arabica</v>
      </c>
      <c r="O273" t="str">
        <f t="shared" si="14"/>
        <v>Dark</v>
      </c>
      <c r="P273" t="str">
        <f>_xlfn.XLOOKUP(orderstable[[#This Row],[Customer ID]],customers!$A$1:$A$1001,customers!$I$1:$I$1001,,0)</f>
        <v>Yes</v>
      </c>
    </row>
    <row r="274" spans="1:16" x14ac:dyDescent="0.2">
      <c r="A274" s="3" t="s">
        <v>2025</v>
      </c>
      <c r="B274" s="5">
        <v>44435</v>
      </c>
      <c r="C274" s="3" t="s">
        <v>2026</v>
      </c>
      <c r="D274" s="4"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4" t="str">
        <f>_xlfn.XLOOKUP(D274,products!$A$1:$A$49,products!$B$1:$B$49,,0)</f>
        <v>Rob</v>
      </c>
      <c r="J274" s="4" t="str">
        <f>_xlfn.XLOOKUP($D274,products!$A$1:$A$49,products!$C$1:$C$49,,0)</f>
        <v>L</v>
      </c>
      <c r="K274" s="6">
        <f>_xlfn.XLOOKUP($D274,products!$A$1:$A$49,products!$D$1:$D$49,,0)</f>
        <v>1</v>
      </c>
      <c r="L274" s="7">
        <f>_xlfn.XLOOKUP($D274,products!$A$1:$A$49,products!$E$1:$E$49,,0)</f>
        <v>11.95</v>
      </c>
      <c r="M274" s="7">
        <f t="shared" si="12"/>
        <v>71.699999999999989</v>
      </c>
      <c r="N274" t="str">
        <f t="shared" si="13"/>
        <v>Robusta</v>
      </c>
      <c r="O274" t="str">
        <f t="shared" si="14"/>
        <v>Light</v>
      </c>
      <c r="P274" t="str">
        <f>_xlfn.XLOOKUP(orderstable[[#This Row],[Customer ID]],customers!$A$1:$A$1001,customers!$I$1:$I$1001,,0)</f>
        <v>Yes</v>
      </c>
    </row>
    <row r="275" spans="1:16" x14ac:dyDescent="0.2">
      <c r="A275" s="3" t="s">
        <v>2032</v>
      </c>
      <c r="B275" s="5">
        <v>44681</v>
      </c>
      <c r="C275" s="3" t="s">
        <v>2033</v>
      </c>
      <c r="D275" s="4"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4" t="str">
        <f>_xlfn.XLOOKUP(D275,products!$A$1:$A$49,products!$B$1:$B$49,,0)</f>
        <v>Ara</v>
      </c>
      <c r="J275" s="4" t="str">
        <f>_xlfn.XLOOKUP($D275,products!$A$1:$A$49,products!$C$1:$C$49,,0)</f>
        <v>L</v>
      </c>
      <c r="K275" s="6">
        <f>_xlfn.XLOOKUP($D275,products!$A$1:$A$49,products!$D$1:$D$49,,0)</f>
        <v>0.2</v>
      </c>
      <c r="L275" s="7">
        <f>_xlfn.XLOOKUP($D275,products!$A$1:$A$49,products!$E$1:$E$49,,0)</f>
        <v>3.8849999999999998</v>
      </c>
      <c r="M275" s="7">
        <f t="shared" si="12"/>
        <v>7.77</v>
      </c>
      <c r="N275" t="str">
        <f t="shared" si="13"/>
        <v>Arabica</v>
      </c>
      <c r="O275" t="str">
        <f t="shared" si="14"/>
        <v>Light</v>
      </c>
      <c r="P275" t="str">
        <f>_xlfn.XLOOKUP(orderstable[[#This Row],[Customer ID]],customers!$A$1:$A$1001,customers!$I$1:$I$1001,,0)</f>
        <v>No</v>
      </c>
    </row>
    <row r="276" spans="1:16" x14ac:dyDescent="0.2">
      <c r="A276" s="3" t="s">
        <v>2038</v>
      </c>
      <c r="B276" s="5">
        <v>43985</v>
      </c>
      <c r="C276" s="3" t="s">
        <v>2039</v>
      </c>
      <c r="D276" s="4"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4" t="str">
        <f>_xlfn.XLOOKUP(D276,products!$A$1:$A$49,products!$B$1:$B$49,,0)</f>
        <v>Ara</v>
      </c>
      <c r="J276" s="4" t="str">
        <f>_xlfn.XLOOKUP($D276,products!$A$1:$A$49,products!$C$1:$C$49,,0)</f>
        <v>M</v>
      </c>
      <c r="K276" s="6">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_xlfn.XLOOKUP(orderstable[[#This Row],[Customer ID]],customers!$A$1:$A$1001,customers!$I$1:$I$1001,,0)</f>
        <v>No</v>
      </c>
    </row>
    <row r="277" spans="1:16" x14ac:dyDescent="0.2">
      <c r="A277" s="3" t="s">
        <v>2044</v>
      </c>
      <c r="B277" s="5">
        <v>44725</v>
      </c>
      <c r="C277" s="3" t="s">
        <v>2045</v>
      </c>
      <c r="D277" s="4"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4" t="str">
        <f>_xlfn.XLOOKUP(D277,products!$A$1:$A$49,products!$B$1:$B$49,,0)</f>
        <v>Exc</v>
      </c>
      <c r="J277" s="4" t="str">
        <f>_xlfn.XLOOKUP($D277,products!$A$1:$A$49,products!$C$1:$C$49,,0)</f>
        <v>L</v>
      </c>
      <c r="K277" s="6">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_xlfn.XLOOKUP(orderstable[[#This Row],[Customer ID]],customers!$A$1:$A$1001,customers!$I$1:$I$1001,,0)</f>
        <v>No</v>
      </c>
    </row>
    <row r="278" spans="1:16" x14ac:dyDescent="0.2">
      <c r="A278" s="3" t="s">
        <v>2050</v>
      </c>
      <c r="B278" s="5">
        <v>43992</v>
      </c>
      <c r="C278" s="3" t="s">
        <v>2051</v>
      </c>
      <c r="D278" s="4"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4" t="str">
        <f>_xlfn.XLOOKUP(D278,products!$A$1:$A$49,products!$B$1:$B$49,,0)</f>
        <v>Rob</v>
      </c>
      <c r="J278" s="4" t="str">
        <f>_xlfn.XLOOKUP($D278,products!$A$1:$A$49,products!$C$1:$C$49,,0)</f>
        <v>L</v>
      </c>
      <c r="K278" s="6">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_xlfn.XLOOKUP(orderstable[[#This Row],[Customer ID]],customers!$A$1:$A$1001,customers!$I$1:$I$1001,,0)</f>
        <v>Yes</v>
      </c>
    </row>
    <row r="279" spans="1:16" x14ac:dyDescent="0.2">
      <c r="A279" s="3" t="s">
        <v>2056</v>
      </c>
      <c r="B279" s="5">
        <v>44183</v>
      </c>
      <c r="C279" s="3" t="s">
        <v>2057</v>
      </c>
      <c r="D279" s="4"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4" t="str">
        <f>_xlfn.XLOOKUP(D279,products!$A$1:$A$49,products!$B$1:$B$49,,0)</f>
        <v>Exc</v>
      </c>
      <c r="J279" s="4" t="str">
        <f>_xlfn.XLOOKUP($D279,products!$A$1:$A$49,products!$C$1:$C$49,,0)</f>
        <v>L</v>
      </c>
      <c r="K279" s="6">
        <f>_xlfn.XLOOKUP($D279,products!$A$1:$A$49,products!$D$1:$D$49,,0)</f>
        <v>1</v>
      </c>
      <c r="L279" s="7">
        <f>_xlfn.XLOOKUP($D279,products!$A$1:$A$49,products!$E$1:$E$49,,0)</f>
        <v>14.85</v>
      </c>
      <c r="M279" s="7">
        <f t="shared" si="12"/>
        <v>89.1</v>
      </c>
      <c r="N279" t="str">
        <f t="shared" si="13"/>
        <v>Excelsa</v>
      </c>
      <c r="O279" t="str">
        <f t="shared" si="14"/>
        <v>Light</v>
      </c>
      <c r="P279" t="str">
        <f>_xlfn.XLOOKUP(orderstable[[#This Row],[Customer ID]],customers!$A$1:$A$1001,customers!$I$1:$I$1001,,0)</f>
        <v>No</v>
      </c>
    </row>
    <row r="280" spans="1:16" x14ac:dyDescent="0.2">
      <c r="A280" s="3" t="s">
        <v>2062</v>
      </c>
      <c r="B280" s="5">
        <v>43708</v>
      </c>
      <c r="C280" s="3" t="s">
        <v>2063</v>
      </c>
      <c r="D280" s="4"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4" t="str">
        <f>_xlfn.XLOOKUP(D280,products!$A$1:$A$49,products!$B$1:$B$49,,0)</f>
        <v>Ara</v>
      </c>
      <c r="J280" s="4" t="str">
        <f>_xlfn.XLOOKUP($D280,products!$A$1:$A$49,products!$C$1:$C$49,,0)</f>
        <v>L</v>
      </c>
      <c r="K280" s="6">
        <f>_xlfn.XLOOKUP($D280,products!$A$1:$A$49,products!$D$1:$D$49,,0)</f>
        <v>0.2</v>
      </c>
      <c r="L280" s="7">
        <f>_xlfn.XLOOKUP($D280,products!$A$1:$A$49,products!$E$1:$E$49,,0)</f>
        <v>3.8849999999999998</v>
      </c>
      <c r="M280" s="7">
        <f t="shared" si="12"/>
        <v>7.77</v>
      </c>
      <c r="N280" t="str">
        <f t="shared" si="13"/>
        <v>Arabica</v>
      </c>
      <c r="O280" t="str">
        <f t="shared" si="14"/>
        <v>Light</v>
      </c>
      <c r="P280" t="str">
        <f>_xlfn.XLOOKUP(orderstable[[#This Row],[Customer ID]],customers!$A$1:$A$1001,customers!$I$1:$I$1001,,0)</f>
        <v>Yes</v>
      </c>
    </row>
    <row r="281" spans="1:16" x14ac:dyDescent="0.2">
      <c r="A281" s="3" t="s">
        <v>2068</v>
      </c>
      <c r="B281" s="5">
        <v>43521</v>
      </c>
      <c r="C281" s="3" t="s">
        <v>2069</v>
      </c>
      <c r="D281" s="4"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4" t="str">
        <f>_xlfn.XLOOKUP(D281,products!$A$1:$A$49,products!$B$1:$B$49,,0)</f>
        <v>Lib</v>
      </c>
      <c r="J281" s="4" t="str">
        <f>_xlfn.XLOOKUP($D281,products!$A$1:$A$49,products!$C$1:$C$49,,0)</f>
        <v>M</v>
      </c>
      <c r="K281" s="6">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_xlfn.XLOOKUP(orderstable[[#This Row],[Customer ID]],customers!$A$1:$A$1001,customers!$I$1:$I$1001,,0)</f>
        <v>Yes</v>
      </c>
    </row>
    <row r="282" spans="1:16" x14ac:dyDescent="0.2">
      <c r="A282" s="3" t="s">
        <v>2074</v>
      </c>
      <c r="B282" s="5">
        <v>44234</v>
      </c>
      <c r="C282" s="3" t="s">
        <v>2075</v>
      </c>
      <c r="D282" s="4"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4" t="str">
        <f>_xlfn.XLOOKUP(D282,products!$A$1:$A$49,products!$B$1:$B$49,,0)</f>
        <v>Exc</v>
      </c>
      <c r="J282" s="4" t="str">
        <f>_xlfn.XLOOKUP($D282,products!$A$1:$A$49,products!$C$1:$C$49,,0)</f>
        <v>M</v>
      </c>
      <c r="K282" s="6">
        <f>_xlfn.XLOOKUP($D282,products!$A$1:$A$49,products!$D$1:$D$49,,0)</f>
        <v>0.5</v>
      </c>
      <c r="L282" s="7">
        <f>_xlfn.XLOOKUP($D282,products!$A$1:$A$49,products!$E$1:$E$49,,0)</f>
        <v>8.25</v>
      </c>
      <c r="M282" s="7">
        <f t="shared" si="12"/>
        <v>41.25</v>
      </c>
      <c r="N282" t="str">
        <f t="shared" si="13"/>
        <v>Excelsa</v>
      </c>
      <c r="O282" t="str">
        <f t="shared" si="14"/>
        <v>Medium</v>
      </c>
      <c r="P282" t="str">
        <f>_xlfn.XLOOKUP(orderstable[[#This Row],[Customer ID]],customers!$A$1:$A$1001,customers!$I$1:$I$1001,,0)</f>
        <v>Yes</v>
      </c>
    </row>
    <row r="283" spans="1:16" x14ac:dyDescent="0.2">
      <c r="A283" s="3" t="s">
        <v>2079</v>
      </c>
      <c r="B283" s="5">
        <v>44210</v>
      </c>
      <c r="C283" s="3" t="s">
        <v>2080</v>
      </c>
      <c r="D283" s="4"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4" t="str">
        <f>_xlfn.XLOOKUP(D283,products!$A$1:$A$49,products!$B$1:$B$49,,0)</f>
        <v>Exc</v>
      </c>
      <c r="J283" s="4" t="str">
        <f>_xlfn.XLOOKUP($D283,products!$A$1:$A$49,products!$C$1:$C$49,,0)</f>
        <v>L</v>
      </c>
      <c r="K283" s="6">
        <f>_xlfn.XLOOKUP($D283,products!$A$1:$A$49,products!$D$1:$D$49,,0)</f>
        <v>1</v>
      </c>
      <c r="L283" s="7">
        <f>_xlfn.XLOOKUP($D283,products!$A$1:$A$49,products!$E$1:$E$49,,0)</f>
        <v>14.85</v>
      </c>
      <c r="M283" s="7">
        <f t="shared" si="12"/>
        <v>59.4</v>
      </c>
      <c r="N283" t="str">
        <f t="shared" si="13"/>
        <v>Excelsa</v>
      </c>
      <c r="O283" t="str">
        <f t="shared" si="14"/>
        <v>Light</v>
      </c>
      <c r="P283" t="str">
        <f>_xlfn.XLOOKUP(orderstable[[#This Row],[Customer ID]],customers!$A$1:$A$1001,customers!$I$1:$I$1001,,0)</f>
        <v>Yes</v>
      </c>
    </row>
    <row r="284" spans="1:16" x14ac:dyDescent="0.2">
      <c r="A284" s="3" t="s">
        <v>2085</v>
      </c>
      <c r="B284" s="5">
        <v>43520</v>
      </c>
      <c r="C284" s="3" t="s">
        <v>2086</v>
      </c>
      <c r="D284" s="4"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4" t="str">
        <f>_xlfn.XLOOKUP(D284,products!$A$1:$A$49,products!$B$1:$B$49,,0)</f>
        <v>Ara</v>
      </c>
      <c r="J284" s="4" t="str">
        <f>_xlfn.XLOOKUP($D284,products!$A$1:$A$49,products!$C$1:$C$49,,0)</f>
        <v>L</v>
      </c>
      <c r="K284" s="6">
        <f>_xlfn.XLOOKUP($D284,products!$A$1:$A$49,products!$D$1:$D$49,,0)</f>
        <v>0.5</v>
      </c>
      <c r="L284" s="7">
        <f>_xlfn.XLOOKUP($D284,products!$A$1:$A$49,products!$E$1:$E$49,,0)</f>
        <v>7.77</v>
      </c>
      <c r="M284" s="7">
        <f t="shared" si="12"/>
        <v>7.77</v>
      </c>
      <c r="N284" t="str">
        <f t="shared" si="13"/>
        <v>Arabica</v>
      </c>
      <c r="O284" t="str">
        <f t="shared" si="14"/>
        <v>Light</v>
      </c>
      <c r="P284" t="str">
        <f>_xlfn.XLOOKUP(orderstable[[#This Row],[Customer ID]],customers!$A$1:$A$1001,customers!$I$1:$I$1001,,0)</f>
        <v>No</v>
      </c>
    </row>
    <row r="285" spans="1:16" x14ac:dyDescent="0.2">
      <c r="A285" s="3" t="s">
        <v>2091</v>
      </c>
      <c r="B285" s="5">
        <v>43639</v>
      </c>
      <c r="C285" s="3" t="s">
        <v>2092</v>
      </c>
      <c r="D285" s="4"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4" t="str">
        <f>_xlfn.XLOOKUP(D285,products!$A$1:$A$49,products!$B$1:$B$49,,0)</f>
        <v>Rob</v>
      </c>
      <c r="J285" s="4" t="str">
        <f>_xlfn.XLOOKUP($D285,products!$A$1:$A$49,products!$C$1:$C$49,,0)</f>
        <v>D</v>
      </c>
      <c r="K285" s="6">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_xlfn.XLOOKUP(orderstable[[#This Row],[Customer ID]],customers!$A$1:$A$1001,customers!$I$1:$I$1001,,0)</f>
        <v>Yes</v>
      </c>
    </row>
    <row r="286" spans="1:16" x14ac:dyDescent="0.2">
      <c r="A286" s="3" t="s">
        <v>2097</v>
      </c>
      <c r="B286" s="5">
        <v>43960</v>
      </c>
      <c r="C286" s="3" t="s">
        <v>2098</v>
      </c>
      <c r="D286" s="4"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4" t="str">
        <f>_xlfn.XLOOKUP(D286,products!$A$1:$A$49,products!$B$1:$B$49,,0)</f>
        <v>Exc</v>
      </c>
      <c r="J286" s="4" t="str">
        <f>_xlfn.XLOOKUP($D286,products!$A$1:$A$49,products!$C$1:$C$49,,0)</f>
        <v>M</v>
      </c>
      <c r="K286" s="6">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_xlfn.XLOOKUP(orderstable[[#This Row],[Customer ID]],customers!$A$1:$A$1001,customers!$I$1:$I$1001,,0)</f>
        <v>No</v>
      </c>
    </row>
    <row r="287" spans="1:16" x14ac:dyDescent="0.2">
      <c r="A287" s="3" t="s">
        <v>2102</v>
      </c>
      <c r="B287" s="5">
        <v>44030</v>
      </c>
      <c r="C287" s="3" t="s">
        <v>2103</v>
      </c>
      <c r="D287" s="4"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4" t="str">
        <f>_xlfn.XLOOKUP(D287,products!$A$1:$A$49,products!$B$1:$B$49,,0)</f>
        <v>Lib</v>
      </c>
      <c r="J287" s="4" t="str">
        <f>_xlfn.XLOOKUP($D287,products!$A$1:$A$49,products!$C$1:$C$49,,0)</f>
        <v>L</v>
      </c>
      <c r="K287" s="6">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_xlfn.XLOOKUP(orderstable[[#This Row],[Customer ID]],customers!$A$1:$A$1001,customers!$I$1:$I$1001,,0)</f>
        <v>No</v>
      </c>
    </row>
    <row r="288" spans="1:16" x14ac:dyDescent="0.2">
      <c r="A288" s="3" t="s">
        <v>2107</v>
      </c>
      <c r="B288" s="5">
        <v>43755</v>
      </c>
      <c r="C288" s="3" t="s">
        <v>2108</v>
      </c>
      <c r="D288" s="4"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4" t="str">
        <f>_xlfn.XLOOKUP(D288,products!$A$1:$A$49,products!$B$1:$B$49,,0)</f>
        <v>Ara</v>
      </c>
      <c r="J288" s="4" t="str">
        <f>_xlfn.XLOOKUP($D288,products!$A$1:$A$49,products!$C$1:$C$49,,0)</f>
        <v>M</v>
      </c>
      <c r="K288" s="6">
        <f>_xlfn.XLOOKUP($D288,products!$A$1:$A$49,products!$D$1:$D$49,,0)</f>
        <v>0.2</v>
      </c>
      <c r="L288" s="7">
        <f>_xlfn.XLOOKUP($D288,products!$A$1:$A$49,products!$E$1:$E$49,,0)</f>
        <v>3.375</v>
      </c>
      <c r="M288" s="7">
        <f t="shared" si="12"/>
        <v>13.5</v>
      </c>
      <c r="N288" t="str">
        <f t="shared" si="13"/>
        <v>Arabica</v>
      </c>
      <c r="O288" t="str">
        <f t="shared" si="14"/>
        <v>Medium</v>
      </c>
      <c r="P288" t="str">
        <f>_xlfn.XLOOKUP(orderstable[[#This Row],[Customer ID]],customers!$A$1:$A$1001,customers!$I$1:$I$1001,,0)</f>
        <v>Yes</v>
      </c>
    </row>
    <row r="289" spans="1:16" x14ac:dyDescent="0.2">
      <c r="A289" s="3" t="s">
        <v>2112</v>
      </c>
      <c r="B289" s="5">
        <v>44697</v>
      </c>
      <c r="C289" s="3" t="s">
        <v>2113</v>
      </c>
      <c r="D289" s="4"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4" t="str">
        <f>_xlfn.XLOOKUP(D289,products!$A$1:$A$49,products!$B$1:$B$49,,0)</f>
        <v>Rob</v>
      </c>
      <c r="J289" s="4" t="str">
        <f>_xlfn.XLOOKUP($D289,products!$A$1:$A$49,products!$C$1:$C$49,,0)</f>
        <v>L</v>
      </c>
      <c r="K289" s="6">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_xlfn.XLOOKUP(orderstable[[#This Row],[Customer ID]],customers!$A$1:$A$1001,customers!$I$1:$I$1001,,0)</f>
        <v>No</v>
      </c>
    </row>
    <row r="290" spans="1:16" x14ac:dyDescent="0.2">
      <c r="A290" s="3" t="s">
        <v>2118</v>
      </c>
      <c r="B290" s="5">
        <v>44279</v>
      </c>
      <c r="C290" s="3" t="s">
        <v>2119</v>
      </c>
      <c r="D290" s="4"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4" t="str">
        <f>_xlfn.XLOOKUP(D290,products!$A$1:$A$49,products!$B$1:$B$49,,0)</f>
        <v>Exc</v>
      </c>
      <c r="J290" s="4" t="str">
        <f>_xlfn.XLOOKUP($D290,products!$A$1:$A$49,products!$C$1:$C$49,,0)</f>
        <v>M</v>
      </c>
      <c r="K290" s="6">
        <f>_xlfn.XLOOKUP($D290,products!$A$1:$A$49,products!$D$1:$D$49,,0)</f>
        <v>0.5</v>
      </c>
      <c r="L290" s="7">
        <f>_xlfn.XLOOKUP($D290,products!$A$1:$A$49,products!$E$1:$E$49,,0)</f>
        <v>8.25</v>
      </c>
      <c r="M290" s="7">
        <f t="shared" si="12"/>
        <v>8.25</v>
      </c>
      <c r="N290" t="str">
        <f t="shared" si="13"/>
        <v>Excelsa</v>
      </c>
      <c r="O290" t="str">
        <f t="shared" si="14"/>
        <v>Medium</v>
      </c>
      <c r="P290" t="str">
        <f>_xlfn.XLOOKUP(orderstable[[#This Row],[Customer ID]],customers!$A$1:$A$1001,customers!$I$1:$I$1001,,0)</f>
        <v>Yes</v>
      </c>
    </row>
    <row r="291" spans="1:16" x14ac:dyDescent="0.2">
      <c r="A291" s="3" t="s">
        <v>2123</v>
      </c>
      <c r="B291" s="5">
        <v>43772</v>
      </c>
      <c r="C291" s="3" t="s">
        <v>2124</v>
      </c>
      <c r="D291" s="4"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4" t="str">
        <f>_xlfn.XLOOKUP(D291,products!$A$1:$A$49,products!$B$1:$B$49,,0)</f>
        <v>Rob</v>
      </c>
      <c r="J291" s="4" t="str">
        <f>_xlfn.XLOOKUP($D291,products!$A$1:$A$49,products!$C$1:$C$49,,0)</f>
        <v>D</v>
      </c>
      <c r="K291" s="6">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_xlfn.XLOOKUP(orderstable[[#This Row],[Customer ID]],customers!$A$1:$A$1001,customers!$I$1:$I$1001,,0)</f>
        <v>Yes</v>
      </c>
    </row>
    <row r="292" spans="1:16" x14ac:dyDescent="0.2">
      <c r="A292" s="3" t="s">
        <v>2127</v>
      </c>
      <c r="B292" s="5">
        <v>44497</v>
      </c>
      <c r="C292" s="3" t="s">
        <v>2128</v>
      </c>
      <c r="D292" s="4"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4" t="str">
        <f>_xlfn.XLOOKUP(D292,products!$A$1:$A$49,products!$B$1:$B$49,,0)</f>
        <v>Ara</v>
      </c>
      <c r="J292" s="4" t="str">
        <f>_xlfn.XLOOKUP($D292,products!$A$1:$A$49,products!$C$1:$C$49,,0)</f>
        <v>D</v>
      </c>
      <c r="K292" s="6">
        <f>_xlfn.XLOOKUP($D292,products!$A$1:$A$49,products!$D$1:$D$49,,0)</f>
        <v>1</v>
      </c>
      <c r="L292" s="7">
        <f>_xlfn.XLOOKUP($D292,products!$A$1:$A$49,products!$E$1:$E$49,,0)</f>
        <v>9.9499999999999993</v>
      </c>
      <c r="M292" s="7">
        <f t="shared" si="12"/>
        <v>49.75</v>
      </c>
      <c r="N292" t="str">
        <f t="shared" si="13"/>
        <v>Arabica</v>
      </c>
      <c r="O292" t="str">
        <f t="shared" si="14"/>
        <v>Dark</v>
      </c>
      <c r="P292" t="str">
        <f>_xlfn.XLOOKUP(orderstable[[#This Row],[Customer ID]],customers!$A$1:$A$1001,customers!$I$1:$I$1001,,0)</f>
        <v>No</v>
      </c>
    </row>
    <row r="293" spans="1:16" x14ac:dyDescent="0.2">
      <c r="A293" s="3" t="s">
        <v>2133</v>
      </c>
      <c r="B293" s="5">
        <v>44181</v>
      </c>
      <c r="C293" s="3" t="s">
        <v>2134</v>
      </c>
      <c r="D293" s="4"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4" t="str">
        <f>_xlfn.XLOOKUP(D293,products!$A$1:$A$49,products!$B$1:$B$49,,0)</f>
        <v>Exc</v>
      </c>
      <c r="J293" s="4" t="str">
        <f>_xlfn.XLOOKUP($D293,products!$A$1:$A$49,products!$C$1:$C$49,,0)</f>
        <v>M</v>
      </c>
      <c r="K293" s="6">
        <f>_xlfn.XLOOKUP($D293,products!$A$1:$A$49,products!$D$1:$D$49,,0)</f>
        <v>0.5</v>
      </c>
      <c r="L293" s="7">
        <f>_xlfn.XLOOKUP($D293,products!$A$1:$A$49,products!$E$1:$E$49,,0)</f>
        <v>8.25</v>
      </c>
      <c r="M293" s="7">
        <f t="shared" si="12"/>
        <v>16.5</v>
      </c>
      <c r="N293" t="str">
        <f t="shared" si="13"/>
        <v>Excelsa</v>
      </c>
      <c r="O293" t="str">
        <f t="shared" si="14"/>
        <v>Medium</v>
      </c>
      <c r="P293" t="str">
        <f>_xlfn.XLOOKUP(orderstable[[#This Row],[Customer ID]],customers!$A$1:$A$1001,customers!$I$1:$I$1001,,0)</f>
        <v>No</v>
      </c>
    </row>
    <row r="294" spans="1:16" x14ac:dyDescent="0.2">
      <c r="A294" s="3" t="s">
        <v>2137</v>
      </c>
      <c r="B294" s="5">
        <v>44529</v>
      </c>
      <c r="C294" s="3" t="s">
        <v>2138</v>
      </c>
      <c r="D294" s="4"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4" t="str">
        <f>_xlfn.XLOOKUP(D294,products!$A$1:$A$49,products!$B$1:$B$49,,0)</f>
        <v>Ara</v>
      </c>
      <c r="J294" s="4" t="str">
        <f>_xlfn.XLOOKUP($D294,products!$A$1:$A$49,products!$C$1:$C$49,,0)</f>
        <v>D</v>
      </c>
      <c r="K294" s="6">
        <f>_xlfn.XLOOKUP($D294,products!$A$1:$A$49,products!$D$1:$D$49,,0)</f>
        <v>0.5</v>
      </c>
      <c r="L294" s="7">
        <f>_xlfn.XLOOKUP($D294,products!$A$1:$A$49,products!$E$1:$E$49,,0)</f>
        <v>5.97</v>
      </c>
      <c r="M294" s="7">
        <f t="shared" si="12"/>
        <v>17.91</v>
      </c>
      <c r="N294" t="str">
        <f t="shared" si="13"/>
        <v>Arabica</v>
      </c>
      <c r="O294" t="str">
        <f t="shared" si="14"/>
        <v>Dark</v>
      </c>
      <c r="P294" t="str">
        <f>_xlfn.XLOOKUP(orderstable[[#This Row],[Customer ID]],customers!$A$1:$A$1001,customers!$I$1:$I$1001,,0)</f>
        <v>No</v>
      </c>
    </row>
    <row r="295" spans="1:16" x14ac:dyDescent="0.2">
      <c r="A295" s="3" t="s">
        <v>2142</v>
      </c>
      <c r="B295" s="5">
        <v>44275</v>
      </c>
      <c r="C295" s="3" t="s">
        <v>2143</v>
      </c>
      <c r="D295" s="4"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4" t="str">
        <f>_xlfn.XLOOKUP(D295,products!$A$1:$A$49,products!$B$1:$B$49,,0)</f>
        <v>Ara</v>
      </c>
      <c r="J295" s="4" t="str">
        <f>_xlfn.XLOOKUP($D295,products!$A$1:$A$49,products!$C$1:$C$49,,0)</f>
        <v>D</v>
      </c>
      <c r="K295" s="6">
        <f>_xlfn.XLOOKUP($D295,products!$A$1:$A$49,products!$D$1:$D$49,,0)</f>
        <v>0.5</v>
      </c>
      <c r="L295" s="7">
        <f>_xlfn.XLOOKUP($D295,products!$A$1:$A$49,products!$E$1:$E$49,,0)</f>
        <v>5.97</v>
      </c>
      <c r="M295" s="7">
        <f t="shared" si="12"/>
        <v>29.849999999999998</v>
      </c>
      <c r="N295" t="str">
        <f t="shared" si="13"/>
        <v>Arabica</v>
      </c>
      <c r="O295" t="str">
        <f t="shared" si="14"/>
        <v>Dark</v>
      </c>
      <c r="P295" t="str">
        <f>_xlfn.XLOOKUP(orderstable[[#This Row],[Customer ID]],customers!$A$1:$A$1001,customers!$I$1:$I$1001,,0)</f>
        <v>No</v>
      </c>
    </row>
    <row r="296" spans="1:16" x14ac:dyDescent="0.2">
      <c r="A296" s="3" t="s">
        <v>2148</v>
      </c>
      <c r="B296" s="5">
        <v>44659</v>
      </c>
      <c r="C296" s="3" t="s">
        <v>2149</v>
      </c>
      <c r="D296" s="4"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4" t="str">
        <f>_xlfn.XLOOKUP(D296,products!$A$1:$A$49,products!$B$1:$B$49,,0)</f>
        <v>Exc</v>
      </c>
      <c r="J296" s="4" t="str">
        <f>_xlfn.XLOOKUP($D296,products!$A$1:$A$49,products!$C$1:$C$49,,0)</f>
        <v>L</v>
      </c>
      <c r="K296" s="6">
        <f>_xlfn.XLOOKUP($D296,products!$A$1:$A$49,products!$D$1:$D$49,,0)</f>
        <v>1</v>
      </c>
      <c r="L296" s="7">
        <f>_xlfn.XLOOKUP($D296,products!$A$1:$A$49,products!$E$1:$E$49,,0)</f>
        <v>14.85</v>
      </c>
      <c r="M296" s="7">
        <f t="shared" si="12"/>
        <v>44.55</v>
      </c>
      <c r="N296" t="str">
        <f t="shared" si="13"/>
        <v>Excelsa</v>
      </c>
      <c r="O296" t="str">
        <f t="shared" si="14"/>
        <v>Light</v>
      </c>
      <c r="P296" t="str">
        <f>_xlfn.XLOOKUP(orderstable[[#This Row],[Customer ID]],customers!$A$1:$A$1001,customers!$I$1:$I$1001,,0)</f>
        <v>No</v>
      </c>
    </row>
    <row r="297" spans="1:16" x14ac:dyDescent="0.2">
      <c r="A297" s="3" t="s">
        <v>2153</v>
      </c>
      <c r="B297" s="5">
        <v>44057</v>
      </c>
      <c r="C297" s="3" t="s">
        <v>2154</v>
      </c>
      <c r="D297" s="4"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4" t="str">
        <f>_xlfn.XLOOKUP(D297,products!$A$1:$A$49,products!$B$1:$B$49,,0)</f>
        <v>Exc</v>
      </c>
      <c r="J297" s="4" t="str">
        <f>_xlfn.XLOOKUP($D297,products!$A$1:$A$49,products!$C$1:$C$49,,0)</f>
        <v>M</v>
      </c>
      <c r="K297" s="6">
        <f>_xlfn.XLOOKUP($D297,products!$A$1:$A$49,products!$D$1:$D$49,,0)</f>
        <v>1</v>
      </c>
      <c r="L297" s="7">
        <f>_xlfn.XLOOKUP($D297,products!$A$1:$A$49,products!$E$1:$E$49,,0)</f>
        <v>13.75</v>
      </c>
      <c r="M297" s="7">
        <f t="shared" si="12"/>
        <v>27.5</v>
      </c>
      <c r="N297" t="str">
        <f t="shared" si="13"/>
        <v>Excelsa</v>
      </c>
      <c r="O297" t="str">
        <f t="shared" si="14"/>
        <v>Medium</v>
      </c>
      <c r="P297" t="str">
        <f>_xlfn.XLOOKUP(orderstable[[#This Row],[Customer ID]],customers!$A$1:$A$1001,customers!$I$1:$I$1001,,0)</f>
        <v>No</v>
      </c>
    </row>
    <row r="298" spans="1:16" x14ac:dyDescent="0.2">
      <c r="A298" s="3" t="s">
        <v>2157</v>
      </c>
      <c r="B298" s="5">
        <v>43597</v>
      </c>
      <c r="C298" s="3" t="s">
        <v>2158</v>
      </c>
      <c r="D298" s="4"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4" t="str">
        <f>_xlfn.XLOOKUP(D298,products!$A$1:$A$49,products!$B$1:$B$49,,0)</f>
        <v>Rob</v>
      </c>
      <c r="J298" s="4" t="str">
        <f>_xlfn.XLOOKUP($D298,products!$A$1:$A$49,products!$C$1:$C$49,,0)</f>
        <v>M</v>
      </c>
      <c r="K298" s="6">
        <f>_xlfn.XLOOKUP($D298,products!$A$1:$A$49,products!$D$1:$D$49,,0)</f>
        <v>0.5</v>
      </c>
      <c r="L298" s="7">
        <f>_xlfn.XLOOKUP($D298,products!$A$1:$A$49,products!$E$1:$E$49,,0)</f>
        <v>5.97</v>
      </c>
      <c r="M298" s="7">
        <f t="shared" si="12"/>
        <v>35.82</v>
      </c>
      <c r="N298" t="str">
        <f t="shared" si="13"/>
        <v>Robusta</v>
      </c>
      <c r="O298" t="str">
        <f t="shared" si="14"/>
        <v>Medium</v>
      </c>
      <c r="P298" t="str">
        <f>_xlfn.XLOOKUP(orderstable[[#This Row],[Customer ID]],customers!$A$1:$A$1001,customers!$I$1:$I$1001,,0)</f>
        <v>Yes</v>
      </c>
    </row>
    <row r="299" spans="1:16" x14ac:dyDescent="0.2">
      <c r="A299" s="3" t="s">
        <v>2163</v>
      </c>
      <c r="B299" s="5">
        <v>44258</v>
      </c>
      <c r="C299" s="3" t="s">
        <v>2164</v>
      </c>
      <c r="D299" s="4"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4" t="str">
        <f>_xlfn.XLOOKUP(D299,products!$A$1:$A$49,products!$B$1:$B$49,,0)</f>
        <v>Rob</v>
      </c>
      <c r="J299" s="4" t="str">
        <f>_xlfn.XLOOKUP($D299,products!$A$1:$A$49,products!$C$1:$C$49,,0)</f>
        <v>D</v>
      </c>
      <c r="K299" s="6">
        <f>_xlfn.XLOOKUP($D299,products!$A$1:$A$49,products!$D$1:$D$49,,0)</f>
        <v>0.5</v>
      </c>
      <c r="L299" s="7">
        <f>_xlfn.XLOOKUP($D299,products!$A$1:$A$49,products!$E$1:$E$49,,0)</f>
        <v>5.3699999999999992</v>
      </c>
      <c r="M299" s="7">
        <f t="shared" si="12"/>
        <v>16.11</v>
      </c>
      <c r="N299" t="str">
        <f t="shared" si="13"/>
        <v>Robusta</v>
      </c>
      <c r="O299" t="str">
        <f t="shared" si="14"/>
        <v>Dark</v>
      </c>
      <c r="P299" t="str">
        <f>_xlfn.XLOOKUP(orderstable[[#This Row],[Customer ID]],customers!$A$1:$A$1001,customers!$I$1:$I$1001,,0)</f>
        <v>Yes</v>
      </c>
    </row>
    <row r="300" spans="1:16" x14ac:dyDescent="0.2">
      <c r="A300" s="3" t="s">
        <v>2169</v>
      </c>
      <c r="B300" s="5">
        <v>43872</v>
      </c>
      <c r="C300" s="3" t="s">
        <v>2170</v>
      </c>
      <c r="D300" s="4"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4" t="str">
        <f>_xlfn.XLOOKUP(D300,products!$A$1:$A$49,products!$B$1:$B$49,,0)</f>
        <v>Exc</v>
      </c>
      <c r="J300" s="4" t="str">
        <f>_xlfn.XLOOKUP($D300,products!$A$1:$A$49,products!$C$1:$C$49,,0)</f>
        <v>L</v>
      </c>
      <c r="K300" s="6">
        <f>_xlfn.XLOOKUP($D300,products!$A$1:$A$49,products!$D$1:$D$49,,0)</f>
        <v>0.2</v>
      </c>
      <c r="L300" s="7">
        <f>_xlfn.XLOOKUP($D300,products!$A$1:$A$49,products!$E$1:$E$49,,0)</f>
        <v>4.4550000000000001</v>
      </c>
      <c r="M300" s="7">
        <f t="shared" si="12"/>
        <v>26.73</v>
      </c>
      <c r="N300" t="str">
        <f t="shared" si="13"/>
        <v>Excelsa</v>
      </c>
      <c r="O300" t="str">
        <f t="shared" si="14"/>
        <v>Light</v>
      </c>
      <c r="P300" t="str">
        <f>_xlfn.XLOOKUP(orderstable[[#This Row],[Customer ID]],customers!$A$1:$A$1001,customers!$I$1:$I$1001,,0)</f>
        <v>Yes</v>
      </c>
    </row>
    <row r="301" spans="1:16" x14ac:dyDescent="0.2">
      <c r="A301" s="3" t="s">
        <v>2175</v>
      </c>
      <c r="B301" s="5">
        <v>43582</v>
      </c>
      <c r="C301" s="3" t="s">
        <v>2176</v>
      </c>
      <c r="D301" s="4"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4" t="str">
        <f>_xlfn.XLOOKUP(D301,products!$A$1:$A$49,products!$B$1:$B$49,,0)</f>
        <v>Exc</v>
      </c>
      <c r="J301" s="4" t="str">
        <f>_xlfn.XLOOKUP($D301,products!$A$1:$A$49,products!$C$1:$C$49,,0)</f>
        <v>L</v>
      </c>
      <c r="K301" s="6">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_xlfn.XLOOKUP(orderstable[[#This Row],[Customer ID]],customers!$A$1:$A$1001,customers!$I$1:$I$1001,,0)</f>
        <v>Yes</v>
      </c>
    </row>
    <row r="302" spans="1:16" x14ac:dyDescent="0.2">
      <c r="A302" s="3" t="s">
        <v>2181</v>
      </c>
      <c r="B302" s="5">
        <v>44646</v>
      </c>
      <c r="C302" s="3" t="s">
        <v>2182</v>
      </c>
      <c r="D302" s="4"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4" t="str">
        <f>_xlfn.XLOOKUP(D302,products!$A$1:$A$49,products!$B$1:$B$49,,0)</f>
        <v>Ara</v>
      </c>
      <c r="J302" s="4" t="str">
        <f>_xlfn.XLOOKUP($D302,products!$A$1:$A$49,products!$C$1:$C$49,,0)</f>
        <v>L</v>
      </c>
      <c r="K302" s="6">
        <f>_xlfn.XLOOKUP($D302,products!$A$1:$A$49,products!$D$1:$D$49,,0)</f>
        <v>1</v>
      </c>
      <c r="L302" s="7">
        <f>_xlfn.XLOOKUP($D302,products!$A$1:$A$49,products!$E$1:$E$49,,0)</f>
        <v>12.95</v>
      </c>
      <c r="M302" s="7">
        <f t="shared" si="12"/>
        <v>38.849999999999994</v>
      </c>
      <c r="N302" t="str">
        <f t="shared" si="13"/>
        <v>Arabica</v>
      </c>
      <c r="O302" t="str">
        <f t="shared" si="14"/>
        <v>Light</v>
      </c>
      <c r="P302" t="str">
        <f>_xlfn.XLOOKUP(orderstable[[#This Row],[Customer ID]],customers!$A$1:$A$1001,customers!$I$1:$I$1001,,0)</f>
        <v>Yes</v>
      </c>
    </row>
    <row r="303" spans="1:16" x14ac:dyDescent="0.2">
      <c r="A303" s="3" t="s">
        <v>2187</v>
      </c>
      <c r="B303" s="5">
        <v>44102</v>
      </c>
      <c r="C303" s="3" t="s">
        <v>2188</v>
      </c>
      <c r="D303" s="4"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4" t="str">
        <f>_xlfn.XLOOKUP(D303,products!$A$1:$A$49,products!$B$1:$B$49,,0)</f>
        <v>Lib</v>
      </c>
      <c r="J303" s="4" t="str">
        <f>_xlfn.XLOOKUP($D303,products!$A$1:$A$49,products!$C$1:$C$49,,0)</f>
        <v>D</v>
      </c>
      <c r="K303" s="6">
        <f>_xlfn.XLOOKUP($D303,products!$A$1:$A$49,products!$D$1:$D$49,,0)</f>
        <v>0.2</v>
      </c>
      <c r="L303" s="7">
        <f>_xlfn.XLOOKUP($D303,products!$A$1:$A$49,products!$E$1:$E$49,,0)</f>
        <v>3.8849999999999998</v>
      </c>
      <c r="M303" s="7">
        <f t="shared" si="12"/>
        <v>15.54</v>
      </c>
      <c r="N303" t="str">
        <f t="shared" si="13"/>
        <v>Liberica</v>
      </c>
      <c r="O303" t="str">
        <f t="shared" si="14"/>
        <v>Dark</v>
      </c>
      <c r="P303" t="str">
        <f>_xlfn.XLOOKUP(orderstable[[#This Row],[Customer ID]],customers!$A$1:$A$1001,customers!$I$1:$I$1001,,0)</f>
        <v>Yes</v>
      </c>
    </row>
    <row r="304" spans="1:16" x14ac:dyDescent="0.2">
      <c r="A304" s="3" t="s">
        <v>2193</v>
      </c>
      <c r="B304" s="5">
        <v>43762</v>
      </c>
      <c r="C304" s="3" t="s">
        <v>2194</v>
      </c>
      <c r="D304" s="4"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4" t="str">
        <f>_xlfn.XLOOKUP(D304,products!$A$1:$A$49,products!$B$1:$B$49,,0)</f>
        <v>Ara</v>
      </c>
      <c r="J304" s="4" t="str">
        <f>_xlfn.XLOOKUP($D304,products!$A$1:$A$49,products!$C$1:$C$49,,0)</f>
        <v>M</v>
      </c>
      <c r="K304" s="6">
        <f>_xlfn.XLOOKUP($D304,products!$A$1:$A$49,products!$D$1:$D$49,,0)</f>
        <v>0.5</v>
      </c>
      <c r="L304" s="7">
        <f>_xlfn.XLOOKUP($D304,products!$A$1:$A$49,products!$E$1:$E$49,,0)</f>
        <v>6.75</v>
      </c>
      <c r="M304" s="7">
        <f t="shared" si="12"/>
        <v>6.75</v>
      </c>
      <c r="N304" t="str">
        <f t="shared" si="13"/>
        <v>Arabica</v>
      </c>
      <c r="O304" t="str">
        <f t="shared" si="14"/>
        <v>Medium</v>
      </c>
      <c r="P304" t="str">
        <f>_xlfn.XLOOKUP(orderstable[[#This Row],[Customer ID]],customers!$A$1:$A$1001,customers!$I$1:$I$1001,,0)</f>
        <v>No</v>
      </c>
    </row>
    <row r="305" spans="1:16" x14ac:dyDescent="0.2">
      <c r="A305" s="3" t="s">
        <v>2199</v>
      </c>
      <c r="B305" s="5">
        <v>44412</v>
      </c>
      <c r="C305" s="3" t="s">
        <v>2200</v>
      </c>
      <c r="D305" s="4"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4" t="str">
        <f>_xlfn.XLOOKUP(D305,products!$A$1:$A$49,products!$B$1:$B$49,,0)</f>
        <v>Exc</v>
      </c>
      <c r="J305" s="4" t="str">
        <f>_xlfn.XLOOKUP($D305,products!$A$1:$A$49,products!$C$1:$C$49,,0)</f>
        <v>D</v>
      </c>
      <c r="K305" s="6">
        <f>_xlfn.XLOOKUP($D305,products!$A$1:$A$49,products!$D$1:$D$49,,0)</f>
        <v>2.5</v>
      </c>
      <c r="L305" s="7">
        <f>_xlfn.XLOOKUP($D305,products!$A$1:$A$49,products!$E$1:$E$49,,0)</f>
        <v>27.945</v>
      </c>
      <c r="M305" s="7">
        <f t="shared" si="12"/>
        <v>111.78</v>
      </c>
      <c r="N305" t="str">
        <f t="shared" si="13"/>
        <v>Excelsa</v>
      </c>
      <c r="O305" t="str">
        <f t="shared" si="14"/>
        <v>Dark</v>
      </c>
      <c r="P305" t="str">
        <f>_xlfn.XLOOKUP(orderstable[[#This Row],[Customer ID]],customers!$A$1:$A$1001,customers!$I$1:$I$1001,,0)</f>
        <v>Yes</v>
      </c>
    </row>
    <row r="306" spans="1:16" x14ac:dyDescent="0.2">
      <c r="A306" s="3" t="s">
        <v>2204</v>
      </c>
      <c r="B306" s="5">
        <v>43828</v>
      </c>
      <c r="C306" s="3" t="s">
        <v>2245</v>
      </c>
      <c r="D306" s="4"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4" t="str">
        <f>_xlfn.XLOOKUP(D306,products!$A$1:$A$49,products!$B$1:$B$49,,0)</f>
        <v>Ara</v>
      </c>
      <c r="J306" s="4" t="str">
        <f>_xlfn.XLOOKUP($D306,products!$A$1:$A$49,products!$C$1:$C$49,,0)</f>
        <v>L</v>
      </c>
      <c r="K306" s="6">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_xlfn.XLOOKUP(orderstable[[#This Row],[Customer ID]],customers!$A$1:$A$1001,customers!$I$1:$I$1001,,0)</f>
        <v>Yes</v>
      </c>
    </row>
    <row r="307" spans="1:16" x14ac:dyDescent="0.2">
      <c r="A307" s="3" t="s">
        <v>2209</v>
      </c>
      <c r="B307" s="5">
        <v>43796</v>
      </c>
      <c r="C307" s="3" t="s">
        <v>2210</v>
      </c>
      <c r="D307" s="4"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4" t="str">
        <f>_xlfn.XLOOKUP(D307,products!$A$1:$A$49,products!$B$1:$B$49,,0)</f>
        <v>Lib</v>
      </c>
      <c r="J307" s="4" t="str">
        <f>_xlfn.XLOOKUP($D307,products!$A$1:$A$49,products!$C$1:$C$49,,0)</f>
        <v>M</v>
      </c>
      <c r="K307" s="6">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_xlfn.XLOOKUP(orderstable[[#This Row],[Customer ID]],customers!$A$1:$A$1001,customers!$I$1:$I$1001,,0)</f>
        <v>No</v>
      </c>
    </row>
    <row r="308" spans="1:16" x14ac:dyDescent="0.2">
      <c r="A308" s="3" t="s">
        <v>2215</v>
      </c>
      <c r="B308" s="5">
        <v>43890</v>
      </c>
      <c r="C308" s="3" t="s">
        <v>2216</v>
      </c>
      <c r="D308" s="4"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4" t="str">
        <f>_xlfn.XLOOKUP(D308,products!$A$1:$A$49,products!$B$1:$B$49,,0)</f>
        <v>Rob</v>
      </c>
      <c r="J308" s="4" t="str">
        <f>_xlfn.XLOOKUP($D308,products!$A$1:$A$49,products!$C$1:$C$49,,0)</f>
        <v>M</v>
      </c>
      <c r="K308" s="6">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_xlfn.XLOOKUP(orderstable[[#This Row],[Customer ID]],customers!$A$1:$A$1001,customers!$I$1:$I$1001,,0)</f>
        <v>No</v>
      </c>
    </row>
    <row r="309" spans="1:16" x14ac:dyDescent="0.2">
      <c r="A309" s="3" t="s">
        <v>2221</v>
      </c>
      <c r="B309" s="5">
        <v>44227</v>
      </c>
      <c r="C309" s="3" t="s">
        <v>2222</v>
      </c>
      <c r="D309" s="4"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4" t="str">
        <f>_xlfn.XLOOKUP(D309,products!$A$1:$A$49,products!$B$1:$B$49,,0)</f>
        <v>Ara</v>
      </c>
      <c r="J309" s="4" t="str">
        <f>_xlfn.XLOOKUP($D309,products!$A$1:$A$49,products!$C$1:$C$49,,0)</f>
        <v>M</v>
      </c>
      <c r="K309" s="6">
        <f>_xlfn.XLOOKUP($D309,products!$A$1:$A$49,products!$D$1:$D$49,,0)</f>
        <v>1</v>
      </c>
      <c r="L309" s="7">
        <f>_xlfn.XLOOKUP($D309,products!$A$1:$A$49,products!$E$1:$E$49,,0)</f>
        <v>11.25</v>
      </c>
      <c r="M309" s="7">
        <f t="shared" si="12"/>
        <v>33.75</v>
      </c>
      <c r="N309" t="str">
        <f t="shared" si="13"/>
        <v>Arabica</v>
      </c>
      <c r="O309" t="str">
        <f t="shared" si="14"/>
        <v>Medium</v>
      </c>
      <c r="P309" t="str">
        <f>_xlfn.XLOOKUP(orderstable[[#This Row],[Customer ID]],customers!$A$1:$A$1001,customers!$I$1:$I$1001,,0)</f>
        <v>Yes</v>
      </c>
    </row>
    <row r="310" spans="1:16" x14ac:dyDescent="0.2">
      <c r="A310" s="3" t="s">
        <v>2227</v>
      </c>
      <c r="B310" s="5">
        <v>44729</v>
      </c>
      <c r="C310" s="3" t="s">
        <v>2228</v>
      </c>
      <c r="D310" s="4"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4" t="str">
        <f>_xlfn.XLOOKUP(D310,products!$A$1:$A$49,products!$B$1:$B$49,,0)</f>
        <v>Ara</v>
      </c>
      <c r="J310" s="4" t="str">
        <f>_xlfn.XLOOKUP($D310,products!$A$1:$A$49,products!$C$1:$C$49,,0)</f>
        <v>M</v>
      </c>
      <c r="K310" s="6">
        <f>_xlfn.XLOOKUP($D310,products!$A$1:$A$49,products!$D$1:$D$49,,0)</f>
        <v>1</v>
      </c>
      <c r="L310" s="7">
        <f>_xlfn.XLOOKUP($D310,products!$A$1:$A$49,products!$E$1:$E$49,,0)</f>
        <v>11.25</v>
      </c>
      <c r="M310" s="7">
        <f t="shared" si="12"/>
        <v>33.75</v>
      </c>
      <c r="N310" t="str">
        <f t="shared" si="13"/>
        <v>Arabica</v>
      </c>
      <c r="O310" t="str">
        <f t="shared" si="14"/>
        <v>Medium</v>
      </c>
      <c r="P310" t="str">
        <f>_xlfn.XLOOKUP(orderstable[[#This Row],[Customer ID]],customers!$A$1:$A$1001,customers!$I$1:$I$1001,,0)</f>
        <v>No</v>
      </c>
    </row>
    <row r="311" spans="1:16" x14ac:dyDescent="0.2">
      <c r="A311" s="3" t="s">
        <v>2232</v>
      </c>
      <c r="B311" s="5">
        <v>43864</v>
      </c>
      <c r="C311" s="3" t="s">
        <v>2233</v>
      </c>
      <c r="D311" s="4"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4" t="str">
        <f>_xlfn.XLOOKUP(D311,products!$A$1:$A$49,products!$B$1:$B$49,,0)</f>
        <v>Lib</v>
      </c>
      <c r="J311" s="4" t="str">
        <f>_xlfn.XLOOKUP($D311,products!$A$1:$A$49,products!$C$1:$C$49,,0)</f>
        <v>M</v>
      </c>
      <c r="K311" s="6">
        <f>_xlfn.XLOOKUP($D311,products!$A$1:$A$49,products!$D$1:$D$49,,0)</f>
        <v>0.2</v>
      </c>
      <c r="L311" s="7">
        <f>_xlfn.XLOOKUP($D311,products!$A$1:$A$49,products!$E$1:$E$49,,0)</f>
        <v>4.3650000000000002</v>
      </c>
      <c r="M311" s="7">
        <f t="shared" si="12"/>
        <v>26.19</v>
      </c>
      <c r="N311" t="str">
        <f t="shared" si="13"/>
        <v>Liberica</v>
      </c>
      <c r="O311" t="str">
        <f t="shared" si="14"/>
        <v>Medium</v>
      </c>
      <c r="P311" t="str">
        <f>_xlfn.XLOOKUP(orderstable[[#This Row],[Customer ID]],customers!$A$1:$A$1001,customers!$I$1:$I$1001,,0)</f>
        <v>Yes</v>
      </c>
    </row>
    <row r="312" spans="1:16" x14ac:dyDescent="0.2">
      <c r="A312" s="3" t="s">
        <v>2238</v>
      </c>
      <c r="B312" s="5">
        <v>44586</v>
      </c>
      <c r="C312" s="3" t="s">
        <v>2239</v>
      </c>
      <c r="D312" s="4"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4" t="str">
        <f>_xlfn.XLOOKUP(D312,products!$A$1:$A$49,products!$B$1:$B$49,,0)</f>
        <v>Exc</v>
      </c>
      <c r="J312" s="4" t="str">
        <f>_xlfn.XLOOKUP($D312,products!$A$1:$A$49,products!$C$1:$C$49,,0)</f>
        <v>L</v>
      </c>
      <c r="K312" s="6">
        <f>_xlfn.XLOOKUP($D312,products!$A$1:$A$49,products!$D$1:$D$49,,0)</f>
        <v>1</v>
      </c>
      <c r="L312" s="7">
        <f>_xlfn.XLOOKUP($D312,products!$A$1:$A$49,products!$E$1:$E$49,,0)</f>
        <v>14.85</v>
      </c>
      <c r="M312" s="7">
        <f t="shared" si="12"/>
        <v>14.85</v>
      </c>
      <c r="N312" t="str">
        <f t="shared" si="13"/>
        <v>Excelsa</v>
      </c>
      <c r="O312" t="str">
        <f t="shared" si="14"/>
        <v>Light</v>
      </c>
      <c r="P312" t="str">
        <f>_xlfn.XLOOKUP(orderstable[[#This Row],[Customer ID]],customers!$A$1:$A$1001,customers!$I$1:$I$1001,,0)</f>
        <v>No</v>
      </c>
    </row>
    <row r="313" spans="1:16" x14ac:dyDescent="0.2">
      <c r="A313" s="3" t="s">
        <v>2244</v>
      </c>
      <c r="B313" s="5">
        <v>43951</v>
      </c>
      <c r="C313" s="3" t="s">
        <v>2245</v>
      </c>
      <c r="D313" s="4"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4" t="str">
        <f>_xlfn.XLOOKUP(D313,products!$A$1:$A$49,products!$B$1:$B$49,,0)</f>
        <v>Exc</v>
      </c>
      <c r="J313" s="4" t="str">
        <f>_xlfn.XLOOKUP($D313,products!$A$1:$A$49,products!$C$1:$C$49,,0)</f>
        <v>M</v>
      </c>
      <c r="K313" s="6">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_xlfn.XLOOKUP(orderstable[[#This Row],[Customer ID]],customers!$A$1:$A$1001,customers!$I$1:$I$1001,,0)</f>
        <v>Yes</v>
      </c>
    </row>
    <row r="314" spans="1:16" x14ac:dyDescent="0.2">
      <c r="A314" s="3" t="s">
        <v>2250</v>
      </c>
      <c r="B314" s="5">
        <v>44317</v>
      </c>
      <c r="C314" s="3" t="s">
        <v>2251</v>
      </c>
      <c r="D314" s="4"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4" t="str">
        <f>_xlfn.XLOOKUP(D314,products!$A$1:$A$49,products!$B$1:$B$49,,0)</f>
        <v>Rob</v>
      </c>
      <c r="J314" s="4" t="str">
        <f>_xlfn.XLOOKUP($D314,products!$A$1:$A$49,products!$C$1:$C$49,,0)</f>
        <v>M</v>
      </c>
      <c r="K314" s="6">
        <f>_xlfn.XLOOKUP($D314,products!$A$1:$A$49,products!$D$1:$D$49,,0)</f>
        <v>0.5</v>
      </c>
      <c r="L314" s="7">
        <f>_xlfn.XLOOKUP($D314,products!$A$1:$A$49,products!$E$1:$E$49,,0)</f>
        <v>5.97</v>
      </c>
      <c r="M314" s="7">
        <f t="shared" si="12"/>
        <v>5.97</v>
      </c>
      <c r="N314" t="str">
        <f t="shared" si="13"/>
        <v>Robusta</v>
      </c>
      <c r="O314" t="str">
        <f t="shared" si="14"/>
        <v>Medium</v>
      </c>
      <c r="P314" t="str">
        <f>_xlfn.XLOOKUP(orderstable[[#This Row],[Customer ID]],customers!$A$1:$A$1001,customers!$I$1:$I$1001,,0)</f>
        <v>Yes</v>
      </c>
    </row>
    <row r="315" spans="1:16" x14ac:dyDescent="0.2">
      <c r="A315" s="3" t="s">
        <v>2256</v>
      </c>
      <c r="B315" s="5">
        <v>44497</v>
      </c>
      <c r="C315" s="3" t="s">
        <v>2257</v>
      </c>
      <c r="D315" s="4"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4" t="str">
        <f>_xlfn.XLOOKUP(D315,products!$A$1:$A$49,products!$B$1:$B$49,,0)</f>
        <v>Rob</v>
      </c>
      <c r="J315" s="4" t="str">
        <f>_xlfn.XLOOKUP($D315,products!$A$1:$A$49,products!$C$1:$C$49,,0)</f>
        <v>M</v>
      </c>
      <c r="K315" s="6">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_xlfn.XLOOKUP(orderstable[[#This Row],[Customer ID]],customers!$A$1:$A$1001,customers!$I$1:$I$1001,,0)</f>
        <v>Yes</v>
      </c>
    </row>
    <row r="316" spans="1:16" x14ac:dyDescent="0.2">
      <c r="A316" s="3" t="s">
        <v>2262</v>
      </c>
      <c r="B316" s="5">
        <v>44437</v>
      </c>
      <c r="C316" s="3" t="s">
        <v>2263</v>
      </c>
      <c r="D316" s="4"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4" t="str">
        <f>_xlfn.XLOOKUP(D316,products!$A$1:$A$49,products!$B$1:$B$49,,0)</f>
        <v>Rob</v>
      </c>
      <c r="J316" s="4" t="str">
        <f>_xlfn.XLOOKUP($D316,products!$A$1:$A$49,products!$C$1:$C$49,,0)</f>
        <v>D</v>
      </c>
      <c r="K316" s="6">
        <f>_xlfn.XLOOKUP($D316,products!$A$1:$A$49,products!$D$1:$D$49,,0)</f>
        <v>1</v>
      </c>
      <c r="L316" s="7">
        <f>_xlfn.XLOOKUP($D316,products!$A$1:$A$49,products!$E$1:$E$49,,0)</f>
        <v>8.9499999999999993</v>
      </c>
      <c r="M316" s="7">
        <f t="shared" si="12"/>
        <v>44.75</v>
      </c>
      <c r="N316" t="str">
        <f t="shared" si="13"/>
        <v>Robusta</v>
      </c>
      <c r="O316" t="str">
        <f t="shared" si="14"/>
        <v>Dark</v>
      </c>
      <c r="P316" t="str">
        <f>_xlfn.XLOOKUP(orderstable[[#This Row],[Customer ID]],customers!$A$1:$A$1001,customers!$I$1:$I$1001,,0)</f>
        <v>No</v>
      </c>
    </row>
    <row r="317" spans="1:16" x14ac:dyDescent="0.2">
      <c r="A317" s="3" t="s">
        <v>2267</v>
      </c>
      <c r="B317" s="5">
        <v>43826</v>
      </c>
      <c r="C317" s="3" t="s">
        <v>2268</v>
      </c>
      <c r="D317" s="4"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4" t="str">
        <f>_xlfn.XLOOKUP(D317,products!$A$1:$A$49,products!$B$1:$B$49,,0)</f>
        <v>Exc</v>
      </c>
      <c r="J317" s="4" t="str">
        <f>_xlfn.XLOOKUP($D317,products!$A$1:$A$49,products!$C$1:$C$49,,0)</f>
        <v>L</v>
      </c>
      <c r="K317" s="6">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_xlfn.XLOOKUP(orderstable[[#This Row],[Customer ID]],customers!$A$1:$A$1001,customers!$I$1:$I$1001,,0)</f>
        <v>Yes</v>
      </c>
    </row>
    <row r="318" spans="1:16" x14ac:dyDescent="0.2">
      <c r="A318" s="3" t="s">
        <v>2273</v>
      </c>
      <c r="B318" s="5">
        <v>43641</v>
      </c>
      <c r="C318" s="3" t="s">
        <v>2274</v>
      </c>
      <c r="D318" s="4"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4" t="str">
        <f>_xlfn.XLOOKUP(D318,products!$A$1:$A$49,products!$B$1:$B$49,,0)</f>
        <v>Exc</v>
      </c>
      <c r="J318" s="4" t="str">
        <f>_xlfn.XLOOKUP($D318,products!$A$1:$A$49,products!$C$1:$C$49,,0)</f>
        <v>L</v>
      </c>
      <c r="K318" s="6">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_xlfn.XLOOKUP(orderstable[[#This Row],[Customer ID]],customers!$A$1:$A$1001,customers!$I$1:$I$1001,,0)</f>
        <v>No</v>
      </c>
    </row>
    <row r="319" spans="1:16" x14ac:dyDescent="0.2">
      <c r="A319" s="3" t="s">
        <v>2279</v>
      </c>
      <c r="B319" s="5">
        <v>43526</v>
      </c>
      <c r="C319" s="3" t="s">
        <v>2280</v>
      </c>
      <c r="D319" s="4"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4" t="str">
        <f>_xlfn.XLOOKUP(D319,products!$A$1:$A$49,products!$B$1:$B$49,,0)</f>
        <v>Exc</v>
      </c>
      <c r="J319" s="4" t="str">
        <f>_xlfn.XLOOKUP($D319,products!$A$1:$A$49,products!$C$1:$C$49,,0)</f>
        <v>D</v>
      </c>
      <c r="K319" s="6">
        <f>_xlfn.XLOOKUP($D319,products!$A$1:$A$49,products!$D$1:$D$49,,0)</f>
        <v>0.5</v>
      </c>
      <c r="L319" s="7">
        <f>_xlfn.XLOOKUP($D319,products!$A$1:$A$49,products!$E$1:$E$49,,0)</f>
        <v>7.29</v>
      </c>
      <c r="M319" s="7">
        <f t="shared" si="12"/>
        <v>21.87</v>
      </c>
      <c r="N319" t="str">
        <f t="shared" si="13"/>
        <v>Excelsa</v>
      </c>
      <c r="O319" t="str">
        <f t="shared" si="14"/>
        <v>Dark</v>
      </c>
      <c r="P319" t="str">
        <f>_xlfn.XLOOKUP(orderstable[[#This Row],[Customer ID]],customers!$A$1:$A$1001,customers!$I$1:$I$1001,,0)</f>
        <v>No</v>
      </c>
    </row>
    <row r="320" spans="1:16" x14ac:dyDescent="0.2">
      <c r="A320" s="3" t="s">
        <v>2285</v>
      </c>
      <c r="B320" s="5">
        <v>44563</v>
      </c>
      <c r="C320" s="3" t="s">
        <v>2286</v>
      </c>
      <c r="D320" s="4"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4" t="str">
        <f>_xlfn.XLOOKUP(D320,products!$A$1:$A$49,products!$B$1:$B$49,,0)</f>
        <v>Ara</v>
      </c>
      <c r="J320" s="4" t="str">
        <f>_xlfn.XLOOKUP($D320,products!$A$1:$A$49,products!$C$1:$C$49,,0)</f>
        <v>M</v>
      </c>
      <c r="K320" s="6">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_xlfn.XLOOKUP(orderstable[[#This Row],[Customer ID]],customers!$A$1:$A$1001,customers!$I$1:$I$1001,,0)</f>
        <v>Yes</v>
      </c>
    </row>
    <row r="321" spans="1:16" x14ac:dyDescent="0.2">
      <c r="A321" s="3" t="s">
        <v>2291</v>
      </c>
      <c r="B321" s="5">
        <v>43676</v>
      </c>
      <c r="C321" s="3" t="s">
        <v>2292</v>
      </c>
      <c r="D321" s="4"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4" t="str">
        <f>_xlfn.XLOOKUP(D321,products!$A$1:$A$49,products!$B$1:$B$49,,0)</f>
        <v>Exc</v>
      </c>
      <c r="J321" s="4" t="str">
        <f>_xlfn.XLOOKUP($D321,products!$A$1:$A$49,products!$C$1:$C$49,,0)</f>
        <v>M</v>
      </c>
      <c r="K321" s="6">
        <f>_xlfn.XLOOKUP($D321,products!$A$1:$A$49,products!$D$1:$D$49,,0)</f>
        <v>0.2</v>
      </c>
      <c r="L321" s="7">
        <f>_xlfn.XLOOKUP($D321,products!$A$1:$A$49,products!$E$1:$E$49,,0)</f>
        <v>4.125</v>
      </c>
      <c r="M321" s="7">
        <f t="shared" si="12"/>
        <v>8.25</v>
      </c>
      <c r="N321" t="str">
        <f t="shared" si="13"/>
        <v>Excelsa</v>
      </c>
      <c r="O321" t="str">
        <f t="shared" si="14"/>
        <v>Medium</v>
      </c>
      <c r="P321" t="str">
        <f>_xlfn.XLOOKUP(orderstable[[#This Row],[Customer ID]],customers!$A$1:$A$1001,customers!$I$1:$I$1001,,0)</f>
        <v>Yes</v>
      </c>
    </row>
    <row r="322" spans="1:16" x14ac:dyDescent="0.2">
      <c r="A322" s="3" t="s">
        <v>2291</v>
      </c>
      <c r="B322" s="5">
        <v>43676</v>
      </c>
      <c r="C322" s="3" t="s">
        <v>2292</v>
      </c>
      <c r="D322" s="4"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4" t="str">
        <f>_xlfn.XLOOKUP(D322,products!$A$1:$A$49,products!$B$1:$B$49,,0)</f>
        <v>Ara</v>
      </c>
      <c r="J322" s="4" t="str">
        <f>_xlfn.XLOOKUP($D322,products!$A$1:$A$49,products!$C$1:$C$49,,0)</f>
        <v>L</v>
      </c>
      <c r="K322" s="6">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_xlfn.XLOOKUP(orderstable[[#This Row],[Customer ID]],customers!$A$1:$A$1001,customers!$I$1:$I$1001,,0)</f>
        <v>Yes</v>
      </c>
    </row>
    <row r="323" spans="1:16" x14ac:dyDescent="0.2">
      <c r="A323" s="3" t="s">
        <v>2301</v>
      </c>
      <c r="B323" s="5">
        <v>44170</v>
      </c>
      <c r="C323" s="3" t="s">
        <v>2302</v>
      </c>
      <c r="D323" s="4"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4" t="str">
        <f>_xlfn.XLOOKUP(D323,products!$A$1:$A$49,products!$B$1:$B$49,,0)</f>
        <v>Ara</v>
      </c>
      <c r="J323" s="4" t="str">
        <f>_xlfn.XLOOKUP($D323,products!$A$1:$A$49,products!$C$1:$C$49,,0)</f>
        <v>M</v>
      </c>
      <c r="K323" s="6">
        <f>_xlfn.XLOOKUP($D323,products!$A$1:$A$49,products!$D$1:$D$49,,0)</f>
        <v>0.2</v>
      </c>
      <c r="L323" s="7">
        <f>_xlfn.XLOOKUP($D323,products!$A$1:$A$49,products!$E$1:$E$49,,0)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
      <c r="A324" s="3" t="s">
        <v>2307</v>
      </c>
      <c r="B324" s="5">
        <v>44182</v>
      </c>
      <c r="C324" s="3" t="s">
        <v>2308</v>
      </c>
      <c r="D324" s="4"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4" t="str">
        <f>_xlfn.XLOOKUP(D324,products!$A$1:$A$49,products!$B$1:$B$49,,0)</f>
        <v>Lib</v>
      </c>
      <c r="J324" s="4" t="str">
        <f>_xlfn.XLOOKUP($D324,products!$A$1:$A$49,products!$C$1:$C$49,,0)</f>
        <v>D</v>
      </c>
      <c r="K324" s="6">
        <f>_xlfn.XLOOKUP($D324,products!$A$1:$A$49,products!$D$1:$D$49,,0)</f>
        <v>0.5</v>
      </c>
      <c r="L324" s="7">
        <f>_xlfn.XLOOKUP($D324,products!$A$1:$A$49,products!$E$1:$E$49,,0)</f>
        <v>7.77</v>
      </c>
      <c r="M324" s="7">
        <f t="shared" si="15"/>
        <v>23.31</v>
      </c>
      <c r="N324" t="str">
        <f t="shared" si="16"/>
        <v>Liberica</v>
      </c>
      <c r="O324" t="str">
        <f t="shared" si="17"/>
        <v>Dark</v>
      </c>
      <c r="P324" t="str">
        <f>_xlfn.XLOOKUP(orderstable[[#This Row],[Customer ID]],customers!$A$1:$A$1001,customers!$I$1:$I$1001,,0)</f>
        <v>No</v>
      </c>
    </row>
    <row r="325" spans="1:16" x14ac:dyDescent="0.2">
      <c r="A325" s="3" t="s">
        <v>2313</v>
      </c>
      <c r="B325" s="5">
        <v>44373</v>
      </c>
      <c r="C325" s="3" t="s">
        <v>2314</v>
      </c>
      <c r="D325" s="4"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4" t="str">
        <f>_xlfn.XLOOKUP(D325,products!$A$1:$A$49,products!$B$1:$B$49,,0)</f>
        <v>Exc</v>
      </c>
      <c r="J325" s="4" t="str">
        <f>_xlfn.XLOOKUP($D325,products!$A$1:$A$49,products!$C$1:$C$49,,0)</f>
        <v>D</v>
      </c>
      <c r="K325" s="6">
        <f>_xlfn.XLOOKUP($D325,products!$A$1:$A$49,products!$D$1:$D$49,,0)</f>
        <v>0.2</v>
      </c>
      <c r="L325" s="7">
        <f>_xlfn.XLOOKUP($D325,products!$A$1:$A$49,products!$E$1:$E$49,,0)</f>
        <v>3.645</v>
      </c>
      <c r="M325" s="7">
        <f t="shared" si="15"/>
        <v>18.225000000000001</v>
      </c>
      <c r="N325" t="str">
        <f t="shared" si="16"/>
        <v>Excelsa</v>
      </c>
      <c r="O325" t="str">
        <f t="shared" si="17"/>
        <v>Dark</v>
      </c>
      <c r="P325" t="str">
        <f>_xlfn.XLOOKUP(orderstable[[#This Row],[Customer ID]],customers!$A$1:$A$1001,customers!$I$1:$I$1001,,0)</f>
        <v>Yes</v>
      </c>
    </row>
    <row r="326" spans="1:16" x14ac:dyDescent="0.2">
      <c r="A326" s="3" t="s">
        <v>2319</v>
      </c>
      <c r="B326" s="5">
        <v>43666</v>
      </c>
      <c r="C326" s="3" t="s">
        <v>2320</v>
      </c>
      <c r="D326" s="4"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4" t="str">
        <f>_xlfn.XLOOKUP(D326,products!$A$1:$A$49,products!$B$1:$B$49,,0)</f>
        <v>Exc</v>
      </c>
      <c r="J326" s="4" t="str">
        <f>_xlfn.XLOOKUP($D326,products!$A$1:$A$49,products!$C$1:$C$49,,0)</f>
        <v>M</v>
      </c>
      <c r="K326" s="6">
        <f>_xlfn.XLOOKUP($D326,products!$A$1:$A$49,products!$D$1:$D$49,,0)</f>
        <v>1</v>
      </c>
      <c r="L326" s="7">
        <f>_xlfn.XLOOKUP($D326,products!$A$1:$A$49,products!$E$1:$E$49,,0)</f>
        <v>13.75</v>
      </c>
      <c r="M326" s="7">
        <f t="shared" si="15"/>
        <v>13.75</v>
      </c>
      <c r="N326" t="str">
        <f t="shared" si="16"/>
        <v>Excelsa</v>
      </c>
      <c r="O326" t="str">
        <f t="shared" si="17"/>
        <v>Medium</v>
      </c>
      <c r="P326" t="str">
        <f>_xlfn.XLOOKUP(orderstable[[#This Row],[Customer ID]],customers!$A$1:$A$1001,customers!$I$1:$I$1001,,0)</f>
        <v>No</v>
      </c>
    </row>
    <row r="327" spans="1:16" x14ac:dyDescent="0.2">
      <c r="A327" s="3" t="s">
        <v>2324</v>
      </c>
      <c r="B327" s="5">
        <v>44756</v>
      </c>
      <c r="C327" s="3" t="s">
        <v>2325</v>
      </c>
      <c r="D327" s="4"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4" t="str">
        <f>_xlfn.XLOOKUP(D327,products!$A$1:$A$49,products!$B$1:$B$49,,0)</f>
        <v>Ara</v>
      </c>
      <c r="J327" s="4" t="str">
        <f>_xlfn.XLOOKUP($D327,products!$A$1:$A$49,products!$C$1:$C$49,,0)</f>
        <v>L</v>
      </c>
      <c r="K327" s="6">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_xlfn.XLOOKUP(orderstable[[#This Row],[Customer ID]],customers!$A$1:$A$1001,customers!$I$1:$I$1001,,0)</f>
        <v>Yes</v>
      </c>
    </row>
    <row r="328" spans="1:16" x14ac:dyDescent="0.2">
      <c r="A328" s="3" t="s">
        <v>2330</v>
      </c>
      <c r="B328" s="5">
        <v>44057</v>
      </c>
      <c r="C328" s="3" t="s">
        <v>2331</v>
      </c>
      <c r="D328" s="4"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4" t="str">
        <f>_xlfn.XLOOKUP(D328,products!$A$1:$A$49,products!$B$1:$B$49,,0)</f>
        <v>Rob</v>
      </c>
      <c r="J328" s="4" t="str">
        <f>_xlfn.XLOOKUP($D328,products!$A$1:$A$49,products!$C$1:$C$49,,0)</f>
        <v>D</v>
      </c>
      <c r="K328" s="6">
        <f>_xlfn.XLOOKUP($D328,products!$A$1:$A$49,products!$D$1:$D$49,,0)</f>
        <v>1</v>
      </c>
      <c r="L328" s="7">
        <f>_xlfn.XLOOKUP($D328,products!$A$1:$A$49,products!$E$1:$E$49,,0)</f>
        <v>8.9499999999999993</v>
      </c>
      <c r="M328" s="7">
        <f t="shared" si="15"/>
        <v>44.75</v>
      </c>
      <c r="N328" t="str">
        <f t="shared" si="16"/>
        <v>Robusta</v>
      </c>
      <c r="O328" t="str">
        <f t="shared" si="17"/>
        <v>Dark</v>
      </c>
      <c r="P328" t="str">
        <f>_xlfn.XLOOKUP(orderstable[[#This Row],[Customer ID]],customers!$A$1:$A$1001,customers!$I$1:$I$1001,,0)</f>
        <v>No</v>
      </c>
    </row>
    <row r="329" spans="1:16" x14ac:dyDescent="0.2">
      <c r="A329" s="3" t="s">
        <v>2335</v>
      </c>
      <c r="B329" s="5">
        <v>43579</v>
      </c>
      <c r="C329" s="3" t="s">
        <v>2336</v>
      </c>
      <c r="D329" s="4"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4" t="str">
        <f>_xlfn.XLOOKUP(D329,products!$A$1:$A$49,products!$B$1:$B$49,,0)</f>
        <v>Rob</v>
      </c>
      <c r="J329" s="4" t="str">
        <f>_xlfn.XLOOKUP($D329,products!$A$1:$A$49,products!$C$1:$C$49,,0)</f>
        <v>D</v>
      </c>
      <c r="K329" s="6">
        <f>_xlfn.XLOOKUP($D329,products!$A$1:$A$49,products!$D$1:$D$49,,0)</f>
        <v>1</v>
      </c>
      <c r="L329" s="7">
        <f>_xlfn.XLOOKUP($D329,products!$A$1:$A$49,products!$E$1:$E$49,,0)</f>
        <v>8.9499999999999993</v>
      </c>
      <c r="M329" s="7">
        <f t="shared" si="15"/>
        <v>44.75</v>
      </c>
      <c r="N329" t="str">
        <f t="shared" si="16"/>
        <v>Robusta</v>
      </c>
      <c r="O329" t="str">
        <f t="shared" si="17"/>
        <v>Dark</v>
      </c>
      <c r="P329" t="str">
        <f>_xlfn.XLOOKUP(orderstable[[#This Row],[Customer ID]],customers!$A$1:$A$1001,customers!$I$1:$I$1001,,0)</f>
        <v>Yes</v>
      </c>
    </row>
    <row r="330" spans="1:16" x14ac:dyDescent="0.2">
      <c r="A330" s="3" t="s">
        <v>2341</v>
      </c>
      <c r="B330" s="5">
        <v>43620</v>
      </c>
      <c r="C330" s="3" t="s">
        <v>2342</v>
      </c>
      <c r="D330" s="4"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4" t="str">
        <f>_xlfn.XLOOKUP(D330,products!$A$1:$A$49,products!$B$1:$B$49,,0)</f>
        <v>Lib</v>
      </c>
      <c r="J330" s="4" t="str">
        <f>_xlfn.XLOOKUP($D330,products!$A$1:$A$49,products!$C$1:$C$49,,0)</f>
        <v>L</v>
      </c>
      <c r="K330" s="6">
        <f>_xlfn.XLOOKUP($D330,products!$A$1:$A$49,products!$D$1:$D$49,,0)</f>
        <v>0.5</v>
      </c>
      <c r="L330" s="7">
        <f>_xlfn.XLOOKUP($D330,products!$A$1:$A$49,products!$E$1:$E$49,,0)</f>
        <v>9.51</v>
      </c>
      <c r="M330" s="7">
        <f t="shared" si="15"/>
        <v>38.04</v>
      </c>
      <c r="N330" t="str">
        <f t="shared" si="16"/>
        <v>Liberica</v>
      </c>
      <c r="O330" t="str">
        <f t="shared" si="17"/>
        <v>Light</v>
      </c>
      <c r="P330" t="str">
        <f>_xlfn.XLOOKUP(orderstable[[#This Row],[Customer ID]],customers!$A$1:$A$1001,customers!$I$1:$I$1001,,0)</f>
        <v>Yes</v>
      </c>
    </row>
    <row r="331" spans="1:16" x14ac:dyDescent="0.2">
      <c r="A331" s="3" t="s">
        <v>2346</v>
      </c>
      <c r="B331" s="5">
        <v>44781</v>
      </c>
      <c r="C331" s="3" t="s">
        <v>2347</v>
      </c>
      <c r="D331" s="4"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4" t="str">
        <f>_xlfn.XLOOKUP(D331,products!$A$1:$A$49,products!$B$1:$B$49,,0)</f>
        <v>Rob</v>
      </c>
      <c r="J331" s="4" t="str">
        <f>_xlfn.XLOOKUP($D331,products!$A$1:$A$49,products!$C$1:$C$49,,0)</f>
        <v>D</v>
      </c>
      <c r="K331" s="6">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_xlfn.XLOOKUP(orderstable[[#This Row],[Customer ID]],customers!$A$1:$A$1001,customers!$I$1:$I$1001,,0)</f>
        <v>Yes</v>
      </c>
    </row>
    <row r="332" spans="1:16" x14ac:dyDescent="0.2">
      <c r="A332" s="3" t="s">
        <v>2351</v>
      </c>
      <c r="B332" s="5">
        <v>43782</v>
      </c>
      <c r="C332" s="3" t="s">
        <v>2280</v>
      </c>
      <c r="D332" s="4"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4" t="str">
        <f>_xlfn.XLOOKUP(D332,products!$A$1:$A$49,products!$B$1:$B$49,,0)</f>
        <v>Rob</v>
      </c>
      <c r="J332" s="4" t="str">
        <f>_xlfn.XLOOKUP($D332,products!$A$1:$A$49,products!$C$1:$C$49,,0)</f>
        <v>D</v>
      </c>
      <c r="K332" s="6">
        <f>_xlfn.XLOOKUP($D332,products!$A$1:$A$49,products!$D$1:$D$49,,0)</f>
        <v>0.5</v>
      </c>
      <c r="L332" s="7">
        <f>_xlfn.XLOOKUP($D332,products!$A$1:$A$49,products!$E$1:$E$49,,0)</f>
        <v>5.3699999999999992</v>
      </c>
      <c r="M332" s="7">
        <f t="shared" si="15"/>
        <v>16.11</v>
      </c>
      <c r="N332" t="str">
        <f t="shared" si="16"/>
        <v>Robusta</v>
      </c>
      <c r="O332" t="str">
        <f t="shared" si="17"/>
        <v>Dark</v>
      </c>
      <c r="P332" t="str">
        <f>_xlfn.XLOOKUP(orderstable[[#This Row],[Customer ID]],customers!$A$1:$A$1001,customers!$I$1:$I$1001,,0)</f>
        <v>No</v>
      </c>
    </row>
    <row r="333" spans="1:16" x14ac:dyDescent="0.2">
      <c r="A333" s="3" t="s">
        <v>2357</v>
      </c>
      <c r="B333" s="5">
        <v>43989</v>
      </c>
      <c r="C333" s="3" t="s">
        <v>2358</v>
      </c>
      <c r="D333" s="4"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4" t="str">
        <f>_xlfn.XLOOKUP(D333,products!$A$1:$A$49,products!$B$1:$B$49,,0)</f>
        <v>Rob</v>
      </c>
      <c r="J333" s="4" t="str">
        <f>_xlfn.XLOOKUP($D333,products!$A$1:$A$49,products!$C$1:$C$49,,0)</f>
        <v>M</v>
      </c>
      <c r="K333" s="6">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_xlfn.XLOOKUP(orderstable[[#This Row],[Customer ID]],customers!$A$1:$A$1001,customers!$I$1:$I$1001,,0)</f>
        <v>Yes</v>
      </c>
    </row>
    <row r="334" spans="1:16" x14ac:dyDescent="0.2">
      <c r="A334" s="3" t="s">
        <v>2363</v>
      </c>
      <c r="B334" s="5">
        <v>43689</v>
      </c>
      <c r="C334" s="3" t="s">
        <v>2364</v>
      </c>
      <c r="D334" s="4"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4" t="str">
        <f>_xlfn.XLOOKUP(D334,products!$A$1:$A$49,products!$B$1:$B$49,,0)</f>
        <v>Ara</v>
      </c>
      <c r="J334" s="4" t="str">
        <f>_xlfn.XLOOKUP($D334,products!$A$1:$A$49,products!$C$1:$C$49,,0)</f>
        <v>D</v>
      </c>
      <c r="K334" s="6">
        <f>_xlfn.XLOOKUP($D334,products!$A$1:$A$49,products!$D$1:$D$49,,0)</f>
        <v>0.5</v>
      </c>
      <c r="L334" s="7">
        <f>_xlfn.XLOOKUP($D334,products!$A$1:$A$49,products!$E$1:$E$49,,0)</f>
        <v>5.97</v>
      </c>
      <c r="M334" s="7">
        <f t="shared" si="15"/>
        <v>17.91</v>
      </c>
      <c r="N334" t="str">
        <f t="shared" si="16"/>
        <v>Arabica</v>
      </c>
      <c r="O334" t="str">
        <f t="shared" si="17"/>
        <v>Dark</v>
      </c>
      <c r="P334" t="str">
        <f>_xlfn.XLOOKUP(orderstable[[#This Row],[Customer ID]],customers!$A$1:$A$1001,customers!$I$1:$I$1001,,0)</f>
        <v>Yes</v>
      </c>
    </row>
    <row r="335" spans="1:16" x14ac:dyDescent="0.2">
      <c r="A335" s="3" t="s">
        <v>2369</v>
      </c>
      <c r="B335" s="5">
        <v>43712</v>
      </c>
      <c r="C335" s="3" t="s">
        <v>2370</v>
      </c>
      <c r="D335" s="4"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4" t="str">
        <f>_xlfn.XLOOKUP(D335,products!$A$1:$A$49,products!$B$1:$B$49,,0)</f>
        <v>Rob</v>
      </c>
      <c r="J335" s="4" t="str">
        <f>_xlfn.XLOOKUP($D335,products!$A$1:$A$49,products!$C$1:$C$49,,0)</f>
        <v>M</v>
      </c>
      <c r="K335" s="6">
        <f>_xlfn.XLOOKUP($D335,products!$A$1:$A$49,products!$D$1:$D$49,,0)</f>
        <v>0.5</v>
      </c>
      <c r="L335" s="7">
        <f>_xlfn.XLOOKUP($D335,products!$A$1:$A$49,products!$E$1:$E$49,,0)</f>
        <v>5.97</v>
      </c>
      <c r="M335" s="7">
        <f t="shared" si="15"/>
        <v>23.88</v>
      </c>
      <c r="N335" t="str">
        <f t="shared" si="16"/>
        <v>Robusta</v>
      </c>
      <c r="O335" t="str">
        <f t="shared" si="17"/>
        <v>Medium</v>
      </c>
      <c r="P335" t="str">
        <f>_xlfn.XLOOKUP(orderstable[[#This Row],[Customer ID]],customers!$A$1:$A$1001,customers!$I$1:$I$1001,,0)</f>
        <v>Yes</v>
      </c>
    </row>
    <row r="336" spans="1:16" x14ac:dyDescent="0.2">
      <c r="A336" s="3" t="s">
        <v>2375</v>
      </c>
      <c r="B336" s="5">
        <v>43742</v>
      </c>
      <c r="C336" s="3" t="s">
        <v>2376</v>
      </c>
      <c r="D336" s="4"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4" t="str">
        <f>_xlfn.XLOOKUP(D336,products!$A$1:$A$49,products!$B$1:$B$49,,0)</f>
        <v>Rob</v>
      </c>
      <c r="J336" s="4" t="str">
        <f>_xlfn.XLOOKUP($D336,products!$A$1:$A$49,products!$C$1:$C$49,,0)</f>
        <v>L</v>
      </c>
      <c r="K336" s="6">
        <f>_xlfn.XLOOKUP($D336,products!$A$1:$A$49,products!$D$1:$D$49,,0)</f>
        <v>1</v>
      </c>
      <c r="L336" s="7">
        <f>_xlfn.XLOOKUP($D336,products!$A$1:$A$49,products!$E$1:$E$49,,0)</f>
        <v>11.95</v>
      </c>
      <c r="M336" s="7">
        <f t="shared" si="15"/>
        <v>59.75</v>
      </c>
      <c r="N336" t="str">
        <f t="shared" si="16"/>
        <v>Robusta</v>
      </c>
      <c r="O336" t="str">
        <f t="shared" si="17"/>
        <v>Light</v>
      </c>
      <c r="P336" t="str">
        <f>_xlfn.XLOOKUP(orderstable[[#This Row],[Customer ID]],customers!$A$1:$A$1001,customers!$I$1:$I$1001,,0)</f>
        <v>No</v>
      </c>
    </row>
    <row r="337" spans="1:16" x14ac:dyDescent="0.2">
      <c r="A337" s="3" t="s">
        <v>2379</v>
      </c>
      <c r="B337" s="5">
        <v>43885</v>
      </c>
      <c r="C337" s="3" t="s">
        <v>2380</v>
      </c>
      <c r="D337" s="4"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4" t="str">
        <f>_xlfn.XLOOKUP(D337,products!$A$1:$A$49,products!$B$1:$B$49,,0)</f>
        <v>Lib</v>
      </c>
      <c r="J337" s="4" t="str">
        <f>_xlfn.XLOOKUP($D337,products!$A$1:$A$49,products!$C$1:$C$49,,0)</f>
        <v>L</v>
      </c>
      <c r="K337" s="6">
        <f>_xlfn.XLOOKUP($D337,products!$A$1:$A$49,products!$D$1:$D$49,,0)</f>
        <v>0.2</v>
      </c>
      <c r="L337" s="7">
        <f>_xlfn.XLOOKUP($D337,products!$A$1:$A$49,products!$E$1:$E$49,,0)</f>
        <v>4.7549999999999999</v>
      </c>
      <c r="M337" s="7">
        <f t="shared" si="15"/>
        <v>28.53</v>
      </c>
      <c r="N337" t="str">
        <f t="shared" si="16"/>
        <v>Liberica</v>
      </c>
      <c r="O337" t="str">
        <f t="shared" si="17"/>
        <v>Light</v>
      </c>
      <c r="P337" t="str">
        <f>_xlfn.XLOOKUP(orderstable[[#This Row],[Customer ID]],customers!$A$1:$A$1001,customers!$I$1:$I$1001,,0)</f>
        <v>Yes</v>
      </c>
    </row>
    <row r="338" spans="1:16" x14ac:dyDescent="0.2">
      <c r="A338" s="3" t="s">
        <v>2385</v>
      </c>
      <c r="B338" s="5">
        <v>44434</v>
      </c>
      <c r="C338" s="3" t="s">
        <v>2386</v>
      </c>
      <c r="D338" s="4"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4" t="str">
        <f>_xlfn.XLOOKUP(D338,products!$A$1:$A$49,products!$B$1:$B$49,,0)</f>
        <v>Ara</v>
      </c>
      <c r="J338" s="4" t="str">
        <f>_xlfn.XLOOKUP($D338,products!$A$1:$A$49,products!$C$1:$C$49,,0)</f>
        <v>M</v>
      </c>
      <c r="K338" s="6">
        <f>_xlfn.XLOOKUP($D338,products!$A$1:$A$49,products!$D$1:$D$49,,0)</f>
        <v>1</v>
      </c>
      <c r="L338" s="7">
        <f>_xlfn.XLOOKUP($D338,products!$A$1:$A$49,products!$E$1:$E$49,,0)</f>
        <v>11.25</v>
      </c>
      <c r="M338" s="7">
        <f t="shared" si="15"/>
        <v>45</v>
      </c>
      <c r="N338" t="str">
        <f t="shared" si="16"/>
        <v>Arabica</v>
      </c>
      <c r="O338" t="str">
        <f t="shared" si="17"/>
        <v>Medium</v>
      </c>
      <c r="P338" t="str">
        <f>_xlfn.XLOOKUP(orderstable[[#This Row],[Customer ID]],customers!$A$1:$A$1001,customers!$I$1:$I$1001,,0)</f>
        <v>No</v>
      </c>
    </row>
    <row r="339" spans="1:16" x14ac:dyDescent="0.2">
      <c r="A339" s="3" t="s">
        <v>2391</v>
      </c>
      <c r="B339" s="5">
        <v>44472</v>
      </c>
      <c r="C339" s="3" t="s">
        <v>2331</v>
      </c>
      <c r="D339" s="4"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4" t="str">
        <f>_xlfn.XLOOKUP(D339,products!$A$1:$A$49,products!$B$1:$B$49,,0)</f>
        <v>Exc</v>
      </c>
      <c r="J339" s="4" t="str">
        <f>_xlfn.XLOOKUP($D339,products!$A$1:$A$49,products!$C$1:$C$49,,0)</f>
        <v>D</v>
      </c>
      <c r="K339" s="6">
        <f>_xlfn.XLOOKUP($D339,products!$A$1:$A$49,products!$D$1:$D$49,,0)</f>
        <v>2.5</v>
      </c>
      <c r="L339" s="7">
        <f>_xlfn.XLOOKUP($D339,products!$A$1:$A$49,products!$E$1:$E$49,,0)</f>
        <v>27.945</v>
      </c>
      <c r="M339" s="7">
        <f t="shared" si="15"/>
        <v>55.89</v>
      </c>
      <c r="N339" t="str">
        <f t="shared" si="16"/>
        <v>Excelsa</v>
      </c>
      <c r="O339" t="str">
        <f t="shared" si="17"/>
        <v>Dark</v>
      </c>
      <c r="P339" t="str">
        <f>_xlfn.XLOOKUP(orderstable[[#This Row],[Customer ID]],customers!$A$1:$A$1001,customers!$I$1:$I$1001,,0)</f>
        <v>No</v>
      </c>
    </row>
    <row r="340" spans="1:16" x14ac:dyDescent="0.2">
      <c r="A340" s="3" t="s">
        <v>2396</v>
      </c>
      <c r="B340" s="5">
        <v>43995</v>
      </c>
      <c r="C340" s="3" t="s">
        <v>2397</v>
      </c>
      <c r="D340" s="4"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4" t="str">
        <f>_xlfn.XLOOKUP(D340,products!$A$1:$A$49,products!$B$1:$B$49,,0)</f>
        <v>Exc</v>
      </c>
      <c r="J340" s="4" t="str">
        <f>_xlfn.XLOOKUP($D340,products!$A$1:$A$49,products!$C$1:$C$49,,0)</f>
        <v>L</v>
      </c>
      <c r="K340" s="6">
        <f>_xlfn.XLOOKUP($D340,products!$A$1:$A$49,products!$D$1:$D$49,,0)</f>
        <v>1</v>
      </c>
      <c r="L340" s="7">
        <f>_xlfn.XLOOKUP($D340,products!$A$1:$A$49,products!$E$1:$E$49,,0)</f>
        <v>14.85</v>
      </c>
      <c r="M340" s="7">
        <f t="shared" si="15"/>
        <v>59.4</v>
      </c>
      <c r="N340" t="str">
        <f t="shared" si="16"/>
        <v>Excelsa</v>
      </c>
      <c r="O340" t="str">
        <f t="shared" si="17"/>
        <v>Light</v>
      </c>
      <c r="P340" t="str">
        <f>_xlfn.XLOOKUP(orderstable[[#This Row],[Customer ID]],customers!$A$1:$A$1001,customers!$I$1:$I$1001,,0)</f>
        <v>No</v>
      </c>
    </row>
    <row r="341" spans="1:16" x14ac:dyDescent="0.2">
      <c r="A341" s="3" t="s">
        <v>2402</v>
      </c>
      <c r="B341" s="5">
        <v>44256</v>
      </c>
      <c r="C341" s="3" t="s">
        <v>2403</v>
      </c>
      <c r="D341" s="4"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4" t="str">
        <f>_xlfn.XLOOKUP(D341,products!$A$1:$A$49,products!$B$1:$B$49,,0)</f>
        <v>Exc</v>
      </c>
      <c r="J341" s="4" t="str">
        <f>_xlfn.XLOOKUP($D341,products!$A$1:$A$49,products!$C$1:$C$49,,0)</f>
        <v>D</v>
      </c>
      <c r="K341" s="6">
        <f>_xlfn.XLOOKUP($D341,products!$A$1:$A$49,products!$D$1:$D$49,,0)</f>
        <v>0.2</v>
      </c>
      <c r="L341" s="7">
        <f>_xlfn.XLOOKUP($D341,products!$A$1:$A$49,products!$E$1:$E$49,,0)</f>
        <v>3.645</v>
      </c>
      <c r="M341" s="7">
        <f t="shared" si="15"/>
        <v>7.29</v>
      </c>
      <c r="N341" t="str">
        <f t="shared" si="16"/>
        <v>Excelsa</v>
      </c>
      <c r="O341" t="str">
        <f t="shared" si="17"/>
        <v>Dark</v>
      </c>
      <c r="P341" t="str">
        <f>_xlfn.XLOOKUP(orderstable[[#This Row],[Customer ID]],customers!$A$1:$A$1001,customers!$I$1:$I$1001,,0)</f>
        <v>Yes</v>
      </c>
    </row>
    <row r="342" spans="1:16" x14ac:dyDescent="0.2">
      <c r="A342" s="3" t="s">
        <v>2408</v>
      </c>
      <c r="B342" s="5">
        <v>43528</v>
      </c>
      <c r="C342" s="3" t="s">
        <v>2409</v>
      </c>
      <c r="D342" s="4"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4" t="str">
        <f>_xlfn.XLOOKUP(D342,products!$A$1:$A$49,products!$B$1:$B$49,,0)</f>
        <v>Exc</v>
      </c>
      <c r="J342" s="4" t="str">
        <f>_xlfn.XLOOKUP($D342,products!$A$1:$A$49,products!$C$1:$C$49,,0)</f>
        <v>D</v>
      </c>
      <c r="K342" s="6">
        <f>_xlfn.XLOOKUP($D342,products!$A$1:$A$49,products!$D$1:$D$49,,0)</f>
        <v>0.5</v>
      </c>
      <c r="L342" s="7">
        <f>_xlfn.XLOOKUP($D342,products!$A$1:$A$49,products!$E$1:$E$49,,0)</f>
        <v>7.29</v>
      </c>
      <c r="M342" s="7">
        <f t="shared" si="15"/>
        <v>7.29</v>
      </c>
      <c r="N342" t="str">
        <f t="shared" si="16"/>
        <v>Excelsa</v>
      </c>
      <c r="O342" t="str">
        <f t="shared" si="17"/>
        <v>Dark</v>
      </c>
      <c r="P342" t="str">
        <f>_xlfn.XLOOKUP(orderstable[[#This Row],[Customer ID]],customers!$A$1:$A$1001,customers!$I$1:$I$1001,,0)</f>
        <v>Yes</v>
      </c>
    </row>
    <row r="343" spans="1:16" x14ac:dyDescent="0.2">
      <c r="A343" s="3" t="s">
        <v>2414</v>
      </c>
      <c r="B343" s="5">
        <v>43751</v>
      </c>
      <c r="C343" s="3" t="s">
        <v>2415</v>
      </c>
      <c r="D343" s="4"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4" t="str">
        <f>_xlfn.XLOOKUP(D343,products!$A$1:$A$49,products!$B$1:$B$49,,0)</f>
        <v>Exc</v>
      </c>
      <c r="J343" s="4" t="str">
        <f>_xlfn.XLOOKUP($D343,products!$A$1:$A$49,products!$C$1:$C$49,,0)</f>
        <v>L</v>
      </c>
      <c r="K343" s="6">
        <f>_xlfn.XLOOKUP($D343,products!$A$1:$A$49,products!$D$1:$D$49,,0)</f>
        <v>0.5</v>
      </c>
      <c r="L343" s="7">
        <f>_xlfn.XLOOKUP($D343,products!$A$1:$A$49,products!$E$1:$E$49,,0)</f>
        <v>8.91</v>
      </c>
      <c r="M343" s="7">
        <f t="shared" si="15"/>
        <v>17.82</v>
      </c>
      <c r="N343" t="str">
        <f t="shared" si="16"/>
        <v>Excelsa</v>
      </c>
      <c r="O343" t="str">
        <f t="shared" si="17"/>
        <v>Light</v>
      </c>
      <c r="P343" t="str">
        <f>_xlfn.XLOOKUP(orderstable[[#This Row],[Customer ID]],customers!$A$1:$A$1001,customers!$I$1:$I$1001,,0)</f>
        <v>No</v>
      </c>
    </row>
    <row r="344" spans="1:16" x14ac:dyDescent="0.2">
      <c r="A344" s="3" t="s">
        <v>2414</v>
      </c>
      <c r="B344" s="5">
        <v>43751</v>
      </c>
      <c r="C344" s="3" t="s">
        <v>2415</v>
      </c>
      <c r="D344" s="4"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4" t="str">
        <f>_xlfn.XLOOKUP(D344,products!$A$1:$A$49,products!$B$1:$B$49,,0)</f>
        <v>Lib</v>
      </c>
      <c r="J344" s="4" t="str">
        <f>_xlfn.XLOOKUP($D344,products!$A$1:$A$49,products!$C$1:$C$49,,0)</f>
        <v>D</v>
      </c>
      <c r="K344" s="6">
        <f>_xlfn.XLOOKUP($D344,products!$A$1:$A$49,products!$D$1:$D$49,,0)</f>
        <v>0.5</v>
      </c>
      <c r="L344" s="7">
        <f>_xlfn.XLOOKUP($D344,products!$A$1:$A$49,products!$E$1:$E$49,,0)</f>
        <v>7.77</v>
      </c>
      <c r="M344" s="7">
        <f t="shared" si="15"/>
        <v>38.849999999999994</v>
      </c>
      <c r="N344" t="str">
        <f t="shared" si="16"/>
        <v>Liberica</v>
      </c>
      <c r="O344" t="str">
        <f t="shared" si="17"/>
        <v>Dark</v>
      </c>
      <c r="P344" t="str">
        <f>_xlfn.XLOOKUP(orderstable[[#This Row],[Customer ID]],customers!$A$1:$A$1001,customers!$I$1:$I$1001,,0)</f>
        <v>No</v>
      </c>
    </row>
    <row r="345" spans="1:16" x14ac:dyDescent="0.2">
      <c r="A345" s="3" t="s">
        <v>2424</v>
      </c>
      <c r="B345" s="5">
        <v>43692</v>
      </c>
      <c r="C345" s="3" t="s">
        <v>2425</v>
      </c>
      <c r="D345" s="4"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4" t="str">
        <f>_xlfn.XLOOKUP(D345,products!$A$1:$A$49,products!$B$1:$B$49,,0)</f>
        <v>Rob</v>
      </c>
      <c r="J345" s="4" t="str">
        <f>_xlfn.XLOOKUP($D345,products!$A$1:$A$49,products!$C$1:$C$49,,0)</f>
        <v>D</v>
      </c>
      <c r="K345" s="6">
        <f>_xlfn.XLOOKUP($D345,products!$A$1:$A$49,products!$D$1:$D$49,,0)</f>
        <v>0.5</v>
      </c>
      <c r="L345" s="7">
        <f>_xlfn.XLOOKUP($D345,products!$A$1:$A$49,products!$E$1:$E$49,,0)</f>
        <v>5.3699999999999992</v>
      </c>
      <c r="M345" s="7">
        <f t="shared" si="15"/>
        <v>32.22</v>
      </c>
      <c r="N345" t="str">
        <f t="shared" si="16"/>
        <v>Robusta</v>
      </c>
      <c r="O345" t="str">
        <f t="shared" si="17"/>
        <v>Dark</v>
      </c>
      <c r="P345" t="str">
        <f>_xlfn.XLOOKUP(orderstable[[#This Row],[Customer ID]],customers!$A$1:$A$1001,customers!$I$1:$I$1001,,0)</f>
        <v>No</v>
      </c>
    </row>
    <row r="346" spans="1:16" x14ac:dyDescent="0.2">
      <c r="A346" s="3" t="s">
        <v>2429</v>
      </c>
      <c r="B346" s="5">
        <v>44529</v>
      </c>
      <c r="C346" s="3" t="s">
        <v>2430</v>
      </c>
      <c r="D346" s="4"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4" t="str">
        <f>_xlfn.XLOOKUP(D346,products!$A$1:$A$49,products!$B$1:$B$49,,0)</f>
        <v>Rob</v>
      </c>
      <c r="J346" s="4" t="str">
        <f>_xlfn.XLOOKUP($D346,products!$A$1:$A$49,products!$C$1:$C$49,,0)</f>
        <v>M</v>
      </c>
      <c r="K346" s="6">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_xlfn.XLOOKUP(orderstable[[#This Row],[Customer ID]],customers!$A$1:$A$1001,customers!$I$1:$I$1001,,0)</f>
        <v>Yes</v>
      </c>
    </row>
    <row r="347" spans="1:16" x14ac:dyDescent="0.2">
      <c r="A347" s="3" t="s">
        <v>2434</v>
      </c>
      <c r="B347" s="5">
        <v>43849</v>
      </c>
      <c r="C347" s="3" t="s">
        <v>2435</v>
      </c>
      <c r="D347" s="4"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4" t="str">
        <f>_xlfn.XLOOKUP(D347,products!$A$1:$A$49,products!$B$1:$B$49,,0)</f>
        <v>Rob</v>
      </c>
      <c r="J347" s="4" t="str">
        <f>_xlfn.XLOOKUP($D347,products!$A$1:$A$49,products!$C$1:$C$49,,0)</f>
        <v>L</v>
      </c>
      <c r="K347" s="6">
        <f>_xlfn.XLOOKUP($D347,products!$A$1:$A$49,products!$D$1:$D$49,,0)</f>
        <v>1</v>
      </c>
      <c r="L347" s="7">
        <f>_xlfn.XLOOKUP($D347,products!$A$1:$A$49,products!$E$1:$E$49,,0)</f>
        <v>11.95</v>
      </c>
      <c r="M347" s="7">
        <f t="shared" si="15"/>
        <v>59.75</v>
      </c>
      <c r="N347" t="str">
        <f t="shared" si="16"/>
        <v>Robusta</v>
      </c>
      <c r="O347" t="str">
        <f t="shared" si="17"/>
        <v>Light</v>
      </c>
      <c r="P347" t="str">
        <f>_xlfn.XLOOKUP(orderstable[[#This Row],[Customer ID]],customers!$A$1:$A$1001,customers!$I$1:$I$1001,,0)</f>
        <v>No</v>
      </c>
    </row>
    <row r="348" spans="1:16" x14ac:dyDescent="0.2">
      <c r="A348" s="3" t="s">
        <v>2440</v>
      </c>
      <c r="B348" s="5">
        <v>44344</v>
      </c>
      <c r="C348" s="3" t="s">
        <v>2441</v>
      </c>
      <c r="D348" s="4"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4" t="str">
        <f>_xlfn.XLOOKUP(D348,products!$A$1:$A$49,products!$B$1:$B$49,,0)</f>
        <v>Ara</v>
      </c>
      <c r="J348" s="4" t="str">
        <f>_xlfn.XLOOKUP($D348,products!$A$1:$A$49,products!$C$1:$C$49,,0)</f>
        <v>L</v>
      </c>
      <c r="K348" s="6">
        <f>_xlfn.XLOOKUP($D348,products!$A$1:$A$49,products!$D$1:$D$49,,0)</f>
        <v>0.5</v>
      </c>
      <c r="L348" s="7">
        <f>_xlfn.XLOOKUP($D348,products!$A$1:$A$49,products!$E$1:$E$49,,0)</f>
        <v>7.77</v>
      </c>
      <c r="M348" s="7">
        <f t="shared" si="15"/>
        <v>23.31</v>
      </c>
      <c r="N348" t="str">
        <f t="shared" si="16"/>
        <v>Arabica</v>
      </c>
      <c r="O348" t="str">
        <f t="shared" si="17"/>
        <v>Light</v>
      </c>
      <c r="P348" t="str">
        <f>_xlfn.XLOOKUP(orderstable[[#This Row],[Customer ID]],customers!$A$1:$A$1001,customers!$I$1:$I$1001,,0)</f>
        <v>Yes</v>
      </c>
    </row>
    <row r="349" spans="1:16" x14ac:dyDescent="0.2">
      <c r="A349" s="3" t="s">
        <v>2446</v>
      </c>
      <c r="B349" s="5">
        <v>44576</v>
      </c>
      <c r="C349" s="3" t="s">
        <v>2447</v>
      </c>
      <c r="D349" s="4"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4" t="str">
        <f>_xlfn.XLOOKUP(D349,products!$A$1:$A$49,products!$B$1:$B$49,,0)</f>
        <v>Lib</v>
      </c>
      <c r="J349" s="4" t="str">
        <f>_xlfn.XLOOKUP($D349,products!$A$1:$A$49,products!$C$1:$C$49,,0)</f>
        <v>M</v>
      </c>
      <c r="K349" s="6">
        <f>_xlfn.XLOOKUP($D349,products!$A$1:$A$49,products!$D$1:$D$49,,0)</f>
        <v>1</v>
      </c>
      <c r="L349" s="7">
        <f>_xlfn.XLOOKUP($D349,products!$A$1:$A$49,products!$E$1:$E$49,,0)</f>
        <v>14.55</v>
      </c>
      <c r="M349" s="7">
        <f t="shared" si="15"/>
        <v>43.650000000000006</v>
      </c>
      <c r="N349" t="str">
        <f t="shared" si="16"/>
        <v>Liberica</v>
      </c>
      <c r="O349" t="str">
        <f t="shared" si="17"/>
        <v>Medium</v>
      </c>
      <c r="P349" t="str">
        <f>_xlfn.XLOOKUP(orderstable[[#This Row],[Customer ID]],customers!$A$1:$A$1001,customers!$I$1:$I$1001,,0)</f>
        <v>No</v>
      </c>
    </row>
    <row r="350" spans="1:16" x14ac:dyDescent="0.2">
      <c r="A350" s="3" t="s">
        <v>2452</v>
      </c>
      <c r="B350" s="5">
        <v>43803</v>
      </c>
      <c r="C350" s="3" t="s">
        <v>2453</v>
      </c>
      <c r="D350" s="4"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4" t="str">
        <f>_xlfn.XLOOKUP(D350,products!$A$1:$A$49,products!$B$1:$B$49,,0)</f>
        <v>Exc</v>
      </c>
      <c r="J350" s="4" t="str">
        <f>_xlfn.XLOOKUP($D350,products!$A$1:$A$49,products!$C$1:$C$49,,0)</f>
        <v>L</v>
      </c>
      <c r="K350" s="6">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_xlfn.XLOOKUP(orderstable[[#This Row],[Customer ID]],customers!$A$1:$A$1001,customers!$I$1:$I$1001,,0)</f>
        <v>No</v>
      </c>
    </row>
    <row r="351" spans="1:16" x14ac:dyDescent="0.2">
      <c r="A351" s="3" t="s">
        <v>2458</v>
      </c>
      <c r="B351" s="5">
        <v>44743</v>
      </c>
      <c r="C351" s="3" t="s">
        <v>2459</v>
      </c>
      <c r="D351" s="4"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4" t="str">
        <f>_xlfn.XLOOKUP(D351,products!$A$1:$A$49,products!$B$1:$B$49,,0)</f>
        <v>Rob</v>
      </c>
      <c r="J351" s="4" t="str">
        <f>_xlfn.XLOOKUP($D351,products!$A$1:$A$49,products!$C$1:$C$49,,0)</f>
        <v>L</v>
      </c>
      <c r="K351" s="6">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_xlfn.XLOOKUP(orderstable[[#This Row],[Customer ID]],customers!$A$1:$A$1001,customers!$I$1:$I$1001,,0)</f>
        <v>No</v>
      </c>
    </row>
    <row r="352" spans="1:16" x14ac:dyDescent="0.2">
      <c r="A352" s="3" t="s">
        <v>2464</v>
      </c>
      <c r="B352" s="5">
        <v>43592</v>
      </c>
      <c r="C352" s="3" t="s">
        <v>2465</v>
      </c>
      <c r="D352" s="4"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4" t="str">
        <f>_xlfn.XLOOKUP(D352,products!$A$1:$A$49,products!$B$1:$B$49,,0)</f>
        <v>Ara</v>
      </c>
      <c r="J352" s="4" t="str">
        <f>_xlfn.XLOOKUP($D352,products!$A$1:$A$49,products!$C$1:$C$49,,0)</f>
        <v>D</v>
      </c>
      <c r="K352" s="6">
        <f>_xlfn.XLOOKUP($D352,products!$A$1:$A$49,products!$D$1:$D$49,,0)</f>
        <v>0.5</v>
      </c>
      <c r="L352" s="7">
        <f>_xlfn.XLOOKUP($D352,products!$A$1:$A$49,products!$E$1:$E$49,,0)</f>
        <v>5.97</v>
      </c>
      <c r="M352" s="7">
        <f t="shared" si="15"/>
        <v>23.88</v>
      </c>
      <c r="N352" t="str">
        <f t="shared" si="16"/>
        <v>Arabica</v>
      </c>
      <c r="O352" t="str">
        <f t="shared" si="17"/>
        <v>Dark</v>
      </c>
      <c r="P352" t="str">
        <f>_xlfn.XLOOKUP(orderstable[[#This Row],[Customer ID]],customers!$A$1:$A$1001,customers!$I$1:$I$1001,,0)</f>
        <v>No</v>
      </c>
    </row>
    <row r="353" spans="1:16" x14ac:dyDescent="0.2">
      <c r="A353" s="3" t="s">
        <v>2470</v>
      </c>
      <c r="B353" s="5">
        <v>44066</v>
      </c>
      <c r="C353" s="3" t="s">
        <v>2471</v>
      </c>
      <c r="D353" s="4"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4" t="str">
        <f>_xlfn.XLOOKUP(D353,products!$A$1:$A$49,products!$B$1:$B$49,,0)</f>
        <v>Ara</v>
      </c>
      <c r="J353" s="4" t="str">
        <f>_xlfn.XLOOKUP($D353,products!$A$1:$A$49,products!$C$1:$C$49,,0)</f>
        <v>M</v>
      </c>
      <c r="K353" s="6">
        <f>_xlfn.XLOOKUP($D353,products!$A$1:$A$49,products!$D$1:$D$49,,0)</f>
        <v>1</v>
      </c>
      <c r="L353" s="7">
        <f>_xlfn.XLOOKUP($D353,products!$A$1:$A$49,products!$E$1:$E$49,,0)</f>
        <v>11.25</v>
      </c>
      <c r="M353" s="7">
        <f t="shared" si="15"/>
        <v>22.5</v>
      </c>
      <c r="N353" t="str">
        <f t="shared" si="16"/>
        <v>Arabica</v>
      </c>
      <c r="O353" t="str">
        <f t="shared" si="17"/>
        <v>Medium</v>
      </c>
      <c r="P353" t="str">
        <f>_xlfn.XLOOKUP(orderstable[[#This Row],[Customer ID]],customers!$A$1:$A$1001,customers!$I$1:$I$1001,,0)</f>
        <v>No</v>
      </c>
    </row>
    <row r="354" spans="1:16" x14ac:dyDescent="0.2">
      <c r="A354" s="3" t="s">
        <v>2476</v>
      </c>
      <c r="B354" s="5">
        <v>43984</v>
      </c>
      <c r="C354" s="3" t="s">
        <v>2331</v>
      </c>
      <c r="D354" s="4"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4" t="str">
        <f>_xlfn.XLOOKUP(D354,products!$A$1:$A$49,products!$B$1:$B$49,,0)</f>
        <v>Exc</v>
      </c>
      <c r="J354" s="4" t="str">
        <f>_xlfn.XLOOKUP($D354,products!$A$1:$A$49,products!$C$1:$C$49,,0)</f>
        <v>D</v>
      </c>
      <c r="K354" s="6">
        <f>_xlfn.XLOOKUP($D354,products!$A$1:$A$49,products!$D$1:$D$49,,0)</f>
        <v>0.5</v>
      </c>
      <c r="L354" s="7">
        <f>_xlfn.XLOOKUP($D354,products!$A$1:$A$49,products!$E$1:$E$49,,0)</f>
        <v>7.29</v>
      </c>
      <c r="M354" s="7">
        <f t="shared" si="15"/>
        <v>36.450000000000003</v>
      </c>
      <c r="N354" t="str">
        <f t="shared" si="16"/>
        <v>Excelsa</v>
      </c>
      <c r="O354" t="str">
        <f t="shared" si="17"/>
        <v>Dark</v>
      </c>
      <c r="P354" t="str">
        <f>_xlfn.XLOOKUP(orderstable[[#This Row],[Customer ID]],customers!$A$1:$A$1001,customers!$I$1:$I$1001,,0)</f>
        <v>No</v>
      </c>
    </row>
    <row r="355" spans="1:16" x14ac:dyDescent="0.2">
      <c r="A355" s="3" t="s">
        <v>2482</v>
      </c>
      <c r="B355" s="5">
        <v>43860</v>
      </c>
      <c r="C355" s="3" t="s">
        <v>2483</v>
      </c>
      <c r="D355" s="4"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4" t="str">
        <f>_xlfn.XLOOKUP(D355,products!$A$1:$A$49,products!$B$1:$B$49,,0)</f>
        <v>Ara</v>
      </c>
      <c r="J355" s="4" t="str">
        <f>_xlfn.XLOOKUP($D355,products!$A$1:$A$49,products!$C$1:$C$49,,0)</f>
        <v>M</v>
      </c>
      <c r="K355" s="6">
        <f>_xlfn.XLOOKUP($D355,products!$A$1:$A$49,products!$D$1:$D$49,,0)</f>
        <v>0.5</v>
      </c>
      <c r="L355" s="7">
        <f>_xlfn.XLOOKUP($D355,products!$A$1:$A$49,products!$E$1:$E$49,,0)</f>
        <v>6.75</v>
      </c>
      <c r="M355" s="7">
        <f t="shared" si="15"/>
        <v>27</v>
      </c>
      <c r="N355" t="str">
        <f t="shared" si="16"/>
        <v>Arabica</v>
      </c>
      <c r="O355" t="str">
        <f t="shared" si="17"/>
        <v>Medium</v>
      </c>
      <c r="P355" t="str">
        <f>_xlfn.XLOOKUP(orderstable[[#This Row],[Customer ID]],customers!$A$1:$A$1001,customers!$I$1:$I$1001,,0)</f>
        <v>Yes</v>
      </c>
    </row>
    <row r="356" spans="1:16" x14ac:dyDescent="0.2">
      <c r="A356" s="3" t="s">
        <v>2487</v>
      </c>
      <c r="B356" s="5">
        <v>43876</v>
      </c>
      <c r="C356" s="3" t="s">
        <v>2488</v>
      </c>
      <c r="D356" s="4"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4" t="str">
        <f>_xlfn.XLOOKUP(D356,products!$A$1:$A$49,products!$B$1:$B$49,,0)</f>
        <v>Ara</v>
      </c>
      <c r="J356" s="4" t="str">
        <f>_xlfn.XLOOKUP($D356,products!$A$1:$A$49,products!$C$1:$C$49,,0)</f>
        <v>M</v>
      </c>
      <c r="K356" s="6">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_xlfn.XLOOKUP(orderstable[[#This Row],[Customer ID]],customers!$A$1:$A$1001,customers!$I$1:$I$1001,,0)</f>
        <v>No</v>
      </c>
    </row>
    <row r="357" spans="1:16" x14ac:dyDescent="0.2">
      <c r="A357" s="3" t="s">
        <v>2492</v>
      </c>
      <c r="B357" s="5">
        <v>44358</v>
      </c>
      <c r="C357" s="3" t="s">
        <v>2493</v>
      </c>
      <c r="D357" s="4"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4" t="str">
        <f>_xlfn.XLOOKUP(D357,products!$A$1:$A$49,products!$B$1:$B$49,,0)</f>
        <v>Ara</v>
      </c>
      <c r="J357" s="4" t="str">
        <f>_xlfn.XLOOKUP($D357,products!$A$1:$A$49,products!$C$1:$C$49,,0)</f>
        <v>D</v>
      </c>
      <c r="K357" s="6">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_xlfn.XLOOKUP(orderstable[[#This Row],[Customer ID]],customers!$A$1:$A$1001,customers!$I$1:$I$1001,,0)</f>
        <v>Yes</v>
      </c>
    </row>
    <row r="358" spans="1:16" x14ac:dyDescent="0.2">
      <c r="A358" s="3" t="s">
        <v>2498</v>
      </c>
      <c r="B358" s="5">
        <v>44631</v>
      </c>
      <c r="C358" s="3" t="s">
        <v>2499</v>
      </c>
      <c r="D358" s="4"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4" t="str">
        <f>_xlfn.XLOOKUP(D358,products!$A$1:$A$49,products!$B$1:$B$49,,0)</f>
        <v>Lib</v>
      </c>
      <c r="J358" s="4" t="str">
        <f>_xlfn.XLOOKUP($D358,products!$A$1:$A$49,products!$C$1:$C$49,,0)</f>
        <v>D</v>
      </c>
      <c r="K358" s="6">
        <f>_xlfn.XLOOKUP($D358,products!$A$1:$A$49,products!$D$1:$D$49,,0)</f>
        <v>1</v>
      </c>
      <c r="L358" s="7">
        <f>_xlfn.XLOOKUP($D358,products!$A$1:$A$49,products!$E$1:$E$49,,0)</f>
        <v>12.95</v>
      </c>
      <c r="M358" s="7">
        <f t="shared" si="15"/>
        <v>51.8</v>
      </c>
      <c r="N358" t="str">
        <f t="shared" si="16"/>
        <v>Liberica</v>
      </c>
      <c r="O358" t="str">
        <f t="shared" si="17"/>
        <v>Dark</v>
      </c>
      <c r="P358" t="str">
        <f>_xlfn.XLOOKUP(orderstable[[#This Row],[Customer ID]],customers!$A$1:$A$1001,customers!$I$1:$I$1001,,0)</f>
        <v>Yes</v>
      </c>
    </row>
    <row r="359" spans="1:16" x14ac:dyDescent="0.2">
      <c r="A359" s="3" t="s">
        <v>2504</v>
      </c>
      <c r="B359" s="5">
        <v>44448</v>
      </c>
      <c r="C359" s="3" t="s">
        <v>2505</v>
      </c>
      <c r="D359" s="4"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4" t="str">
        <f>_xlfn.XLOOKUP(D359,products!$A$1:$A$49,products!$B$1:$B$49,,0)</f>
        <v>Ara</v>
      </c>
      <c r="J359" s="4" t="str">
        <f>_xlfn.XLOOKUP($D359,products!$A$1:$A$49,products!$C$1:$C$49,,0)</f>
        <v>M</v>
      </c>
      <c r="K359" s="6">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_xlfn.XLOOKUP(orderstable[[#This Row],[Customer ID]],customers!$A$1:$A$1001,customers!$I$1:$I$1001,,0)</f>
        <v>No</v>
      </c>
    </row>
    <row r="360" spans="1:16" x14ac:dyDescent="0.2">
      <c r="A360" s="3" t="s">
        <v>2509</v>
      </c>
      <c r="B360" s="5">
        <v>43599</v>
      </c>
      <c r="C360" s="3" t="s">
        <v>2510</v>
      </c>
      <c r="D360" s="4"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4" t="str">
        <f>_xlfn.XLOOKUP(D360,products!$A$1:$A$49,products!$B$1:$B$49,,0)</f>
        <v>Ara</v>
      </c>
      <c r="J360" s="4" t="str">
        <f>_xlfn.XLOOKUP($D360,products!$A$1:$A$49,products!$C$1:$C$49,,0)</f>
        <v>L</v>
      </c>
      <c r="K360" s="6">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_xlfn.XLOOKUP(orderstable[[#This Row],[Customer ID]],customers!$A$1:$A$1001,customers!$I$1:$I$1001,,0)</f>
        <v>No</v>
      </c>
    </row>
    <row r="361" spans="1:16" x14ac:dyDescent="0.2">
      <c r="A361" s="3" t="s">
        <v>2515</v>
      </c>
      <c r="B361" s="5">
        <v>43563</v>
      </c>
      <c r="C361" s="3" t="s">
        <v>2516</v>
      </c>
      <c r="D361" s="4"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4" t="str">
        <f>_xlfn.XLOOKUP(D361,products!$A$1:$A$49,products!$B$1:$B$49,,0)</f>
        <v>Rob</v>
      </c>
      <c r="J361" s="4" t="str">
        <f>_xlfn.XLOOKUP($D361,products!$A$1:$A$49,products!$C$1:$C$49,,0)</f>
        <v>L</v>
      </c>
      <c r="K361" s="6">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_xlfn.XLOOKUP(orderstable[[#This Row],[Customer ID]],customers!$A$1:$A$1001,customers!$I$1:$I$1001,,0)</f>
        <v>No</v>
      </c>
    </row>
    <row r="362" spans="1:16" x14ac:dyDescent="0.2">
      <c r="A362" s="3" t="s">
        <v>2521</v>
      </c>
      <c r="B362" s="5">
        <v>44058</v>
      </c>
      <c r="C362" s="3" t="s">
        <v>2522</v>
      </c>
      <c r="D362" s="4"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4" t="str">
        <f>_xlfn.XLOOKUP(D362,products!$A$1:$A$49,products!$B$1:$B$49,,0)</f>
        <v>Rob</v>
      </c>
      <c r="J362" s="4" t="str">
        <f>_xlfn.XLOOKUP($D362,products!$A$1:$A$49,products!$C$1:$C$49,,0)</f>
        <v>D</v>
      </c>
      <c r="K362" s="6">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_xlfn.XLOOKUP(orderstable[[#This Row],[Customer ID]],customers!$A$1:$A$1001,customers!$I$1:$I$1001,,0)</f>
        <v>No</v>
      </c>
    </row>
    <row r="363" spans="1:16" x14ac:dyDescent="0.2">
      <c r="A363" s="3" t="s">
        <v>2521</v>
      </c>
      <c r="B363" s="5">
        <v>44058</v>
      </c>
      <c r="C363" s="3" t="s">
        <v>2522</v>
      </c>
      <c r="D363" s="4"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4" t="str">
        <f>_xlfn.XLOOKUP(D363,products!$A$1:$A$49,products!$B$1:$B$49,,0)</f>
        <v>Rob</v>
      </c>
      <c r="J363" s="4" t="str">
        <f>_xlfn.XLOOKUP($D363,products!$A$1:$A$49,products!$C$1:$C$49,,0)</f>
        <v>M</v>
      </c>
      <c r="K363" s="6">
        <f>_xlfn.XLOOKUP($D363,products!$A$1:$A$49,products!$D$1:$D$49,,0)</f>
        <v>0.5</v>
      </c>
      <c r="L363" s="7">
        <f>_xlfn.XLOOKUP($D363,products!$A$1:$A$49,products!$E$1:$E$49,,0)</f>
        <v>5.97</v>
      </c>
      <c r="M363" s="7">
        <f t="shared" si="15"/>
        <v>5.97</v>
      </c>
      <c r="N363" t="str">
        <f t="shared" si="16"/>
        <v>Robusta</v>
      </c>
      <c r="O363" t="str">
        <f t="shared" si="17"/>
        <v>Medium</v>
      </c>
      <c r="P363" t="str">
        <f>_xlfn.XLOOKUP(orderstable[[#This Row],[Customer ID]],customers!$A$1:$A$1001,customers!$I$1:$I$1001,,0)</f>
        <v>No</v>
      </c>
    </row>
    <row r="364" spans="1:16" x14ac:dyDescent="0.2">
      <c r="A364" s="3" t="s">
        <v>2532</v>
      </c>
      <c r="B364" s="5">
        <v>44686</v>
      </c>
      <c r="C364" s="3" t="s">
        <v>2533</v>
      </c>
      <c r="D364" s="4"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4" t="str">
        <f>_xlfn.XLOOKUP(D364,products!$A$1:$A$49,products!$B$1:$B$49,,0)</f>
        <v>Exc</v>
      </c>
      <c r="J364" s="4" t="str">
        <f>_xlfn.XLOOKUP($D364,products!$A$1:$A$49,products!$C$1:$C$49,,0)</f>
        <v>L</v>
      </c>
      <c r="K364" s="6">
        <f>_xlfn.XLOOKUP($D364,products!$A$1:$A$49,products!$D$1:$D$49,,0)</f>
        <v>1</v>
      </c>
      <c r="L364" s="7">
        <f>_xlfn.XLOOKUP($D364,products!$A$1:$A$49,products!$E$1:$E$49,,0)</f>
        <v>14.85</v>
      </c>
      <c r="M364" s="7">
        <f t="shared" si="15"/>
        <v>74.25</v>
      </c>
      <c r="N364" t="str">
        <f t="shared" si="16"/>
        <v>Excelsa</v>
      </c>
      <c r="O364" t="str">
        <f t="shared" si="17"/>
        <v>Light</v>
      </c>
      <c r="P364" t="str">
        <f>_xlfn.XLOOKUP(orderstable[[#This Row],[Customer ID]],customers!$A$1:$A$1001,customers!$I$1:$I$1001,,0)</f>
        <v>Yes</v>
      </c>
    </row>
    <row r="365" spans="1:16" x14ac:dyDescent="0.2">
      <c r="A365" s="3" t="s">
        <v>2538</v>
      </c>
      <c r="B365" s="5">
        <v>44282</v>
      </c>
      <c r="C365" s="3" t="s">
        <v>2539</v>
      </c>
      <c r="D365" s="4"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4" t="str">
        <f>_xlfn.XLOOKUP(D365,products!$A$1:$A$49,products!$B$1:$B$49,,0)</f>
        <v>Lib</v>
      </c>
      <c r="J365" s="4" t="str">
        <f>_xlfn.XLOOKUP($D365,products!$A$1:$A$49,products!$C$1:$C$49,,0)</f>
        <v>M</v>
      </c>
      <c r="K365" s="6">
        <f>_xlfn.XLOOKUP($D365,products!$A$1:$A$49,products!$D$1:$D$49,,0)</f>
        <v>1</v>
      </c>
      <c r="L365" s="7">
        <f>_xlfn.XLOOKUP($D365,products!$A$1:$A$49,products!$E$1:$E$49,,0)</f>
        <v>14.55</v>
      </c>
      <c r="M365" s="7">
        <f t="shared" si="15"/>
        <v>87.300000000000011</v>
      </c>
      <c r="N365" t="str">
        <f t="shared" si="16"/>
        <v>Liberica</v>
      </c>
      <c r="O365" t="str">
        <f t="shared" si="17"/>
        <v>Medium</v>
      </c>
      <c r="P365" t="str">
        <f>_xlfn.XLOOKUP(orderstable[[#This Row],[Customer ID]],customers!$A$1:$A$1001,customers!$I$1:$I$1001,,0)</f>
        <v>No</v>
      </c>
    </row>
    <row r="366" spans="1:16" x14ac:dyDescent="0.2">
      <c r="A366" s="3" t="s">
        <v>2543</v>
      </c>
      <c r="B366" s="5">
        <v>43582</v>
      </c>
      <c r="C366" s="3" t="s">
        <v>2544</v>
      </c>
      <c r="D366" s="4"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4" t="str">
        <f>_xlfn.XLOOKUP(D366,products!$A$1:$A$49,products!$B$1:$B$49,,0)</f>
        <v>Exc</v>
      </c>
      <c r="J366" s="4" t="str">
        <f>_xlfn.XLOOKUP($D366,products!$A$1:$A$49,products!$C$1:$C$49,,0)</f>
        <v>D</v>
      </c>
      <c r="K366" s="6">
        <f>_xlfn.XLOOKUP($D366,products!$A$1:$A$49,products!$D$1:$D$49,,0)</f>
        <v>1</v>
      </c>
      <c r="L366" s="7">
        <f>_xlfn.XLOOKUP($D366,products!$A$1:$A$49,products!$E$1:$E$49,,0)</f>
        <v>12.15</v>
      </c>
      <c r="M366" s="7">
        <f t="shared" si="15"/>
        <v>72.900000000000006</v>
      </c>
      <c r="N366" t="str">
        <f t="shared" si="16"/>
        <v>Excelsa</v>
      </c>
      <c r="O366" t="str">
        <f t="shared" si="17"/>
        <v>Dark</v>
      </c>
      <c r="P366" t="str">
        <f>_xlfn.XLOOKUP(orderstable[[#This Row],[Customer ID]],customers!$A$1:$A$1001,customers!$I$1:$I$1001,,0)</f>
        <v>Yes</v>
      </c>
    </row>
    <row r="367" spans="1:16" x14ac:dyDescent="0.2">
      <c r="A367" s="3" t="s">
        <v>2549</v>
      </c>
      <c r="B367" s="5">
        <v>44464</v>
      </c>
      <c r="C367" s="3" t="s">
        <v>2550</v>
      </c>
      <c r="D367" s="4"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4" t="str">
        <f>_xlfn.XLOOKUP(D367,products!$A$1:$A$49,products!$B$1:$B$49,,0)</f>
        <v>Lib</v>
      </c>
      <c r="J367" s="4" t="str">
        <f>_xlfn.XLOOKUP($D367,products!$A$1:$A$49,products!$C$1:$C$49,,0)</f>
        <v>D</v>
      </c>
      <c r="K367" s="6">
        <f>_xlfn.XLOOKUP($D367,products!$A$1:$A$49,products!$D$1:$D$49,,0)</f>
        <v>0.5</v>
      </c>
      <c r="L367" s="7">
        <f>_xlfn.XLOOKUP($D367,products!$A$1:$A$49,products!$E$1:$E$49,,0)</f>
        <v>7.77</v>
      </c>
      <c r="M367" s="7">
        <f t="shared" si="15"/>
        <v>7.77</v>
      </c>
      <c r="N367" t="str">
        <f t="shared" si="16"/>
        <v>Liberica</v>
      </c>
      <c r="O367" t="str">
        <f t="shared" si="17"/>
        <v>Dark</v>
      </c>
      <c r="P367" t="str">
        <f>_xlfn.XLOOKUP(orderstable[[#This Row],[Customer ID]],customers!$A$1:$A$1001,customers!$I$1:$I$1001,,0)</f>
        <v>No</v>
      </c>
    </row>
    <row r="368" spans="1:16" x14ac:dyDescent="0.2">
      <c r="A368" s="3" t="s">
        <v>2554</v>
      </c>
      <c r="B368" s="5">
        <v>43874</v>
      </c>
      <c r="C368" s="3" t="s">
        <v>2555</v>
      </c>
      <c r="D368" s="4"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4" t="str">
        <f>_xlfn.XLOOKUP(D368,products!$A$1:$A$49,products!$B$1:$B$49,,0)</f>
        <v>Exc</v>
      </c>
      <c r="J368" s="4" t="str">
        <f>_xlfn.XLOOKUP($D368,products!$A$1:$A$49,products!$C$1:$C$49,,0)</f>
        <v>D</v>
      </c>
      <c r="K368" s="6">
        <f>_xlfn.XLOOKUP($D368,products!$A$1:$A$49,products!$D$1:$D$49,,0)</f>
        <v>0.5</v>
      </c>
      <c r="L368" s="7">
        <f>_xlfn.XLOOKUP($D368,products!$A$1:$A$49,products!$E$1:$E$49,,0)</f>
        <v>7.29</v>
      </c>
      <c r="M368" s="7">
        <f t="shared" si="15"/>
        <v>43.74</v>
      </c>
      <c r="N368" t="str">
        <f t="shared" si="16"/>
        <v>Excelsa</v>
      </c>
      <c r="O368" t="str">
        <f t="shared" si="17"/>
        <v>Dark</v>
      </c>
      <c r="P368" t="str">
        <f>_xlfn.XLOOKUP(orderstable[[#This Row],[Customer ID]],customers!$A$1:$A$1001,customers!$I$1:$I$1001,,0)</f>
        <v>No</v>
      </c>
    </row>
    <row r="369" spans="1:16" x14ac:dyDescent="0.2">
      <c r="A369" s="3" t="s">
        <v>2559</v>
      </c>
      <c r="B369" s="5">
        <v>44393</v>
      </c>
      <c r="C369" s="3" t="s">
        <v>2560</v>
      </c>
      <c r="D369" s="4"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4" t="str">
        <f>_xlfn.XLOOKUP(D369,products!$A$1:$A$49,products!$B$1:$B$49,,0)</f>
        <v>Lib</v>
      </c>
      <c r="J369" s="4" t="str">
        <f>_xlfn.XLOOKUP($D369,products!$A$1:$A$49,products!$C$1:$C$49,,0)</f>
        <v>M</v>
      </c>
      <c r="K369" s="6">
        <f>_xlfn.XLOOKUP($D369,products!$A$1:$A$49,products!$D$1:$D$49,,0)</f>
        <v>0.2</v>
      </c>
      <c r="L369" s="7">
        <f>_xlfn.XLOOKUP($D369,products!$A$1:$A$49,products!$E$1:$E$49,,0)</f>
        <v>4.3650000000000002</v>
      </c>
      <c r="M369" s="7">
        <f t="shared" si="15"/>
        <v>8.73</v>
      </c>
      <c r="N369" t="str">
        <f t="shared" si="16"/>
        <v>Liberica</v>
      </c>
      <c r="O369" t="str">
        <f t="shared" si="17"/>
        <v>Medium</v>
      </c>
      <c r="P369" t="str">
        <f>_xlfn.XLOOKUP(orderstable[[#This Row],[Customer ID]],customers!$A$1:$A$1001,customers!$I$1:$I$1001,,0)</f>
        <v>Yes</v>
      </c>
    </row>
    <row r="370" spans="1:16" x14ac:dyDescent="0.2">
      <c r="A370" s="3" t="s">
        <v>2563</v>
      </c>
      <c r="B370" s="5">
        <v>44692</v>
      </c>
      <c r="C370" s="3" t="s">
        <v>2564</v>
      </c>
      <c r="D370" s="4"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4" t="str">
        <f>_xlfn.XLOOKUP(D370,products!$A$1:$A$49,products!$B$1:$B$49,,0)</f>
        <v>Exc</v>
      </c>
      <c r="J370" s="4" t="str">
        <f>_xlfn.XLOOKUP($D370,products!$A$1:$A$49,products!$C$1:$C$49,,0)</f>
        <v>M</v>
      </c>
      <c r="K370" s="6">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_xlfn.XLOOKUP(orderstable[[#This Row],[Customer ID]],customers!$A$1:$A$1001,customers!$I$1:$I$1001,,0)</f>
        <v>No</v>
      </c>
    </row>
    <row r="371" spans="1:16" x14ac:dyDescent="0.2">
      <c r="A371" s="3" t="s">
        <v>2569</v>
      </c>
      <c r="B371" s="5">
        <v>43500</v>
      </c>
      <c r="C371" s="3" t="s">
        <v>2570</v>
      </c>
      <c r="D371" s="4"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4" t="str">
        <f>_xlfn.XLOOKUP(D371,products!$A$1:$A$49,products!$B$1:$B$49,,0)</f>
        <v>Exc</v>
      </c>
      <c r="J371" s="4" t="str">
        <f>_xlfn.XLOOKUP($D371,products!$A$1:$A$49,products!$C$1:$C$49,,0)</f>
        <v>L</v>
      </c>
      <c r="K371" s="6">
        <f>_xlfn.XLOOKUP($D371,products!$A$1:$A$49,products!$D$1:$D$49,,0)</f>
        <v>0.5</v>
      </c>
      <c r="L371" s="7">
        <f>_xlfn.XLOOKUP($D371,products!$A$1:$A$49,products!$E$1:$E$49,,0)</f>
        <v>8.91</v>
      </c>
      <c r="M371" s="7">
        <f t="shared" si="15"/>
        <v>8.91</v>
      </c>
      <c r="N371" t="str">
        <f t="shared" si="16"/>
        <v>Excelsa</v>
      </c>
      <c r="O371" t="str">
        <f t="shared" si="17"/>
        <v>Light</v>
      </c>
      <c r="P371" t="str">
        <f>_xlfn.XLOOKUP(orderstable[[#This Row],[Customer ID]],customers!$A$1:$A$1001,customers!$I$1:$I$1001,,0)</f>
        <v>Yes</v>
      </c>
    </row>
    <row r="372" spans="1:16" x14ac:dyDescent="0.2">
      <c r="A372" s="3" t="s">
        <v>2573</v>
      </c>
      <c r="B372" s="5">
        <v>43501</v>
      </c>
      <c r="C372" s="3" t="s">
        <v>2574</v>
      </c>
      <c r="D372" s="4"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4" t="str">
        <f>_xlfn.XLOOKUP(D372,products!$A$1:$A$49,products!$B$1:$B$49,,0)</f>
        <v>Exc</v>
      </c>
      <c r="J372" s="4" t="str">
        <f>_xlfn.XLOOKUP($D372,products!$A$1:$A$49,products!$C$1:$C$49,,0)</f>
        <v>D</v>
      </c>
      <c r="K372" s="6">
        <f>_xlfn.XLOOKUP($D372,products!$A$1:$A$49,products!$D$1:$D$49,,0)</f>
        <v>1</v>
      </c>
      <c r="L372" s="7">
        <f>_xlfn.XLOOKUP($D372,products!$A$1:$A$49,products!$E$1:$E$49,,0)</f>
        <v>12.15</v>
      </c>
      <c r="M372" s="7">
        <f t="shared" si="15"/>
        <v>24.3</v>
      </c>
      <c r="N372" t="str">
        <f t="shared" si="16"/>
        <v>Excelsa</v>
      </c>
      <c r="O372" t="str">
        <f t="shared" si="17"/>
        <v>Dark</v>
      </c>
      <c r="P372" t="str">
        <f>_xlfn.XLOOKUP(orderstable[[#This Row],[Customer ID]],customers!$A$1:$A$1001,customers!$I$1:$I$1001,,0)</f>
        <v>Yes</v>
      </c>
    </row>
    <row r="373" spans="1:16" x14ac:dyDescent="0.2">
      <c r="A373" s="3" t="s">
        <v>2579</v>
      </c>
      <c r="B373" s="5">
        <v>44705</v>
      </c>
      <c r="C373" s="3" t="s">
        <v>2580</v>
      </c>
      <c r="D373" s="4"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4" t="str">
        <f>_xlfn.XLOOKUP(D373,products!$A$1:$A$49,products!$B$1:$B$49,,0)</f>
        <v>Ara</v>
      </c>
      <c r="J373" s="4" t="str">
        <f>_xlfn.XLOOKUP($D373,products!$A$1:$A$49,products!$C$1:$C$49,,0)</f>
        <v>L</v>
      </c>
      <c r="K373" s="6">
        <f>_xlfn.XLOOKUP($D373,products!$A$1:$A$49,products!$D$1:$D$49,,0)</f>
        <v>0.5</v>
      </c>
      <c r="L373" s="7">
        <f>_xlfn.XLOOKUP($D373,products!$A$1:$A$49,products!$E$1:$E$49,,0)</f>
        <v>7.77</v>
      </c>
      <c r="M373" s="7">
        <f t="shared" si="15"/>
        <v>46.62</v>
      </c>
      <c r="N373" t="str">
        <f t="shared" si="16"/>
        <v>Arabica</v>
      </c>
      <c r="O373" t="str">
        <f t="shared" si="17"/>
        <v>Light</v>
      </c>
      <c r="P373" t="str">
        <f>_xlfn.XLOOKUP(orderstable[[#This Row],[Customer ID]],customers!$A$1:$A$1001,customers!$I$1:$I$1001,,0)</f>
        <v>Yes</v>
      </c>
    </row>
    <row r="374" spans="1:16" x14ac:dyDescent="0.2">
      <c r="A374" s="3" t="s">
        <v>2585</v>
      </c>
      <c r="B374" s="5">
        <v>44108</v>
      </c>
      <c r="C374" s="3" t="s">
        <v>2586</v>
      </c>
      <c r="D374" s="4"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4" t="str">
        <f>_xlfn.XLOOKUP(D374,products!$A$1:$A$49,products!$B$1:$B$49,,0)</f>
        <v>Rob</v>
      </c>
      <c r="J374" s="4" t="str">
        <f>_xlfn.XLOOKUP($D374,products!$A$1:$A$49,products!$C$1:$C$49,,0)</f>
        <v>L</v>
      </c>
      <c r="K374" s="6">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_xlfn.XLOOKUP(orderstable[[#This Row],[Customer ID]],customers!$A$1:$A$1001,customers!$I$1:$I$1001,,0)</f>
        <v>No</v>
      </c>
    </row>
    <row r="375" spans="1:16" x14ac:dyDescent="0.2">
      <c r="A375" s="3" t="s">
        <v>2591</v>
      </c>
      <c r="B375" s="5">
        <v>44742</v>
      </c>
      <c r="C375" s="3" t="s">
        <v>2592</v>
      </c>
      <c r="D375" s="4"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4" t="str">
        <f>_xlfn.XLOOKUP(D375,products!$A$1:$A$49,products!$B$1:$B$49,,0)</f>
        <v>Ara</v>
      </c>
      <c r="J375" s="4" t="str">
        <f>_xlfn.XLOOKUP($D375,products!$A$1:$A$49,products!$C$1:$C$49,,0)</f>
        <v>D</v>
      </c>
      <c r="K375" s="6">
        <f>_xlfn.XLOOKUP($D375,products!$A$1:$A$49,products!$D$1:$D$49,,0)</f>
        <v>0.5</v>
      </c>
      <c r="L375" s="7">
        <f>_xlfn.XLOOKUP($D375,products!$A$1:$A$49,products!$E$1:$E$49,,0)</f>
        <v>5.97</v>
      </c>
      <c r="M375" s="7">
        <f t="shared" si="15"/>
        <v>17.91</v>
      </c>
      <c r="N375" t="str">
        <f t="shared" si="16"/>
        <v>Arabica</v>
      </c>
      <c r="O375" t="str">
        <f t="shared" si="17"/>
        <v>Dark</v>
      </c>
      <c r="P375" t="str">
        <f>_xlfn.XLOOKUP(orderstable[[#This Row],[Customer ID]],customers!$A$1:$A$1001,customers!$I$1:$I$1001,,0)</f>
        <v>Yes</v>
      </c>
    </row>
    <row r="376" spans="1:16" x14ac:dyDescent="0.2">
      <c r="A376" s="3" t="s">
        <v>2597</v>
      </c>
      <c r="B376" s="5">
        <v>44125</v>
      </c>
      <c r="C376" s="3" t="s">
        <v>2598</v>
      </c>
      <c r="D376" s="4"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4" t="str">
        <f>_xlfn.XLOOKUP(D376,products!$A$1:$A$49,products!$B$1:$B$49,,0)</f>
        <v>Lib</v>
      </c>
      <c r="J376" s="4" t="str">
        <f>_xlfn.XLOOKUP($D376,products!$A$1:$A$49,products!$C$1:$C$49,,0)</f>
        <v>L</v>
      </c>
      <c r="K376" s="6">
        <f>_xlfn.XLOOKUP($D376,products!$A$1:$A$49,products!$D$1:$D$49,,0)</f>
        <v>0.5</v>
      </c>
      <c r="L376" s="7">
        <f>_xlfn.XLOOKUP($D376,products!$A$1:$A$49,products!$E$1:$E$49,,0)</f>
        <v>9.51</v>
      </c>
      <c r="M376" s="7">
        <f t="shared" si="15"/>
        <v>38.04</v>
      </c>
      <c r="N376" t="str">
        <f t="shared" si="16"/>
        <v>Liberica</v>
      </c>
      <c r="O376" t="str">
        <f t="shared" si="17"/>
        <v>Light</v>
      </c>
      <c r="P376" t="str">
        <f>_xlfn.XLOOKUP(orderstable[[#This Row],[Customer ID]],customers!$A$1:$A$1001,customers!$I$1:$I$1001,,0)</f>
        <v>Yes</v>
      </c>
    </row>
    <row r="377" spans="1:16" x14ac:dyDescent="0.2">
      <c r="A377" s="3" t="s">
        <v>2603</v>
      </c>
      <c r="B377" s="5">
        <v>44120</v>
      </c>
      <c r="C377" s="3" t="s">
        <v>2604</v>
      </c>
      <c r="D377" s="4"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4" t="str">
        <f>_xlfn.XLOOKUP(D377,products!$A$1:$A$49,products!$B$1:$B$49,,0)</f>
        <v>Ara</v>
      </c>
      <c r="J377" s="4" t="str">
        <f>_xlfn.XLOOKUP($D377,products!$A$1:$A$49,products!$C$1:$C$49,,0)</f>
        <v>M</v>
      </c>
      <c r="K377" s="6">
        <f>_xlfn.XLOOKUP($D377,products!$A$1:$A$49,products!$D$1:$D$49,,0)</f>
        <v>0.2</v>
      </c>
      <c r="L377" s="7">
        <f>_xlfn.XLOOKUP($D377,products!$A$1:$A$49,products!$E$1:$E$49,,0)</f>
        <v>3.375</v>
      </c>
      <c r="M377" s="7">
        <f t="shared" si="15"/>
        <v>6.75</v>
      </c>
      <c r="N377" t="str">
        <f t="shared" si="16"/>
        <v>Arabica</v>
      </c>
      <c r="O377" t="str">
        <f t="shared" si="17"/>
        <v>Medium</v>
      </c>
      <c r="P377" t="str">
        <f>_xlfn.XLOOKUP(orderstable[[#This Row],[Customer ID]],customers!$A$1:$A$1001,customers!$I$1:$I$1001,,0)</f>
        <v>Yes</v>
      </c>
    </row>
    <row r="378" spans="1:16" x14ac:dyDescent="0.2">
      <c r="A378" s="3" t="s">
        <v>2609</v>
      </c>
      <c r="B378" s="5">
        <v>44097</v>
      </c>
      <c r="C378" s="3" t="s">
        <v>2610</v>
      </c>
      <c r="D378" s="4"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4" t="str">
        <f>_xlfn.XLOOKUP(D378,products!$A$1:$A$49,products!$B$1:$B$49,,0)</f>
        <v>Rob</v>
      </c>
      <c r="J378" s="4" t="str">
        <f>_xlfn.XLOOKUP($D378,products!$A$1:$A$49,products!$C$1:$C$49,,0)</f>
        <v>M</v>
      </c>
      <c r="K378" s="6">
        <f>_xlfn.XLOOKUP($D378,products!$A$1:$A$49,products!$D$1:$D$49,,0)</f>
        <v>0.5</v>
      </c>
      <c r="L378" s="7">
        <f>_xlfn.XLOOKUP($D378,products!$A$1:$A$49,products!$E$1:$E$49,,0)</f>
        <v>5.97</v>
      </c>
      <c r="M378" s="7">
        <f t="shared" si="15"/>
        <v>5.97</v>
      </c>
      <c r="N378" t="str">
        <f t="shared" si="16"/>
        <v>Robusta</v>
      </c>
      <c r="O378" t="str">
        <f t="shared" si="17"/>
        <v>Medium</v>
      </c>
      <c r="P378" t="str">
        <f>_xlfn.XLOOKUP(orderstable[[#This Row],[Customer ID]],customers!$A$1:$A$1001,customers!$I$1:$I$1001,,0)</f>
        <v>Yes</v>
      </c>
    </row>
    <row r="379" spans="1:16" x14ac:dyDescent="0.2">
      <c r="A379" s="3" t="s">
        <v>2615</v>
      </c>
      <c r="B379" s="5">
        <v>43532</v>
      </c>
      <c r="C379" s="3" t="s">
        <v>2616</v>
      </c>
      <c r="D379" s="4"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4" t="str">
        <f>_xlfn.XLOOKUP(D379,products!$A$1:$A$49,products!$B$1:$B$49,,0)</f>
        <v>Rob</v>
      </c>
      <c r="J379" s="4" t="str">
        <f>_xlfn.XLOOKUP($D379,products!$A$1:$A$49,products!$C$1:$C$49,,0)</f>
        <v>D</v>
      </c>
      <c r="K379" s="6">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_xlfn.XLOOKUP(orderstable[[#This Row],[Customer ID]],customers!$A$1:$A$1001,customers!$I$1:$I$1001,,0)</f>
        <v>No</v>
      </c>
    </row>
    <row r="380" spans="1:16" x14ac:dyDescent="0.2">
      <c r="A380" s="3" t="s">
        <v>2621</v>
      </c>
      <c r="B380" s="5">
        <v>44377</v>
      </c>
      <c r="C380" s="3" t="s">
        <v>2622</v>
      </c>
      <c r="D380" s="4"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4" t="str">
        <f>_xlfn.XLOOKUP(D380,products!$A$1:$A$49,products!$B$1:$B$49,,0)</f>
        <v>Ara</v>
      </c>
      <c r="J380" s="4" t="str">
        <f>_xlfn.XLOOKUP($D380,products!$A$1:$A$49,products!$C$1:$C$49,,0)</f>
        <v>L</v>
      </c>
      <c r="K380" s="6">
        <f>_xlfn.XLOOKUP($D380,products!$A$1:$A$49,products!$D$1:$D$49,,0)</f>
        <v>0.5</v>
      </c>
      <c r="L380" s="7">
        <f>_xlfn.XLOOKUP($D380,products!$A$1:$A$49,products!$E$1:$E$49,,0)</f>
        <v>7.77</v>
      </c>
      <c r="M380" s="7">
        <f t="shared" si="15"/>
        <v>23.31</v>
      </c>
      <c r="N380" t="str">
        <f t="shared" si="16"/>
        <v>Arabica</v>
      </c>
      <c r="O380" t="str">
        <f t="shared" si="17"/>
        <v>Light</v>
      </c>
      <c r="P380" t="str">
        <f>_xlfn.XLOOKUP(orderstable[[#This Row],[Customer ID]],customers!$A$1:$A$1001,customers!$I$1:$I$1001,,0)</f>
        <v>Yes</v>
      </c>
    </row>
    <row r="381" spans="1:16" x14ac:dyDescent="0.2">
      <c r="A381" s="3" t="s">
        <v>2627</v>
      </c>
      <c r="B381" s="5">
        <v>43690</v>
      </c>
      <c r="C381" s="3" t="s">
        <v>2628</v>
      </c>
      <c r="D381" s="4"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4" t="str">
        <f>_xlfn.XLOOKUP(D381,products!$A$1:$A$49,products!$B$1:$B$49,,0)</f>
        <v>Rob</v>
      </c>
      <c r="J381" s="4" t="str">
        <f>_xlfn.XLOOKUP($D381,products!$A$1:$A$49,products!$C$1:$C$49,,0)</f>
        <v>L</v>
      </c>
      <c r="K381" s="6">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_xlfn.XLOOKUP(orderstable[[#This Row],[Customer ID]],customers!$A$1:$A$1001,customers!$I$1:$I$1001,,0)</f>
        <v>Yes</v>
      </c>
    </row>
    <row r="382" spans="1:16" x14ac:dyDescent="0.2">
      <c r="A382" s="3" t="s">
        <v>2632</v>
      </c>
      <c r="B382" s="5">
        <v>44249</v>
      </c>
      <c r="C382" s="3" t="s">
        <v>2331</v>
      </c>
      <c r="D382" s="4"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4" t="str">
        <f>_xlfn.XLOOKUP(D382,products!$A$1:$A$49,products!$B$1:$B$49,,0)</f>
        <v>Lib</v>
      </c>
      <c r="J382" s="4" t="str">
        <f>_xlfn.XLOOKUP($D382,products!$A$1:$A$49,products!$C$1:$C$49,,0)</f>
        <v>D</v>
      </c>
      <c r="K382" s="6">
        <f>_xlfn.XLOOKUP($D382,products!$A$1:$A$49,products!$D$1:$D$49,,0)</f>
        <v>0.5</v>
      </c>
      <c r="L382" s="7">
        <f>_xlfn.XLOOKUP($D382,products!$A$1:$A$49,products!$E$1:$E$49,,0)</f>
        <v>7.77</v>
      </c>
      <c r="M382" s="7">
        <f t="shared" si="15"/>
        <v>23.31</v>
      </c>
      <c r="N382" t="str">
        <f t="shared" si="16"/>
        <v>Liberica</v>
      </c>
      <c r="O382" t="str">
        <f t="shared" si="17"/>
        <v>Dark</v>
      </c>
      <c r="P382" t="str">
        <f>_xlfn.XLOOKUP(orderstable[[#This Row],[Customer ID]],customers!$A$1:$A$1001,customers!$I$1:$I$1001,,0)</f>
        <v>No</v>
      </c>
    </row>
    <row r="383" spans="1:16" x14ac:dyDescent="0.2">
      <c r="A383" s="3" t="s">
        <v>2638</v>
      </c>
      <c r="B383" s="5">
        <v>44646</v>
      </c>
      <c r="C383" s="3" t="s">
        <v>2639</v>
      </c>
      <c r="D383" s="4"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4" t="str">
        <f>_xlfn.XLOOKUP(D383,products!$A$1:$A$49,products!$B$1:$B$49,,0)</f>
        <v>Ara</v>
      </c>
      <c r="J383" s="4" t="str">
        <f>_xlfn.XLOOKUP($D383,products!$A$1:$A$49,products!$C$1:$C$49,,0)</f>
        <v>D</v>
      </c>
      <c r="K383" s="6">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_xlfn.XLOOKUP(orderstable[[#This Row],[Customer ID]],customers!$A$1:$A$1001,customers!$I$1:$I$1001,,0)</f>
        <v>Yes</v>
      </c>
    </row>
    <row r="384" spans="1:16" x14ac:dyDescent="0.2">
      <c r="A384" s="3" t="s">
        <v>2644</v>
      </c>
      <c r="B384" s="5">
        <v>43840</v>
      </c>
      <c r="C384" s="3" t="s">
        <v>2645</v>
      </c>
      <c r="D384" s="4"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4" t="str">
        <f>_xlfn.XLOOKUP(D384,products!$A$1:$A$49,products!$B$1:$B$49,,0)</f>
        <v>Exc</v>
      </c>
      <c r="J384" s="4" t="str">
        <f>_xlfn.XLOOKUP($D384,products!$A$1:$A$49,products!$C$1:$C$49,,0)</f>
        <v>D</v>
      </c>
      <c r="K384" s="6">
        <f>_xlfn.XLOOKUP($D384,products!$A$1:$A$49,products!$D$1:$D$49,,0)</f>
        <v>0.5</v>
      </c>
      <c r="L384" s="7">
        <f>_xlfn.XLOOKUP($D384,products!$A$1:$A$49,products!$E$1:$E$49,,0)</f>
        <v>7.29</v>
      </c>
      <c r="M384" s="7">
        <f t="shared" si="15"/>
        <v>21.87</v>
      </c>
      <c r="N384" t="str">
        <f t="shared" si="16"/>
        <v>Excelsa</v>
      </c>
      <c r="O384" t="str">
        <f t="shared" si="17"/>
        <v>Dark</v>
      </c>
      <c r="P384" t="str">
        <f>_xlfn.XLOOKUP(orderstable[[#This Row],[Customer ID]],customers!$A$1:$A$1001,customers!$I$1:$I$1001,,0)</f>
        <v>No</v>
      </c>
    </row>
    <row r="385" spans="1:16" x14ac:dyDescent="0.2">
      <c r="A385" s="3" t="s">
        <v>2650</v>
      </c>
      <c r="B385" s="5">
        <v>43586</v>
      </c>
      <c r="C385" s="3" t="s">
        <v>2651</v>
      </c>
      <c r="D385" s="4"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4" t="str">
        <f>_xlfn.XLOOKUP(D385,products!$A$1:$A$49,products!$B$1:$B$49,,0)</f>
        <v>Exc</v>
      </c>
      <c r="J385" s="4" t="str">
        <f>_xlfn.XLOOKUP($D385,products!$A$1:$A$49,products!$C$1:$C$49,,0)</f>
        <v>L</v>
      </c>
      <c r="K385" s="6">
        <f>_xlfn.XLOOKUP($D385,products!$A$1:$A$49,products!$D$1:$D$49,,0)</f>
        <v>0.5</v>
      </c>
      <c r="L385" s="7">
        <f>_xlfn.XLOOKUP($D385,products!$A$1:$A$49,products!$E$1:$E$49,,0)</f>
        <v>8.91</v>
      </c>
      <c r="M385" s="7">
        <f t="shared" si="15"/>
        <v>53.46</v>
      </c>
      <c r="N385" t="str">
        <f t="shared" si="16"/>
        <v>Excelsa</v>
      </c>
      <c r="O385" t="str">
        <f t="shared" si="17"/>
        <v>Light</v>
      </c>
      <c r="P385" t="str">
        <f>_xlfn.XLOOKUP(orderstable[[#This Row],[Customer ID]],customers!$A$1:$A$1001,customers!$I$1:$I$1001,,0)</f>
        <v>Yes</v>
      </c>
    </row>
    <row r="386" spans="1:16" x14ac:dyDescent="0.2">
      <c r="A386" s="3" t="s">
        <v>2655</v>
      </c>
      <c r="B386" s="5">
        <v>43870</v>
      </c>
      <c r="C386" s="3" t="s">
        <v>2656</v>
      </c>
      <c r="D386" s="4"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4" t="str">
        <f>_xlfn.XLOOKUP(D386,products!$A$1:$A$49,products!$B$1:$B$49,,0)</f>
        <v>Ara</v>
      </c>
      <c r="J386" s="4" t="str">
        <f>_xlfn.XLOOKUP($D386,products!$A$1:$A$49,products!$C$1:$C$49,,0)</f>
        <v>L</v>
      </c>
      <c r="K386" s="6">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_xlfn.XLOOKUP(orderstable[[#This Row],[Customer ID]],customers!$A$1:$A$1001,customers!$I$1:$I$1001,,0)</f>
        <v>No</v>
      </c>
    </row>
    <row r="387" spans="1:16" x14ac:dyDescent="0.2">
      <c r="A387" s="3" t="s">
        <v>2660</v>
      </c>
      <c r="B387" s="5">
        <v>44559</v>
      </c>
      <c r="C387" s="3" t="s">
        <v>2661</v>
      </c>
      <c r="D387" s="4"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4" t="str">
        <f>_xlfn.XLOOKUP(D387,products!$A$1:$A$49,products!$B$1:$B$49,,0)</f>
        <v>Lib</v>
      </c>
      <c r="J387" s="4" t="str">
        <f>_xlfn.XLOOKUP($D387,products!$A$1:$A$49,products!$C$1:$C$49,,0)</f>
        <v>M</v>
      </c>
      <c r="K387" s="6">
        <f>_xlfn.XLOOKUP($D387,products!$A$1:$A$49,products!$D$1:$D$49,,0)</f>
        <v>0.5</v>
      </c>
      <c r="L387" s="7">
        <f>_xlfn.XLOOKUP($D387,products!$A$1:$A$49,products!$E$1:$E$49,,0)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
      <c r="A388" s="3" t="s">
        <v>2666</v>
      </c>
      <c r="B388" s="5">
        <v>44083</v>
      </c>
      <c r="C388" s="3" t="s">
        <v>2667</v>
      </c>
      <c r="D388" s="4"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4" t="str">
        <f>_xlfn.XLOOKUP(D388,products!$A$1:$A$49,products!$B$1:$B$49,,0)</f>
        <v>Ara</v>
      </c>
      <c r="J388" s="4" t="str">
        <f>_xlfn.XLOOKUP($D388,products!$A$1:$A$49,products!$C$1:$C$49,,0)</f>
        <v>D</v>
      </c>
      <c r="K388" s="6">
        <f>_xlfn.XLOOKUP($D388,products!$A$1:$A$49,products!$D$1:$D$49,,0)</f>
        <v>0.2</v>
      </c>
      <c r="L388" s="7">
        <f>_xlfn.XLOOKUP($D388,products!$A$1:$A$49,products!$E$1:$E$49,,0)</f>
        <v>2.9849999999999999</v>
      </c>
      <c r="M388" s="7">
        <f t="shared" si="18"/>
        <v>17.91</v>
      </c>
      <c r="N388" t="str">
        <f t="shared" si="19"/>
        <v>Arabica</v>
      </c>
      <c r="O388" t="str">
        <f t="shared" si="20"/>
        <v>Dark</v>
      </c>
      <c r="P388" t="str">
        <f>_xlfn.XLOOKUP(orderstable[[#This Row],[Customer ID]],customers!$A$1:$A$1001,customers!$I$1:$I$1001,,0)</f>
        <v>Yes</v>
      </c>
    </row>
    <row r="389" spans="1:16" x14ac:dyDescent="0.2">
      <c r="A389" s="3" t="s">
        <v>2671</v>
      </c>
      <c r="B389" s="5">
        <v>44455</v>
      </c>
      <c r="C389" s="3" t="s">
        <v>2672</v>
      </c>
      <c r="D389" s="4"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4" t="str">
        <f>_xlfn.XLOOKUP(D389,products!$A$1:$A$49,products!$B$1:$B$49,,0)</f>
        <v>Exc</v>
      </c>
      <c r="J389" s="4" t="str">
        <f>_xlfn.XLOOKUP($D389,products!$A$1:$A$49,products!$C$1:$C$49,,0)</f>
        <v>L</v>
      </c>
      <c r="K389" s="6">
        <f>_xlfn.XLOOKUP($D389,products!$A$1:$A$49,products!$D$1:$D$49,,0)</f>
        <v>1</v>
      </c>
      <c r="L389" s="7">
        <f>_xlfn.XLOOKUP($D389,products!$A$1:$A$49,products!$E$1:$E$49,,0)</f>
        <v>14.85</v>
      </c>
      <c r="M389" s="7">
        <f t="shared" si="18"/>
        <v>74.25</v>
      </c>
      <c r="N389" t="str">
        <f t="shared" si="19"/>
        <v>Excelsa</v>
      </c>
      <c r="O389" t="str">
        <f t="shared" si="20"/>
        <v>Light</v>
      </c>
      <c r="P389" t="str">
        <f>_xlfn.XLOOKUP(orderstable[[#This Row],[Customer ID]],customers!$A$1:$A$1001,customers!$I$1:$I$1001,,0)</f>
        <v>Yes</v>
      </c>
    </row>
    <row r="390" spans="1:16" x14ac:dyDescent="0.2">
      <c r="A390" s="3" t="s">
        <v>2677</v>
      </c>
      <c r="B390" s="5">
        <v>44130</v>
      </c>
      <c r="C390" s="3" t="s">
        <v>2678</v>
      </c>
      <c r="D390" s="4"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4" t="str">
        <f>_xlfn.XLOOKUP(D390,products!$A$1:$A$49,products!$B$1:$B$49,,0)</f>
        <v>Lib</v>
      </c>
      <c r="J390" s="4" t="str">
        <f>_xlfn.XLOOKUP($D390,products!$A$1:$A$49,products!$C$1:$C$49,,0)</f>
        <v>D</v>
      </c>
      <c r="K390" s="6">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_xlfn.XLOOKUP(orderstable[[#This Row],[Customer ID]],customers!$A$1:$A$1001,customers!$I$1:$I$1001,,0)</f>
        <v>Yes</v>
      </c>
    </row>
    <row r="391" spans="1:16" x14ac:dyDescent="0.2">
      <c r="A391" s="3" t="s">
        <v>2683</v>
      </c>
      <c r="B391" s="5">
        <v>43536</v>
      </c>
      <c r="C391" s="3" t="s">
        <v>2684</v>
      </c>
      <c r="D391" s="4"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4" t="str">
        <f>_xlfn.XLOOKUP(D391,products!$A$1:$A$49,products!$B$1:$B$49,,0)</f>
        <v>Lib</v>
      </c>
      <c r="J391" s="4" t="str">
        <f>_xlfn.XLOOKUP($D391,products!$A$1:$A$49,products!$C$1:$C$49,,0)</f>
        <v>D</v>
      </c>
      <c r="K391" s="6">
        <f>_xlfn.XLOOKUP($D391,products!$A$1:$A$49,products!$D$1:$D$49,,0)</f>
        <v>0.5</v>
      </c>
      <c r="L391" s="7">
        <f>_xlfn.XLOOKUP($D391,products!$A$1:$A$49,products!$E$1:$E$49,,0)</f>
        <v>7.77</v>
      </c>
      <c r="M391" s="7">
        <f t="shared" si="18"/>
        <v>23.31</v>
      </c>
      <c r="N391" t="str">
        <f t="shared" si="19"/>
        <v>Liberica</v>
      </c>
      <c r="O391" t="str">
        <f t="shared" si="20"/>
        <v>Dark</v>
      </c>
      <c r="P391" t="str">
        <f>_xlfn.XLOOKUP(orderstable[[#This Row],[Customer ID]],customers!$A$1:$A$1001,customers!$I$1:$I$1001,,0)</f>
        <v>Yes</v>
      </c>
    </row>
    <row r="392" spans="1:16" x14ac:dyDescent="0.2">
      <c r="A392" s="3" t="s">
        <v>2689</v>
      </c>
      <c r="B392" s="5">
        <v>44245</v>
      </c>
      <c r="C392" s="3" t="s">
        <v>2690</v>
      </c>
      <c r="D392" s="4"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4" t="str">
        <f>_xlfn.XLOOKUP(D392,products!$A$1:$A$49,products!$B$1:$B$49,,0)</f>
        <v>Exc</v>
      </c>
      <c r="J392" s="4" t="str">
        <f>_xlfn.XLOOKUP($D392,products!$A$1:$A$49,products!$C$1:$C$49,,0)</f>
        <v>D</v>
      </c>
      <c r="K392" s="6">
        <f>_xlfn.XLOOKUP($D392,products!$A$1:$A$49,products!$D$1:$D$49,,0)</f>
        <v>0.5</v>
      </c>
      <c r="L392" s="7">
        <f>_xlfn.XLOOKUP($D392,products!$A$1:$A$49,products!$E$1:$E$49,,0)</f>
        <v>7.29</v>
      </c>
      <c r="M392" s="7">
        <f t="shared" si="18"/>
        <v>14.58</v>
      </c>
      <c r="N392" t="str">
        <f t="shared" si="19"/>
        <v>Excelsa</v>
      </c>
      <c r="O392" t="str">
        <f t="shared" si="20"/>
        <v>Dark</v>
      </c>
      <c r="P392" t="str">
        <f>_xlfn.XLOOKUP(orderstable[[#This Row],[Customer ID]],customers!$A$1:$A$1001,customers!$I$1:$I$1001,,0)</f>
        <v>Yes</v>
      </c>
    </row>
    <row r="393" spans="1:16" x14ac:dyDescent="0.2">
      <c r="A393" s="3" t="s">
        <v>2694</v>
      </c>
      <c r="B393" s="5">
        <v>44133</v>
      </c>
      <c r="C393" s="3" t="s">
        <v>2695</v>
      </c>
      <c r="D393" s="4"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4" t="str">
        <f>_xlfn.XLOOKUP(D393,products!$A$1:$A$49,products!$B$1:$B$49,,0)</f>
        <v>Ara</v>
      </c>
      <c r="J393" s="4" t="str">
        <f>_xlfn.XLOOKUP($D393,products!$A$1:$A$49,products!$C$1:$C$49,,0)</f>
        <v>M</v>
      </c>
      <c r="K393" s="6">
        <f>_xlfn.XLOOKUP($D393,products!$A$1:$A$49,products!$D$1:$D$49,,0)</f>
        <v>0.5</v>
      </c>
      <c r="L393" s="7">
        <f>_xlfn.XLOOKUP($D393,products!$A$1:$A$49,products!$E$1:$E$49,,0)</f>
        <v>6.75</v>
      </c>
      <c r="M393" s="7">
        <f t="shared" si="18"/>
        <v>13.5</v>
      </c>
      <c r="N393" t="str">
        <f t="shared" si="19"/>
        <v>Arabica</v>
      </c>
      <c r="O393" t="str">
        <f t="shared" si="20"/>
        <v>Medium</v>
      </c>
      <c r="P393" t="str">
        <f>_xlfn.XLOOKUP(orderstable[[#This Row],[Customer ID]],customers!$A$1:$A$1001,customers!$I$1:$I$1001,,0)</f>
        <v>No</v>
      </c>
    </row>
    <row r="394" spans="1:16" x14ac:dyDescent="0.2">
      <c r="A394" s="3" t="s">
        <v>2699</v>
      </c>
      <c r="B394" s="5">
        <v>44445</v>
      </c>
      <c r="C394" s="3" t="s">
        <v>2700</v>
      </c>
      <c r="D394" s="4"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4" t="str">
        <f>_xlfn.XLOOKUP(D394,products!$A$1:$A$49,products!$B$1:$B$49,,0)</f>
        <v>Exc</v>
      </c>
      <c r="J394" s="4" t="str">
        <f>_xlfn.XLOOKUP($D394,products!$A$1:$A$49,products!$C$1:$C$49,,0)</f>
        <v>L</v>
      </c>
      <c r="K394" s="6">
        <f>_xlfn.XLOOKUP($D394,products!$A$1:$A$49,products!$D$1:$D$49,,0)</f>
        <v>1</v>
      </c>
      <c r="L394" s="7">
        <f>_xlfn.XLOOKUP($D394,products!$A$1:$A$49,products!$E$1:$E$49,,0)</f>
        <v>14.85</v>
      </c>
      <c r="M394" s="7">
        <f t="shared" si="18"/>
        <v>89.1</v>
      </c>
      <c r="N394" t="str">
        <f t="shared" si="19"/>
        <v>Excelsa</v>
      </c>
      <c r="O394" t="str">
        <f t="shared" si="20"/>
        <v>Light</v>
      </c>
      <c r="P394" t="str">
        <f>_xlfn.XLOOKUP(orderstable[[#This Row],[Customer ID]],customers!$A$1:$A$1001,customers!$I$1:$I$1001,,0)</f>
        <v>No</v>
      </c>
    </row>
    <row r="395" spans="1:16" x14ac:dyDescent="0.2">
      <c r="A395" s="3" t="s">
        <v>2699</v>
      </c>
      <c r="B395" s="5">
        <v>44445</v>
      </c>
      <c r="C395" s="3" t="s">
        <v>2700</v>
      </c>
      <c r="D395" s="4"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4" t="str">
        <f>_xlfn.XLOOKUP(D395,products!$A$1:$A$49,products!$B$1:$B$49,,0)</f>
        <v>Ara</v>
      </c>
      <c r="J395" s="4" t="str">
        <f>_xlfn.XLOOKUP($D395,products!$A$1:$A$49,products!$C$1:$C$49,,0)</f>
        <v>L</v>
      </c>
      <c r="K395" s="6">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_xlfn.XLOOKUP(orderstable[[#This Row],[Customer ID]],customers!$A$1:$A$1001,customers!$I$1:$I$1001,,0)</f>
        <v>No</v>
      </c>
    </row>
    <row r="396" spans="1:16" x14ac:dyDescent="0.2">
      <c r="A396" s="3" t="s">
        <v>2710</v>
      </c>
      <c r="B396" s="5">
        <v>44083</v>
      </c>
      <c r="C396" s="3" t="s">
        <v>2711</v>
      </c>
      <c r="D396" s="4"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4" t="str">
        <f>_xlfn.XLOOKUP(D396,products!$A$1:$A$49,products!$B$1:$B$49,,0)</f>
        <v>Rob</v>
      </c>
      <c r="J396" s="4" t="str">
        <f>_xlfn.XLOOKUP($D396,products!$A$1:$A$49,products!$C$1:$C$49,,0)</f>
        <v>L</v>
      </c>
      <c r="K396" s="6">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_xlfn.XLOOKUP(orderstable[[#This Row],[Customer ID]],customers!$A$1:$A$1001,customers!$I$1:$I$1001,,0)</f>
        <v>No</v>
      </c>
    </row>
    <row r="397" spans="1:16" x14ac:dyDescent="0.2">
      <c r="A397" s="3" t="s">
        <v>2716</v>
      </c>
      <c r="B397" s="5">
        <v>44465</v>
      </c>
      <c r="C397" s="3" t="s">
        <v>2717</v>
      </c>
      <c r="D397" s="4"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4" t="str">
        <f>_xlfn.XLOOKUP(D397,products!$A$1:$A$49,products!$B$1:$B$49,,0)</f>
        <v>Lib</v>
      </c>
      <c r="J397" s="4" t="str">
        <f>_xlfn.XLOOKUP($D397,products!$A$1:$A$49,products!$C$1:$C$49,,0)</f>
        <v>D</v>
      </c>
      <c r="K397" s="6">
        <f>_xlfn.XLOOKUP($D397,products!$A$1:$A$49,products!$D$1:$D$49,,0)</f>
        <v>0.5</v>
      </c>
      <c r="L397" s="7">
        <f>_xlfn.XLOOKUP($D397,products!$A$1:$A$49,products!$E$1:$E$49,,0)</f>
        <v>7.77</v>
      </c>
      <c r="M397" s="7">
        <f t="shared" si="18"/>
        <v>46.62</v>
      </c>
      <c r="N397" t="str">
        <f t="shared" si="19"/>
        <v>Liberica</v>
      </c>
      <c r="O397" t="str">
        <f t="shared" si="20"/>
        <v>Dark</v>
      </c>
      <c r="P397" t="str">
        <f>_xlfn.XLOOKUP(orderstable[[#This Row],[Customer ID]],customers!$A$1:$A$1001,customers!$I$1:$I$1001,,0)</f>
        <v>Yes</v>
      </c>
    </row>
    <row r="398" spans="1:16" x14ac:dyDescent="0.2">
      <c r="A398" s="3" t="s">
        <v>2721</v>
      </c>
      <c r="B398" s="5">
        <v>44140</v>
      </c>
      <c r="C398" s="3" t="s">
        <v>2722</v>
      </c>
      <c r="D398" s="4"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4" t="str">
        <f>_xlfn.XLOOKUP(D398,products!$A$1:$A$49,products!$B$1:$B$49,,0)</f>
        <v>Ara</v>
      </c>
      <c r="J398" s="4" t="str">
        <f>_xlfn.XLOOKUP($D398,products!$A$1:$A$49,products!$C$1:$C$49,,0)</f>
        <v>L</v>
      </c>
      <c r="K398" s="6">
        <f>_xlfn.XLOOKUP($D398,products!$A$1:$A$49,products!$D$1:$D$49,,0)</f>
        <v>0.5</v>
      </c>
      <c r="L398" s="7">
        <f>_xlfn.XLOOKUP($D398,products!$A$1:$A$49,products!$E$1:$E$49,,0)</f>
        <v>7.77</v>
      </c>
      <c r="M398" s="7">
        <f t="shared" si="18"/>
        <v>38.849999999999994</v>
      </c>
      <c r="N398" t="str">
        <f t="shared" si="19"/>
        <v>Arabica</v>
      </c>
      <c r="O398" t="str">
        <f t="shared" si="20"/>
        <v>Light</v>
      </c>
      <c r="P398" t="str">
        <f>_xlfn.XLOOKUP(orderstable[[#This Row],[Customer ID]],customers!$A$1:$A$1001,customers!$I$1:$I$1001,,0)</f>
        <v>No</v>
      </c>
    </row>
    <row r="399" spans="1:16" x14ac:dyDescent="0.2">
      <c r="A399" s="3" t="s">
        <v>2727</v>
      </c>
      <c r="B399" s="5">
        <v>43720</v>
      </c>
      <c r="C399" s="3" t="s">
        <v>2728</v>
      </c>
      <c r="D399" s="4"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4" t="str">
        <f>_xlfn.XLOOKUP(D399,products!$A$1:$A$49,products!$B$1:$B$49,,0)</f>
        <v>Lib</v>
      </c>
      <c r="J399" s="4" t="str">
        <f>_xlfn.XLOOKUP($D399,products!$A$1:$A$49,products!$C$1:$C$49,,0)</f>
        <v>D</v>
      </c>
      <c r="K399" s="6">
        <f>_xlfn.XLOOKUP($D399,products!$A$1:$A$49,products!$D$1:$D$49,,0)</f>
        <v>0.5</v>
      </c>
      <c r="L399" s="7">
        <f>_xlfn.XLOOKUP($D399,products!$A$1:$A$49,products!$E$1:$E$49,,0)</f>
        <v>7.77</v>
      </c>
      <c r="M399" s="7">
        <f t="shared" si="18"/>
        <v>31.08</v>
      </c>
      <c r="N399" t="str">
        <f t="shared" si="19"/>
        <v>Liberica</v>
      </c>
      <c r="O399" t="str">
        <f t="shared" si="20"/>
        <v>Dark</v>
      </c>
      <c r="P399" t="str">
        <f>_xlfn.XLOOKUP(orderstable[[#This Row],[Customer ID]],customers!$A$1:$A$1001,customers!$I$1:$I$1001,,0)</f>
        <v>Yes</v>
      </c>
    </row>
    <row r="400" spans="1:16" x14ac:dyDescent="0.2">
      <c r="A400" s="3" t="s">
        <v>2733</v>
      </c>
      <c r="B400" s="5">
        <v>43677</v>
      </c>
      <c r="C400" s="3" t="s">
        <v>2734</v>
      </c>
      <c r="D400" s="4"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4" t="str">
        <f>_xlfn.XLOOKUP(D400,products!$A$1:$A$49,products!$B$1:$B$49,,0)</f>
        <v>Ara</v>
      </c>
      <c r="J400" s="4" t="str">
        <f>_xlfn.XLOOKUP($D400,products!$A$1:$A$49,products!$C$1:$C$49,,0)</f>
        <v>D</v>
      </c>
      <c r="K400" s="6">
        <f>_xlfn.XLOOKUP($D400,products!$A$1:$A$49,products!$D$1:$D$49,,0)</f>
        <v>0.2</v>
      </c>
      <c r="L400" s="7">
        <f>_xlfn.XLOOKUP($D400,products!$A$1:$A$49,products!$E$1:$E$49,,0)</f>
        <v>2.9849999999999999</v>
      </c>
      <c r="M400" s="7">
        <f t="shared" si="18"/>
        <v>17.91</v>
      </c>
      <c r="N400" t="str">
        <f t="shared" si="19"/>
        <v>Arabica</v>
      </c>
      <c r="O400" t="str">
        <f t="shared" si="20"/>
        <v>Dark</v>
      </c>
      <c r="P400" t="str">
        <f>_xlfn.XLOOKUP(orderstable[[#This Row],[Customer ID]],customers!$A$1:$A$1001,customers!$I$1:$I$1001,,0)</f>
        <v>Yes</v>
      </c>
    </row>
    <row r="401" spans="1:16" x14ac:dyDescent="0.2">
      <c r="A401" s="3" t="s">
        <v>2739</v>
      </c>
      <c r="B401" s="5">
        <v>43539</v>
      </c>
      <c r="C401" s="3" t="s">
        <v>2740</v>
      </c>
      <c r="D401" s="4"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4" t="str">
        <f>_xlfn.XLOOKUP(D401,products!$A$1:$A$49,products!$B$1:$B$49,,0)</f>
        <v>Exc</v>
      </c>
      <c r="J401" s="4" t="str">
        <f>_xlfn.XLOOKUP($D401,products!$A$1:$A$49,products!$C$1:$C$49,,0)</f>
        <v>D</v>
      </c>
      <c r="K401" s="6">
        <f>_xlfn.XLOOKUP($D401,products!$A$1:$A$49,products!$D$1:$D$49,,0)</f>
        <v>2.5</v>
      </c>
      <c r="L401" s="7">
        <f>_xlfn.XLOOKUP($D401,products!$A$1:$A$49,products!$E$1:$E$49,,0)</f>
        <v>27.945</v>
      </c>
      <c r="M401" s="7">
        <f t="shared" si="18"/>
        <v>167.67000000000002</v>
      </c>
      <c r="N401" t="str">
        <f t="shared" si="19"/>
        <v>Excelsa</v>
      </c>
      <c r="O401" t="str">
        <f t="shared" si="20"/>
        <v>Dark</v>
      </c>
      <c r="P401" t="str">
        <f>_xlfn.XLOOKUP(orderstable[[#This Row],[Customer ID]],customers!$A$1:$A$1001,customers!$I$1:$I$1001,,0)</f>
        <v>No</v>
      </c>
    </row>
    <row r="402" spans="1:16" x14ac:dyDescent="0.2">
      <c r="A402" s="3" t="s">
        <v>2745</v>
      </c>
      <c r="B402" s="5">
        <v>44332</v>
      </c>
      <c r="C402" s="3" t="s">
        <v>2746</v>
      </c>
      <c r="D402" s="4"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4" t="str">
        <f>_xlfn.XLOOKUP(D402,products!$A$1:$A$49,products!$B$1:$B$49,,0)</f>
        <v>Lib</v>
      </c>
      <c r="J402" s="4" t="str">
        <f>_xlfn.XLOOKUP($D402,products!$A$1:$A$49,products!$C$1:$C$49,,0)</f>
        <v>L</v>
      </c>
      <c r="K402" s="6">
        <f>_xlfn.XLOOKUP($D402,products!$A$1:$A$49,products!$D$1:$D$49,,0)</f>
        <v>1</v>
      </c>
      <c r="L402" s="7">
        <f>_xlfn.XLOOKUP($D402,products!$A$1:$A$49,products!$E$1:$E$49,,0)</f>
        <v>15.85</v>
      </c>
      <c r="M402" s="7">
        <f t="shared" si="18"/>
        <v>63.4</v>
      </c>
      <c r="N402" t="str">
        <f t="shared" si="19"/>
        <v>Liberica</v>
      </c>
      <c r="O402" t="str">
        <f t="shared" si="20"/>
        <v>Light</v>
      </c>
      <c r="P402" t="str">
        <f>_xlfn.XLOOKUP(orderstable[[#This Row],[Customer ID]],customers!$A$1:$A$1001,customers!$I$1:$I$1001,,0)</f>
        <v>No</v>
      </c>
    </row>
    <row r="403" spans="1:16" x14ac:dyDescent="0.2">
      <c r="A403" s="3" t="s">
        <v>2751</v>
      </c>
      <c r="B403" s="5">
        <v>43591</v>
      </c>
      <c r="C403" s="3" t="s">
        <v>2752</v>
      </c>
      <c r="D403" s="4"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4" t="str">
        <f>_xlfn.XLOOKUP(D403,products!$A$1:$A$49,products!$B$1:$B$49,,0)</f>
        <v>Lib</v>
      </c>
      <c r="J403" s="4" t="str">
        <f>_xlfn.XLOOKUP($D403,products!$A$1:$A$49,products!$C$1:$C$49,,0)</f>
        <v>M</v>
      </c>
      <c r="K403" s="6">
        <f>_xlfn.XLOOKUP($D403,products!$A$1:$A$49,products!$D$1:$D$49,,0)</f>
        <v>0.2</v>
      </c>
      <c r="L403" s="7">
        <f>_xlfn.XLOOKUP($D403,products!$A$1:$A$49,products!$E$1:$E$49,,0)</f>
        <v>4.3650000000000002</v>
      </c>
      <c r="M403" s="7">
        <f t="shared" si="18"/>
        <v>8.73</v>
      </c>
      <c r="N403" t="str">
        <f t="shared" si="19"/>
        <v>Liberica</v>
      </c>
      <c r="O403" t="str">
        <f t="shared" si="20"/>
        <v>Medium</v>
      </c>
      <c r="P403" t="str">
        <f>_xlfn.XLOOKUP(orderstable[[#This Row],[Customer ID]],customers!$A$1:$A$1001,customers!$I$1:$I$1001,,0)</f>
        <v>Yes</v>
      </c>
    </row>
    <row r="404" spans="1:16" x14ac:dyDescent="0.2">
      <c r="A404" s="3" t="s">
        <v>2757</v>
      </c>
      <c r="B404" s="5">
        <v>43502</v>
      </c>
      <c r="C404" s="3" t="s">
        <v>2758</v>
      </c>
      <c r="D404" s="4"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4" t="str">
        <f>_xlfn.XLOOKUP(D404,products!$A$1:$A$49,products!$B$1:$B$49,,0)</f>
        <v>Rob</v>
      </c>
      <c r="J404" s="4" t="str">
        <f>_xlfn.XLOOKUP($D404,products!$A$1:$A$49,products!$C$1:$C$49,,0)</f>
        <v>D</v>
      </c>
      <c r="K404" s="6">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_xlfn.XLOOKUP(orderstable[[#This Row],[Customer ID]],customers!$A$1:$A$1001,customers!$I$1:$I$1001,,0)</f>
        <v>Yes</v>
      </c>
    </row>
    <row r="405" spans="1:16" x14ac:dyDescent="0.2">
      <c r="A405" s="3" t="s">
        <v>2763</v>
      </c>
      <c r="B405" s="5">
        <v>44295</v>
      </c>
      <c r="C405" s="3" t="s">
        <v>2764</v>
      </c>
      <c r="D405" s="4"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4" t="str">
        <f>_xlfn.XLOOKUP(D405,products!$A$1:$A$49,products!$B$1:$B$49,,0)</f>
        <v>Lib</v>
      </c>
      <c r="J405" s="4" t="str">
        <f>_xlfn.XLOOKUP($D405,products!$A$1:$A$49,products!$C$1:$C$49,,0)</f>
        <v>L</v>
      </c>
      <c r="K405" s="6">
        <f>_xlfn.XLOOKUP($D405,products!$A$1:$A$49,products!$D$1:$D$49,,0)</f>
        <v>0.2</v>
      </c>
      <c r="L405" s="7">
        <f>_xlfn.XLOOKUP($D405,products!$A$1:$A$49,products!$E$1:$E$49,,0)</f>
        <v>4.7549999999999999</v>
      </c>
      <c r="M405" s="7">
        <f t="shared" si="18"/>
        <v>9.51</v>
      </c>
      <c r="N405" t="str">
        <f t="shared" si="19"/>
        <v>Liberica</v>
      </c>
      <c r="O405" t="str">
        <f t="shared" si="20"/>
        <v>Light</v>
      </c>
      <c r="P405" t="str">
        <f>_xlfn.XLOOKUP(orderstable[[#This Row],[Customer ID]],customers!$A$1:$A$1001,customers!$I$1:$I$1001,,0)</f>
        <v>No</v>
      </c>
    </row>
    <row r="406" spans="1:16" x14ac:dyDescent="0.2">
      <c r="A406" s="3" t="s">
        <v>2769</v>
      </c>
      <c r="B406" s="5">
        <v>43971</v>
      </c>
      <c r="C406" s="3" t="s">
        <v>2770</v>
      </c>
      <c r="D406" s="4"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4" t="str">
        <f>_xlfn.XLOOKUP(D406,products!$A$1:$A$49,products!$B$1:$B$49,,0)</f>
        <v>Ara</v>
      </c>
      <c r="J406" s="4" t="str">
        <f>_xlfn.XLOOKUP($D406,products!$A$1:$A$49,products!$C$1:$C$49,,0)</f>
        <v>D</v>
      </c>
      <c r="K406" s="6">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_xlfn.XLOOKUP(orderstable[[#This Row],[Customer ID]],customers!$A$1:$A$1001,customers!$I$1:$I$1001,,0)</f>
        <v>No</v>
      </c>
    </row>
    <row r="407" spans="1:16" x14ac:dyDescent="0.2">
      <c r="A407" s="3" t="s">
        <v>2775</v>
      </c>
      <c r="B407" s="5">
        <v>44167</v>
      </c>
      <c r="C407" s="3" t="s">
        <v>2776</v>
      </c>
      <c r="D407" s="4"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4" t="str">
        <f>_xlfn.XLOOKUP(D407,products!$A$1:$A$49,products!$B$1:$B$49,,0)</f>
        <v>Exc</v>
      </c>
      <c r="J407" s="4" t="str">
        <f>_xlfn.XLOOKUP($D407,products!$A$1:$A$49,products!$C$1:$C$49,,0)</f>
        <v>M</v>
      </c>
      <c r="K407" s="6">
        <f>_xlfn.XLOOKUP($D407,products!$A$1:$A$49,products!$D$1:$D$49,,0)</f>
        <v>0.5</v>
      </c>
      <c r="L407" s="7">
        <f>_xlfn.XLOOKUP($D407,products!$A$1:$A$49,products!$E$1:$E$49,,0)</f>
        <v>8.25</v>
      </c>
      <c r="M407" s="7">
        <f t="shared" si="18"/>
        <v>24.75</v>
      </c>
      <c r="N407" t="str">
        <f t="shared" si="19"/>
        <v>Excelsa</v>
      </c>
      <c r="O407" t="str">
        <f t="shared" si="20"/>
        <v>Medium</v>
      </c>
      <c r="P407" t="str">
        <f>_xlfn.XLOOKUP(orderstable[[#This Row],[Customer ID]],customers!$A$1:$A$1001,customers!$I$1:$I$1001,,0)</f>
        <v>Yes</v>
      </c>
    </row>
    <row r="408" spans="1:16" x14ac:dyDescent="0.2">
      <c r="A408" s="3" t="s">
        <v>2781</v>
      </c>
      <c r="B408" s="5">
        <v>44416</v>
      </c>
      <c r="C408" s="3" t="s">
        <v>2782</v>
      </c>
      <c r="D408" s="4"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4" t="str">
        <f>_xlfn.XLOOKUP(D408,products!$A$1:$A$49,products!$B$1:$B$49,,0)</f>
        <v>Exc</v>
      </c>
      <c r="J408" s="4" t="str">
        <f>_xlfn.XLOOKUP($D408,products!$A$1:$A$49,products!$C$1:$C$49,,0)</f>
        <v>M</v>
      </c>
      <c r="K408" s="6">
        <f>_xlfn.XLOOKUP($D408,products!$A$1:$A$49,products!$D$1:$D$49,,0)</f>
        <v>1</v>
      </c>
      <c r="L408" s="7">
        <f>_xlfn.XLOOKUP($D408,products!$A$1:$A$49,products!$E$1:$E$49,,0)</f>
        <v>13.75</v>
      </c>
      <c r="M408" s="7">
        <f t="shared" si="18"/>
        <v>68.75</v>
      </c>
      <c r="N408" t="str">
        <f t="shared" si="19"/>
        <v>Excelsa</v>
      </c>
      <c r="O408" t="str">
        <f t="shared" si="20"/>
        <v>Medium</v>
      </c>
      <c r="P408" t="str">
        <f>_xlfn.XLOOKUP(orderstable[[#This Row],[Customer ID]],customers!$A$1:$A$1001,customers!$I$1:$I$1001,,0)</f>
        <v>Yes</v>
      </c>
    </row>
    <row r="409" spans="1:16" x14ac:dyDescent="0.2">
      <c r="A409" s="3" t="s">
        <v>2787</v>
      </c>
      <c r="B409" s="5">
        <v>44595</v>
      </c>
      <c r="C409" s="3" t="s">
        <v>2788</v>
      </c>
      <c r="D409" s="4"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4" t="str">
        <f>_xlfn.XLOOKUP(D409,products!$A$1:$A$49,products!$B$1:$B$49,,0)</f>
        <v>Exc</v>
      </c>
      <c r="J409" s="4" t="str">
        <f>_xlfn.XLOOKUP($D409,products!$A$1:$A$49,products!$C$1:$C$49,,0)</f>
        <v>M</v>
      </c>
      <c r="K409" s="6">
        <f>_xlfn.XLOOKUP($D409,products!$A$1:$A$49,products!$D$1:$D$49,,0)</f>
        <v>0.5</v>
      </c>
      <c r="L409" s="7">
        <f>_xlfn.XLOOKUP($D409,products!$A$1:$A$49,products!$E$1:$E$49,,0)</f>
        <v>8.25</v>
      </c>
      <c r="M409" s="7">
        <f t="shared" si="18"/>
        <v>49.5</v>
      </c>
      <c r="N409" t="str">
        <f t="shared" si="19"/>
        <v>Excelsa</v>
      </c>
      <c r="O409" t="str">
        <f t="shared" si="20"/>
        <v>Medium</v>
      </c>
      <c r="P409" t="str">
        <f>_xlfn.XLOOKUP(orderstable[[#This Row],[Customer ID]],customers!$A$1:$A$1001,customers!$I$1:$I$1001,,0)</f>
        <v>No</v>
      </c>
    </row>
    <row r="410" spans="1:16" x14ac:dyDescent="0.2">
      <c r="A410" s="3" t="s">
        <v>2792</v>
      </c>
      <c r="B410" s="5">
        <v>44659</v>
      </c>
      <c r="C410" s="3" t="s">
        <v>2793</v>
      </c>
      <c r="D410" s="4"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4" t="str">
        <f>_xlfn.XLOOKUP(D410,products!$A$1:$A$49,products!$B$1:$B$49,,0)</f>
        <v>Ara</v>
      </c>
      <c r="J410" s="4" t="str">
        <f>_xlfn.XLOOKUP($D410,products!$A$1:$A$49,products!$C$1:$C$49,,0)</f>
        <v>M</v>
      </c>
      <c r="K410" s="6">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_xlfn.XLOOKUP(orderstable[[#This Row],[Customer ID]],customers!$A$1:$A$1001,customers!$I$1:$I$1001,,0)</f>
        <v>Yes</v>
      </c>
    </row>
    <row r="411" spans="1:16" x14ac:dyDescent="0.2">
      <c r="A411" s="3" t="s">
        <v>2798</v>
      </c>
      <c r="B411" s="5">
        <v>44203</v>
      </c>
      <c r="C411" s="3" t="s">
        <v>2799</v>
      </c>
      <c r="D411" s="4"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4" t="str">
        <f>_xlfn.XLOOKUP(D411,products!$A$1:$A$49,products!$B$1:$B$49,,0)</f>
        <v>Lib</v>
      </c>
      <c r="J411" s="4" t="str">
        <f>_xlfn.XLOOKUP($D411,products!$A$1:$A$49,products!$C$1:$C$49,,0)</f>
        <v>L</v>
      </c>
      <c r="K411" s="6">
        <f>_xlfn.XLOOKUP($D411,products!$A$1:$A$49,products!$D$1:$D$49,,0)</f>
        <v>1</v>
      </c>
      <c r="L411" s="7">
        <f>_xlfn.XLOOKUP($D411,products!$A$1:$A$49,products!$E$1:$E$49,,0)</f>
        <v>15.85</v>
      </c>
      <c r="M411" s="7">
        <f t="shared" si="18"/>
        <v>47.55</v>
      </c>
      <c r="N411" t="str">
        <f t="shared" si="19"/>
        <v>Liberica</v>
      </c>
      <c r="O411" t="str">
        <f t="shared" si="20"/>
        <v>Light</v>
      </c>
      <c r="P411" t="str">
        <f>_xlfn.XLOOKUP(orderstable[[#This Row],[Customer ID]],customers!$A$1:$A$1001,customers!$I$1:$I$1001,,0)</f>
        <v>Yes</v>
      </c>
    </row>
    <row r="412" spans="1:16" x14ac:dyDescent="0.2">
      <c r="A412" s="3" t="s">
        <v>2803</v>
      </c>
      <c r="B412" s="5">
        <v>44441</v>
      </c>
      <c r="C412" s="3" t="s">
        <v>2804</v>
      </c>
      <c r="D412" s="4"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4" t="str">
        <f>_xlfn.XLOOKUP(D412,products!$A$1:$A$49,products!$B$1:$B$49,,0)</f>
        <v>Ara</v>
      </c>
      <c r="J412" s="4" t="str">
        <f>_xlfn.XLOOKUP($D412,products!$A$1:$A$49,products!$C$1:$C$49,,0)</f>
        <v>L</v>
      </c>
      <c r="K412" s="6">
        <f>_xlfn.XLOOKUP($D412,products!$A$1:$A$49,products!$D$1:$D$49,,0)</f>
        <v>0.2</v>
      </c>
      <c r="L412" s="7">
        <f>_xlfn.XLOOKUP($D412,products!$A$1:$A$49,products!$E$1:$E$49,,0)</f>
        <v>3.8849999999999998</v>
      </c>
      <c r="M412" s="7">
        <f t="shared" si="18"/>
        <v>15.54</v>
      </c>
      <c r="N412" t="str">
        <f t="shared" si="19"/>
        <v>Arabica</v>
      </c>
      <c r="O412" t="str">
        <f t="shared" si="20"/>
        <v>Light</v>
      </c>
      <c r="P412" t="str">
        <f>_xlfn.XLOOKUP(orderstable[[#This Row],[Customer ID]],customers!$A$1:$A$1001,customers!$I$1:$I$1001,,0)</f>
        <v>No</v>
      </c>
    </row>
    <row r="413" spans="1:16" x14ac:dyDescent="0.2">
      <c r="A413" s="3" t="s">
        <v>2808</v>
      </c>
      <c r="B413" s="5">
        <v>44504</v>
      </c>
      <c r="C413" s="3" t="s">
        <v>2809</v>
      </c>
      <c r="D413" s="4"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4" t="str">
        <f>_xlfn.XLOOKUP(D413,products!$A$1:$A$49,products!$B$1:$B$49,,0)</f>
        <v>Lib</v>
      </c>
      <c r="J413" s="4" t="str">
        <f>_xlfn.XLOOKUP($D413,products!$A$1:$A$49,products!$C$1:$C$49,,0)</f>
        <v>M</v>
      </c>
      <c r="K413" s="6">
        <f>_xlfn.XLOOKUP($D413,products!$A$1:$A$49,products!$D$1:$D$49,,0)</f>
        <v>1</v>
      </c>
      <c r="L413" s="7">
        <f>_xlfn.XLOOKUP($D413,products!$A$1:$A$49,products!$E$1:$E$49,,0)</f>
        <v>14.55</v>
      </c>
      <c r="M413" s="7">
        <f t="shared" si="18"/>
        <v>87.300000000000011</v>
      </c>
      <c r="N413" t="str">
        <f t="shared" si="19"/>
        <v>Liberica</v>
      </c>
      <c r="O413" t="str">
        <f t="shared" si="20"/>
        <v>Medium</v>
      </c>
      <c r="P413" t="str">
        <f>_xlfn.XLOOKUP(orderstable[[#This Row],[Customer ID]],customers!$A$1:$A$1001,customers!$I$1:$I$1001,,0)</f>
        <v>Yes</v>
      </c>
    </row>
    <row r="414" spans="1:16" x14ac:dyDescent="0.2">
      <c r="A414" s="3" t="s">
        <v>2813</v>
      </c>
      <c r="B414" s="5">
        <v>44410</v>
      </c>
      <c r="C414" s="3" t="s">
        <v>2814</v>
      </c>
      <c r="D414" s="4"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4" t="str">
        <f>_xlfn.XLOOKUP(D414,products!$A$1:$A$49,products!$B$1:$B$49,,0)</f>
        <v>Ara</v>
      </c>
      <c r="J414" s="4" t="str">
        <f>_xlfn.XLOOKUP($D414,products!$A$1:$A$49,products!$C$1:$C$49,,0)</f>
        <v>M</v>
      </c>
      <c r="K414" s="6">
        <f>_xlfn.XLOOKUP($D414,products!$A$1:$A$49,products!$D$1:$D$49,,0)</f>
        <v>1</v>
      </c>
      <c r="L414" s="7">
        <f>_xlfn.XLOOKUP($D414,products!$A$1:$A$49,products!$E$1:$E$49,,0)</f>
        <v>11.25</v>
      </c>
      <c r="M414" s="7">
        <f t="shared" si="18"/>
        <v>56.25</v>
      </c>
      <c r="N414" t="str">
        <f t="shared" si="19"/>
        <v>Arabica</v>
      </c>
      <c r="O414" t="str">
        <f t="shared" si="20"/>
        <v>Medium</v>
      </c>
      <c r="P414" t="str">
        <f>_xlfn.XLOOKUP(orderstable[[#This Row],[Customer ID]],customers!$A$1:$A$1001,customers!$I$1:$I$1001,,0)</f>
        <v>Yes</v>
      </c>
    </row>
    <row r="415" spans="1:16" x14ac:dyDescent="0.2">
      <c r="A415" s="3" t="s">
        <v>2818</v>
      </c>
      <c r="B415" s="5">
        <v>43857</v>
      </c>
      <c r="C415" s="3" t="s">
        <v>2819</v>
      </c>
      <c r="D415" s="4"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4" t="str">
        <f>_xlfn.XLOOKUP(D415,products!$A$1:$A$49,products!$B$1:$B$49,,0)</f>
        <v>Lib</v>
      </c>
      <c r="J415" s="4" t="str">
        <f>_xlfn.XLOOKUP($D415,products!$A$1:$A$49,products!$C$1:$C$49,,0)</f>
        <v>L</v>
      </c>
      <c r="K415" s="6">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_xlfn.XLOOKUP(orderstable[[#This Row],[Customer ID]],customers!$A$1:$A$1001,customers!$I$1:$I$1001,,0)</f>
        <v>Yes</v>
      </c>
    </row>
    <row r="416" spans="1:16" x14ac:dyDescent="0.2">
      <c r="A416" s="3" t="s">
        <v>2824</v>
      </c>
      <c r="B416" s="5">
        <v>43802</v>
      </c>
      <c r="C416" s="3" t="s">
        <v>2825</v>
      </c>
      <c r="D416" s="4"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4" t="str">
        <f>_xlfn.XLOOKUP(D416,products!$A$1:$A$49,products!$B$1:$B$49,,0)</f>
        <v>Rob</v>
      </c>
      <c r="J416" s="4" t="str">
        <f>_xlfn.XLOOKUP($D416,products!$A$1:$A$49,products!$C$1:$C$49,,0)</f>
        <v>L</v>
      </c>
      <c r="K416" s="6">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_xlfn.XLOOKUP(orderstable[[#This Row],[Customer ID]],customers!$A$1:$A$1001,customers!$I$1:$I$1001,,0)</f>
        <v>Yes</v>
      </c>
    </row>
    <row r="417" spans="1:16" x14ac:dyDescent="0.2">
      <c r="A417" s="3" t="s">
        <v>2829</v>
      </c>
      <c r="B417" s="5">
        <v>43683</v>
      </c>
      <c r="C417" s="3" t="s">
        <v>2830</v>
      </c>
      <c r="D417" s="4"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4" t="str">
        <f>_xlfn.XLOOKUP(D417,products!$A$1:$A$49,products!$B$1:$B$49,,0)</f>
        <v>Rob</v>
      </c>
      <c r="J417" s="4" t="str">
        <f>_xlfn.XLOOKUP($D417,products!$A$1:$A$49,products!$C$1:$C$49,,0)</f>
        <v>M</v>
      </c>
      <c r="K417" s="6">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_xlfn.XLOOKUP(orderstable[[#This Row],[Customer ID]],customers!$A$1:$A$1001,customers!$I$1:$I$1001,,0)</f>
        <v>No</v>
      </c>
    </row>
    <row r="418" spans="1:16" x14ac:dyDescent="0.2">
      <c r="A418" s="3" t="s">
        <v>2834</v>
      </c>
      <c r="B418" s="5">
        <v>43901</v>
      </c>
      <c r="C418" s="3" t="s">
        <v>2835</v>
      </c>
      <c r="D418" s="4"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4" t="str">
        <f>_xlfn.XLOOKUP(D418,products!$A$1:$A$49,products!$B$1:$B$49,,0)</f>
        <v>Ara</v>
      </c>
      <c r="J418" s="4" t="str">
        <f>_xlfn.XLOOKUP($D418,products!$A$1:$A$49,products!$C$1:$C$49,,0)</f>
        <v>L</v>
      </c>
      <c r="K418" s="6">
        <f>_xlfn.XLOOKUP($D418,products!$A$1:$A$49,products!$D$1:$D$49,,0)</f>
        <v>0.5</v>
      </c>
      <c r="L418" s="7">
        <f>_xlfn.XLOOKUP($D418,products!$A$1:$A$49,products!$E$1:$E$49,,0)</f>
        <v>7.77</v>
      </c>
      <c r="M418" s="7">
        <f t="shared" si="18"/>
        <v>23.31</v>
      </c>
      <c r="N418" t="str">
        <f t="shared" si="19"/>
        <v>Arabica</v>
      </c>
      <c r="O418" t="str">
        <f t="shared" si="20"/>
        <v>Light</v>
      </c>
      <c r="P418" t="str">
        <f>_xlfn.XLOOKUP(orderstable[[#This Row],[Customer ID]],customers!$A$1:$A$1001,customers!$I$1:$I$1001,,0)</f>
        <v>Yes</v>
      </c>
    </row>
    <row r="419" spans="1:16" x14ac:dyDescent="0.2">
      <c r="A419" s="3" t="s">
        <v>2839</v>
      </c>
      <c r="B419" s="5">
        <v>44457</v>
      </c>
      <c r="C419" s="3" t="s">
        <v>2840</v>
      </c>
      <c r="D419" s="4"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4" t="str">
        <f>_xlfn.XLOOKUP(D419,products!$A$1:$A$49,products!$B$1:$B$49,,0)</f>
        <v>Ara</v>
      </c>
      <c r="J419" s="4" t="str">
        <f>_xlfn.XLOOKUP($D419,products!$A$1:$A$49,products!$C$1:$C$49,,0)</f>
        <v>L</v>
      </c>
      <c r="K419" s="6">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_xlfn.XLOOKUP(orderstable[[#This Row],[Customer ID]],customers!$A$1:$A$1001,customers!$I$1:$I$1001,,0)</f>
        <v>Yes</v>
      </c>
    </row>
    <row r="420" spans="1:16" x14ac:dyDescent="0.2">
      <c r="A420" s="3" t="s">
        <v>2844</v>
      </c>
      <c r="B420" s="5">
        <v>44142</v>
      </c>
      <c r="C420" s="3" t="s">
        <v>2845</v>
      </c>
      <c r="D420" s="4"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4" t="str">
        <f>_xlfn.XLOOKUP(D420,products!$A$1:$A$49,products!$B$1:$B$49,,0)</f>
        <v>Ara</v>
      </c>
      <c r="J420" s="4" t="str">
        <f>_xlfn.XLOOKUP($D420,products!$A$1:$A$49,products!$C$1:$C$49,,0)</f>
        <v>L</v>
      </c>
      <c r="K420" s="6">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_xlfn.XLOOKUP(orderstable[[#This Row],[Customer ID]],customers!$A$1:$A$1001,customers!$I$1:$I$1001,,0)</f>
        <v>Yes</v>
      </c>
    </row>
    <row r="421" spans="1:16" x14ac:dyDescent="0.2">
      <c r="A421" s="3" t="s">
        <v>2849</v>
      </c>
      <c r="B421" s="5">
        <v>44739</v>
      </c>
      <c r="C421" s="3" t="s">
        <v>2850</v>
      </c>
      <c r="D421" s="4"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4" t="str">
        <f>_xlfn.XLOOKUP(D421,products!$A$1:$A$49,products!$B$1:$B$49,,0)</f>
        <v>Lib</v>
      </c>
      <c r="J421" s="4" t="str">
        <f>_xlfn.XLOOKUP($D421,products!$A$1:$A$49,products!$C$1:$C$49,,0)</f>
        <v>M</v>
      </c>
      <c r="K421" s="6">
        <f>_xlfn.XLOOKUP($D421,products!$A$1:$A$49,products!$D$1:$D$49,,0)</f>
        <v>0.5</v>
      </c>
      <c r="L421" s="7">
        <f>_xlfn.XLOOKUP($D421,products!$A$1:$A$49,products!$E$1:$E$49,,0)</f>
        <v>8.73</v>
      </c>
      <c r="M421" s="7">
        <f t="shared" si="18"/>
        <v>8.73</v>
      </c>
      <c r="N421" t="str">
        <f t="shared" si="19"/>
        <v>Liberica</v>
      </c>
      <c r="O421" t="str">
        <f t="shared" si="20"/>
        <v>Medium</v>
      </c>
      <c r="P421" t="str">
        <f>_xlfn.XLOOKUP(orderstable[[#This Row],[Customer ID]],customers!$A$1:$A$1001,customers!$I$1:$I$1001,,0)</f>
        <v>Yes</v>
      </c>
    </row>
    <row r="422" spans="1:16" x14ac:dyDescent="0.2">
      <c r="A422" s="3" t="s">
        <v>2855</v>
      </c>
      <c r="B422" s="5">
        <v>43866</v>
      </c>
      <c r="C422" s="3" t="s">
        <v>2586</v>
      </c>
      <c r="D422" s="4"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4" t="str">
        <f>_xlfn.XLOOKUP(D422,products!$A$1:$A$49,products!$B$1:$B$49,,0)</f>
        <v>Lib</v>
      </c>
      <c r="J422" s="4" t="str">
        <f>_xlfn.XLOOKUP($D422,products!$A$1:$A$49,products!$C$1:$C$49,,0)</f>
        <v>D</v>
      </c>
      <c r="K422" s="6">
        <f>_xlfn.XLOOKUP($D422,products!$A$1:$A$49,products!$D$1:$D$49,,0)</f>
        <v>0.5</v>
      </c>
      <c r="L422" s="7">
        <f>_xlfn.XLOOKUP($D422,products!$A$1:$A$49,products!$E$1:$E$49,,0)</f>
        <v>7.77</v>
      </c>
      <c r="M422" s="7">
        <f t="shared" si="18"/>
        <v>31.08</v>
      </c>
      <c r="N422" t="str">
        <f t="shared" si="19"/>
        <v>Liberica</v>
      </c>
      <c r="O422" t="str">
        <f t="shared" si="20"/>
        <v>Dark</v>
      </c>
      <c r="P422" t="str">
        <f>_xlfn.XLOOKUP(orderstable[[#This Row],[Customer ID]],customers!$A$1:$A$1001,customers!$I$1:$I$1001,,0)</f>
        <v>No</v>
      </c>
    </row>
    <row r="423" spans="1:16" x14ac:dyDescent="0.2">
      <c r="A423" s="3" t="s">
        <v>2855</v>
      </c>
      <c r="B423" s="5">
        <v>43866</v>
      </c>
      <c r="C423" s="3" t="s">
        <v>2586</v>
      </c>
      <c r="D423" s="4"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4" t="str">
        <f>_xlfn.XLOOKUP(D423,products!$A$1:$A$49,products!$B$1:$B$49,,0)</f>
        <v>Ara</v>
      </c>
      <c r="J423" s="4" t="str">
        <f>_xlfn.XLOOKUP($D423,products!$A$1:$A$49,products!$C$1:$C$49,,0)</f>
        <v>D</v>
      </c>
      <c r="K423" s="6">
        <f>_xlfn.XLOOKUP($D423,products!$A$1:$A$49,products!$D$1:$D$49,,0)</f>
        <v>2.5</v>
      </c>
      <c r="L423" s="7">
        <f>_xlfn.XLOOKUP($D423,products!$A$1:$A$49,products!$E$1:$E$49,,0)</f>
        <v>22.884999999999998</v>
      </c>
      <c r="M423" s="7">
        <f t="shared" si="18"/>
        <v>137.31</v>
      </c>
      <c r="N423" t="str">
        <f t="shared" si="19"/>
        <v>Arabica</v>
      </c>
      <c r="O423" t="str">
        <f t="shared" si="20"/>
        <v>Dark</v>
      </c>
      <c r="P423" t="str">
        <f>_xlfn.XLOOKUP(orderstable[[#This Row],[Customer ID]],customers!$A$1:$A$1001,customers!$I$1:$I$1001,,0)</f>
        <v>No</v>
      </c>
    </row>
    <row r="424" spans="1:16" x14ac:dyDescent="0.2">
      <c r="A424" s="3" t="s">
        <v>2866</v>
      </c>
      <c r="B424" s="5">
        <v>43868</v>
      </c>
      <c r="C424" s="3" t="s">
        <v>2867</v>
      </c>
      <c r="D424" s="4"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4" t="str">
        <f>_xlfn.XLOOKUP(D424,products!$A$1:$A$49,products!$B$1:$B$49,,0)</f>
        <v>Ara</v>
      </c>
      <c r="J424" s="4" t="str">
        <f>_xlfn.XLOOKUP($D424,products!$A$1:$A$49,products!$C$1:$C$49,,0)</f>
        <v>D</v>
      </c>
      <c r="K424" s="6">
        <f>_xlfn.XLOOKUP($D424,products!$A$1:$A$49,products!$D$1:$D$49,,0)</f>
        <v>0.5</v>
      </c>
      <c r="L424" s="7">
        <f>_xlfn.XLOOKUP($D424,products!$A$1:$A$49,products!$E$1:$E$49,,0)</f>
        <v>5.97</v>
      </c>
      <c r="M424" s="7">
        <f t="shared" si="18"/>
        <v>29.849999999999998</v>
      </c>
      <c r="N424" t="str">
        <f t="shared" si="19"/>
        <v>Arabica</v>
      </c>
      <c r="O424" t="str">
        <f t="shared" si="20"/>
        <v>Dark</v>
      </c>
      <c r="P424" t="str">
        <f>_xlfn.XLOOKUP(orderstable[[#This Row],[Customer ID]],customers!$A$1:$A$1001,customers!$I$1:$I$1001,,0)</f>
        <v>No</v>
      </c>
    </row>
    <row r="425" spans="1:16" x14ac:dyDescent="0.2">
      <c r="A425" s="3" t="s">
        <v>2871</v>
      </c>
      <c r="B425" s="5">
        <v>44183</v>
      </c>
      <c r="C425" s="3" t="s">
        <v>2872</v>
      </c>
      <c r="D425" s="4"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4" t="str">
        <f>_xlfn.XLOOKUP(D425,products!$A$1:$A$49,products!$B$1:$B$49,,0)</f>
        <v>Rob</v>
      </c>
      <c r="J425" s="4" t="str">
        <f>_xlfn.XLOOKUP($D425,products!$A$1:$A$49,products!$C$1:$C$49,,0)</f>
        <v>M</v>
      </c>
      <c r="K425" s="6">
        <f>_xlfn.XLOOKUP($D425,products!$A$1:$A$49,products!$D$1:$D$49,,0)</f>
        <v>0.5</v>
      </c>
      <c r="L425" s="7">
        <f>_xlfn.XLOOKUP($D425,products!$A$1:$A$49,products!$E$1:$E$49,,0)</f>
        <v>5.97</v>
      </c>
      <c r="M425" s="7">
        <f t="shared" si="18"/>
        <v>17.91</v>
      </c>
      <c r="N425" t="str">
        <f t="shared" si="19"/>
        <v>Robusta</v>
      </c>
      <c r="O425" t="str">
        <f t="shared" si="20"/>
        <v>Medium</v>
      </c>
      <c r="P425" t="str">
        <f>_xlfn.XLOOKUP(orderstable[[#This Row],[Customer ID]],customers!$A$1:$A$1001,customers!$I$1:$I$1001,,0)</f>
        <v>No</v>
      </c>
    </row>
    <row r="426" spans="1:16" x14ac:dyDescent="0.2">
      <c r="A426" s="3" t="s">
        <v>2876</v>
      </c>
      <c r="B426" s="5">
        <v>44431</v>
      </c>
      <c r="C426" s="3" t="s">
        <v>2877</v>
      </c>
      <c r="D426" s="4"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4" t="str">
        <f>_xlfn.XLOOKUP(D426,products!$A$1:$A$49,products!$B$1:$B$49,,0)</f>
        <v>Exc</v>
      </c>
      <c r="J426" s="4" t="str">
        <f>_xlfn.XLOOKUP($D426,products!$A$1:$A$49,products!$C$1:$C$49,,0)</f>
        <v>L</v>
      </c>
      <c r="K426" s="6">
        <f>_xlfn.XLOOKUP($D426,products!$A$1:$A$49,products!$D$1:$D$49,,0)</f>
        <v>0.5</v>
      </c>
      <c r="L426" s="7">
        <f>_xlfn.XLOOKUP($D426,products!$A$1:$A$49,products!$E$1:$E$49,,0)</f>
        <v>8.91</v>
      </c>
      <c r="M426" s="7">
        <f t="shared" si="18"/>
        <v>26.73</v>
      </c>
      <c r="N426" t="str">
        <f t="shared" si="19"/>
        <v>Excelsa</v>
      </c>
      <c r="O426" t="str">
        <f t="shared" si="20"/>
        <v>Light</v>
      </c>
      <c r="P426" t="str">
        <f>_xlfn.XLOOKUP(orderstable[[#This Row],[Customer ID]],customers!$A$1:$A$1001,customers!$I$1:$I$1001,,0)</f>
        <v>Yes</v>
      </c>
    </row>
    <row r="427" spans="1:16" x14ac:dyDescent="0.2">
      <c r="A427" s="3" t="s">
        <v>2882</v>
      </c>
      <c r="B427" s="5">
        <v>44428</v>
      </c>
      <c r="C427" s="3" t="s">
        <v>2883</v>
      </c>
      <c r="D427" s="4"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4" t="str">
        <f>_xlfn.XLOOKUP(D427,products!$A$1:$A$49,products!$B$1:$B$49,,0)</f>
        <v>Rob</v>
      </c>
      <c r="J427" s="4" t="str">
        <f>_xlfn.XLOOKUP($D427,products!$A$1:$A$49,products!$C$1:$C$49,,0)</f>
        <v>D</v>
      </c>
      <c r="K427" s="6">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_xlfn.XLOOKUP(orderstable[[#This Row],[Customer ID]],customers!$A$1:$A$1001,customers!$I$1:$I$1001,,0)</f>
        <v>No</v>
      </c>
    </row>
    <row r="428" spans="1:16" x14ac:dyDescent="0.2">
      <c r="A428" s="3" t="s">
        <v>2888</v>
      </c>
      <c r="B428" s="5">
        <v>43556</v>
      </c>
      <c r="C428" s="3" t="s">
        <v>2889</v>
      </c>
      <c r="D428" s="4"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4" t="str">
        <f>_xlfn.XLOOKUP(D428,products!$A$1:$A$49,products!$B$1:$B$49,,0)</f>
        <v>Rob</v>
      </c>
      <c r="J428" s="4" t="str">
        <f>_xlfn.XLOOKUP($D428,products!$A$1:$A$49,products!$C$1:$C$49,,0)</f>
        <v>L</v>
      </c>
      <c r="K428" s="6">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_xlfn.XLOOKUP(orderstable[[#This Row],[Customer ID]],customers!$A$1:$A$1001,customers!$I$1:$I$1001,,0)</f>
        <v>Yes</v>
      </c>
    </row>
    <row r="429" spans="1:16" x14ac:dyDescent="0.2">
      <c r="A429" s="3" t="s">
        <v>2894</v>
      </c>
      <c r="B429" s="5">
        <v>44224</v>
      </c>
      <c r="C429" s="3" t="s">
        <v>2895</v>
      </c>
      <c r="D429" s="4"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4" t="str">
        <f>_xlfn.XLOOKUP(D429,products!$A$1:$A$49,products!$B$1:$B$49,,0)</f>
        <v>Ara</v>
      </c>
      <c r="J429" s="4" t="str">
        <f>_xlfn.XLOOKUP($D429,products!$A$1:$A$49,products!$C$1:$C$49,,0)</f>
        <v>M</v>
      </c>
      <c r="K429" s="6">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_xlfn.XLOOKUP(orderstable[[#This Row],[Customer ID]],customers!$A$1:$A$1001,customers!$I$1:$I$1001,,0)</f>
        <v>Yes</v>
      </c>
    </row>
    <row r="430" spans="1:16" x14ac:dyDescent="0.2">
      <c r="A430" s="3" t="s">
        <v>2899</v>
      </c>
      <c r="B430" s="5">
        <v>43759</v>
      </c>
      <c r="C430" s="3" t="s">
        <v>2900</v>
      </c>
      <c r="D430" s="4"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4" t="str">
        <f>_xlfn.XLOOKUP(D430,products!$A$1:$A$49,products!$B$1:$B$49,,0)</f>
        <v>Rob</v>
      </c>
      <c r="J430" s="4" t="str">
        <f>_xlfn.XLOOKUP($D430,products!$A$1:$A$49,products!$C$1:$C$49,,0)</f>
        <v>L</v>
      </c>
      <c r="K430" s="6">
        <f>_xlfn.XLOOKUP($D430,products!$A$1:$A$49,products!$D$1:$D$49,,0)</f>
        <v>1</v>
      </c>
      <c r="L430" s="7">
        <f>_xlfn.XLOOKUP($D430,products!$A$1:$A$49,products!$E$1:$E$49,,0)</f>
        <v>11.95</v>
      </c>
      <c r="M430" s="7">
        <f t="shared" si="18"/>
        <v>59.75</v>
      </c>
      <c r="N430" t="str">
        <f t="shared" si="19"/>
        <v>Robusta</v>
      </c>
      <c r="O430" t="str">
        <f t="shared" si="20"/>
        <v>Light</v>
      </c>
      <c r="P430" t="str">
        <f>_xlfn.XLOOKUP(orderstable[[#This Row],[Customer ID]],customers!$A$1:$A$1001,customers!$I$1:$I$1001,,0)</f>
        <v>No</v>
      </c>
    </row>
    <row r="431" spans="1:16" x14ac:dyDescent="0.2">
      <c r="A431" s="3" t="s">
        <v>2905</v>
      </c>
      <c r="B431" s="5">
        <v>44367</v>
      </c>
      <c r="C431" s="3" t="s">
        <v>2586</v>
      </c>
      <c r="D431" s="4"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4" t="str">
        <f>_xlfn.XLOOKUP(D431,products!$A$1:$A$49,products!$B$1:$B$49,,0)</f>
        <v>Ara</v>
      </c>
      <c r="J431" s="4" t="str">
        <f>_xlfn.XLOOKUP($D431,products!$A$1:$A$49,products!$C$1:$C$49,,0)</f>
        <v>L</v>
      </c>
      <c r="K431" s="6">
        <f>_xlfn.XLOOKUP($D431,products!$A$1:$A$49,products!$D$1:$D$49,,0)</f>
        <v>1</v>
      </c>
      <c r="L431" s="7">
        <f>_xlfn.XLOOKUP($D431,products!$A$1:$A$49,products!$E$1:$E$49,,0)</f>
        <v>12.95</v>
      </c>
      <c r="M431" s="7">
        <f t="shared" si="18"/>
        <v>77.699999999999989</v>
      </c>
      <c r="N431" t="str">
        <f t="shared" si="19"/>
        <v>Arabica</v>
      </c>
      <c r="O431" t="str">
        <f t="shared" si="20"/>
        <v>Light</v>
      </c>
      <c r="P431" t="str">
        <f>_xlfn.XLOOKUP(orderstable[[#This Row],[Customer ID]],customers!$A$1:$A$1001,customers!$I$1:$I$1001,,0)</f>
        <v>No</v>
      </c>
    </row>
    <row r="432" spans="1:16" x14ac:dyDescent="0.2">
      <c r="A432" s="3" t="s">
        <v>2911</v>
      </c>
      <c r="B432" s="5">
        <v>44504</v>
      </c>
      <c r="C432" s="3" t="s">
        <v>2912</v>
      </c>
      <c r="D432" s="4"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4" t="str">
        <f>_xlfn.XLOOKUP(D432,products!$A$1:$A$49,products!$B$1:$B$49,,0)</f>
        <v>Rob</v>
      </c>
      <c r="J432" s="4" t="str">
        <f>_xlfn.XLOOKUP($D432,products!$A$1:$A$49,products!$C$1:$C$49,,0)</f>
        <v>D</v>
      </c>
      <c r="K432" s="6">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_xlfn.XLOOKUP(orderstable[[#This Row],[Customer ID]],customers!$A$1:$A$1001,customers!$I$1:$I$1001,,0)</f>
        <v>Yes</v>
      </c>
    </row>
    <row r="433" spans="1:16" x14ac:dyDescent="0.2">
      <c r="A433" s="3" t="s">
        <v>2917</v>
      </c>
      <c r="B433" s="5">
        <v>44291</v>
      </c>
      <c r="C433" s="3" t="s">
        <v>2918</v>
      </c>
      <c r="D433" s="4"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4" t="str">
        <f>_xlfn.XLOOKUP(D433,products!$A$1:$A$49,products!$B$1:$B$49,,0)</f>
        <v>Exc</v>
      </c>
      <c r="J433" s="4" t="str">
        <f>_xlfn.XLOOKUP($D433,products!$A$1:$A$49,products!$C$1:$C$49,,0)</f>
        <v>D</v>
      </c>
      <c r="K433" s="6">
        <f>_xlfn.XLOOKUP($D433,products!$A$1:$A$49,products!$D$1:$D$49,,0)</f>
        <v>2.5</v>
      </c>
      <c r="L433" s="7">
        <f>_xlfn.XLOOKUP($D433,products!$A$1:$A$49,products!$E$1:$E$49,,0)</f>
        <v>27.945</v>
      </c>
      <c r="M433" s="7">
        <f t="shared" si="18"/>
        <v>83.835000000000008</v>
      </c>
      <c r="N433" t="str">
        <f t="shared" si="19"/>
        <v>Excelsa</v>
      </c>
      <c r="O433" t="str">
        <f t="shared" si="20"/>
        <v>Dark</v>
      </c>
      <c r="P433" t="str">
        <f>_xlfn.XLOOKUP(orderstable[[#This Row],[Customer ID]],customers!$A$1:$A$1001,customers!$I$1:$I$1001,,0)</f>
        <v>Yes</v>
      </c>
    </row>
    <row r="434" spans="1:16" x14ac:dyDescent="0.2">
      <c r="A434" s="3" t="s">
        <v>2923</v>
      </c>
      <c r="B434" s="5">
        <v>43808</v>
      </c>
      <c r="C434" s="3" t="s">
        <v>2924</v>
      </c>
      <c r="D434" s="4"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4" t="str">
        <f>_xlfn.XLOOKUP(D434,products!$A$1:$A$49,products!$B$1:$B$49,,0)</f>
        <v>Ara</v>
      </c>
      <c r="J434" s="4" t="str">
        <f>_xlfn.XLOOKUP($D434,products!$A$1:$A$49,products!$C$1:$C$49,,0)</f>
        <v>M</v>
      </c>
      <c r="K434" s="6">
        <f>_xlfn.XLOOKUP($D434,products!$A$1:$A$49,products!$D$1:$D$49,,0)</f>
        <v>1</v>
      </c>
      <c r="L434" s="7">
        <f>_xlfn.XLOOKUP($D434,products!$A$1:$A$49,products!$E$1:$E$49,,0)</f>
        <v>11.25</v>
      </c>
      <c r="M434" s="7">
        <f t="shared" si="18"/>
        <v>22.5</v>
      </c>
      <c r="N434" t="str">
        <f t="shared" si="19"/>
        <v>Arabica</v>
      </c>
      <c r="O434" t="str">
        <f t="shared" si="20"/>
        <v>Medium</v>
      </c>
      <c r="P434" t="str">
        <f>_xlfn.XLOOKUP(orderstable[[#This Row],[Customer ID]],customers!$A$1:$A$1001,customers!$I$1:$I$1001,,0)</f>
        <v>No</v>
      </c>
    </row>
    <row r="435" spans="1:16" x14ac:dyDescent="0.2">
      <c r="A435" s="3" t="s">
        <v>2928</v>
      </c>
      <c r="B435" s="5">
        <v>44563</v>
      </c>
      <c r="C435" s="3" t="s">
        <v>2929</v>
      </c>
      <c r="D435" s="4"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4" t="str">
        <f>_xlfn.XLOOKUP(D435,products!$A$1:$A$49,products!$B$1:$B$49,,0)</f>
        <v>Lib</v>
      </c>
      <c r="J435" s="4" t="str">
        <f>_xlfn.XLOOKUP($D435,products!$A$1:$A$49,products!$C$1:$C$49,,0)</f>
        <v>M</v>
      </c>
      <c r="K435" s="6">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_xlfn.XLOOKUP(orderstable[[#This Row],[Customer ID]],customers!$A$1:$A$1001,customers!$I$1:$I$1001,,0)</f>
        <v>Yes</v>
      </c>
    </row>
    <row r="436" spans="1:16" x14ac:dyDescent="0.2">
      <c r="A436" s="3" t="s">
        <v>2934</v>
      </c>
      <c r="B436" s="5">
        <v>43807</v>
      </c>
      <c r="C436" s="3" t="s">
        <v>2935</v>
      </c>
      <c r="D436" s="4"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4" t="str">
        <f>_xlfn.XLOOKUP(D436,products!$A$1:$A$49,products!$B$1:$B$49,,0)</f>
        <v>Ara</v>
      </c>
      <c r="J436" s="4" t="str">
        <f>_xlfn.XLOOKUP($D436,products!$A$1:$A$49,products!$C$1:$C$49,,0)</f>
        <v>M</v>
      </c>
      <c r="K436" s="6">
        <f>_xlfn.XLOOKUP($D436,products!$A$1:$A$49,products!$D$1:$D$49,,0)</f>
        <v>1</v>
      </c>
      <c r="L436" s="7">
        <f>_xlfn.XLOOKUP($D436,products!$A$1:$A$49,products!$E$1:$E$49,,0)</f>
        <v>11.25</v>
      </c>
      <c r="M436" s="7">
        <f t="shared" si="18"/>
        <v>67.5</v>
      </c>
      <c r="N436" t="str">
        <f t="shared" si="19"/>
        <v>Arabica</v>
      </c>
      <c r="O436" t="str">
        <f t="shared" si="20"/>
        <v>Medium</v>
      </c>
      <c r="P436" t="str">
        <f>_xlfn.XLOOKUP(orderstable[[#This Row],[Customer ID]],customers!$A$1:$A$1001,customers!$I$1:$I$1001,,0)</f>
        <v>No</v>
      </c>
    </row>
    <row r="437" spans="1:16" x14ac:dyDescent="0.2">
      <c r="A437" s="3" t="s">
        <v>2939</v>
      </c>
      <c r="B437" s="5">
        <v>44528</v>
      </c>
      <c r="C437" s="3" t="s">
        <v>2940</v>
      </c>
      <c r="D437" s="4"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4" t="str">
        <f>_xlfn.XLOOKUP(D437,products!$A$1:$A$49,products!$B$1:$B$49,,0)</f>
        <v>Exc</v>
      </c>
      <c r="J437" s="4" t="str">
        <f>_xlfn.XLOOKUP($D437,products!$A$1:$A$49,products!$C$1:$C$49,,0)</f>
        <v>M</v>
      </c>
      <c r="K437" s="6">
        <f>_xlfn.XLOOKUP($D437,products!$A$1:$A$49,products!$D$1:$D$49,,0)</f>
        <v>0.5</v>
      </c>
      <c r="L437" s="7">
        <f>_xlfn.XLOOKUP($D437,products!$A$1:$A$49,products!$E$1:$E$49,,0)</f>
        <v>8.25</v>
      </c>
      <c r="M437" s="7">
        <f t="shared" si="18"/>
        <v>8.25</v>
      </c>
      <c r="N437" t="str">
        <f t="shared" si="19"/>
        <v>Excelsa</v>
      </c>
      <c r="O437" t="str">
        <f t="shared" si="20"/>
        <v>Medium</v>
      </c>
      <c r="P437" t="str">
        <f>_xlfn.XLOOKUP(orderstable[[#This Row],[Customer ID]],customers!$A$1:$A$1001,customers!$I$1:$I$1001,,0)</f>
        <v>No</v>
      </c>
    </row>
    <row r="438" spans="1:16" x14ac:dyDescent="0.2">
      <c r="A438" s="3" t="s">
        <v>2945</v>
      </c>
      <c r="B438" s="5">
        <v>44631</v>
      </c>
      <c r="C438" s="3" t="s">
        <v>2946</v>
      </c>
      <c r="D438" s="4"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4" t="str">
        <f>_xlfn.XLOOKUP(D438,products!$A$1:$A$49,products!$B$1:$B$49,,0)</f>
        <v>Lib</v>
      </c>
      <c r="J438" s="4" t="str">
        <f>_xlfn.XLOOKUP($D438,products!$A$1:$A$49,products!$C$1:$C$49,,0)</f>
        <v>L</v>
      </c>
      <c r="K438" s="6">
        <f>_xlfn.XLOOKUP($D438,products!$A$1:$A$49,products!$D$1:$D$49,,0)</f>
        <v>0.2</v>
      </c>
      <c r="L438" s="7">
        <f>_xlfn.XLOOKUP($D438,products!$A$1:$A$49,products!$E$1:$E$49,,0)</f>
        <v>4.7549999999999999</v>
      </c>
      <c r="M438" s="7">
        <f t="shared" si="18"/>
        <v>9.51</v>
      </c>
      <c r="N438" t="str">
        <f t="shared" si="19"/>
        <v>Liberica</v>
      </c>
      <c r="O438" t="str">
        <f t="shared" si="20"/>
        <v>Light</v>
      </c>
      <c r="P438" t="str">
        <f>_xlfn.XLOOKUP(orderstable[[#This Row],[Customer ID]],customers!$A$1:$A$1001,customers!$I$1:$I$1001,,0)</f>
        <v>Yes</v>
      </c>
    </row>
    <row r="439" spans="1:16" x14ac:dyDescent="0.2">
      <c r="A439" s="3" t="s">
        <v>2951</v>
      </c>
      <c r="B439" s="5">
        <v>44213</v>
      </c>
      <c r="C439" s="3" t="s">
        <v>2952</v>
      </c>
      <c r="D439" s="4"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4" t="str">
        <f>_xlfn.XLOOKUP(D439,products!$A$1:$A$49,products!$B$1:$B$49,,0)</f>
        <v>Lib</v>
      </c>
      <c r="J439" s="4" t="str">
        <f>_xlfn.XLOOKUP($D439,products!$A$1:$A$49,products!$C$1:$C$49,,0)</f>
        <v>D</v>
      </c>
      <c r="K439" s="6">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_xlfn.XLOOKUP(orderstable[[#This Row],[Customer ID]],customers!$A$1:$A$1001,customers!$I$1:$I$1001,,0)</f>
        <v>No</v>
      </c>
    </row>
    <row r="440" spans="1:16" x14ac:dyDescent="0.2">
      <c r="A440" s="3" t="s">
        <v>2956</v>
      </c>
      <c r="B440" s="5">
        <v>43483</v>
      </c>
      <c r="C440" s="3" t="s">
        <v>3042</v>
      </c>
      <c r="D440" s="4"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4" t="str">
        <f>_xlfn.XLOOKUP(D440,products!$A$1:$A$49,products!$B$1:$B$49,,0)</f>
        <v>Lib</v>
      </c>
      <c r="J440" s="4" t="str">
        <f>_xlfn.XLOOKUP($D440,products!$A$1:$A$49,products!$C$1:$C$49,,0)</f>
        <v>D</v>
      </c>
      <c r="K440" s="6">
        <f>_xlfn.XLOOKUP($D440,products!$A$1:$A$49,products!$D$1:$D$49,,0)</f>
        <v>0.5</v>
      </c>
      <c r="L440" s="7">
        <f>_xlfn.XLOOKUP($D440,products!$A$1:$A$49,products!$E$1:$E$49,,0)</f>
        <v>7.77</v>
      </c>
      <c r="M440" s="7">
        <f t="shared" si="18"/>
        <v>15.54</v>
      </c>
      <c r="N440" t="str">
        <f t="shared" si="19"/>
        <v>Liberica</v>
      </c>
      <c r="O440" t="str">
        <f t="shared" si="20"/>
        <v>Dark</v>
      </c>
      <c r="P440" t="str">
        <f>_xlfn.XLOOKUP(orderstable[[#This Row],[Customer ID]],customers!$A$1:$A$1001,customers!$I$1:$I$1001,,0)</f>
        <v>No</v>
      </c>
    </row>
    <row r="441" spans="1:16" x14ac:dyDescent="0.2">
      <c r="A441" s="3" t="s">
        <v>2962</v>
      </c>
      <c r="B441" s="5">
        <v>43562</v>
      </c>
      <c r="C441" s="3" t="s">
        <v>2963</v>
      </c>
      <c r="D441" s="4"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4" t="str">
        <f>_xlfn.XLOOKUP(D441,products!$A$1:$A$49,products!$B$1:$B$49,,0)</f>
        <v>Exc</v>
      </c>
      <c r="J441" s="4" t="str">
        <f>_xlfn.XLOOKUP($D441,products!$A$1:$A$49,products!$C$1:$C$49,,0)</f>
        <v>L</v>
      </c>
      <c r="K441" s="6">
        <f>_xlfn.XLOOKUP($D441,products!$A$1:$A$49,products!$D$1:$D$49,,0)</f>
        <v>0.5</v>
      </c>
      <c r="L441" s="7">
        <f>_xlfn.XLOOKUP($D441,products!$A$1:$A$49,products!$E$1:$E$49,,0)</f>
        <v>8.91</v>
      </c>
      <c r="M441" s="7">
        <f t="shared" si="18"/>
        <v>35.64</v>
      </c>
      <c r="N441" t="str">
        <f t="shared" si="19"/>
        <v>Excelsa</v>
      </c>
      <c r="O441" t="str">
        <f t="shared" si="20"/>
        <v>Light</v>
      </c>
      <c r="P441" t="str">
        <f>_xlfn.XLOOKUP(orderstable[[#This Row],[Customer ID]],customers!$A$1:$A$1001,customers!$I$1:$I$1001,,0)</f>
        <v>No</v>
      </c>
    </row>
    <row r="442" spans="1:16" x14ac:dyDescent="0.2">
      <c r="A442" s="3" t="s">
        <v>2968</v>
      </c>
      <c r="B442" s="5">
        <v>44230</v>
      </c>
      <c r="C442" s="3" t="s">
        <v>2969</v>
      </c>
      <c r="D442" s="4"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4" t="str">
        <f>_xlfn.XLOOKUP(D442,products!$A$1:$A$49,products!$B$1:$B$49,,0)</f>
        <v>Ara</v>
      </c>
      <c r="J442" s="4" t="str">
        <f>_xlfn.XLOOKUP($D442,products!$A$1:$A$49,products!$C$1:$C$49,,0)</f>
        <v>M</v>
      </c>
      <c r="K442" s="6">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_xlfn.XLOOKUP(orderstable[[#This Row],[Customer ID]],customers!$A$1:$A$1001,customers!$I$1:$I$1001,,0)</f>
        <v>Yes</v>
      </c>
    </row>
    <row r="443" spans="1:16" x14ac:dyDescent="0.2">
      <c r="A443" s="3" t="s">
        <v>2974</v>
      </c>
      <c r="B443" s="5">
        <v>43573</v>
      </c>
      <c r="C443" s="3" t="s">
        <v>2975</v>
      </c>
      <c r="D443" s="4"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4" t="str">
        <f>_xlfn.XLOOKUP(D443,products!$A$1:$A$49,products!$B$1:$B$49,,0)</f>
        <v>Exc</v>
      </c>
      <c r="J443" s="4" t="str">
        <f>_xlfn.XLOOKUP($D443,products!$A$1:$A$49,products!$C$1:$C$49,,0)</f>
        <v>D</v>
      </c>
      <c r="K443" s="6">
        <f>_xlfn.XLOOKUP($D443,products!$A$1:$A$49,products!$D$1:$D$49,,0)</f>
        <v>1</v>
      </c>
      <c r="L443" s="7">
        <f>_xlfn.XLOOKUP($D443,products!$A$1:$A$49,products!$E$1:$E$49,,0)</f>
        <v>12.15</v>
      </c>
      <c r="M443" s="7">
        <f t="shared" si="18"/>
        <v>36.450000000000003</v>
      </c>
      <c r="N443" t="str">
        <f t="shared" si="19"/>
        <v>Excelsa</v>
      </c>
      <c r="O443" t="str">
        <f t="shared" si="20"/>
        <v>Dark</v>
      </c>
      <c r="P443" t="str">
        <f>_xlfn.XLOOKUP(orderstable[[#This Row],[Customer ID]],customers!$A$1:$A$1001,customers!$I$1:$I$1001,,0)</f>
        <v>Yes</v>
      </c>
    </row>
    <row r="444" spans="1:16" x14ac:dyDescent="0.2">
      <c r="A444" s="3" t="s">
        <v>2980</v>
      </c>
      <c r="B444" s="5">
        <v>44384</v>
      </c>
      <c r="C444" s="3" t="s">
        <v>2981</v>
      </c>
      <c r="D444" s="4"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4" t="str">
        <f>_xlfn.XLOOKUP(D444,products!$A$1:$A$49,products!$B$1:$B$49,,0)</f>
        <v>Rob</v>
      </c>
      <c r="J444" s="4" t="str">
        <f>_xlfn.XLOOKUP($D444,products!$A$1:$A$49,products!$C$1:$C$49,,0)</f>
        <v>L</v>
      </c>
      <c r="K444" s="6">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_xlfn.XLOOKUP(orderstable[[#This Row],[Customer ID]],customers!$A$1:$A$1001,customers!$I$1:$I$1001,,0)</f>
        <v>No</v>
      </c>
    </row>
    <row r="445" spans="1:16" x14ac:dyDescent="0.2">
      <c r="A445" s="3" t="s">
        <v>2986</v>
      </c>
      <c r="B445" s="5">
        <v>44250</v>
      </c>
      <c r="C445" s="3" t="s">
        <v>2987</v>
      </c>
      <c r="D445" s="4"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4" t="str">
        <f>_xlfn.XLOOKUP(D445,products!$A$1:$A$49,products!$B$1:$B$49,,0)</f>
        <v>Exc</v>
      </c>
      <c r="J445" s="4" t="str">
        <f>_xlfn.XLOOKUP($D445,products!$A$1:$A$49,products!$C$1:$C$49,,0)</f>
        <v>L</v>
      </c>
      <c r="K445" s="6">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_xlfn.XLOOKUP(orderstable[[#This Row],[Customer ID]],customers!$A$1:$A$1001,customers!$I$1:$I$1001,,0)</f>
        <v>Yes</v>
      </c>
    </row>
    <row r="446" spans="1:16" x14ac:dyDescent="0.2">
      <c r="A446" s="3" t="s">
        <v>2992</v>
      </c>
      <c r="B446" s="5">
        <v>44418</v>
      </c>
      <c r="C446" s="3" t="s">
        <v>2993</v>
      </c>
      <c r="D446" s="4"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4" t="str">
        <f>_xlfn.XLOOKUP(D446,products!$A$1:$A$49,products!$B$1:$B$49,,0)</f>
        <v>Exc</v>
      </c>
      <c r="J446" s="4" t="str">
        <f>_xlfn.XLOOKUP($D446,products!$A$1:$A$49,products!$C$1:$C$49,,0)</f>
        <v>M</v>
      </c>
      <c r="K446" s="6">
        <f>_xlfn.XLOOKUP($D446,products!$A$1:$A$49,products!$D$1:$D$49,,0)</f>
        <v>0.2</v>
      </c>
      <c r="L446" s="7">
        <f>_xlfn.XLOOKUP($D446,products!$A$1:$A$49,products!$E$1:$E$49,,0)</f>
        <v>4.125</v>
      </c>
      <c r="M446" s="7">
        <f t="shared" si="18"/>
        <v>24.75</v>
      </c>
      <c r="N446" t="str">
        <f t="shared" si="19"/>
        <v>Excelsa</v>
      </c>
      <c r="O446" t="str">
        <f t="shared" si="20"/>
        <v>Medium</v>
      </c>
      <c r="P446" t="str">
        <f>_xlfn.XLOOKUP(orderstable[[#This Row],[Customer ID]],customers!$A$1:$A$1001,customers!$I$1:$I$1001,,0)</f>
        <v>No</v>
      </c>
    </row>
    <row r="447" spans="1:16" x14ac:dyDescent="0.2">
      <c r="A447" s="3" t="s">
        <v>2999</v>
      </c>
      <c r="B447" s="5">
        <v>43784</v>
      </c>
      <c r="C447" s="3" t="s">
        <v>3000</v>
      </c>
      <c r="D447" s="4"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4" t="str">
        <f>_xlfn.XLOOKUP(D447,products!$A$1:$A$49,products!$B$1:$B$49,,0)</f>
        <v>Lib</v>
      </c>
      <c r="J447" s="4" t="str">
        <f>_xlfn.XLOOKUP($D447,products!$A$1:$A$49,products!$C$1:$C$49,,0)</f>
        <v>M</v>
      </c>
      <c r="K447" s="6">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_xlfn.XLOOKUP(orderstable[[#This Row],[Customer ID]],customers!$A$1:$A$1001,customers!$I$1:$I$1001,,0)</f>
        <v>Yes</v>
      </c>
    </row>
    <row r="448" spans="1:16" x14ac:dyDescent="0.2">
      <c r="A448" s="3" t="s">
        <v>3004</v>
      </c>
      <c r="B448" s="5">
        <v>43816</v>
      </c>
      <c r="C448" s="3" t="s">
        <v>3005</v>
      </c>
      <c r="D448" s="4"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4" t="str">
        <f>_xlfn.XLOOKUP(D448,products!$A$1:$A$49,products!$B$1:$B$49,,0)</f>
        <v>Lib</v>
      </c>
      <c r="J448" s="4" t="str">
        <f>_xlfn.XLOOKUP($D448,products!$A$1:$A$49,products!$C$1:$C$49,,0)</f>
        <v>M</v>
      </c>
      <c r="K448" s="6">
        <f>_xlfn.XLOOKUP($D448,products!$A$1:$A$49,products!$D$1:$D$49,,0)</f>
        <v>0.5</v>
      </c>
      <c r="L448" s="7">
        <f>_xlfn.XLOOKUP($D448,products!$A$1:$A$49,products!$E$1:$E$49,,0)</f>
        <v>8.73</v>
      </c>
      <c r="M448" s="7">
        <f t="shared" si="18"/>
        <v>8.73</v>
      </c>
      <c r="N448" t="str">
        <f t="shared" si="19"/>
        <v>Liberica</v>
      </c>
      <c r="O448" t="str">
        <f t="shared" si="20"/>
        <v>Medium</v>
      </c>
      <c r="P448" t="str">
        <f>_xlfn.XLOOKUP(orderstable[[#This Row],[Customer ID]],customers!$A$1:$A$1001,customers!$I$1:$I$1001,,0)</f>
        <v>Yes</v>
      </c>
    </row>
    <row r="449" spans="1:16" x14ac:dyDescent="0.2">
      <c r="A449" s="3" t="s">
        <v>3010</v>
      </c>
      <c r="B449" s="5">
        <v>43908</v>
      </c>
      <c r="C449" s="3" t="s">
        <v>3011</v>
      </c>
      <c r="D449" s="4"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4" t="str">
        <f>_xlfn.XLOOKUP(D449,products!$A$1:$A$49,products!$B$1:$B$49,,0)</f>
        <v>Rob</v>
      </c>
      <c r="J449" s="4" t="str">
        <f>_xlfn.XLOOKUP($D449,products!$A$1:$A$49,products!$C$1:$C$49,,0)</f>
        <v>M</v>
      </c>
      <c r="K449" s="6">
        <f>_xlfn.XLOOKUP($D449,products!$A$1:$A$49,products!$D$1:$D$49,,0)</f>
        <v>0.5</v>
      </c>
      <c r="L449" s="7">
        <f>_xlfn.XLOOKUP($D449,products!$A$1:$A$49,products!$E$1:$E$49,,0)</f>
        <v>5.97</v>
      </c>
      <c r="M449" s="7">
        <f t="shared" si="18"/>
        <v>17.91</v>
      </c>
      <c r="N449" t="str">
        <f t="shared" si="19"/>
        <v>Robusta</v>
      </c>
      <c r="O449" t="str">
        <f t="shared" si="20"/>
        <v>Medium</v>
      </c>
      <c r="P449" t="str">
        <f>_xlfn.XLOOKUP(orderstable[[#This Row],[Customer ID]],customers!$A$1:$A$1001,customers!$I$1:$I$1001,,0)</f>
        <v>No</v>
      </c>
    </row>
    <row r="450" spans="1:16" x14ac:dyDescent="0.2">
      <c r="A450" s="3" t="s">
        <v>3015</v>
      </c>
      <c r="B450" s="5">
        <v>44718</v>
      </c>
      <c r="C450" s="3" t="s">
        <v>3016</v>
      </c>
      <c r="D450" s="4"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4" t="str">
        <f>_xlfn.XLOOKUP(D450,products!$A$1:$A$49,products!$B$1:$B$49,,0)</f>
        <v>Rob</v>
      </c>
      <c r="J450" s="4" t="str">
        <f>_xlfn.XLOOKUP($D450,products!$A$1:$A$49,products!$C$1:$C$49,,0)</f>
        <v>L</v>
      </c>
      <c r="K450" s="6">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_xlfn.XLOOKUP(orderstable[[#This Row],[Customer ID]],customers!$A$1:$A$1001,customers!$I$1:$I$1001,,0)</f>
        <v>No</v>
      </c>
    </row>
    <row r="451" spans="1:16" x14ac:dyDescent="0.2">
      <c r="A451" s="3" t="s">
        <v>3021</v>
      </c>
      <c r="B451" s="5">
        <v>44336</v>
      </c>
      <c r="C451" s="3" t="s">
        <v>3022</v>
      </c>
      <c r="D451" s="4"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4" t="str">
        <f>_xlfn.XLOOKUP(D451,products!$A$1:$A$49,products!$B$1:$B$49,,0)</f>
        <v>Rob</v>
      </c>
      <c r="J451" s="4" t="str">
        <f>_xlfn.XLOOKUP($D451,products!$A$1:$A$49,products!$C$1:$C$49,,0)</f>
        <v>D</v>
      </c>
      <c r="K451" s="6">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
      <c r="A452" s="3" t="s">
        <v>3027</v>
      </c>
      <c r="B452" s="5">
        <v>44207</v>
      </c>
      <c r="C452" s="3" t="s">
        <v>3028</v>
      </c>
      <c r="D452" s="4"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4" t="str">
        <f>_xlfn.XLOOKUP(D452,products!$A$1:$A$49,products!$B$1:$B$49,,0)</f>
        <v>Lib</v>
      </c>
      <c r="J452" s="4" t="str">
        <f>_xlfn.XLOOKUP($D452,products!$A$1:$A$49,products!$C$1:$C$49,,0)</f>
        <v>L</v>
      </c>
      <c r="K452" s="6">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_xlfn.XLOOKUP(orderstable[[#This Row],[Customer ID]],customers!$A$1:$A$1001,customers!$I$1:$I$1001,,0)</f>
        <v>No</v>
      </c>
    </row>
    <row r="453" spans="1:16" x14ac:dyDescent="0.2">
      <c r="A453" s="3" t="s">
        <v>3035</v>
      </c>
      <c r="B453" s="5">
        <v>43518</v>
      </c>
      <c r="C453" s="3" t="s">
        <v>3036</v>
      </c>
      <c r="D453" s="4"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4" t="str">
        <f>_xlfn.XLOOKUP(D453,products!$A$1:$A$49,products!$B$1:$B$49,,0)</f>
        <v>Rob</v>
      </c>
      <c r="J453" s="4" t="str">
        <f>_xlfn.XLOOKUP($D453,products!$A$1:$A$49,products!$C$1:$C$49,,0)</f>
        <v>D</v>
      </c>
      <c r="K453" s="6">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_xlfn.XLOOKUP(orderstable[[#This Row],[Customer ID]],customers!$A$1:$A$1001,customers!$I$1:$I$1001,,0)</f>
        <v>Yes</v>
      </c>
    </row>
    <row r="454" spans="1:16" x14ac:dyDescent="0.2">
      <c r="A454" s="3" t="s">
        <v>3041</v>
      </c>
      <c r="B454" s="5">
        <v>44524</v>
      </c>
      <c r="C454" s="3" t="s">
        <v>3042</v>
      </c>
      <c r="D454" s="4"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4" t="str">
        <f>_xlfn.XLOOKUP(D454,products!$A$1:$A$49,products!$B$1:$B$49,,0)</f>
        <v>Ara</v>
      </c>
      <c r="J454" s="4" t="str">
        <f>_xlfn.XLOOKUP($D454,products!$A$1:$A$49,products!$C$1:$C$49,,0)</f>
        <v>L</v>
      </c>
      <c r="K454" s="6">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_xlfn.XLOOKUP(orderstable[[#This Row],[Customer ID]],customers!$A$1:$A$1001,customers!$I$1:$I$1001,,0)</f>
        <v>No</v>
      </c>
    </row>
    <row r="455" spans="1:16" x14ac:dyDescent="0.2">
      <c r="A455" s="3" t="s">
        <v>3047</v>
      </c>
      <c r="B455" s="5">
        <v>44579</v>
      </c>
      <c r="C455" s="3" t="s">
        <v>3048</v>
      </c>
      <c r="D455" s="4"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4" t="str">
        <f>_xlfn.XLOOKUP(D455,products!$A$1:$A$49,products!$B$1:$B$49,,0)</f>
        <v>Lib</v>
      </c>
      <c r="J455" s="4" t="str">
        <f>_xlfn.XLOOKUP($D455,products!$A$1:$A$49,products!$C$1:$C$49,,0)</f>
        <v>L</v>
      </c>
      <c r="K455" s="6">
        <f>_xlfn.XLOOKUP($D455,products!$A$1:$A$49,products!$D$1:$D$49,,0)</f>
        <v>0.5</v>
      </c>
      <c r="L455" s="7">
        <f>_xlfn.XLOOKUP($D455,products!$A$1:$A$49,products!$E$1:$E$49,,0)</f>
        <v>9.51</v>
      </c>
      <c r="M455" s="7">
        <f t="shared" si="21"/>
        <v>38.04</v>
      </c>
      <c r="N455" t="str">
        <f t="shared" si="22"/>
        <v>Liberica</v>
      </c>
      <c r="O455" t="str">
        <f t="shared" si="23"/>
        <v>Light</v>
      </c>
      <c r="P455" t="str">
        <f>_xlfn.XLOOKUP(orderstable[[#This Row],[Customer ID]],customers!$A$1:$A$1001,customers!$I$1:$I$1001,,0)</f>
        <v>No</v>
      </c>
    </row>
    <row r="456" spans="1:16" x14ac:dyDescent="0.2">
      <c r="A456" s="3" t="s">
        <v>3053</v>
      </c>
      <c r="B456" s="5">
        <v>44421</v>
      </c>
      <c r="C456" s="3" t="s">
        <v>3054</v>
      </c>
      <c r="D456" s="4"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4" t="str">
        <f>_xlfn.XLOOKUP(D456,products!$A$1:$A$49,products!$B$1:$B$49,,0)</f>
        <v>Rob</v>
      </c>
      <c r="J456" s="4" t="str">
        <f>_xlfn.XLOOKUP($D456,products!$A$1:$A$49,products!$C$1:$C$49,,0)</f>
        <v>D</v>
      </c>
      <c r="K456" s="6">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_xlfn.XLOOKUP(orderstable[[#This Row],[Customer ID]],customers!$A$1:$A$1001,customers!$I$1:$I$1001,,0)</f>
        <v>Yes</v>
      </c>
    </row>
    <row r="457" spans="1:16" x14ac:dyDescent="0.2">
      <c r="A457" s="3" t="s">
        <v>3058</v>
      </c>
      <c r="B457" s="5">
        <v>43841</v>
      </c>
      <c r="C457" s="3" t="s">
        <v>3059</v>
      </c>
      <c r="D457" s="4"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4" t="str">
        <f>_xlfn.XLOOKUP(D457,products!$A$1:$A$49,products!$B$1:$B$49,,0)</f>
        <v>Lib</v>
      </c>
      <c r="J457" s="4" t="str">
        <f>_xlfn.XLOOKUP($D457,products!$A$1:$A$49,products!$C$1:$C$49,,0)</f>
        <v>L</v>
      </c>
      <c r="K457" s="6">
        <f>_xlfn.XLOOKUP($D457,products!$A$1:$A$49,products!$D$1:$D$49,,0)</f>
        <v>0.2</v>
      </c>
      <c r="L457" s="7">
        <f>_xlfn.XLOOKUP($D457,products!$A$1:$A$49,products!$E$1:$E$49,,0)</f>
        <v>4.7549999999999999</v>
      </c>
      <c r="M457" s="7">
        <f t="shared" si="21"/>
        <v>9.51</v>
      </c>
      <c r="N457" t="str">
        <f t="shared" si="22"/>
        <v>Liberica</v>
      </c>
      <c r="O457" t="str">
        <f t="shared" si="23"/>
        <v>Light</v>
      </c>
      <c r="P457" t="str">
        <f>_xlfn.XLOOKUP(orderstable[[#This Row],[Customer ID]],customers!$A$1:$A$1001,customers!$I$1:$I$1001,,0)</f>
        <v>Yes</v>
      </c>
    </row>
    <row r="458" spans="1:16" x14ac:dyDescent="0.2">
      <c r="A458" s="3" t="s">
        <v>3064</v>
      </c>
      <c r="B458" s="5">
        <v>44017</v>
      </c>
      <c r="C458" s="3" t="s">
        <v>3065</v>
      </c>
      <c r="D458" s="4"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4" t="str">
        <f>_xlfn.XLOOKUP(D458,products!$A$1:$A$49,products!$B$1:$B$49,,0)</f>
        <v>Rob</v>
      </c>
      <c r="J458" s="4" t="str">
        <f>_xlfn.XLOOKUP($D458,products!$A$1:$A$49,products!$C$1:$C$49,,0)</f>
        <v>D</v>
      </c>
      <c r="K458" s="6">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_xlfn.XLOOKUP(orderstable[[#This Row],[Customer ID]],customers!$A$1:$A$1001,customers!$I$1:$I$1001,,0)</f>
        <v>No</v>
      </c>
    </row>
    <row r="459" spans="1:16" x14ac:dyDescent="0.2">
      <c r="A459" s="3" t="s">
        <v>3070</v>
      </c>
      <c r="B459" s="5">
        <v>43671</v>
      </c>
      <c r="C459" s="3" t="s">
        <v>3071</v>
      </c>
      <c r="D459" s="4"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4" t="str">
        <f>_xlfn.XLOOKUP(D459,products!$A$1:$A$49,products!$B$1:$B$49,,0)</f>
        <v>Lib</v>
      </c>
      <c r="J459" s="4" t="str">
        <f>_xlfn.XLOOKUP($D459,products!$A$1:$A$49,products!$C$1:$C$49,,0)</f>
        <v>L</v>
      </c>
      <c r="K459" s="6">
        <f>_xlfn.XLOOKUP($D459,products!$A$1:$A$49,products!$D$1:$D$49,,0)</f>
        <v>0.5</v>
      </c>
      <c r="L459" s="7">
        <f>_xlfn.XLOOKUP($D459,products!$A$1:$A$49,products!$E$1:$E$49,,0)</f>
        <v>9.51</v>
      </c>
      <c r="M459" s="7">
        <f t="shared" si="21"/>
        <v>47.55</v>
      </c>
      <c r="N459" t="str">
        <f t="shared" si="22"/>
        <v>Liberica</v>
      </c>
      <c r="O459" t="str">
        <f t="shared" si="23"/>
        <v>Light</v>
      </c>
      <c r="P459" t="str">
        <f>_xlfn.XLOOKUP(orderstable[[#This Row],[Customer ID]],customers!$A$1:$A$1001,customers!$I$1:$I$1001,,0)</f>
        <v>No</v>
      </c>
    </row>
    <row r="460" spans="1:16" x14ac:dyDescent="0.2">
      <c r="A460" s="3" t="s">
        <v>3076</v>
      </c>
      <c r="B460" s="5">
        <v>44707</v>
      </c>
      <c r="C460" s="3" t="s">
        <v>3077</v>
      </c>
      <c r="D460" s="4"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4" t="str">
        <f>_xlfn.XLOOKUP(D460,products!$A$1:$A$49,products!$B$1:$B$49,,0)</f>
        <v>Ara</v>
      </c>
      <c r="J460" s="4" t="str">
        <f>_xlfn.XLOOKUP($D460,products!$A$1:$A$49,products!$C$1:$C$49,,0)</f>
        <v>M</v>
      </c>
      <c r="K460" s="6">
        <f>_xlfn.XLOOKUP($D460,products!$A$1:$A$49,products!$D$1:$D$49,,0)</f>
        <v>1</v>
      </c>
      <c r="L460" s="7">
        <f>_xlfn.XLOOKUP($D460,products!$A$1:$A$49,products!$E$1:$E$49,,0)</f>
        <v>11.25</v>
      </c>
      <c r="M460" s="7">
        <f t="shared" si="21"/>
        <v>45</v>
      </c>
      <c r="N460" t="str">
        <f t="shared" si="22"/>
        <v>Arabica</v>
      </c>
      <c r="O460" t="str">
        <f t="shared" si="23"/>
        <v>Medium</v>
      </c>
      <c r="P460" t="str">
        <f>_xlfn.XLOOKUP(orderstable[[#This Row],[Customer ID]],customers!$A$1:$A$1001,customers!$I$1:$I$1001,,0)</f>
        <v>No</v>
      </c>
    </row>
    <row r="461" spans="1:16" x14ac:dyDescent="0.2">
      <c r="A461" s="3" t="s">
        <v>3082</v>
      </c>
      <c r="B461" s="5">
        <v>43840</v>
      </c>
      <c r="C461" s="3" t="s">
        <v>3083</v>
      </c>
      <c r="D461" s="4"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4" t="str">
        <f>_xlfn.XLOOKUP(D461,products!$A$1:$A$49,products!$B$1:$B$49,,0)</f>
        <v>Lib</v>
      </c>
      <c r="J461" s="4" t="str">
        <f>_xlfn.XLOOKUP($D461,products!$A$1:$A$49,products!$C$1:$C$49,,0)</f>
        <v>L</v>
      </c>
      <c r="K461" s="6">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_xlfn.XLOOKUP(orderstable[[#This Row],[Customer ID]],customers!$A$1:$A$1001,customers!$I$1:$I$1001,,0)</f>
        <v>No</v>
      </c>
    </row>
    <row r="462" spans="1:16" x14ac:dyDescent="0.2">
      <c r="A462" s="3" t="s">
        <v>3088</v>
      </c>
      <c r="B462" s="5">
        <v>43602</v>
      </c>
      <c r="C462" s="3" t="s">
        <v>3089</v>
      </c>
      <c r="D462" s="4"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4" t="str">
        <f>_xlfn.XLOOKUP(D462,products!$A$1:$A$49,products!$B$1:$B$49,,0)</f>
        <v>Rob</v>
      </c>
      <c r="J462" s="4" t="str">
        <f>_xlfn.XLOOKUP($D462,products!$A$1:$A$49,products!$C$1:$C$49,,0)</f>
        <v>D</v>
      </c>
      <c r="K462" s="6">
        <f>_xlfn.XLOOKUP($D462,products!$A$1:$A$49,products!$D$1:$D$49,,0)</f>
        <v>0.5</v>
      </c>
      <c r="L462" s="7">
        <f>_xlfn.XLOOKUP($D462,products!$A$1:$A$49,products!$E$1:$E$49,,0)</f>
        <v>5.3699999999999992</v>
      </c>
      <c r="M462" s="7">
        <f t="shared" si="21"/>
        <v>16.11</v>
      </c>
      <c r="N462" t="str">
        <f t="shared" si="22"/>
        <v>Robusta</v>
      </c>
      <c r="O462" t="str">
        <f t="shared" si="23"/>
        <v>Dark</v>
      </c>
      <c r="P462" t="str">
        <f>_xlfn.XLOOKUP(orderstable[[#This Row],[Customer ID]],customers!$A$1:$A$1001,customers!$I$1:$I$1001,,0)</f>
        <v>Yes</v>
      </c>
    </row>
    <row r="463" spans="1:16" x14ac:dyDescent="0.2">
      <c r="A463" s="3" t="s">
        <v>3094</v>
      </c>
      <c r="B463" s="5">
        <v>44036</v>
      </c>
      <c r="C463" s="3" t="s">
        <v>3095</v>
      </c>
      <c r="D463" s="4"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4" t="str">
        <f>_xlfn.XLOOKUP(D463,products!$A$1:$A$49,products!$B$1:$B$49,,0)</f>
        <v>Rob</v>
      </c>
      <c r="J463" s="4" t="str">
        <f>_xlfn.XLOOKUP($D463,products!$A$1:$A$49,products!$C$1:$C$49,,0)</f>
        <v>D</v>
      </c>
      <c r="K463" s="6">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_xlfn.XLOOKUP(orderstable[[#This Row],[Customer ID]],customers!$A$1:$A$1001,customers!$I$1:$I$1001,,0)</f>
        <v>Yes</v>
      </c>
    </row>
    <row r="464" spans="1:16" x14ac:dyDescent="0.2">
      <c r="A464" s="3" t="s">
        <v>3100</v>
      </c>
      <c r="B464" s="5">
        <v>44124</v>
      </c>
      <c r="C464" s="3" t="s">
        <v>3101</v>
      </c>
      <c r="D464" s="4"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4" t="str">
        <f>_xlfn.XLOOKUP(D464,products!$A$1:$A$49,products!$B$1:$B$49,,0)</f>
        <v>Ara</v>
      </c>
      <c r="J464" s="4" t="str">
        <f>_xlfn.XLOOKUP($D464,products!$A$1:$A$49,products!$C$1:$C$49,,0)</f>
        <v>D</v>
      </c>
      <c r="K464" s="6">
        <f>_xlfn.XLOOKUP($D464,products!$A$1:$A$49,products!$D$1:$D$49,,0)</f>
        <v>1</v>
      </c>
      <c r="L464" s="7">
        <f>_xlfn.XLOOKUP($D464,products!$A$1:$A$49,products!$E$1:$E$49,,0)</f>
        <v>9.9499999999999993</v>
      </c>
      <c r="M464" s="7">
        <f t="shared" si="21"/>
        <v>49.75</v>
      </c>
      <c r="N464" t="str">
        <f t="shared" si="22"/>
        <v>Arabica</v>
      </c>
      <c r="O464" t="str">
        <f t="shared" si="23"/>
        <v>Dark</v>
      </c>
      <c r="P464" t="str">
        <f>_xlfn.XLOOKUP(orderstable[[#This Row],[Customer ID]],customers!$A$1:$A$1001,customers!$I$1:$I$1001,,0)</f>
        <v>Yes</v>
      </c>
    </row>
    <row r="465" spans="1:16" x14ac:dyDescent="0.2">
      <c r="A465" s="3" t="s">
        <v>3106</v>
      </c>
      <c r="B465" s="5">
        <v>43730</v>
      </c>
      <c r="C465" s="3" t="s">
        <v>3107</v>
      </c>
      <c r="D465" s="4"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4" t="str">
        <f>_xlfn.XLOOKUP(D465,products!$A$1:$A$49,products!$B$1:$B$49,,0)</f>
        <v>Exc</v>
      </c>
      <c r="J465" s="4" t="str">
        <f>_xlfn.XLOOKUP($D465,products!$A$1:$A$49,products!$C$1:$C$49,,0)</f>
        <v>M</v>
      </c>
      <c r="K465" s="6">
        <f>_xlfn.XLOOKUP($D465,products!$A$1:$A$49,products!$D$1:$D$49,,0)</f>
        <v>1</v>
      </c>
      <c r="L465" s="7">
        <f>_xlfn.XLOOKUP($D465,products!$A$1:$A$49,products!$E$1:$E$49,,0)</f>
        <v>13.75</v>
      </c>
      <c r="M465" s="7">
        <f t="shared" si="21"/>
        <v>27.5</v>
      </c>
      <c r="N465" t="str">
        <f t="shared" si="22"/>
        <v>Excelsa</v>
      </c>
      <c r="O465" t="str">
        <f t="shared" si="23"/>
        <v>Medium</v>
      </c>
      <c r="P465" t="str">
        <f>_xlfn.XLOOKUP(orderstable[[#This Row],[Customer ID]],customers!$A$1:$A$1001,customers!$I$1:$I$1001,,0)</f>
        <v>No</v>
      </c>
    </row>
    <row r="466" spans="1:16" x14ac:dyDescent="0.2">
      <c r="A466" s="3" t="s">
        <v>3112</v>
      </c>
      <c r="B466" s="5">
        <v>43989</v>
      </c>
      <c r="C466" s="3" t="s">
        <v>3113</v>
      </c>
      <c r="D466" s="4"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4" t="str">
        <f>_xlfn.XLOOKUP(D466,products!$A$1:$A$49,products!$B$1:$B$49,,0)</f>
        <v>Lib</v>
      </c>
      <c r="J466" s="4" t="str">
        <f>_xlfn.XLOOKUP($D466,products!$A$1:$A$49,products!$C$1:$C$49,,0)</f>
        <v>D</v>
      </c>
      <c r="K466" s="6">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_xlfn.XLOOKUP(orderstable[[#This Row],[Customer ID]],customers!$A$1:$A$1001,customers!$I$1:$I$1001,,0)</f>
        <v>No</v>
      </c>
    </row>
    <row r="467" spans="1:16" x14ac:dyDescent="0.2">
      <c r="A467" s="3" t="s">
        <v>3118</v>
      </c>
      <c r="B467" s="5">
        <v>43814</v>
      </c>
      <c r="C467" s="3" t="s">
        <v>3119</v>
      </c>
      <c r="D467" s="4"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4" t="str">
        <f>_xlfn.XLOOKUP(D467,products!$A$1:$A$49,products!$B$1:$B$49,,0)</f>
        <v>Rob</v>
      </c>
      <c r="J467" s="4" t="str">
        <f>_xlfn.XLOOKUP($D467,products!$A$1:$A$49,products!$C$1:$C$49,,0)</f>
        <v>D</v>
      </c>
      <c r="K467" s="6">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_xlfn.XLOOKUP(orderstable[[#This Row],[Customer ID]],customers!$A$1:$A$1001,customers!$I$1:$I$1001,,0)</f>
        <v>Yes</v>
      </c>
    </row>
    <row r="468" spans="1:16" x14ac:dyDescent="0.2">
      <c r="A468" s="3" t="s">
        <v>3124</v>
      </c>
      <c r="B468" s="5">
        <v>44171</v>
      </c>
      <c r="C468" s="3" t="s">
        <v>3125</v>
      </c>
      <c r="D468" s="4"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4" t="str">
        <f>_xlfn.XLOOKUP(D468,products!$A$1:$A$49,products!$B$1:$B$49,,0)</f>
        <v>Ara</v>
      </c>
      <c r="J468" s="4" t="str">
        <f>_xlfn.XLOOKUP($D468,products!$A$1:$A$49,products!$C$1:$C$49,,0)</f>
        <v>D</v>
      </c>
      <c r="K468" s="6">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_xlfn.XLOOKUP(orderstable[[#This Row],[Customer ID]],customers!$A$1:$A$1001,customers!$I$1:$I$1001,,0)</f>
        <v>Yes</v>
      </c>
    </row>
    <row r="469" spans="1:16" x14ac:dyDescent="0.2">
      <c r="A469" s="3" t="s">
        <v>3130</v>
      </c>
      <c r="B469" s="5">
        <v>44536</v>
      </c>
      <c r="C469" s="3" t="s">
        <v>3131</v>
      </c>
      <c r="D469" s="4"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4" t="str">
        <f>_xlfn.XLOOKUP(D469,products!$A$1:$A$49,products!$B$1:$B$49,,0)</f>
        <v>Ara</v>
      </c>
      <c r="J469" s="4" t="str">
        <f>_xlfn.XLOOKUP($D469,products!$A$1:$A$49,products!$C$1:$C$49,,0)</f>
        <v>D</v>
      </c>
      <c r="K469" s="6">
        <f>_xlfn.XLOOKUP($D469,products!$A$1:$A$49,products!$D$1:$D$49,,0)</f>
        <v>0.5</v>
      </c>
      <c r="L469" s="7">
        <f>_xlfn.XLOOKUP($D469,products!$A$1:$A$49,products!$E$1:$E$49,,0)</f>
        <v>5.97</v>
      </c>
      <c r="M469" s="7">
        <f t="shared" si="21"/>
        <v>5.97</v>
      </c>
      <c r="N469" t="str">
        <f t="shared" si="22"/>
        <v>Arabica</v>
      </c>
      <c r="O469" t="str">
        <f t="shared" si="23"/>
        <v>Dark</v>
      </c>
      <c r="P469" t="str">
        <f>_xlfn.XLOOKUP(orderstable[[#This Row],[Customer ID]],customers!$A$1:$A$1001,customers!$I$1:$I$1001,,0)</f>
        <v>No</v>
      </c>
    </row>
    <row r="470" spans="1:16" x14ac:dyDescent="0.2">
      <c r="A470" s="3" t="s">
        <v>3136</v>
      </c>
      <c r="B470" s="5">
        <v>44023</v>
      </c>
      <c r="C470" s="3" t="s">
        <v>3137</v>
      </c>
      <c r="D470" s="4"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4" t="str">
        <f>_xlfn.XLOOKUP(D470,products!$A$1:$A$49,products!$B$1:$B$49,,0)</f>
        <v>Exc</v>
      </c>
      <c r="J470" s="4" t="str">
        <f>_xlfn.XLOOKUP($D470,products!$A$1:$A$49,products!$C$1:$C$49,,0)</f>
        <v>M</v>
      </c>
      <c r="K470" s="6">
        <f>_xlfn.XLOOKUP($D470,products!$A$1:$A$49,products!$D$1:$D$49,,0)</f>
        <v>1</v>
      </c>
      <c r="L470" s="7">
        <f>_xlfn.XLOOKUP($D470,products!$A$1:$A$49,products!$E$1:$E$49,,0)</f>
        <v>13.75</v>
      </c>
      <c r="M470" s="7">
        <f t="shared" si="21"/>
        <v>41.25</v>
      </c>
      <c r="N470" t="str">
        <f t="shared" si="22"/>
        <v>Excelsa</v>
      </c>
      <c r="O470" t="str">
        <f t="shared" si="23"/>
        <v>Medium</v>
      </c>
      <c r="P470" t="str">
        <f>_xlfn.XLOOKUP(orderstable[[#This Row],[Customer ID]],customers!$A$1:$A$1001,customers!$I$1:$I$1001,,0)</f>
        <v>Yes</v>
      </c>
    </row>
    <row r="471" spans="1:16" x14ac:dyDescent="0.2">
      <c r="A471" s="3" t="s">
        <v>3141</v>
      </c>
      <c r="B471" s="5">
        <v>44375</v>
      </c>
      <c r="C471" s="3" t="s">
        <v>3194</v>
      </c>
      <c r="D471" s="4"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4" t="str">
        <f>_xlfn.XLOOKUP(D471,products!$A$1:$A$49,products!$B$1:$B$49,,0)</f>
        <v>Exc</v>
      </c>
      <c r="J471" s="4" t="str">
        <f>_xlfn.XLOOKUP($D471,products!$A$1:$A$49,products!$C$1:$C$49,,0)</f>
        <v>L</v>
      </c>
      <c r="K471" s="6">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_xlfn.XLOOKUP(orderstable[[#This Row],[Customer ID]],customers!$A$1:$A$1001,customers!$I$1:$I$1001,,0)</f>
        <v>Yes</v>
      </c>
    </row>
    <row r="472" spans="1:16" x14ac:dyDescent="0.2">
      <c r="A472" s="3" t="s">
        <v>3147</v>
      </c>
      <c r="B472" s="5">
        <v>44656</v>
      </c>
      <c r="C472" s="3" t="s">
        <v>3148</v>
      </c>
      <c r="D472" s="4"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4" t="str">
        <f>_xlfn.XLOOKUP(D472,products!$A$1:$A$49,products!$B$1:$B$49,,0)</f>
        <v>Ara</v>
      </c>
      <c r="J472" s="4" t="str">
        <f>_xlfn.XLOOKUP($D472,products!$A$1:$A$49,products!$C$1:$C$49,,0)</f>
        <v>M</v>
      </c>
      <c r="K472" s="6">
        <f>_xlfn.XLOOKUP($D472,products!$A$1:$A$49,products!$D$1:$D$49,,0)</f>
        <v>0.5</v>
      </c>
      <c r="L472" s="7">
        <f>_xlfn.XLOOKUP($D472,products!$A$1:$A$49,products!$E$1:$E$49,,0)</f>
        <v>6.75</v>
      </c>
      <c r="M472" s="7">
        <f t="shared" si="21"/>
        <v>6.75</v>
      </c>
      <c r="N472" t="str">
        <f t="shared" si="22"/>
        <v>Arabica</v>
      </c>
      <c r="O472" t="str">
        <f t="shared" si="23"/>
        <v>Medium</v>
      </c>
      <c r="P472" t="str">
        <f>_xlfn.XLOOKUP(orderstable[[#This Row],[Customer ID]],customers!$A$1:$A$1001,customers!$I$1:$I$1001,,0)</f>
        <v>Yes</v>
      </c>
    </row>
    <row r="473" spans="1:16" x14ac:dyDescent="0.2">
      <c r="A473" s="3" t="s">
        <v>3153</v>
      </c>
      <c r="B473" s="5">
        <v>44644</v>
      </c>
      <c r="C473" s="3" t="s">
        <v>3154</v>
      </c>
      <c r="D473" s="4"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4" t="str">
        <f>_xlfn.XLOOKUP(D473,products!$A$1:$A$49,products!$B$1:$B$49,,0)</f>
        <v>Lib</v>
      </c>
      <c r="J473" s="4" t="str">
        <f>_xlfn.XLOOKUP($D473,products!$A$1:$A$49,products!$C$1:$C$49,,0)</f>
        <v>M</v>
      </c>
      <c r="K473" s="6">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_xlfn.XLOOKUP(orderstable[[#This Row],[Customer ID]],customers!$A$1:$A$1001,customers!$I$1:$I$1001,,0)</f>
        <v>Yes</v>
      </c>
    </row>
    <row r="474" spans="1:16" x14ac:dyDescent="0.2">
      <c r="A474" s="3" t="s">
        <v>3158</v>
      </c>
      <c r="B474" s="5">
        <v>43869</v>
      </c>
      <c r="C474" s="3" t="s">
        <v>3159</v>
      </c>
      <c r="D474" s="4"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4" t="str">
        <f>_xlfn.XLOOKUP(D474,products!$A$1:$A$49,products!$B$1:$B$49,,0)</f>
        <v>Ara</v>
      </c>
      <c r="J474" s="4" t="str">
        <f>_xlfn.XLOOKUP($D474,products!$A$1:$A$49,products!$C$1:$C$49,,0)</f>
        <v>D</v>
      </c>
      <c r="K474" s="6">
        <f>_xlfn.XLOOKUP($D474,products!$A$1:$A$49,products!$D$1:$D$49,,0)</f>
        <v>0.2</v>
      </c>
      <c r="L474" s="7">
        <f>_xlfn.XLOOKUP($D474,products!$A$1:$A$49,products!$E$1:$E$49,,0)</f>
        <v>2.9849999999999999</v>
      </c>
      <c r="M474" s="7">
        <f t="shared" si="21"/>
        <v>5.97</v>
      </c>
      <c r="N474" t="str">
        <f t="shared" si="22"/>
        <v>Arabica</v>
      </c>
      <c r="O474" t="str">
        <f t="shared" si="23"/>
        <v>Dark</v>
      </c>
      <c r="P474" t="str">
        <f>_xlfn.XLOOKUP(orderstable[[#This Row],[Customer ID]],customers!$A$1:$A$1001,customers!$I$1:$I$1001,,0)</f>
        <v>No</v>
      </c>
    </row>
    <row r="475" spans="1:16" x14ac:dyDescent="0.2">
      <c r="A475" s="3" t="s">
        <v>3164</v>
      </c>
      <c r="B475" s="5">
        <v>44603</v>
      </c>
      <c r="C475" s="3" t="s">
        <v>3165</v>
      </c>
      <c r="D475" s="4"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4" t="str">
        <f>_xlfn.XLOOKUP(D475,products!$A$1:$A$49,products!$B$1:$B$49,,0)</f>
        <v>Ara</v>
      </c>
      <c r="J475" s="4" t="str">
        <f>_xlfn.XLOOKUP($D475,products!$A$1:$A$49,products!$C$1:$C$49,,0)</f>
        <v>L</v>
      </c>
      <c r="K475" s="6">
        <f>_xlfn.XLOOKUP($D475,products!$A$1:$A$49,products!$D$1:$D$49,,0)</f>
        <v>1</v>
      </c>
      <c r="L475" s="7">
        <f>_xlfn.XLOOKUP($D475,products!$A$1:$A$49,products!$E$1:$E$49,,0)</f>
        <v>12.95</v>
      </c>
      <c r="M475" s="7">
        <f t="shared" si="21"/>
        <v>25.9</v>
      </c>
      <c r="N475" t="str">
        <f t="shared" si="22"/>
        <v>Arabica</v>
      </c>
      <c r="O475" t="str">
        <f t="shared" si="23"/>
        <v>Light</v>
      </c>
      <c r="P475" t="str">
        <f>_xlfn.XLOOKUP(orderstable[[#This Row],[Customer ID]],customers!$A$1:$A$1001,customers!$I$1:$I$1001,,0)</f>
        <v>No</v>
      </c>
    </row>
    <row r="476" spans="1:16" x14ac:dyDescent="0.2">
      <c r="A476" s="3" t="s">
        <v>3170</v>
      </c>
      <c r="B476" s="5">
        <v>44014</v>
      </c>
      <c r="C476" s="3" t="s">
        <v>3171</v>
      </c>
      <c r="D476" s="4"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4" t="str">
        <f>_xlfn.XLOOKUP(D476,products!$A$1:$A$49,products!$B$1:$B$49,,0)</f>
        <v>Exc</v>
      </c>
      <c r="J476" s="4" t="str">
        <f>_xlfn.XLOOKUP($D476,products!$A$1:$A$49,products!$C$1:$C$49,,0)</f>
        <v>M</v>
      </c>
      <c r="K476" s="6">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_xlfn.XLOOKUP(orderstable[[#This Row],[Customer ID]],customers!$A$1:$A$1001,customers!$I$1:$I$1001,,0)</f>
        <v>Yes</v>
      </c>
    </row>
    <row r="477" spans="1:16" x14ac:dyDescent="0.2">
      <c r="A477" s="3" t="s">
        <v>3176</v>
      </c>
      <c r="B477" s="5">
        <v>44767</v>
      </c>
      <c r="C477" s="3" t="s">
        <v>3177</v>
      </c>
      <c r="D477" s="4"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4" t="str">
        <f>_xlfn.XLOOKUP(D477,products!$A$1:$A$49,products!$B$1:$B$49,,0)</f>
        <v>Lib</v>
      </c>
      <c r="J477" s="4" t="str">
        <f>_xlfn.XLOOKUP($D477,products!$A$1:$A$49,products!$C$1:$C$49,,0)</f>
        <v>M</v>
      </c>
      <c r="K477" s="6">
        <f>_xlfn.XLOOKUP($D477,products!$A$1:$A$49,products!$D$1:$D$49,,0)</f>
        <v>0.2</v>
      </c>
      <c r="L477" s="7">
        <f>_xlfn.XLOOKUP($D477,products!$A$1:$A$49,products!$E$1:$E$49,,0)</f>
        <v>4.3650000000000002</v>
      </c>
      <c r="M477" s="7">
        <f t="shared" si="21"/>
        <v>8.73</v>
      </c>
      <c r="N477" t="str">
        <f t="shared" si="22"/>
        <v>Liberica</v>
      </c>
      <c r="O477" t="str">
        <f t="shared" si="23"/>
        <v>Medium</v>
      </c>
      <c r="P477" t="str">
        <f>_xlfn.XLOOKUP(orderstable[[#This Row],[Customer ID]],customers!$A$1:$A$1001,customers!$I$1:$I$1001,,0)</f>
        <v>No</v>
      </c>
    </row>
    <row r="478" spans="1:16" x14ac:dyDescent="0.2">
      <c r="A478" s="3" t="s">
        <v>3181</v>
      </c>
      <c r="B478" s="5">
        <v>44274</v>
      </c>
      <c r="C478" s="3" t="s">
        <v>3182</v>
      </c>
      <c r="D478" s="4"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4" t="str">
        <f>_xlfn.XLOOKUP(D478,products!$A$1:$A$49,products!$B$1:$B$49,,0)</f>
        <v>Exc</v>
      </c>
      <c r="J478" s="4" t="str">
        <f>_xlfn.XLOOKUP($D478,products!$A$1:$A$49,products!$C$1:$C$49,,0)</f>
        <v>L</v>
      </c>
      <c r="K478" s="6">
        <f>_xlfn.XLOOKUP($D478,products!$A$1:$A$49,products!$D$1:$D$49,,0)</f>
        <v>0.2</v>
      </c>
      <c r="L478" s="7">
        <f>_xlfn.XLOOKUP($D478,products!$A$1:$A$49,products!$E$1:$E$49,,0)</f>
        <v>4.4550000000000001</v>
      </c>
      <c r="M478" s="7">
        <f t="shared" si="21"/>
        <v>26.73</v>
      </c>
      <c r="N478" t="str">
        <f t="shared" si="22"/>
        <v>Excelsa</v>
      </c>
      <c r="O478" t="str">
        <f t="shared" si="23"/>
        <v>Light</v>
      </c>
      <c r="P478" t="str">
        <f>_xlfn.XLOOKUP(orderstable[[#This Row],[Customer ID]],customers!$A$1:$A$1001,customers!$I$1:$I$1001,,0)</f>
        <v>Yes</v>
      </c>
    </row>
    <row r="479" spans="1:16" x14ac:dyDescent="0.2">
      <c r="A479" s="3" t="s">
        <v>3187</v>
      </c>
      <c r="B479" s="5">
        <v>43962</v>
      </c>
      <c r="C479" s="3" t="s">
        <v>3188</v>
      </c>
      <c r="D479" s="4"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4" t="str">
        <f>_xlfn.XLOOKUP(D479,products!$A$1:$A$49,products!$B$1:$B$49,,0)</f>
        <v>Lib</v>
      </c>
      <c r="J479" s="4" t="str">
        <f>_xlfn.XLOOKUP($D479,products!$A$1:$A$49,products!$C$1:$C$49,,0)</f>
        <v>M</v>
      </c>
      <c r="K479" s="6">
        <f>_xlfn.XLOOKUP($D479,products!$A$1:$A$49,products!$D$1:$D$49,,0)</f>
        <v>0.2</v>
      </c>
      <c r="L479" s="7">
        <f>_xlfn.XLOOKUP($D479,products!$A$1:$A$49,products!$E$1:$E$49,,0)</f>
        <v>4.3650000000000002</v>
      </c>
      <c r="M479" s="7">
        <f t="shared" si="21"/>
        <v>26.19</v>
      </c>
      <c r="N479" t="str">
        <f t="shared" si="22"/>
        <v>Liberica</v>
      </c>
      <c r="O479" t="str">
        <f t="shared" si="23"/>
        <v>Medium</v>
      </c>
      <c r="P479" t="str">
        <f>_xlfn.XLOOKUP(orderstable[[#This Row],[Customer ID]],customers!$A$1:$A$1001,customers!$I$1:$I$1001,,0)</f>
        <v>No</v>
      </c>
    </row>
    <row r="480" spans="1:16" x14ac:dyDescent="0.2">
      <c r="A480" s="3" t="s">
        <v>3193</v>
      </c>
      <c r="B480" s="5">
        <v>43624</v>
      </c>
      <c r="C480" s="3" t="s">
        <v>3194</v>
      </c>
      <c r="D480" s="4"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4" t="str">
        <f>_xlfn.XLOOKUP(D480,products!$A$1:$A$49,products!$B$1:$B$49,,0)</f>
        <v>Rob</v>
      </c>
      <c r="J480" s="4" t="str">
        <f>_xlfn.XLOOKUP($D480,products!$A$1:$A$49,products!$C$1:$C$49,,0)</f>
        <v>D</v>
      </c>
      <c r="K480" s="6">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_xlfn.XLOOKUP(orderstable[[#This Row],[Customer ID]],customers!$A$1:$A$1001,customers!$I$1:$I$1001,,0)</f>
        <v>Yes</v>
      </c>
    </row>
    <row r="481" spans="1:16" x14ac:dyDescent="0.2">
      <c r="A481" s="3" t="s">
        <v>3193</v>
      </c>
      <c r="B481" s="5">
        <v>43624</v>
      </c>
      <c r="C481" s="3" t="s">
        <v>3194</v>
      </c>
      <c r="D481" s="4"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4" t="str">
        <f>_xlfn.XLOOKUP(D481,products!$A$1:$A$49,products!$B$1:$B$49,,0)</f>
        <v>Exc</v>
      </c>
      <c r="J481" s="4" t="str">
        <f>_xlfn.XLOOKUP($D481,products!$A$1:$A$49,products!$C$1:$C$49,,0)</f>
        <v>M</v>
      </c>
      <c r="K481" s="6">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_xlfn.XLOOKUP(orderstable[[#This Row],[Customer ID]],customers!$A$1:$A$1001,customers!$I$1:$I$1001,,0)</f>
        <v>Yes</v>
      </c>
    </row>
    <row r="482" spans="1:16" x14ac:dyDescent="0.2">
      <c r="A482" s="3" t="s">
        <v>3193</v>
      </c>
      <c r="B482" s="5">
        <v>43624</v>
      </c>
      <c r="C482" s="3" t="s">
        <v>3194</v>
      </c>
      <c r="D482" s="4"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4" t="str">
        <f>_xlfn.XLOOKUP(D482,products!$A$1:$A$49,products!$B$1:$B$49,,0)</f>
        <v>Exc</v>
      </c>
      <c r="J482" s="4" t="str">
        <f>_xlfn.XLOOKUP($D482,products!$A$1:$A$49,products!$C$1:$C$49,,0)</f>
        <v>M</v>
      </c>
      <c r="K482" s="6">
        <f>_xlfn.XLOOKUP($D482,products!$A$1:$A$49,products!$D$1:$D$49,,0)</f>
        <v>0.2</v>
      </c>
      <c r="L482" s="7">
        <f>_xlfn.XLOOKUP($D482,products!$A$1:$A$49,products!$E$1:$E$49,,0)</f>
        <v>4.125</v>
      </c>
      <c r="M482" s="7">
        <f t="shared" si="21"/>
        <v>4.125</v>
      </c>
      <c r="N482" t="str">
        <f t="shared" si="22"/>
        <v>Excelsa</v>
      </c>
      <c r="O482" t="str">
        <f t="shared" si="23"/>
        <v>Medium</v>
      </c>
      <c r="P482" t="str">
        <f>_xlfn.XLOOKUP(orderstable[[#This Row],[Customer ID]],customers!$A$1:$A$1001,customers!$I$1:$I$1001,,0)</f>
        <v>Yes</v>
      </c>
    </row>
    <row r="483" spans="1:16" x14ac:dyDescent="0.2">
      <c r="A483" s="3" t="s">
        <v>3208</v>
      </c>
      <c r="B483" s="5">
        <v>43747</v>
      </c>
      <c r="C483" s="3" t="s">
        <v>3209</v>
      </c>
      <c r="D483" s="4"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4" t="str">
        <f>_xlfn.XLOOKUP(D483,products!$A$1:$A$49,products!$B$1:$B$49,,0)</f>
        <v>Rob</v>
      </c>
      <c r="J483" s="4" t="str">
        <f>_xlfn.XLOOKUP($D483,products!$A$1:$A$49,products!$C$1:$C$49,,0)</f>
        <v>L</v>
      </c>
      <c r="K483" s="6">
        <f>_xlfn.XLOOKUP($D483,products!$A$1:$A$49,products!$D$1:$D$49,,0)</f>
        <v>1</v>
      </c>
      <c r="L483" s="7">
        <f>_xlfn.XLOOKUP($D483,products!$A$1:$A$49,products!$E$1:$E$49,,0)</f>
        <v>11.95</v>
      </c>
      <c r="M483" s="7">
        <f t="shared" si="21"/>
        <v>23.9</v>
      </c>
      <c r="N483" t="str">
        <f t="shared" si="22"/>
        <v>Robusta</v>
      </c>
      <c r="O483" t="str">
        <f t="shared" si="23"/>
        <v>Light</v>
      </c>
      <c r="P483" t="str">
        <f>_xlfn.XLOOKUP(orderstable[[#This Row],[Customer ID]],customers!$A$1:$A$1001,customers!$I$1:$I$1001,,0)</f>
        <v>No</v>
      </c>
    </row>
    <row r="484" spans="1:16" x14ac:dyDescent="0.2">
      <c r="A484" s="3" t="s">
        <v>3214</v>
      </c>
      <c r="B484" s="5">
        <v>44247</v>
      </c>
      <c r="C484" s="3" t="s">
        <v>3215</v>
      </c>
      <c r="D484" s="4"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4" t="str">
        <f>_xlfn.XLOOKUP(D484,products!$A$1:$A$49,products!$B$1:$B$49,,0)</f>
        <v>Exc</v>
      </c>
      <c r="J484" s="4" t="str">
        <f>_xlfn.XLOOKUP($D484,products!$A$1:$A$49,products!$C$1:$C$49,,0)</f>
        <v>D</v>
      </c>
      <c r="K484" s="6">
        <f>_xlfn.XLOOKUP($D484,products!$A$1:$A$49,products!$D$1:$D$49,,0)</f>
        <v>2.5</v>
      </c>
      <c r="L484" s="7">
        <f>_xlfn.XLOOKUP($D484,products!$A$1:$A$49,products!$E$1:$E$49,,0)</f>
        <v>27.945</v>
      </c>
      <c r="M484" s="7">
        <f t="shared" si="21"/>
        <v>139.72499999999999</v>
      </c>
      <c r="N484" t="str">
        <f t="shared" si="22"/>
        <v>Excelsa</v>
      </c>
      <c r="O484" t="str">
        <f t="shared" si="23"/>
        <v>Dark</v>
      </c>
      <c r="P484" t="str">
        <f>_xlfn.XLOOKUP(orderstable[[#This Row],[Customer ID]],customers!$A$1:$A$1001,customers!$I$1:$I$1001,,0)</f>
        <v>Yes</v>
      </c>
    </row>
    <row r="485" spans="1:16" x14ac:dyDescent="0.2">
      <c r="A485" s="3" t="s">
        <v>3220</v>
      </c>
      <c r="B485" s="5">
        <v>43790</v>
      </c>
      <c r="C485" s="3" t="s">
        <v>3221</v>
      </c>
      <c r="D485" s="4"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4" t="str">
        <f>_xlfn.XLOOKUP(D485,products!$A$1:$A$49,products!$B$1:$B$49,,0)</f>
        <v>Lib</v>
      </c>
      <c r="J485" s="4" t="str">
        <f>_xlfn.XLOOKUP($D485,products!$A$1:$A$49,products!$C$1:$C$49,,0)</f>
        <v>D</v>
      </c>
      <c r="K485" s="6">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_xlfn.XLOOKUP(orderstable[[#This Row],[Customer ID]],customers!$A$1:$A$1001,customers!$I$1:$I$1001,,0)</f>
        <v>Yes</v>
      </c>
    </row>
    <row r="486" spans="1:16" x14ac:dyDescent="0.2">
      <c r="A486" s="3" t="s">
        <v>3225</v>
      </c>
      <c r="B486" s="5">
        <v>44479</v>
      </c>
      <c r="C486" s="3" t="s">
        <v>3226</v>
      </c>
      <c r="D486" s="4"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4" t="str">
        <f>_xlfn.XLOOKUP(D486,products!$A$1:$A$49,products!$B$1:$B$49,,0)</f>
        <v>Lib</v>
      </c>
      <c r="J486" s="4" t="str">
        <f>_xlfn.XLOOKUP($D486,products!$A$1:$A$49,products!$C$1:$C$49,,0)</f>
        <v>L</v>
      </c>
      <c r="K486" s="6">
        <f>_xlfn.XLOOKUP($D486,products!$A$1:$A$49,products!$D$1:$D$49,,0)</f>
        <v>0.5</v>
      </c>
      <c r="L486" s="7">
        <f>_xlfn.XLOOKUP($D486,products!$A$1:$A$49,products!$E$1:$E$49,,0)</f>
        <v>9.51</v>
      </c>
      <c r="M486" s="7">
        <f t="shared" si="21"/>
        <v>57.06</v>
      </c>
      <c r="N486" t="str">
        <f t="shared" si="22"/>
        <v>Liberica</v>
      </c>
      <c r="O486" t="str">
        <f t="shared" si="23"/>
        <v>Light</v>
      </c>
      <c r="P486" t="str">
        <f>_xlfn.XLOOKUP(orderstable[[#This Row],[Customer ID]],customers!$A$1:$A$1001,customers!$I$1:$I$1001,,0)</f>
        <v>No</v>
      </c>
    </row>
    <row r="487" spans="1:16" x14ac:dyDescent="0.2">
      <c r="A487" s="3" t="s">
        <v>3230</v>
      </c>
      <c r="B487" s="5">
        <v>44413</v>
      </c>
      <c r="C487" s="3" t="s">
        <v>3231</v>
      </c>
      <c r="D487" s="4"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4" t="str">
        <f>_xlfn.XLOOKUP(D487,products!$A$1:$A$49,products!$B$1:$B$49,,0)</f>
        <v>Rob</v>
      </c>
      <c r="J487" s="4" t="str">
        <f>_xlfn.XLOOKUP($D487,products!$A$1:$A$49,products!$C$1:$C$49,,0)</f>
        <v>L</v>
      </c>
      <c r="K487" s="6">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_xlfn.XLOOKUP(orderstable[[#This Row],[Customer ID]],customers!$A$1:$A$1001,customers!$I$1:$I$1001,,0)</f>
        <v>Yes</v>
      </c>
    </row>
    <row r="488" spans="1:16" x14ac:dyDescent="0.2">
      <c r="A488" s="3" t="s">
        <v>3236</v>
      </c>
      <c r="B488" s="5">
        <v>44043</v>
      </c>
      <c r="C488" s="3" t="s">
        <v>3237</v>
      </c>
      <c r="D488" s="4"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4" t="str">
        <f>_xlfn.XLOOKUP(D488,products!$A$1:$A$49,products!$B$1:$B$49,,0)</f>
        <v>Lib</v>
      </c>
      <c r="J488" s="4" t="str">
        <f>_xlfn.XLOOKUP($D488,products!$A$1:$A$49,products!$C$1:$C$49,,0)</f>
        <v>M</v>
      </c>
      <c r="K488" s="6">
        <f>_xlfn.XLOOKUP($D488,products!$A$1:$A$49,products!$D$1:$D$49,,0)</f>
        <v>0.5</v>
      </c>
      <c r="L488" s="7">
        <f>_xlfn.XLOOKUP($D488,products!$A$1:$A$49,products!$E$1:$E$49,,0)</f>
        <v>8.73</v>
      </c>
      <c r="M488" s="7">
        <f t="shared" si="21"/>
        <v>52.38</v>
      </c>
      <c r="N488" t="str">
        <f t="shared" si="22"/>
        <v>Liberica</v>
      </c>
      <c r="O488" t="str">
        <f t="shared" si="23"/>
        <v>Medium</v>
      </c>
      <c r="P488" t="str">
        <f>_xlfn.XLOOKUP(orderstable[[#This Row],[Customer ID]],customers!$A$1:$A$1001,customers!$I$1:$I$1001,,0)</f>
        <v>Yes</v>
      </c>
    </row>
    <row r="489" spans="1:16" x14ac:dyDescent="0.2">
      <c r="A489" s="3" t="s">
        <v>3242</v>
      </c>
      <c r="B489" s="5">
        <v>44093</v>
      </c>
      <c r="C489" s="3" t="s">
        <v>3243</v>
      </c>
      <c r="D489" s="4"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4" t="str">
        <f>_xlfn.XLOOKUP(D489,products!$A$1:$A$49,products!$B$1:$B$49,,0)</f>
        <v>Exc</v>
      </c>
      <c r="J489" s="4" t="str">
        <f>_xlfn.XLOOKUP($D489,products!$A$1:$A$49,products!$C$1:$C$49,,0)</f>
        <v>D</v>
      </c>
      <c r="K489" s="6">
        <f>_xlfn.XLOOKUP($D489,products!$A$1:$A$49,products!$D$1:$D$49,,0)</f>
        <v>1</v>
      </c>
      <c r="L489" s="7">
        <f>_xlfn.XLOOKUP($D489,products!$A$1:$A$49,products!$E$1:$E$49,,0)</f>
        <v>12.15</v>
      </c>
      <c r="M489" s="7">
        <f t="shared" si="21"/>
        <v>72.900000000000006</v>
      </c>
      <c r="N489" t="str">
        <f t="shared" si="22"/>
        <v>Excelsa</v>
      </c>
      <c r="O489" t="str">
        <f t="shared" si="23"/>
        <v>Dark</v>
      </c>
      <c r="P489" t="str">
        <f>_xlfn.XLOOKUP(orderstable[[#This Row],[Customer ID]],customers!$A$1:$A$1001,customers!$I$1:$I$1001,,0)</f>
        <v>No</v>
      </c>
    </row>
    <row r="490" spans="1:16" x14ac:dyDescent="0.2">
      <c r="A490" s="3" t="s">
        <v>3248</v>
      </c>
      <c r="B490" s="5">
        <v>43954</v>
      </c>
      <c r="C490" s="3" t="s">
        <v>3249</v>
      </c>
      <c r="D490" s="4"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4" t="str">
        <f>_xlfn.XLOOKUP(D490,products!$A$1:$A$49,products!$B$1:$B$49,,0)</f>
        <v>Rob</v>
      </c>
      <c r="J490" s="4" t="str">
        <f>_xlfn.XLOOKUP($D490,products!$A$1:$A$49,products!$C$1:$C$49,,0)</f>
        <v>M</v>
      </c>
      <c r="K490" s="6">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_xlfn.XLOOKUP(orderstable[[#This Row],[Customer ID]],customers!$A$1:$A$1001,customers!$I$1:$I$1001,,0)</f>
        <v>Yes</v>
      </c>
    </row>
    <row r="491" spans="1:16" x14ac:dyDescent="0.2">
      <c r="A491" s="3" t="s">
        <v>3254</v>
      </c>
      <c r="B491" s="5">
        <v>43654</v>
      </c>
      <c r="C491" s="3" t="s">
        <v>3255</v>
      </c>
      <c r="D491" s="4"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4" t="str">
        <f>_xlfn.XLOOKUP(D491,products!$A$1:$A$49,products!$B$1:$B$49,,0)</f>
        <v>Lib</v>
      </c>
      <c r="J491" s="4" t="str">
        <f>_xlfn.XLOOKUP($D491,products!$A$1:$A$49,products!$C$1:$C$49,,0)</f>
        <v>L</v>
      </c>
      <c r="K491" s="6">
        <f>_xlfn.XLOOKUP($D491,products!$A$1:$A$49,products!$D$1:$D$49,,0)</f>
        <v>1</v>
      </c>
      <c r="L491" s="7">
        <f>_xlfn.XLOOKUP($D491,products!$A$1:$A$49,products!$E$1:$E$49,,0)</f>
        <v>15.85</v>
      </c>
      <c r="M491" s="7">
        <f t="shared" si="21"/>
        <v>95.1</v>
      </c>
      <c r="N491" t="str">
        <f t="shared" si="22"/>
        <v>Liberica</v>
      </c>
      <c r="O491" t="str">
        <f t="shared" si="23"/>
        <v>Light</v>
      </c>
      <c r="P491" t="str">
        <f>_xlfn.XLOOKUP(orderstable[[#This Row],[Customer ID]],customers!$A$1:$A$1001,customers!$I$1:$I$1001,,0)</f>
        <v>No</v>
      </c>
    </row>
    <row r="492" spans="1:16" x14ac:dyDescent="0.2">
      <c r="A492" s="3" t="s">
        <v>3260</v>
      </c>
      <c r="B492" s="5">
        <v>43764</v>
      </c>
      <c r="C492" s="3" t="s">
        <v>3261</v>
      </c>
      <c r="D492" s="4"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4" t="str">
        <f>_xlfn.XLOOKUP(D492,products!$A$1:$A$49,products!$B$1:$B$49,,0)</f>
        <v>Lib</v>
      </c>
      <c r="J492" s="4" t="str">
        <f>_xlfn.XLOOKUP($D492,products!$A$1:$A$49,products!$C$1:$C$49,,0)</f>
        <v>D</v>
      </c>
      <c r="K492" s="6">
        <f>_xlfn.XLOOKUP($D492,products!$A$1:$A$49,products!$D$1:$D$49,,0)</f>
        <v>0.5</v>
      </c>
      <c r="L492" s="7">
        <f>_xlfn.XLOOKUP($D492,products!$A$1:$A$49,products!$E$1:$E$49,,0)</f>
        <v>7.77</v>
      </c>
      <c r="M492" s="7">
        <f t="shared" si="21"/>
        <v>15.54</v>
      </c>
      <c r="N492" t="str">
        <f t="shared" si="22"/>
        <v>Liberica</v>
      </c>
      <c r="O492" t="str">
        <f t="shared" si="23"/>
        <v>Dark</v>
      </c>
      <c r="P492" t="str">
        <f>_xlfn.XLOOKUP(orderstable[[#This Row],[Customer ID]],customers!$A$1:$A$1001,customers!$I$1:$I$1001,,0)</f>
        <v>No</v>
      </c>
    </row>
    <row r="493" spans="1:16" x14ac:dyDescent="0.2">
      <c r="A493" s="3" t="s">
        <v>3266</v>
      </c>
      <c r="B493" s="5">
        <v>44101</v>
      </c>
      <c r="C493" s="3" t="s">
        <v>3267</v>
      </c>
      <c r="D493" s="4"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4" t="str">
        <f>_xlfn.XLOOKUP(D493,products!$A$1:$A$49,products!$B$1:$B$49,,0)</f>
        <v>Lib</v>
      </c>
      <c r="J493" s="4" t="str">
        <f>_xlfn.XLOOKUP($D493,products!$A$1:$A$49,products!$C$1:$C$49,,0)</f>
        <v>D</v>
      </c>
      <c r="K493" s="6">
        <f>_xlfn.XLOOKUP($D493,products!$A$1:$A$49,products!$D$1:$D$49,,0)</f>
        <v>0.2</v>
      </c>
      <c r="L493" s="7">
        <f>_xlfn.XLOOKUP($D493,products!$A$1:$A$49,products!$E$1:$E$49,,0)</f>
        <v>3.8849999999999998</v>
      </c>
      <c r="M493" s="7">
        <f t="shared" si="21"/>
        <v>23.31</v>
      </c>
      <c r="N493" t="str">
        <f t="shared" si="22"/>
        <v>Liberica</v>
      </c>
      <c r="O493" t="str">
        <f t="shared" si="23"/>
        <v>Dark</v>
      </c>
      <c r="P493" t="str">
        <f>_xlfn.XLOOKUP(orderstable[[#This Row],[Customer ID]],customers!$A$1:$A$1001,customers!$I$1:$I$1001,,0)</f>
        <v>No</v>
      </c>
    </row>
    <row r="494" spans="1:16" x14ac:dyDescent="0.2">
      <c r="A494" s="3" t="s">
        <v>3271</v>
      </c>
      <c r="B494" s="5">
        <v>44620</v>
      </c>
      <c r="C494" s="3" t="s">
        <v>3272</v>
      </c>
      <c r="D494" s="4"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4" t="str">
        <f>_xlfn.XLOOKUP(D494,products!$A$1:$A$49,products!$B$1:$B$49,,0)</f>
        <v>Exc</v>
      </c>
      <c r="J494" s="4" t="str">
        <f>_xlfn.XLOOKUP($D494,products!$A$1:$A$49,products!$C$1:$C$49,,0)</f>
        <v>M</v>
      </c>
      <c r="K494" s="6">
        <f>_xlfn.XLOOKUP($D494,products!$A$1:$A$49,products!$D$1:$D$49,,0)</f>
        <v>0.2</v>
      </c>
      <c r="L494" s="7">
        <f>_xlfn.XLOOKUP($D494,products!$A$1:$A$49,products!$E$1:$E$49,,0)</f>
        <v>4.125</v>
      </c>
      <c r="M494" s="7">
        <f t="shared" si="21"/>
        <v>4.125</v>
      </c>
      <c r="N494" t="str">
        <f t="shared" si="22"/>
        <v>Excelsa</v>
      </c>
      <c r="O494" t="str">
        <f t="shared" si="23"/>
        <v>Medium</v>
      </c>
      <c r="P494" t="str">
        <f>_xlfn.XLOOKUP(orderstable[[#This Row],[Customer ID]],customers!$A$1:$A$1001,customers!$I$1:$I$1001,,0)</f>
        <v>Yes</v>
      </c>
    </row>
    <row r="495" spans="1:16" x14ac:dyDescent="0.2">
      <c r="A495" s="3" t="s">
        <v>3277</v>
      </c>
      <c r="B495" s="5">
        <v>44090</v>
      </c>
      <c r="C495" s="3" t="s">
        <v>3278</v>
      </c>
      <c r="D495" s="4"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4" t="str">
        <f>_xlfn.XLOOKUP(D495,products!$A$1:$A$49,products!$B$1:$B$49,,0)</f>
        <v>Rob</v>
      </c>
      <c r="J495" s="4" t="str">
        <f>_xlfn.XLOOKUP($D495,products!$A$1:$A$49,products!$C$1:$C$49,,0)</f>
        <v>M</v>
      </c>
      <c r="K495" s="6">
        <f>_xlfn.XLOOKUP($D495,products!$A$1:$A$49,products!$D$1:$D$49,,0)</f>
        <v>0.5</v>
      </c>
      <c r="L495" s="7">
        <f>_xlfn.XLOOKUP($D495,products!$A$1:$A$49,products!$E$1:$E$49,,0)</f>
        <v>5.97</v>
      </c>
      <c r="M495" s="7">
        <f t="shared" si="21"/>
        <v>35.82</v>
      </c>
      <c r="N495" t="str">
        <f t="shared" si="22"/>
        <v>Robusta</v>
      </c>
      <c r="O495" t="str">
        <f t="shared" si="23"/>
        <v>Medium</v>
      </c>
      <c r="P495" t="str">
        <f>_xlfn.XLOOKUP(orderstable[[#This Row],[Customer ID]],customers!$A$1:$A$1001,customers!$I$1:$I$1001,,0)</f>
        <v>No</v>
      </c>
    </row>
    <row r="496" spans="1:16" x14ac:dyDescent="0.2">
      <c r="A496" s="3" t="s">
        <v>3283</v>
      </c>
      <c r="B496" s="5">
        <v>44132</v>
      </c>
      <c r="C496" s="3" t="s">
        <v>3284</v>
      </c>
      <c r="D496" s="4"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4" t="str">
        <f>_xlfn.XLOOKUP(D496,products!$A$1:$A$49,products!$B$1:$B$49,,0)</f>
        <v>Lib</v>
      </c>
      <c r="J496" s="4" t="str">
        <f>_xlfn.XLOOKUP($D496,products!$A$1:$A$49,products!$C$1:$C$49,,0)</f>
        <v>L</v>
      </c>
      <c r="K496" s="6">
        <f>_xlfn.XLOOKUP($D496,products!$A$1:$A$49,products!$D$1:$D$49,,0)</f>
        <v>1</v>
      </c>
      <c r="L496" s="7">
        <f>_xlfn.XLOOKUP($D496,products!$A$1:$A$49,products!$E$1:$E$49,,0)</f>
        <v>15.85</v>
      </c>
      <c r="M496" s="7">
        <f t="shared" si="21"/>
        <v>31.7</v>
      </c>
      <c r="N496" t="str">
        <f t="shared" si="22"/>
        <v>Liberica</v>
      </c>
      <c r="O496" t="str">
        <f t="shared" si="23"/>
        <v>Light</v>
      </c>
      <c r="P496" t="str">
        <f>_xlfn.XLOOKUP(orderstable[[#This Row],[Customer ID]],customers!$A$1:$A$1001,customers!$I$1:$I$1001,,0)</f>
        <v>No</v>
      </c>
    </row>
    <row r="497" spans="1:16" x14ac:dyDescent="0.2">
      <c r="A497" s="3" t="s">
        <v>3289</v>
      </c>
      <c r="B497" s="5">
        <v>43710</v>
      </c>
      <c r="C497" s="3" t="s">
        <v>3290</v>
      </c>
      <c r="D497" s="4"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4" t="str">
        <f>_xlfn.XLOOKUP(D497,products!$A$1:$A$49,products!$B$1:$B$49,,0)</f>
        <v>Lib</v>
      </c>
      <c r="J497" s="4" t="str">
        <f>_xlfn.XLOOKUP($D497,products!$A$1:$A$49,products!$C$1:$C$49,,0)</f>
        <v>L</v>
      </c>
      <c r="K497" s="6">
        <f>_xlfn.XLOOKUP($D497,products!$A$1:$A$49,products!$D$1:$D$49,,0)</f>
        <v>1</v>
      </c>
      <c r="L497" s="7">
        <f>_xlfn.XLOOKUP($D497,products!$A$1:$A$49,products!$E$1:$E$49,,0)</f>
        <v>15.85</v>
      </c>
      <c r="M497" s="7">
        <f t="shared" si="21"/>
        <v>79.25</v>
      </c>
      <c r="N497" t="str">
        <f t="shared" si="22"/>
        <v>Liberica</v>
      </c>
      <c r="O497" t="str">
        <f t="shared" si="23"/>
        <v>Light</v>
      </c>
      <c r="P497" t="str">
        <f>_xlfn.XLOOKUP(orderstable[[#This Row],[Customer ID]],customers!$A$1:$A$1001,customers!$I$1:$I$1001,,0)</f>
        <v>Yes</v>
      </c>
    </row>
    <row r="498" spans="1:16" x14ac:dyDescent="0.2">
      <c r="A498" s="3" t="s">
        <v>3294</v>
      </c>
      <c r="B498" s="5">
        <v>44438</v>
      </c>
      <c r="C498" s="3" t="s">
        <v>3295</v>
      </c>
      <c r="D498" s="4"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4" t="str">
        <f>_xlfn.XLOOKUP(D498,products!$A$1:$A$49,products!$B$1:$B$49,,0)</f>
        <v>Exc</v>
      </c>
      <c r="J498" s="4" t="str">
        <f>_xlfn.XLOOKUP($D498,products!$A$1:$A$49,products!$C$1:$C$49,,0)</f>
        <v>D</v>
      </c>
      <c r="K498" s="6">
        <f>_xlfn.XLOOKUP($D498,products!$A$1:$A$49,products!$D$1:$D$49,,0)</f>
        <v>0.2</v>
      </c>
      <c r="L498" s="7">
        <f>_xlfn.XLOOKUP($D498,products!$A$1:$A$49,products!$E$1:$E$49,,0)</f>
        <v>3.645</v>
      </c>
      <c r="M498" s="7">
        <f t="shared" si="21"/>
        <v>10.935</v>
      </c>
      <c r="N498" t="str">
        <f t="shared" si="22"/>
        <v>Excelsa</v>
      </c>
      <c r="O498" t="str">
        <f t="shared" si="23"/>
        <v>Dark</v>
      </c>
      <c r="P498" t="str">
        <f>_xlfn.XLOOKUP(orderstable[[#This Row],[Customer ID]],customers!$A$1:$A$1001,customers!$I$1:$I$1001,,0)</f>
        <v>No</v>
      </c>
    </row>
    <row r="499" spans="1:16" x14ac:dyDescent="0.2">
      <c r="A499" s="3" t="s">
        <v>3300</v>
      </c>
      <c r="B499" s="5">
        <v>44351</v>
      </c>
      <c r="C499" s="3" t="s">
        <v>3301</v>
      </c>
      <c r="D499" s="4"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4" t="str">
        <f>_xlfn.XLOOKUP(D499,products!$A$1:$A$49,products!$B$1:$B$49,,0)</f>
        <v>Ara</v>
      </c>
      <c r="J499" s="4" t="str">
        <f>_xlfn.XLOOKUP($D499,products!$A$1:$A$49,products!$C$1:$C$49,,0)</f>
        <v>D</v>
      </c>
      <c r="K499" s="6">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_xlfn.XLOOKUP(orderstable[[#This Row],[Customer ID]],customers!$A$1:$A$1001,customers!$I$1:$I$1001,,0)</f>
        <v>No</v>
      </c>
    </row>
    <row r="500" spans="1:16" x14ac:dyDescent="0.2">
      <c r="A500" s="3" t="s">
        <v>3307</v>
      </c>
      <c r="B500" s="5">
        <v>44159</v>
      </c>
      <c r="C500" s="3" t="s">
        <v>3368</v>
      </c>
      <c r="D500" s="4"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4" t="str">
        <f>_xlfn.XLOOKUP(D500,products!$A$1:$A$49,products!$B$1:$B$49,,0)</f>
        <v>Rob</v>
      </c>
      <c r="J500" s="4" t="str">
        <f>_xlfn.XLOOKUP($D500,products!$A$1:$A$49,products!$C$1:$C$49,,0)</f>
        <v>M</v>
      </c>
      <c r="K500" s="6">
        <f>_xlfn.XLOOKUP($D500,products!$A$1:$A$49,products!$D$1:$D$49,,0)</f>
        <v>1</v>
      </c>
      <c r="L500" s="7">
        <f>_xlfn.XLOOKUP($D500,products!$A$1:$A$49,products!$E$1:$E$49,,0)</f>
        <v>9.9499999999999993</v>
      </c>
      <c r="M500" s="7">
        <f t="shared" si="21"/>
        <v>49.75</v>
      </c>
      <c r="N500" t="str">
        <f t="shared" si="22"/>
        <v>Robusta</v>
      </c>
      <c r="O500" t="str">
        <f t="shared" si="23"/>
        <v>Medium</v>
      </c>
      <c r="P500" t="str">
        <f>_xlfn.XLOOKUP(orderstable[[#This Row],[Customer ID]],customers!$A$1:$A$1001,customers!$I$1:$I$1001,,0)</f>
        <v>Yes</v>
      </c>
    </row>
    <row r="501" spans="1:16" x14ac:dyDescent="0.2">
      <c r="A501" s="3" t="s">
        <v>3313</v>
      </c>
      <c r="B501" s="5">
        <v>44003</v>
      </c>
      <c r="C501" s="3" t="s">
        <v>3314</v>
      </c>
      <c r="D501" s="4"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4" t="str">
        <f>_xlfn.XLOOKUP(D501,products!$A$1:$A$49,products!$B$1:$B$49,,0)</f>
        <v>Rob</v>
      </c>
      <c r="J501" s="4" t="str">
        <f>_xlfn.XLOOKUP($D501,products!$A$1:$A$49,products!$C$1:$C$49,,0)</f>
        <v>D</v>
      </c>
      <c r="K501" s="6">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_xlfn.XLOOKUP(orderstable[[#This Row],[Customer ID]],customers!$A$1:$A$1001,customers!$I$1:$I$1001,,0)</f>
        <v>Yes</v>
      </c>
    </row>
    <row r="502" spans="1:16" x14ac:dyDescent="0.2">
      <c r="A502" s="3" t="s">
        <v>3318</v>
      </c>
      <c r="B502" s="5">
        <v>44025</v>
      </c>
      <c r="C502" s="3" t="s">
        <v>3319</v>
      </c>
      <c r="D502" s="4"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4" t="str">
        <f>_xlfn.XLOOKUP(D502,products!$A$1:$A$49,products!$B$1:$B$49,,0)</f>
        <v>Rob</v>
      </c>
      <c r="J502" s="4" t="str">
        <f>_xlfn.XLOOKUP($D502,products!$A$1:$A$49,products!$C$1:$C$49,,0)</f>
        <v>L</v>
      </c>
      <c r="K502" s="6">
        <f>_xlfn.XLOOKUP($D502,products!$A$1:$A$49,products!$D$1:$D$49,,0)</f>
        <v>1</v>
      </c>
      <c r="L502" s="7">
        <f>_xlfn.XLOOKUP($D502,products!$A$1:$A$49,products!$E$1:$E$49,,0)</f>
        <v>11.95</v>
      </c>
      <c r="M502" s="7">
        <f t="shared" si="21"/>
        <v>47.8</v>
      </c>
      <c r="N502" t="str">
        <f t="shared" si="22"/>
        <v>Robusta</v>
      </c>
      <c r="O502" t="str">
        <f t="shared" si="23"/>
        <v>Light</v>
      </c>
      <c r="P502" t="str">
        <f>_xlfn.XLOOKUP(orderstable[[#This Row],[Customer ID]],customers!$A$1:$A$1001,customers!$I$1:$I$1001,,0)</f>
        <v>No</v>
      </c>
    </row>
    <row r="503" spans="1:16" x14ac:dyDescent="0.2">
      <c r="A503" s="3" t="s">
        <v>3323</v>
      </c>
      <c r="B503" s="5">
        <v>43467</v>
      </c>
      <c r="C503" s="3" t="s">
        <v>3324</v>
      </c>
      <c r="D503" s="4"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4" t="str">
        <f>_xlfn.XLOOKUP(D503,products!$A$1:$A$49,products!$B$1:$B$49,,0)</f>
        <v>Rob</v>
      </c>
      <c r="J503" s="4" t="str">
        <f>_xlfn.XLOOKUP($D503,products!$A$1:$A$49,products!$C$1:$C$49,,0)</f>
        <v>M</v>
      </c>
      <c r="K503" s="6">
        <f>_xlfn.XLOOKUP($D503,products!$A$1:$A$49,products!$D$1:$D$49,,0)</f>
        <v>0.2</v>
      </c>
      <c r="L503" s="7">
        <f>_xlfn.XLOOKUP($D503,products!$A$1:$A$49,products!$E$1:$E$49,,0)</f>
        <v>2.9849999999999999</v>
      </c>
      <c r="M503" s="7">
        <f t="shared" si="21"/>
        <v>11.94</v>
      </c>
      <c r="N503" t="str">
        <f t="shared" si="22"/>
        <v>Robusta</v>
      </c>
      <c r="O503" t="str">
        <f t="shared" si="23"/>
        <v>Medium</v>
      </c>
      <c r="P503" t="str">
        <f>_xlfn.XLOOKUP(orderstable[[#This Row],[Customer ID]],customers!$A$1:$A$1001,customers!$I$1:$I$1001,,0)</f>
        <v>No</v>
      </c>
    </row>
    <row r="504" spans="1:16" x14ac:dyDescent="0.2">
      <c r="A504" s="3" t="s">
        <v>3323</v>
      </c>
      <c r="B504" s="5">
        <v>43467</v>
      </c>
      <c r="C504" s="3" t="s">
        <v>3324</v>
      </c>
      <c r="D504" s="4"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4" t="str">
        <f>_xlfn.XLOOKUP(D504,products!$A$1:$A$49,products!$B$1:$B$49,,0)</f>
        <v>Exc</v>
      </c>
      <c r="J504" s="4" t="str">
        <f>_xlfn.XLOOKUP($D504,products!$A$1:$A$49,products!$C$1:$C$49,,0)</f>
        <v>M</v>
      </c>
      <c r="K504" s="6">
        <f>_xlfn.XLOOKUP($D504,products!$A$1:$A$49,products!$D$1:$D$49,,0)</f>
        <v>0.2</v>
      </c>
      <c r="L504" s="7">
        <f>_xlfn.XLOOKUP($D504,products!$A$1:$A$49,products!$E$1:$E$49,,0)</f>
        <v>4.125</v>
      </c>
      <c r="M504" s="7">
        <f t="shared" si="21"/>
        <v>16.5</v>
      </c>
      <c r="N504" t="str">
        <f t="shared" si="22"/>
        <v>Excelsa</v>
      </c>
      <c r="O504" t="str">
        <f t="shared" si="23"/>
        <v>Medium</v>
      </c>
      <c r="P504" t="str">
        <f>_xlfn.XLOOKUP(orderstable[[#This Row],[Customer ID]],customers!$A$1:$A$1001,customers!$I$1:$I$1001,,0)</f>
        <v>No</v>
      </c>
    </row>
    <row r="505" spans="1:16" x14ac:dyDescent="0.2">
      <c r="A505" s="3" t="s">
        <v>3323</v>
      </c>
      <c r="B505" s="5">
        <v>43467</v>
      </c>
      <c r="C505" s="3" t="s">
        <v>3324</v>
      </c>
      <c r="D505" s="4"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4" t="str">
        <f>_xlfn.XLOOKUP(D505,products!$A$1:$A$49,products!$B$1:$B$49,,0)</f>
        <v>Lib</v>
      </c>
      <c r="J505" s="4" t="str">
        <f>_xlfn.XLOOKUP($D505,products!$A$1:$A$49,products!$C$1:$C$49,,0)</f>
        <v>D</v>
      </c>
      <c r="K505" s="6">
        <f>_xlfn.XLOOKUP($D505,products!$A$1:$A$49,products!$D$1:$D$49,,0)</f>
        <v>1</v>
      </c>
      <c r="L505" s="7">
        <f>_xlfn.XLOOKUP($D505,products!$A$1:$A$49,products!$E$1:$E$49,,0)</f>
        <v>12.95</v>
      </c>
      <c r="M505" s="7">
        <f t="shared" si="21"/>
        <v>51.8</v>
      </c>
      <c r="N505" t="str">
        <f t="shared" si="22"/>
        <v>Liberica</v>
      </c>
      <c r="O505" t="str">
        <f t="shared" si="23"/>
        <v>Dark</v>
      </c>
      <c r="P505" t="str">
        <f>_xlfn.XLOOKUP(orderstable[[#This Row],[Customer ID]],customers!$A$1:$A$1001,customers!$I$1:$I$1001,,0)</f>
        <v>No</v>
      </c>
    </row>
    <row r="506" spans="1:16" x14ac:dyDescent="0.2">
      <c r="A506" s="3" t="s">
        <v>3323</v>
      </c>
      <c r="B506" s="5">
        <v>43467</v>
      </c>
      <c r="C506" s="3" t="s">
        <v>3324</v>
      </c>
      <c r="D506" s="4"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4" t="str">
        <f>_xlfn.XLOOKUP(D506,products!$A$1:$A$49,products!$B$1:$B$49,,0)</f>
        <v>Lib</v>
      </c>
      <c r="J506" s="4" t="str">
        <f>_xlfn.XLOOKUP($D506,products!$A$1:$A$49,products!$C$1:$C$49,,0)</f>
        <v>L</v>
      </c>
      <c r="K506" s="6">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_xlfn.XLOOKUP(orderstable[[#This Row],[Customer ID]],customers!$A$1:$A$1001,customers!$I$1:$I$1001,,0)</f>
        <v>No</v>
      </c>
    </row>
    <row r="507" spans="1:16" x14ac:dyDescent="0.2">
      <c r="A507" s="3" t="s">
        <v>3343</v>
      </c>
      <c r="B507" s="5">
        <v>44609</v>
      </c>
      <c r="C507" s="3" t="s">
        <v>3344</v>
      </c>
      <c r="D507" s="4"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4" t="str">
        <f>_xlfn.XLOOKUP(D507,products!$A$1:$A$49,products!$B$1:$B$49,,0)</f>
        <v>Lib</v>
      </c>
      <c r="J507" s="4" t="str">
        <f>_xlfn.XLOOKUP($D507,products!$A$1:$A$49,products!$C$1:$C$49,,0)</f>
        <v>M</v>
      </c>
      <c r="K507" s="6">
        <f>_xlfn.XLOOKUP($D507,products!$A$1:$A$49,products!$D$1:$D$49,,0)</f>
        <v>0.2</v>
      </c>
      <c r="L507" s="7">
        <f>_xlfn.XLOOKUP($D507,products!$A$1:$A$49,products!$E$1:$E$49,,0)</f>
        <v>4.3650000000000002</v>
      </c>
      <c r="M507" s="7">
        <f t="shared" si="21"/>
        <v>26.19</v>
      </c>
      <c r="N507" t="str">
        <f t="shared" si="22"/>
        <v>Liberica</v>
      </c>
      <c r="O507" t="str">
        <f t="shared" si="23"/>
        <v>Medium</v>
      </c>
      <c r="P507" t="str">
        <f>_xlfn.XLOOKUP(orderstable[[#This Row],[Customer ID]],customers!$A$1:$A$1001,customers!$I$1:$I$1001,,0)</f>
        <v>No</v>
      </c>
    </row>
    <row r="508" spans="1:16" x14ac:dyDescent="0.2">
      <c r="A508" s="3" t="s">
        <v>3349</v>
      </c>
      <c r="B508" s="5">
        <v>44184</v>
      </c>
      <c r="C508" s="3" t="s">
        <v>3350</v>
      </c>
      <c r="D508" s="4"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4" t="str">
        <f>_xlfn.XLOOKUP(D508,products!$A$1:$A$49,products!$B$1:$B$49,,0)</f>
        <v>Ara</v>
      </c>
      <c r="J508" s="4" t="str">
        <f>_xlfn.XLOOKUP($D508,products!$A$1:$A$49,products!$C$1:$C$49,,0)</f>
        <v>L</v>
      </c>
      <c r="K508" s="6">
        <f>_xlfn.XLOOKUP($D508,products!$A$1:$A$49,products!$D$1:$D$49,,0)</f>
        <v>1</v>
      </c>
      <c r="L508" s="7">
        <f>_xlfn.XLOOKUP($D508,products!$A$1:$A$49,products!$E$1:$E$49,,0)</f>
        <v>12.95</v>
      </c>
      <c r="M508" s="7">
        <f t="shared" si="21"/>
        <v>25.9</v>
      </c>
      <c r="N508" t="str">
        <f t="shared" si="22"/>
        <v>Arabica</v>
      </c>
      <c r="O508" t="str">
        <f t="shared" si="23"/>
        <v>Light</v>
      </c>
      <c r="P508" t="str">
        <f>_xlfn.XLOOKUP(orderstable[[#This Row],[Customer ID]],customers!$A$1:$A$1001,customers!$I$1:$I$1001,,0)</f>
        <v>Yes</v>
      </c>
    </row>
    <row r="509" spans="1:16" x14ac:dyDescent="0.2">
      <c r="A509" s="3" t="s">
        <v>3355</v>
      </c>
      <c r="B509" s="5">
        <v>43516</v>
      </c>
      <c r="C509" s="3" t="s">
        <v>3356</v>
      </c>
      <c r="D509" s="4"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4" t="str">
        <f>_xlfn.XLOOKUP(D509,products!$A$1:$A$49,products!$B$1:$B$49,,0)</f>
        <v>Ara</v>
      </c>
      <c r="J509" s="4" t="str">
        <f>_xlfn.XLOOKUP($D509,products!$A$1:$A$49,products!$C$1:$C$49,,0)</f>
        <v>L</v>
      </c>
      <c r="K509" s="6">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_xlfn.XLOOKUP(orderstable[[#This Row],[Customer ID]],customers!$A$1:$A$1001,customers!$I$1:$I$1001,,0)</f>
        <v>Yes</v>
      </c>
    </row>
    <row r="510" spans="1:16" x14ac:dyDescent="0.2">
      <c r="A510" s="3" t="s">
        <v>3361</v>
      </c>
      <c r="B510" s="5">
        <v>44210</v>
      </c>
      <c r="C510" s="3" t="s">
        <v>3362</v>
      </c>
      <c r="D510" s="4"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4" t="str">
        <f>_xlfn.XLOOKUP(D510,products!$A$1:$A$49,products!$B$1:$B$49,,0)</f>
        <v>Lib</v>
      </c>
      <c r="J510" s="4" t="str">
        <f>_xlfn.XLOOKUP($D510,products!$A$1:$A$49,products!$C$1:$C$49,,0)</f>
        <v>D</v>
      </c>
      <c r="K510" s="6">
        <f>_xlfn.XLOOKUP($D510,products!$A$1:$A$49,products!$D$1:$D$49,,0)</f>
        <v>0.5</v>
      </c>
      <c r="L510" s="7">
        <f>_xlfn.XLOOKUP($D510,products!$A$1:$A$49,products!$E$1:$E$49,,0)</f>
        <v>7.77</v>
      </c>
      <c r="M510" s="7">
        <f t="shared" si="21"/>
        <v>46.62</v>
      </c>
      <c r="N510" t="str">
        <f t="shared" si="22"/>
        <v>Liberica</v>
      </c>
      <c r="O510" t="str">
        <f t="shared" si="23"/>
        <v>Dark</v>
      </c>
      <c r="P510" t="str">
        <f>_xlfn.XLOOKUP(orderstable[[#This Row],[Customer ID]],customers!$A$1:$A$1001,customers!$I$1:$I$1001,,0)</f>
        <v>No</v>
      </c>
    </row>
    <row r="511" spans="1:16" x14ac:dyDescent="0.2">
      <c r="A511" s="3" t="s">
        <v>3367</v>
      </c>
      <c r="B511" s="5">
        <v>43785</v>
      </c>
      <c r="C511" s="3" t="s">
        <v>3368</v>
      </c>
      <c r="D511" s="4"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4" t="str">
        <f>_xlfn.XLOOKUP(D511,products!$A$1:$A$49,products!$B$1:$B$49,,0)</f>
        <v>Ara</v>
      </c>
      <c r="J511" s="4" t="str">
        <f>_xlfn.XLOOKUP($D511,products!$A$1:$A$49,products!$C$1:$C$49,,0)</f>
        <v>D</v>
      </c>
      <c r="K511" s="6">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_xlfn.XLOOKUP(orderstable[[#This Row],[Customer ID]],customers!$A$1:$A$1001,customers!$I$1:$I$1001,,0)</f>
        <v>Yes</v>
      </c>
    </row>
    <row r="512" spans="1:16" x14ac:dyDescent="0.2">
      <c r="A512" s="3" t="s">
        <v>3373</v>
      </c>
      <c r="B512" s="5">
        <v>43803</v>
      </c>
      <c r="C512" s="3" t="s">
        <v>3374</v>
      </c>
      <c r="D512" s="4"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4" t="str">
        <f>_xlfn.XLOOKUP(D512,products!$A$1:$A$49,products!$B$1:$B$49,,0)</f>
        <v>Rob</v>
      </c>
      <c r="J512" s="4" t="str">
        <f>_xlfn.XLOOKUP($D512,products!$A$1:$A$49,products!$C$1:$C$49,,0)</f>
        <v>L</v>
      </c>
      <c r="K512" s="6">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_xlfn.XLOOKUP(orderstable[[#This Row],[Customer ID]],customers!$A$1:$A$1001,customers!$I$1:$I$1001,,0)</f>
        <v>Yes</v>
      </c>
    </row>
    <row r="513" spans="1:16" x14ac:dyDescent="0.2">
      <c r="A513" s="3" t="s">
        <v>3379</v>
      </c>
      <c r="B513" s="5">
        <v>44043</v>
      </c>
      <c r="C513" s="3" t="s">
        <v>3380</v>
      </c>
      <c r="D513" s="4"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4" t="str">
        <f>_xlfn.XLOOKUP(D513,products!$A$1:$A$49,products!$B$1:$B$49,,0)</f>
        <v>Ara</v>
      </c>
      <c r="J513" s="4" t="str">
        <f>_xlfn.XLOOKUP($D513,products!$A$1:$A$49,products!$C$1:$C$49,,0)</f>
        <v>M</v>
      </c>
      <c r="K513" s="6">
        <f>_xlfn.XLOOKUP($D513,products!$A$1:$A$49,products!$D$1:$D$49,,0)</f>
        <v>0.2</v>
      </c>
      <c r="L513" s="7">
        <f>_xlfn.XLOOKUP($D513,products!$A$1:$A$49,products!$E$1:$E$49,,0)</f>
        <v>3.375</v>
      </c>
      <c r="M513" s="7">
        <f t="shared" si="21"/>
        <v>13.5</v>
      </c>
      <c r="N513" t="str">
        <f t="shared" si="22"/>
        <v>Arabica</v>
      </c>
      <c r="O513" t="str">
        <f t="shared" si="23"/>
        <v>Medium</v>
      </c>
      <c r="P513" t="str">
        <f>_xlfn.XLOOKUP(orderstable[[#This Row],[Customer ID]],customers!$A$1:$A$1001,customers!$I$1:$I$1001,,0)</f>
        <v>Yes</v>
      </c>
    </row>
    <row r="514" spans="1:16" x14ac:dyDescent="0.2">
      <c r="A514" s="3" t="s">
        <v>3385</v>
      </c>
      <c r="B514" s="5">
        <v>43535</v>
      </c>
      <c r="C514" s="3" t="s">
        <v>3386</v>
      </c>
      <c r="D514" s="4"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4" t="str">
        <f>_xlfn.XLOOKUP(D514,products!$A$1:$A$49,products!$B$1:$B$49,,0)</f>
        <v>Lib</v>
      </c>
      <c r="J514" s="4" t="str">
        <f>_xlfn.XLOOKUP($D514,products!$A$1:$A$49,products!$C$1:$C$49,,0)</f>
        <v>L</v>
      </c>
      <c r="K514" s="6">
        <f>_xlfn.XLOOKUP($D514,products!$A$1:$A$49,products!$D$1:$D$49,,0)</f>
        <v>1</v>
      </c>
      <c r="L514" s="7">
        <f>_xlfn.XLOOKUP($D514,products!$A$1:$A$49,products!$E$1:$E$49,,0)</f>
        <v>15.85</v>
      </c>
      <c r="M514" s="7">
        <f t="shared" si="21"/>
        <v>47.55</v>
      </c>
      <c r="N514" t="str">
        <f t="shared" si="22"/>
        <v>Liberica</v>
      </c>
      <c r="O514" t="str">
        <f t="shared" si="23"/>
        <v>Light</v>
      </c>
      <c r="P514" t="str">
        <f>_xlfn.XLOOKUP(orderstable[[#This Row],[Customer ID]],customers!$A$1:$A$1001,customers!$I$1:$I$1001,,0)</f>
        <v>No</v>
      </c>
    </row>
    <row r="515" spans="1:16" x14ac:dyDescent="0.2">
      <c r="A515" s="3" t="s">
        <v>3391</v>
      </c>
      <c r="B515" s="5">
        <v>44691</v>
      </c>
      <c r="C515" s="3" t="s">
        <v>3392</v>
      </c>
      <c r="D515" s="4"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4" t="str">
        <f>_xlfn.XLOOKUP(D515,products!$A$1:$A$49,products!$B$1:$B$49,,0)</f>
        <v>Lib</v>
      </c>
      <c r="J515" s="4" t="str">
        <f>_xlfn.XLOOKUP($D515,products!$A$1:$A$49,products!$C$1:$C$49,,0)</f>
        <v>L</v>
      </c>
      <c r="K515" s="6">
        <f>_xlfn.XLOOKUP($D515,products!$A$1:$A$49,products!$D$1:$D$49,,0)</f>
        <v>1</v>
      </c>
      <c r="L515" s="7">
        <f>_xlfn.XLOOKUP($D515,products!$A$1:$A$49,products!$E$1:$E$49,,0)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
      <c r="A516" s="3" t="s">
        <v>3396</v>
      </c>
      <c r="B516" s="5">
        <v>44555</v>
      </c>
      <c r="C516" s="3" t="s">
        <v>3397</v>
      </c>
      <c r="D516" s="4"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4" t="str">
        <f>_xlfn.XLOOKUP(D516,products!$A$1:$A$49,products!$B$1:$B$49,,0)</f>
        <v>Lib</v>
      </c>
      <c r="J516" s="4" t="str">
        <f>_xlfn.XLOOKUP($D516,products!$A$1:$A$49,products!$C$1:$C$49,,0)</f>
        <v>M</v>
      </c>
      <c r="K516" s="6">
        <f>_xlfn.XLOOKUP($D516,products!$A$1:$A$49,products!$D$1:$D$49,,0)</f>
        <v>0.2</v>
      </c>
      <c r="L516" s="7">
        <f>_xlfn.XLOOKUP($D516,products!$A$1:$A$49,products!$E$1:$E$49,,0)</f>
        <v>4.3650000000000002</v>
      </c>
      <c r="M516" s="7">
        <f t="shared" si="24"/>
        <v>26.19</v>
      </c>
      <c r="N516" t="str">
        <f t="shared" si="25"/>
        <v>Liberica</v>
      </c>
      <c r="O516" t="str">
        <f t="shared" si="26"/>
        <v>Medium</v>
      </c>
      <c r="P516" t="str">
        <f>_xlfn.XLOOKUP(orderstable[[#This Row],[Customer ID]],customers!$A$1:$A$1001,customers!$I$1:$I$1001,,0)</f>
        <v>Yes</v>
      </c>
    </row>
    <row r="517" spans="1:16" x14ac:dyDescent="0.2">
      <c r="A517" s="3" t="s">
        <v>3402</v>
      </c>
      <c r="B517" s="5">
        <v>44673</v>
      </c>
      <c r="C517" s="3" t="s">
        <v>3403</v>
      </c>
      <c r="D517" s="4"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4" t="str">
        <f>_xlfn.XLOOKUP(D517,products!$A$1:$A$49,products!$B$1:$B$49,,0)</f>
        <v>Rob</v>
      </c>
      <c r="J517" s="4" t="str">
        <f>_xlfn.XLOOKUP($D517,products!$A$1:$A$49,products!$C$1:$C$49,,0)</f>
        <v>L</v>
      </c>
      <c r="K517" s="6">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_xlfn.XLOOKUP(orderstable[[#This Row],[Customer ID]],customers!$A$1:$A$1001,customers!$I$1:$I$1001,,0)</f>
        <v>No</v>
      </c>
    </row>
    <row r="518" spans="1:16" x14ac:dyDescent="0.2">
      <c r="A518" s="3" t="s">
        <v>3408</v>
      </c>
      <c r="B518" s="5">
        <v>44723</v>
      </c>
      <c r="C518" s="3" t="s">
        <v>3409</v>
      </c>
      <c r="D518" s="4"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4" t="str">
        <f>_xlfn.XLOOKUP(D518,products!$A$1:$A$49,products!$B$1:$B$49,,0)</f>
        <v>Rob</v>
      </c>
      <c r="J518" s="4" t="str">
        <f>_xlfn.XLOOKUP($D518,products!$A$1:$A$49,products!$C$1:$C$49,,0)</f>
        <v>D</v>
      </c>
      <c r="K518" s="6">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_xlfn.XLOOKUP(orderstable[[#This Row],[Customer ID]],customers!$A$1:$A$1001,customers!$I$1:$I$1001,,0)</f>
        <v>Yes</v>
      </c>
    </row>
    <row r="519" spans="1:16" x14ac:dyDescent="0.2">
      <c r="A519" s="3" t="s">
        <v>3413</v>
      </c>
      <c r="B519" s="5">
        <v>44678</v>
      </c>
      <c r="C519" s="3" t="s">
        <v>3414</v>
      </c>
      <c r="D519" s="4"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4" t="str">
        <f>_xlfn.XLOOKUP(D519,products!$A$1:$A$49,products!$B$1:$B$49,,0)</f>
        <v>Lib</v>
      </c>
      <c r="J519" s="4" t="str">
        <f>_xlfn.XLOOKUP($D519,products!$A$1:$A$49,products!$C$1:$C$49,,0)</f>
        <v>D</v>
      </c>
      <c r="K519" s="6">
        <f>_xlfn.XLOOKUP($D519,products!$A$1:$A$49,products!$D$1:$D$49,,0)</f>
        <v>0.2</v>
      </c>
      <c r="L519" s="7">
        <f>_xlfn.XLOOKUP($D519,products!$A$1:$A$49,products!$E$1:$E$49,,0)</f>
        <v>3.8849999999999998</v>
      </c>
      <c r="M519" s="7">
        <f t="shared" si="24"/>
        <v>7.77</v>
      </c>
      <c r="N519" t="str">
        <f t="shared" si="25"/>
        <v>Liberica</v>
      </c>
      <c r="O519" t="str">
        <f t="shared" si="26"/>
        <v>Dark</v>
      </c>
      <c r="P519" t="str">
        <f>_xlfn.XLOOKUP(orderstable[[#This Row],[Customer ID]],customers!$A$1:$A$1001,customers!$I$1:$I$1001,,0)</f>
        <v>No</v>
      </c>
    </row>
    <row r="520" spans="1:16" x14ac:dyDescent="0.2">
      <c r="A520" s="3" t="s">
        <v>3418</v>
      </c>
      <c r="B520" s="5">
        <v>44194</v>
      </c>
      <c r="C520" s="3" t="s">
        <v>3419</v>
      </c>
      <c r="D520" s="4"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4" t="str">
        <f>_xlfn.XLOOKUP(D520,products!$A$1:$A$49,products!$B$1:$B$49,,0)</f>
        <v>Exc</v>
      </c>
      <c r="J520" s="4" t="str">
        <f>_xlfn.XLOOKUP($D520,products!$A$1:$A$49,products!$C$1:$C$49,,0)</f>
        <v>D</v>
      </c>
      <c r="K520" s="6">
        <f>_xlfn.XLOOKUP($D520,products!$A$1:$A$49,products!$D$1:$D$49,,0)</f>
        <v>2.5</v>
      </c>
      <c r="L520" s="7">
        <f>_xlfn.XLOOKUP($D520,products!$A$1:$A$49,products!$E$1:$E$49,,0)</f>
        <v>27.945</v>
      </c>
      <c r="M520" s="7">
        <f t="shared" si="24"/>
        <v>139.72499999999999</v>
      </c>
      <c r="N520" t="str">
        <f t="shared" si="25"/>
        <v>Excelsa</v>
      </c>
      <c r="O520" t="str">
        <f t="shared" si="26"/>
        <v>Dark</v>
      </c>
      <c r="P520" t="str">
        <f>_xlfn.XLOOKUP(orderstable[[#This Row],[Customer ID]],customers!$A$1:$A$1001,customers!$I$1:$I$1001,,0)</f>
        <v>No</v>
      </c>
    </row>
    <row r="521" spans="1:16" x14ac:dyDescent="0.2">
      <c r="A521" s="3" t="s">
        <v>3424</v>
      </c>
      <c r="B521" s="5">
        <v>44026</v>
      </c>
      <c r="C521" s="3" t="s">
        <v>3368</v>
      </c>
      <c r="D521" s="4"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4" t="str">
        <f>_xlfn.XLOOKUP(D521,products!$A$1:$A$49,products!$B$1:$B$49,,0)</f>
        <v>Ara</v>
      </c>
      <c r="J521" s="4" t="str">
        <f>_xlfn.XLOOKUP($D521,products!$A$1:$A$49,products!$C$1:$C$49,,0)</f>
        <v>D</v>
      </c>
      <c r="K521" s="6">
        <f>_xlfn.XLOOKUP($D521,products!$A$1:$A$49,products!$D$1:$D$49,,0)</f>
        <v>0.5</v>
      </c>
      <c r="L521" s="7">
        <f>_xlfn.XLOOKUP($D521,products!$A$1:$A$49,products!$E$1:$E$49,,0)</f>
        <v>5.97</v>
      </c>
      <c r="M521" s="7">
        <f t="shared" si="24"/>
        <v>11.94</v>
      </c>
      <c r="N521" t="str">
        <f t="shared" si="25"/>
        <v>Arabica</v>
      </c>
      <c r="O521" t="str">
        <f t="shared" si="26"/>
        <v>Dark</v>
      </c>
      <c r="P521" t="str">
        <f>_xlfn.XLOOKUP(orderstable[[#This Row],[Customer ID]],customers!$A$1:$A$1001,customers!$I$1:$I$1001,,0)</f>
        <v>Yes</v>
      </c>
    </row>
    <row r="522" spans="1:16" x14ac:dyDescent="0.2">
      <c r="A522" s="3" t="s">
        <v>3430</v>
      </c>
      <c r="B522" s="5">
        <v>44446</v>
      </c>
      <c r="C522" s="3" t="s">
        <v>3431</v>
      </c>
      <c r="D522" s="4"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4" t="str">
        <f>_xlfn.XLOOKUP(D522,products!$A$1:$A$49,products!$B$1:$B$49,,0)</f>
        <v>Lib</v>
      </c>
      <c r="J522" s="4" t="str">
        <f>_xlfn.XLOOKUP($D522,products!$A$1:$A$49,products!$C$1:$C$49,,0)</f>
        <v>D</v>
      </c>
      <c r="K522" s="6">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_xlfn.XLOOKUP(orderstable[[#This Row],[Customer ID]],customers!$A$1:$A$1001,customers!$I$1:$I$1001,,0)</f>
        <v>No</v>
      </c>
    </row>
    <row r="523" spans="1:16" x14ac:dyDescent="0.2">
      <c r="A523" s="3" t="s">
        <v>3430</v>
      </c>
      <c r="B523" s="5">
        <v>44446</v>
      </c>
      <c r="C523" s="3" t="s">
        <v>3431</v>
      </c>
      <c r="D523" s="4"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4" t="str">
        <f>_xlfn.XLOOKUP(D523,products!$A$1:$A$49,products!$B$1:$B$49,,0)</f>
        <v>Rob</v>
      </c>
      <c r="J523" s="4" t="str">
        <f>_xlfn.XLOOKUP($D523,products!$A$1:$A$49,products!$C$1:$C$49,,0)</f>
        <v>M</v>
      </c>
      <c r="K523" s="6">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_xlfn.XLOOKUP(orderstable[[#This Row],[Customer ID]],customers!$A$1:$A$1001,customers!$I$1:$I$1001,,0)</f>
        <v>No</v>
      </c>
    </row>
    <row r="524" spans="1:16" x14ac:dyDescent="0.2">
      <c r="A524" s="3" t="s">
        <v>3441</v>
      </c>
      <c r="B524" s="5">
        <v>43625</v>
      </c>
      <c r="C524" s="3" t="s">
        <v>3442</v>
      </c>
      <c r="D524" s="4"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4" t="str">
        <f>_xlfn.XLOOKUP(D524,products!$A$1:$A$49,products!$B$1:$B$49,,0)</f>
        <v>Rob</v>
      </c>
      <c r="J524" s="4" t="str">
        <f>_xlfn.XLOOKUP($D524,products!$A$1:$A$49,products!$C$1:$C$49,,0)</f>
        <v>M</v>
      </c>
      <c r="K524" s="6">
        <f>_xlfn.XLOOKUP($D524,products!$A$1:$A$49,products!$D$1:$D$49,,0)</f>
        <v>0.5</v>
      </c>
      <c r="L524" s="7">
        <f>_xlfn.XLOOKUP($D524,products!$A$1:$A$49,products!$E$1:$E$49,,0)</f>
        <v>5.97</v>
      </c>
      <c r="M524" s="7">
        <f t="shared" si="24"/>
        <v>29.849999999999998</v>
      </c>
      <c r="N524" t="str">
        <f t="shared" si="25"/>
        <v>Robusta</v>
      </c>
      <c r="O524" t="str">
        <f t="shared" si="26"/>
        <v>Medium</v>
      </c>
      <c r="P524" t="str">
        <f>_xlfn.XLOOKUP(orderstable[[#This Row],[Customer ID]],customers!$A$1:$A$1001,customers!$I$1:$I$1001,,0)</f>
        <v>No</v>
      </c>
    </row>
    <row r="525" spans="1:16" x14ac:dyDescent="0.2">
      <c r="A525" s="3" t="s">
        <v>3447</v>
      </c>
      <c r="B525" s="5">
        <v>44129</v>
      </c>
      <c r="C525" s="3" t="s">
        <v>3448</v>
      </c>
      <c r="D525" s="4"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4" t="str">
        <f>_xlfn.XLOOKUP(D525,products!$A$1:$A$49,products!$B$1:$B$49,,0)</f>
        <v>Lib</v>
      </c>
      <c r="J525" s="4" t="str">
        <f>_xlfn.XLOOKUP($D525,products!$A$1:$A$49,products!$C$1:$C$49,,0)</f>
        <v>D</v>
      </c>
      <c r="K525" s="6">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_xlfn.XLOOKUP(orderstable[[#This Row],[Customer ID]],customers!$A$1:$A$1001,customers!$I$1:$I$1001,,0)</f>
        <v>No</v>
      </c>
    </row>
    <row r="526" spans="1:16" x14ac:dyDescent="0.2">
      <c r="A526" s="3" t="s">
        <v>3453</v>
      </c>
      <c r="B526" s="5">
        <v>44255</v>
      </c>
      <c r="C526" s="3" t="s">
        <v>3454</v>
      </c>
      <c r="D526" s="4"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4" t="str">
        <f>_xlfn.XLOOKUP(D526,products!$A$1:$A$49,products!$B$1:$B$49,,0)</f>
        <v>Lib</v>
      </c>
      <c r="J526" s="4" t="str">
        <f>_xlfn.XLOOKUP($D526,products!$A$1:$A$49,products!$C$1:$C$49,,0)</f>
        <v>L</v>
      </c>
      <c r="K526" s="6">
        <f>_xlfn.XLOOKUP($D526,products!$A$1:$A$49,products!$D$1:$D$49,,0)</f>
        <v>2.5</v>
      </c>
      <c r="L526" s="7">
        <f>_xlfn.XLOOKUP($D526,products!$A$1:$A$49,products!$E$1:$E$49,,0)</f>
        <v>36.454999999999998</v>
      </c>
      <c r="M526" s="7">
        <f t="shared" si="24"/>
        <v>72.91</v>
      </c>
      <c r="N526" t="str">
        <f t="shared" si="25"/>
        <v>Liberica</v>
      </c>
      <c r="O526" t="str">
        <f t="shared" si="26"/>
        <v>Light</v>
      </c>
      <c r="P526" t="str">
        <f>_xlfn.XLOOKUP(orderstable[[#This Row],[Customer ID]],customers!$A$1:$A$1001,customers!$I$1:$I$1001,,0)</f>
        <v>No</v>
      </c>
    </row>
    <row r="527" spans="1:16" x14ac:dyDescent="0.2">
      <c r="A527" s="3" t="s">
        <v>3458</v>
      </c>
      <c r="B527" s="5">
        <v>44038</v>
      </c>
      <c r="C527" s="3" t="s">
        <v>3459</v>
      </c>
      <c r="D527" s="4"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4" t="str">
        <f>_xlfn.XLOOKUP(D527,products!$A$1:$A$49,products!$B$1:$B$49,,0)</f>
        <v>Rob</v>
      </c>
      <c r="J527" s="4" t="str">
        <f>_xlfn.XLOOKUP($D527,products!$A$1:$A$49,products!$C$1:$C$49,,0)</f>
        <v>D</v>
      </c>
      <c r="K527" s="6">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_xlfn.XLOOKUP(orderstable[[#This Row],[Customer ID]],customers!$A$1:$A$1001,customers!$I$1:$I$1001,,0)</f>
        <v>Yes</v>
      </c>
    </row>
    <row r="528" spans="1:16" x14ac:dyDescent="0.2">
      <c r="A528" s="3" t="s">
        <v>3463</v>
      </c>
      <c r="B528" s="5">
        <v>44717</v>
      </c>
      <c r="C528" s="3" t="s">
        <v>3464</v>
      </c>
      <c r="D528" s="4"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4" t="str">
        <f>_xlfn.XLOOKUP(D528,products!$A$1:$A$49,products!$B$1:$B$49,,0)</f>
        <v>Exc</v>
      </c>
      <c r="J528" s="4" t="str">
        <f>_xlfn.XLOOKUP($D528,products!$A$1:$A$49,products!$C$1:$C$49,,0)</f>
        <v>M</v>
      </c>
      <c r="K528" s="6">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_xlfn.XLOOKUP(orderstable[[#This Row],[Customer ID]],customers!$A$1:$A$1001,customers!$I$1:$I$1001,,0)</f>
        <v>Yes</v>
      </c>
    </row>
    <row r="529" spans="1:16" x14ac:dyDescent="0.2">
      <c r="A529" s="3" t="s">
        <v>3469</v>
      </c>
      <c r="B529" s="5">
        <v>43517</v>
      </c>
      <c r="C529" s="3" t="s">
        <v>3470</v>
      </c>
      <c r="D529" s="4"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4" t="str">
        <f>_xlfn.XLOOKUP(D529,products!$A$1:$A$49,products!$B$1:$B$49,,0)</f>
        <v>Exc</v>
      </c>
      <c r="J529" s="4" t="str">
        <f>_xlfn.XLOOKUP($D529,products!$A$1:$A$49,products!$C$1:$C$49,,0)</f>
        <v>M</v>
      </c>
      <c r="K529" s="6">
        <f>_xlfn.XLOOKUP($D529,products!$A$1:$A$49,products!$D$1:$D$49,,0)</f>
        <v>0.5</v>
      </c>
      <c r="L529" s="7">
        <f>_xlfn.XLOOKUP($D529,products!$A$1:$A$49,products!$E$1:$E$49,,0)</f>
        <v>8.25</v>
      </c>
      <c r="M529" s="7">
        <f t="shared" si="24"/>
        <v>41.25</v>
      </c>
      <c r="N529" t="str">
        <f t="shared" si="25"/>
        <v>Excelsa</v>
      </c>
      <c r="O529" t="str">
        <f t="shared" si="26"/>
        <v>Medium</v>
      </c>
      <c r="P529" t="str">
        <f>_xlfn.XLOOKUP(orderstable[[#This Row],[Customer ID]],customers!$A$1:$A$1001,customers!$I$1:$I$1001,,0)</f>
        <v>No</v>
      </c>
    </row>
    <row r="530" spans="1:16" x14ac:dyDescent="0.2">
      <c r="A530" s="3" t="s">
        <v>3475</v>
      </c>
      <c r="B530" s="5">
        <v>43926</v>
      </c>
      <c r="C530" s="3" t="s">
        <v>3476</v>
      </c>
      <c r="D530" s="4"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4" t="str">
        <f>_xlfn.XLOOKUP(D530,products!$A$1:$A$49,products!$B$1:$B$49,,0)</f>
        <v>Exc</v>
      </c>
      <c r="J530" s="4" t="str">
        <f>_xlfn.XLOOKUP($D530,products!$A$1:$A$49,products!$C$1:$C$49,,0)</f>
        <v>L</v>
      </c>
      <c r="K530" s="6">
        <f>_xlfn.XLOOKUP($D530,products!$A$1:$A$49,products!$D$1:$D$49,,0)</f>
        <v>0.5</v>
      </c>
      <c r="L530" s="7">
        <f>_xlfn.XLOOKUP($D530,products!$A$1:$A$49,products!$E$1:$E$49,,0)</f>
        <v>8.91</v>
      </c>
      <c r="M530" s="7">
        <f t="shared" si="24"/>
        <v>53.46</v>
      </c>
      <c r="N530" t="str">
        <f t="shared" si="25"/>
        <v>Excelsa</v>
      </c>
      <c r="O530" t="str">
        <f t="shared" si="26"/>
        <v>Light</v>
      </c>
      <c r="P530" t="str">
        <f>_xlfn.XLOOKUP(orderstable[[#This Row],[Customer ID]],customers!$A$1:$A$1001,customers!$I$1:$I$1001,,0)</f>
        <v>No</v>
      </c>
    </row>
    <row r="531" spans="1:16" x14ac:dyDescent="0.2">
      <c r="A531" s="3" t="s">
        <v>3481</v>
      </c>
      <c r="B531" s="5">
        <v>43475</v>
      </c>
      <c r="C531" s="3" t="s">
        <v>3482</v>
      </c>
      <c r="D531" s="4"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4" t="str">
        <f>_xlfn.XLOOKUP(D531,products!$A$1:$A$49,products!$B$1:$B$49,,0)</f>
        <v>Rob</v>
      </c>
      <c r="J531" s="4" t="str">
        <f>_xlfn.XLOOKUP($D531,products!$A$1:$A$49,products!$C$1:$C$49,,0)</f>
        <v>M</v>
      </c>
      <c r="K531" s="6">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_xlfn.XLOOKUP(orderstable[[#This Row],[Customer ID]],customers!$A$1:$A$1001,customers!$I$1:$I$1001,,0)</f>
        <v>No</v>
      </c>
    </row>
    <row r="532" spans="1:16" x14ac:dyDescent="0.2">
      <c r="A532" s="3" t="s">
        <v>3487</v>
      </c>
      <c r="B532" s="5">
        <v>44663</v>
      </c>
      <c r="C532" s="3" t="s">
        <v>3488</v>
      </c>
      <c r="D532" s="4"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4" t="str">
        <f>_xlfn.XLOOKUP(D532,products!$A$1:$A$49,products!$B$1:$B$49,,0)</f>
        <v>Rob</v>
      </c>
      <c r="J532" s="4" t="str">
        <f>_xlfn.XLOOKUP($D532,products!$A$1:$A$49,products!$C$1:$C$49,,0)</f>
        <v>M</v>
      </c>
      <c r="K532" s="6">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_xlfn.XLOOKUP(orderstable[[#This Row],[Customer ID]],customers!$A$1:$A$1001,customers!$I$1:$I$1001,,0)</f>
        <v>No</v>
      </c>
    </row>
    <row r="533" spans="1:16" x14ac:dyDescent="0.2">
      <c r="A533" s="3" t="s">
        <v>3493</v>
      </c>
      <c r="B533" s="5">
        <v>44591</v>
      </c>
      <c r="C533" s="3" t="s">
        <v>3494</v>
      </c>
      <c r="D533" s="4"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4" t="str">
        <f>_xlfn.XLOOKUP(D533,products!$A$1:$A$49,products!$B$1:$B$49,,0)</f>
        <v>Rob</v>
      </c>
      <c r="J533" s="4" t="str">
        <f>_xlfn.XLOOKUP($D533,products!$A$1:$A$49,products!$C$1:$C$49,,0)</f>
        <v>D</v>
      </c>
      <c r="K533" s="6">
        <f>_xlfn.XLOOKUP($D533,products!$A$1:$A$49,products!$D$1:$D$49,,0)</f>
        <v>1</v>
      </c>
      <c r="L533" s="7">
        <f>_xlfn.XLOOKUP($D533,products!$A$1:$A$49,products!$E$1:$E$49,,0)</f>
        <v>8.9499999999999993</v>
      </c>
      <c r="M533" s="7">
        <f t="shared" si="24"/>
        <v>44.75</v>
      </c>
      <c r="N533" t="str">
        <f t="shared" si="25"/>
        <v>Robusta</v>
      </c>
      <c r="O533" t="str">
        <f t="shared" si="26"/>
        <v>Dark</v>
      </c>
      <c r="P533" t="str">
        <f>_xlfn.XLOOKUP(orderstable[[#This Row],[Customer ID]],customers!$A$1:$A$1001,customers!$I$1:$I$1001,,0)</f>
        <v>No</v>
      </c>
    </row>
    <row r="534" spans="1:16" x14ac:dyDescent="0.2">
      <c r="A534" s="3" t="s">
        <v>3499</v>
      </c>
      <c r="B534" s="5">
        <v>44330</v>
      </c>
      <c r="C534" s="3" t="s">
        <v>3500</v>
      </c>
      <c r="D534" s="4"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4" t="str">
        <f>_xlfn.XLOOKUP(D534,products!$A$1:$A$49,products!$B$1:$B$49,,0)</f>
        <v>Exc</v>
      </c>
      <c r="J534" s="4" t="str">
        <f>_xlfn.XLOOKUP($D534,products!$A$1:$A$49,products!$C$1:$C$49,,0)</f>
        <v>M</v>
      </c>
      <c r="K534" s="6">
        <f>_xlfn.XLOOKUP($D534,products!$A$1:$A$49,products!$D$1:$D$49,,0)</f>
        <v>0.5</v>
      </c>
      <c r="L534" s="7">
        <f>_xlfn.XLOOKUP($D534,products!$A$1:$A$49,products!$E$1:$E$49,,0)</f>
        <v>8.25</v>
      </c>
      <c r="M534" s="7">
        <f t="shared" si="24"/>
        <v>16.5</v>
      </c>
      <c r="N534" t="str">
        <f t="shared" si="25"/>
        <v>Excelsa</v>
      </c>
      <c r="O534" t="str">
        <f t="shared" si="26"/>
        <v>Medium</v>
      </c>
      <c r="P534" t="str">
        <f>_xlfn.XLOOKUP(orderstable[[#This Row],[Customer ID]],customers!$A$1:$A$1001,customers!$I$1:$I$1001,,0)</f>
        <v>Yes</v>
      </c>
    </row>
    <row r="535" spans="1:16" x14ac:dyDescent="0.2">
      <c r="A535" s="3" t="s">
        <v>3505</v>
      </c>
      <c r="B535" s="5">
        <v>44724</v>
      </c>
      <c r="C535" s="3" t="s">
        <v>3506</v>
      </c>
      <c r="D535" s="4"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4" t="str">
        <f>_xlfn.XLOOKUP(D535,products!$A$1:$A$49,products!$B$1:$B$49,,0)</f>
        <v>Rob</v>
      </c>
      <c r="J535" s="4" t="str">
        <f>_xlfn.XLOOKUP($D535,products!$A$1:$A$49,products!$C$1:$C$49,,0)</f>
        <v>D</v>
      </c>
      <c r="K535" s="6">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_xlfn.XLOOKUP(orderstable[[#This Row],[Customer ID]],customers!$A$1:$A$1001,customers!$I$1:$I$1001,,0)</f>
        <v>No</v>
      </c>
    </row>
    <row r="536" spans="1:16" x14ac:dyDescent="0.2">
      <c r="A536" s="3" t="s">
        <v>3510</v>
      </c>
      <c r="B536" s="5">
        <v>44563</v>
      </c>
      <c r="C536" s="3" t="s">
        <v>3511</v>
      </c>
      <c r="D536" s="4"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4" t="str">
        <f>_xlfn.XLOOKUP(D536,products!$A$1:$A$49,products!$B$1:$B$49,,0)</f>
        <v>Rob</v>
      </c>
      <c r="J536" s="4" t="str">
        <f>_xlfn.XLOOKUP($D536,products!$A$1:$A$49,products!$C$1:$C$49,,0)</f>
        <v>M</v>
      </c>
      <c r="K536" s="6">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_xlfn.XLOOKUP(orderstable[[#This Row],[Customer ID]],customers!$A$1:$A$1001,customers!$I$1:$I$1001,,0)</f>
        <v>Yes</v>
      </c>
    </row>
    <row r="537" spans="1:16" x14ac:dyDescent="0.2">
      <c r="A537" s="3" t="s">
        <v>3516</v>
      </c>
      <c r="B537" s="5">
        <v>44585</v>
      </c>
      <c r="C537" s="3" t="s">
        <v>3517</v>
      </c>
      <c r="D537" s="4"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4" t="str">
        <f>_xlfn.XLOOKUP(D537,products!$A$1:$A$49,products!$B$1:$B$49,,0)</f>
        <v>Lib</v>
      </c>
      <c r="J537" s="4" t="str">
        <f>_xlfn.XLOOKUP($D537,products!$A$1:$A$49,products!$C$1:$C$49,,0)</f>
        <v>L</v>
      </c>
      <c r="K537" s="6">
        <f>_xlfn.XLOOKUP($D537,products!$A$1:$A$49,products!$D$1:$D$49,,0)</f>
        <v>0.2</v>
      </c>
      <c r="L537" s="7">
        <f>_xlfn.XLOOKUP($D537,products!$A$1:$A$49,products!$E$1:$E$49,,0)</f>
        <v>4.7549999999999999</v>
      </c>
      <c r="M537" s="7">
        <f t="shared" si="24"/>
        <v>9.51</v>
      </c>
      <c r="N537" t="str">
        <f t="shared" si="25"/>
        <v>Liberica</v>
      </c>
      <c r="O537" t="str">
        <f t="shared" si="26"/>
        <v>Light</v>
      </c>
      <c r="P537" t="str">
        <f>_xlfn.XLOOKUP(orderstable[[#This Row],[Customer ID]],customers!$A$1:$A$1001,customers!$I$1:$I$1001,,0)</f>
        <v>No</v>
      </c>
    </row>
    <row r="538" spans="1:16" x14ac:dyDescent="0.2">
      <c r="A538" s="3" t="s">
        <v>3521</v>
      </c>
      <c r="B538" s="5">
        <v>43544</v>
      </c>
      <c r="C538" s="3" t="s">
        <v>3368</v>
      </c>
      <c r="D538" s="4"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4" t="str">
        <f>_xlfn.XLOOKUP(D538,products!$A$1:$A$49,products!$B$1:$B$49,,0)</f>
        <v>Rob</v>
      </c>
      <c r="J538" s="4" t="str">
        <f>_xlfn.XLOOKUP($D538,products!$A$1:$A$49,products!$C$1:$C$49,,0)</f>
        <v>D</v>
      </c>
      <c r="K538" s="6">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_xlfn.XLOOKUP(orderstable[[#This Row],[Customer ID]],customers!$A$1:$A$1001,customers!$I$1:$I$1001,,0)</f>
        <v>Yes</v>
      </c>
    </row>
    <row r="539" spans="1:16" x14ac:dyDescent="0.2">
      <c r="A539" s="3" t="s">
        <v>3527</v>
      </c>
      <c r="B539" s="5">
        <v>44156</v>
      </c>
      <c r="C539" s="3" t="s">
        <v>3528</v>
      </c>
      <c r="D539" s="4"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4" t="str">
        <f>_xlfn.XLOOKUP(D539,products!$A$1:$A$49,products!$B$1:$B$49,,0)</f>
        <v>Exc</v>
      </c>
      <c r="J539" s="4" t="str">
        <f>_xlfn.XLOOKUP($D539,products!$A$1:$A$49,products!$C$1:$C$49,,0)</f>
        <v>D</v>
      </c>
      <c r="K539" s="6">
        <f>_xlfn.XLOOKUP($D539,products!$A$1:$A$49,products!$D$1:$D$49,,0)</f>
        <v>2.5</v>
      </c>
      <c r="L539" s="7">
        <f>_xlfn.XLOOKUP($D539,products!$A$1:$A$49,products!$E$1:$E$49,,0)</f>
        <v>27.945</v>
      </c>
      <c r="M539" s="7">
        <f t="shared" si="24"/>
        <v>111.78</v>
      </c>
      <c r="N539" t="str">
        <f t="shared" si="25"/>
        <v>Excelsa</v>
      </c>
      <c r="O539" t="str">
        <f t="shared" si="26"/>
        <v>Dark</v>
      </c>
      <c r="P539" t="str">
        <f>_xlfn.XLOOKUP(orderstable[[#This Row],[Customer ID]],customers!$A$1:$A$1001,customers!$I$1:$I$1001,,0)</f>
        <v>Yes</v>
      </c>
    </row>
    <row r="540" spans="1:16" x14ac:dyDescent="0.2">
      <c r="A540" s="3" t="s">
        <v>3532</v>
      </c>
      <c r="B540" s="5">
        <v>44482</v>
      </c>
      <c r="C540" s="3" t="s">
        <v>3533</v>
      </c>
      <c r="D540" s="4"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4" t="str">
        <f>_xlfn.XLOOKUP(D540,products!$A$1:$A$49,products!$B$1:$B$49,,0)</f>
        <v>Rob</v>
      </c>
      <c r="J540" s="4" t="str">
        <f>_xlfn.XLOOKUP($D540,products!$A$1:$A$49,products!$C$1:$C$49,,0)</f>
        <v>D</v>
      </c>
      <c r="K540" s="6">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_xlfn.XLOOKUP(orderstable[[#This Row],[Customer ID]],customers!$A$1:$A$1001,customers!$I$1:$I$1001,,0)</f>
        <v>Yes</v>
      </c>
    </row>
    <row r="541" spans="1:16" x14ac:dyDescent="0.2">
      <c r="A541" s="3" t="s">
        <v>3537</v>
      </c>
      <c r="B541" s="5">
        <v>44488</v>
      </c>
      <c r="C541" s="3" t="s">
        <v>3538</v>
      </c>
      <c r="D541" s="4"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4" t="str">
        <f>_xlfn.XLOOKUP(D541,products!$A$1:$A$49,products!$B$1:$B$49,,0)</f>
        <v>Rob</v>
      </c>
      <c r="J541" s="4" t="str">
        <f>_xlfn.XLOOKUP($D541,products!$A$1:$A$49,products!$C$1:$C$49,,0)</f>
        <v>D</v>
      </c>
      <c r="K541" s="6">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_xlfn.XLOOKUP(orderstable[[#This Row],[Customer ID]],customers!$A$1:$A$1001,customers!$I$1:$I$1001,,0)</f>
        <v>No</v>
      </c>
    </row>
    <row r="542" spans="1:16" x14ac:dyDescent="0.2">
      <c r="A542" s="3" t="s">
        <v>3542</v>
      </c>
      <c r="B542" s="5">
        <v>43584</v>
      </c>
      <c r="C542" s="3" t="s">
        <v>3543</v>
      </c>
      <c r="D542" s="4"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4" t="str">
        <f>_xlfn.XLOOKUP(D542,products!$A$1:$A$49,products!$B$1:$B$49,,0)</f>
        <v>Lib</v>
      </c>
      <c r="J542" s="4" t="str">
        <f>_xlfn.XLOOKUP($D542,products!$A$1:$A$49,products!$C$1:$C$49,,0)</f>
        <v>L</v>
      </c>
      <c r="K542" s="6">
        <f>_xlfn.XLOOKUP($D542,products!$A$1:$A$49,products!$D$1:$D$49,,0)</f>
        <v>1</v>
      </c>
      <c r="L542" s="7">
        <f>_xlfn.XLOOKUP($D542,products!$A$1:$A$49,products!$E$1:$E$49,,0)</f>
        <v>15.85</v>
      </c>
      <c r="M542" s="7">
        <f t="shared" si="24"/>
        <v>63.4</v>
      </c>
      <c r="N542" t="str">
        <f t="shared" si="25"/>
        <v>Liberica</v>
      </c>
      <c r="O542" t="str">
        <f t="shared" si="26"/>
        <v>Light</v>
      </c>
      <c r="P542" t="str">
        <f>_xlfn.XLOOKUP(orderstable[[#This Row],[Customer ID]],customers!$A$1:$A$1001,customers!$I$1:$I$1001,,0)</f>
        <v>Yes</v>
      </c>
    </row>
    <row r="543" spans="1:16" x14ac:dyDescent="0.2">
      <c r="A543" s="3" t="s">
        <v>3548</v>
      </c>
      <c r="B543" s="5">
        <v>43750</v>
      </c>
      <c r="C543" s="3" t="s">
        <v>3549</v>
      </c>
      <c r="D543" s="4"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4" t="str">
        <f>_xlfn.XLOOKUP(D543,products!$A$1:$A$49,products!$B$1:$B$49,,0)</f>
        <v>Ara</v>
      </c>
      <c r="J543" s="4" t="str">
        <f>_xlfn.XLOOKUP($D543,products!$A$1:$A$49,products!$C$1:$C$49,,0)</f>
        <v>D</v>
      </c>
      <c r="K543" s="6">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_xlfn.XLOOKUP(orderstable[[#This Row],[Customer ID]],customers!$A$1:$A$1001,customers!$I$1:$I$1001,,0)</f>
        <v>Yes</v>
      </c>
    </row>
    <row r="544" spans="1:16" x14ac:dyDescent="0.2">
      <c r="A544" s="3" t="s">
        <v>3553</v>
      </c>
      <c r="B544" s="5">
        <v>44335</v>
      </c>
      <c r="C544" s="3" t="s">
        <v>3554</v>
      </c>
      <c r="D544" s="4"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4" t="str">
        <f>_xlfn.XLOOKUP(D544,products!$A$1:$A$49,products!$B$1:$B$49,,0)</f>
        <v>Ara</v>
      </c>
      <c r="J544" s="4" t="str">
        <f>_xlfn.XLOOKUP($D544,products!$A$1:$A$49,products!$C$1:$C$49,,0)</f>
        <v>M</v>
      </c>
      <c r="K544" s="6">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_xlfn.XLOOKUP(orderstable[[#This Row],[Customer ID]],customers!$A$1:$A$1001,customers!$I$1:$I$1001,,0)</f>
        <v>No</v>
      </c>
    </row>
    <row r="545" spans="1:16" x14ac:dyDescent="0.2">
      <c r="A545" s="3" t="s">
        <v>3559</v>
      </c>
      <c r="B545" s="5">
        <v>44380</v>
      </c>
      <c r="C545" s="3" t="s">
        <v>3560</v>
      </c>
      <c r="D545" s="4"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4" t="str">
        <f>_xlfn.XLOOKUP(D545,products!$A$1:$A$49,products!$B$1:$B$49,,0)</f>
        <v>Rob</v>
      </c>
      <c r="J545" s="4" t="str">
        <f>_xlfn.XLOOKUP($D545,products!$A$1:$A$49,products!$C$1:$C$49,,0)</f>
        <v>L</v>
      </c>
      <c r="K545" s="6">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_xlfn.XLOOKUP(orderstable[[#This Row],[Customer ID]],customers!$A$1:$A$1001,customers!$I$1:$I$1001,,0)</f>
        <v>No</v>
      </c>
    </row>
    <row r="546" spans="1:16" x14ac:dyDescent="0.2">
      <c r="A546" s="3" t="s">
        <v>3565</v>
      </c>
      <c r="B546" s="5">
        <v>43869</v>
      </c>
      <c r="C546" s="3" t="s">
        <v>3566</v>
      </c>
      <c r="D546" s="4"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4" t="str">
        <f>_xlfn.XLOOKUP(D546,products!$A$1:$A$49,products!$B$1:$B$49,,0)</f>
        <v>Ara</v>
      </c>
      <c r="J546" s="4" t="str">
        <f>_xlfn.XLOOKUP($D546,products!$A$1:$A$49,products!$C$1:$C$49,,0)</f>
        <v>L</v>
      </c>
      <c r="K546" s="6">
        <f>_xlfn.XLOOKUP($D546,products!$A$1:$A$49,products!$D$1:$D$49,,0)</f>
        <v>0.5</v>
      </c>
      <c r="L546" s="7">
        <f>_xlfn.XLOOKUP($D546,products!$A$1:$A$49,products!$E$1:$E$49,,0)</f>
        <v>7.77</v>
      </c>
      <c r="M546" s="7">
        <f t="shared" si="24"/>
        <v>15.54</v>
      </c>
      <c r="N546" t="str">
        <f t="shared" si="25"/>
        <v>Arabica</v>
      </c>
      <c r="O546" t="str">
        <f t="shared" si="26"/>
        <v>Light</v>
      </c>
      <c r="P546" t="str">
        <f>_xlfn.XLOOKUP(orderstable[[#This Row],[Customer ID]],customers!$A$1:$A$1001,customers!$I$1:$I$1001,,0)</f>
        <v>No</v>
      </c>
    </row>
    <row r="547" spans="1:16" x14ac:dyDescent="0.2">
      <c r="A547" s="3" t="s">
        <v>3571</v>
      </c>
      <c r="B547" s="5">
        <v>44120</v>
      </c>
      <c r="C547" s="3" t="s">
        <v>3572</v>
      </c>
      <c r="D547" s="4"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4" t="str">
        <f>_xlfn.XLOOKUP(D547,products!$A$1:$A$49,products!$B$1:$B$49,,0)</f>
        <v>Lib</v>
      </c>
      <c r="J547" s="4" t="str">
        <f>_xlfn.XLOOKUP($D547,products!$A$1:$A$49,products!$C$1:$C$49,,0)</f>
        <v>D</v>
      </c>
      <c r="K547" s="6">
        <f>_xlfn.XLOOKUP($D547,products!$A$1:$A$49,products!$D$1:$D$49,,0)</f>
        <v>0.2</v>
      </c>
      <c r="L547" s="7">
        <f>_xlfn.XLOOKUP($D547,products!$A$1:$A$49,products!$E$1:$E$49,,0)</f>
        <v>3.8849999999999998</v>
      </c>
      <c r="M547" s="7">
        <f t="shared" si="24"/>
        <v>15.54</v>
      </c>
      <c r="N547" t="str">
        <f t="shared" si="25"/>
        <v>Liberica</v>
      </c>
      <c r="O547" t="str">
        <f t="shared" si="26"/>
        <v>Dark</v>
      </c>
      <c r="P547" t="str">
        <f>_xlfn.XLOOKUP(orderstable[[#This Row],[Customer ID]],customers!$A$1:$A$1001,customers!$I$1:$I$1001,,0)</f>
        <v>No</v>
      </c>
    </row>
    <row r="548" spans="1:16" x14ac:dyDescent="0.2">
      <c r="A548" s="3" t="s">
        <v>3577</v>
      </c>
      <c r="B548" s="5">
        <v>44127</v>
      </c>
      <c r="C548" s="3" t="s">
        <v>3578</v>
      </c>
      <c r="D548" s="4"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4" t="str">
        <f>_xlfn.XLOOKUP(D548,products!$A$1:$A$49,products!$B$1:$B$49,,0)</f>
        <v>Exc</v>
      </c>
      <c r="J548" s="4" t="str">
        <f>_xlfn.XLOOKUP($D548,products!$A$1:$A$49,products!$C$1:$C$49,,0)</f>
        <v>D</v>
      </c>
      <c r="K548" s="6">
        <f>_xlfn.XLOOKUP($D548,products!$A$1:$A$49,products!$D$1:$D$49,,0)</f>
        <v>2.5</v>
      </c>
      <c r="L548" s="7">
        <f>_xlfn.XLOOKUP($D548,products!$A$1:$A$49,products!$E$1:$E$49,,0)</f>
        <v>27.945</v>
      </c>
      <c r="M548" s="7">
        <f t="shared" si="24"/>
        <v>83.835000000000008</v>
      </c>
      <c r="N548" t="str">
        <f t="shared" si="25"/>
        <v>Excelsa</v>
      </c>
      <c r="O548" t="str">
        <f t="shared" si="26"/>
        <v>Dark</v>
      </c>
      <c r="P548" t="str">
        <f>_xlfn.XLOOKUP(orderstable[[#This Row],[Customer ID]],customers!$A$1:$A$1001,customers!$I$1:$I$1001,,0)</f>
        <v>No</v>
      </c>
    </row>
    <row r="549" spans="1:16" x14ac:dyDescent="0.2">
      <c r="A549" s="3" t="s">
        <v>3582</v>
      </c>
      <c r="B549" s="5">
        <v>44265</v>
      </c>
      <c r="C549" s="3" t="s">
        <v>3594</v>
      </c>
      <c r="D549" s="4"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4" t="str">
        <f>_xlfn.XLOOKUP(D549,products!$A$1:$A$49,products!$B$1:$B$49,,0)</f>
        <v>Rob</v>
      </c>
      <c r="J549" s="4" t="str">
        <f>_xlfn.XLOOKUP($D549,products!$A$1:$A$49,products!$C$1:$C$49,,0)</f>
        <v>L</v>
      </c>
      <c r="K549" s="6">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_xlfn.XLOOKUP(orderstable[[#This Row],[Customer ID]],customers!$A$1:$A$1001,customers!$I$1:$I$1001,,0)</f>
        <v>Yes</v>
      </c>
    </row>
    <row r="550" spans="1:16" x14ac:dyDescent="0.2">
      <c r="A550" s="3" t="s">
        <v>3587</v>
      </c>
      <c r="B550" s="5">
        <v>44384</v>
      </c>
      <c r="C550" s="3" t="s">
        <v>3588</v>
      </c>
      <c r="D550" s="4"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4" t="str">
        <f>_xlfn.XLOOKUP(D550,products!$A$1:$A$49,products!$B$1:$B$49,,0)</f>
        <v>Exc</v>
      </c>
      <c r="J550" s="4" t="str">
        <f>_xlfn.XLOOKUP($D550,products!$A$1:$A$49,products!$C$1:$C$49,,0)</f>
        <v>L</v>
      </c>
      <c r="K550" s="6">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_xlfn.XLOOKUP(orderstable[[#This Row],[Customer ID]],customers!$A$1:$A$1001,customers!$I$1:$I$1001,,0)</f>
        <v>Yes</v>
      </c>
    </row>
    <row r="551" spans="1:16" x14ac:dyDescent="0.2">
      <c r="A551" s="3" t="s">
        <v>3593</v>
      </c>
      <c r="B551" s="5">
        <v>44232</v>
      </c>
      <c r="C551" s="3" t="s">
        <v>3594</v>
      </c>
      <c r="D551" s="4"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4" t="str">
        <f>_xlfn.XLOOKUP(D551,products!$A$1:$A$49,products!$B$1:$B$49,,0)</f>
        <v>Exc</v>
      </c>
      <c r="J551" s="4" t="str">
        <f>_xlfn.XLOOKUP($D551,products!$A$1:$A$49,products!$C$1:$C$49,,0)</f>
        <v>L</v>
      </c>
      <c r="K551" s="6">
        <f>_xlfn.XLOOKUP($D551,products!$A$1:$A$49,products!$D$1:$D$49,,0)</f>
        <v>0.2</v>
      </c>
      <c r="L551" s="7">
        <f>_xlfn.XLOOKUP($D551,products!$A$1:$A$49,products!$E$1:$E$49,,0)</f>
        <v>4.4550000000000001</v>
      </c>
      <c r="M551" s="7">
        <f t="shared" si="24"/>
        <v>17.82</v>
      </c>
      <c r="N551" t="str">
        <f t="shared" si="25"/>
        <v>Excelsa</v>
      </c>
      <c r="O551" t="str">
        <f t="shared" si="26"/>
        <v>Light</v>
      </c>
      <c r="P551" t="str">
        <f>_xlfn.XLOOKUP(orderstable[[#This Row],[Customer ID]],customers!$A$1:$A$1001,customers!$I$1:$I$1001,,0)</f>
        <v>Yes</v>
      </c>
    </row>
    <row r="552" spans="1:16" x14ac:dyDescent="0.2">
      <c r="A552" s="3" t="s">
        <v>3599</v>
      </c>
      <c r="B552" s="5">
        <v>44176</v>
      </c>
      <c r="C552" s="3" t="s">
        <v>3600</v>
      </c>
      <c r="D552" s="4"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4" t="str">
        <f>_xlfn.XLOOKUP(D552,products!$A$1:$A$49,products!$B$1:$B$49,,0)</f>
        <v>Lib</v>
      </c>
      <c r="J552" s="4" t="str">
        <f>_xlfn.XLOOKUP($D552,products!$A$1:$A$49,products!$C$1:$C$49,,0)</f>
        <v>D</v>
      </c>
      <c r="K552" s="6">
        <f>_xlfn.XLOOKUP($D552,products!$A$1:$A$49,products!$D$1:$D$49,,0)</f>
        <v>0.2</v>
      </c>
      <c r="L552" s="7">
        <f>_xlfn.XLOOKUP($D552,products!$A$1:$A$49,products!$E$1:$E$49,,0)</f>
        <v>3.8849999999999998</v>
      </c>
      <c r="M552" s="7">
        <f t="shared" si="24"/>
        <v>23.31</v>
      </c>
      <c r="N552" t="str">
        <f t="shared" si="25"/>
        <v>Liberica</v>
      </c>
      <c r="O552" t="str">
        <f t="shared" si="26"/>
        <v>Dark</v>
      </c>
      <c r="P552" t="str">
        <f>_xlfn.XLOOKUP(orderstable[[#This Row],[Customer ID]],customers!$A$1:$A$1001,customers!$I$1:$I$1001,,0)</f>
        <v>Yes</v>
      </c>
    </row>
    <row r="553" spans="1:16" x14ac:dyDescent="0.2">
      <c r="A553" s="3" t="s">
        <v>3605</v>
      </c>
      <c r="B553" s="5">
        <v>44694</v>
      </c>
      <c r="C553" s="3" t="s">
        <v>3606</v>
      </c>
      <c r="D553" s="4"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4" t="str">
        <f>_xlfn.XLOOKUP(D553,products!$A$1:$A$49,products!$B$1:$B$49,,0)</f>
        <v>Exc</v>
      </c>
      <c r="J553" s="4" t="str">
        <f>_xlfn.XLOOKUP($D553,products!$A$1:$A$49,products!$C$1:$C$49,,0)</f>
        <v>D</v>
      </c>
      <c r="K553" s="6">
        <f>_xlfn.XLOOKUP($D553,products!$A$1:$A$49,products!$D$1:$D$49,,0)</f>
        <v>0.2</v>
      </c>
      <c r="L553" s="7">
        <f>_xlfn.XLOOKUP($D553,products!$A$1:$A$49,products!$E$1:$E$49,,0)</f>
        <v>3.645</v>
      </c>
      <c r="M553" s="7">
        <f t="shared" si="24"/>
        <v>7.29</v>
      </c>
      <c r="N553" t="str">
        <f t="shared" si="25"/>
        <v>Excelsa</v>
      </c>
      <c r="O553" t="str">
        <f t="shared" si="26"/>
        <v>Dark</v>
      </c>
      <c r="P553" t="str">
        <f>_xlfn.XLOOKUP(orderstable[[#This Row],[Customer ID]],customers!$A$1:$A$1001,customers!$I$1:$I$1001,,0)</f>
        <v>No</v>
      </c>
    </row>
    <row r="554" spans="1:16" x14ac:dyDescent="0.2">
      <c r="A554" s="3" t="s">
        <v>3611</v>
      </c>
      <c r="B554" s="5">
        <v>43761</v>
      </c>
      <c r="C554" s="3" t="s">
        <v>3612</v>
      </c>
      <c r="D554" s="4"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4" t="str">
        <f>_xlfn.XLOOKUP(D554,products!$A$1:$A$49,products!$B$1:$B$49,,0)</f>
        <v>Exc</v>
      </c>
      <c r="J554" s="4" t="str">
        <f>_xlfn.XLOOKUP($D554,products!$A$1:$A$49,products!$C$1:$C$49,,0)</f>
        <v>L</v>
      </c>
      <c r="K554" s="6">
        <f>_xlfn.XLOOKUP($D554,products!$A$1:$A$49,products!$D$1:$D$49,,0)</f>
        <v>0.2</v>
      </c>
      <c r="L554" s="7">
        <f>_xlfn.XLOOKUP($D554,products!$A$1:$A$49,products!$E$1:$E$49,,0)</f>
        <v>4.4550000000000001</v>
      </c>
      <c r="M554" s="7">
        <f t="shared" si="24"/>
        <v>17.82</v>
      </c>
      <c r="N554" t="str">
        <f t="shared" si="25"/>
        <v>Excelsa</v>
      </c>
      <c r="O554" t="str">
        <f t="shared" si="26"/>
        <v>Light</v>
      </c>
      <c r="P554" t="str">
        <f>_xlfn.XLOOKUP(orderstable[[#This Row],[Customer ID]],customers!$A$1:$A$1001,customers!$I$1:$I$1001,,0)</f>
        <v>Yes</v>
      </c>
    </row>
    <row r="555" spans="1:16" x14ac:dyDescent="0.2">
      <c r="A555" s="3" t="s">
        <v>3617</v>
      </c>
      <c r="B555" s="5">
        <v>44085</v>
      </c>
      <c r="C555" s="3" t="s">
        <v>3618</v>
      </c>
      <c r="D555" s="4"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4" t="str">
        <f>_xlfn.XLOOKUP(D555,products!$A$1:$A$49,products!$B$1:$B$49,,0)</f>
        <v>Exc</v>
      </c>
      <c r="J555" s="4" t="str">
        <f>_xlfn.XLOOKUP($D555,products!$A$1:$A$49,products!$C$1:$C$49,,0)</f>
        <v>M</v>
      </c>
      <c r="K555" s="6">
        <f>_xlfn.XLOOKUP($D555,products!$A$1:$A$49,products!$D$1:$D$49,,0)</f>
        <v>1</v>
      </c>
      <c r="L555" s="7">
        <f>_xlfn.XLOOKUP($D555,products!$A$1:$A$49,products!$E$1:$E$49,,0)</f>
        <v>13.75</v>
      </c>
      <c r="M555" s="7">
        <f t="shared" si="24"/>
        <v>68.75</v>
      </c>
      <c r="N555" t="str">
        <f t="shared" si="25"/>
        <v>Excelsa</v>
      </c>
      <c r="O555" t="str">
        <f t="shared" si="26"/>
        <v>Medium</v>
      </c>
      <c r="P555" t="str">
        <f>_xlfn.XLOOKUP(orderstable[[#This Row],[Customer ID]],customers!$A$1:$A$1001,customers!$I$1:$I$1001,,0)</f>
        <v>No</v>
      </c>
    </row>
    <row r="556" spans="1:16" x14ac:dyDescent="0.2">
      <c r="A556" s="3" t="s">
        <v>3622</v>
      </c>
      <c r="B556" s="5">
        <v>43737</v>
      </c>
      <c r="C556" s="3" t="s">
        <v>3623</v>
      </c>
      <c r="D556" s="4"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4" t="str">
        <f>_xlfn.XLOOKUP(D556,products!$A$1:$A$49,products!$B$1:$B$49,,0)</f>
        <v>Rob</v>
      </c>
      <c r="J556" s="4" t="str">
        <f>_xlfn.XLOOKUP($D556,products!$A$1:$A$49,products!$C$1:$C$49,,0)</f>
        <v>L</v>
      </c>
      <c r="K556" s="6">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_xlfn.XLOOKUP(orderstable[[#This Row],[Customer ID]],customers!$A$1:$A$1001,customers!$I$1:$I$1001,,0)</f>
        <v>Yes</v>
      </c>
    </row>
    <row r="557" spans="1:16" x14ac:dyDescent="0.2">
      <c r="A557" s="3" t="s">
        <v>3627</v>
      </c>
      <c r="B557" s="5">
        <v>44258</v>
      </c>
      <c r="C557" s="3" t="s">
        <v>3628</v>
      </c>
      <c r="D557" s="4"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4" t="str">
        <f>_xlfn.XLOOKUP(D557,products!$A$1:$A$49,products!$B$1:$B$49,,0)</f>
        <v>Exc</v>
      </c>
      <c r="J557" s="4" t="str">
        <f>_xlfn.XLOOKUP($D557,products!$A$1:$A$49,products!$C$1:$C$49,,0)</f>
        <v>M</v>
      </c>
      <c r="K557" s="6">
        <f>_xlfn.XLOOKUP($D557,products!$A$1:$A$49,products!$D$1:$D$49,,0)</f>
        <v>1</v>
      </c>
      <c r="L557" s="7">
        <f>_xlfn.XLOOKUP($D557,products!$A$1:$A$49,products!$E$1:$E$49,,0)</f>
        <v>13.75</v>
      </c>
      <c r="M557" s="7">
        <f t="shared" si="24"/>
        <v>82.5</v>
      </c>
      <c r="N557" t="str">
        <f t="shared" si="25"/>
        <v>Excelsa</v>
      </c>
      <c r="O557" t="str">
        <f t="shared" si="26"/>
        <v>Medium</v>
      </c>
      <c r="P557" t="str">
        <f>_xlfn.XLOOKUP(orderstable[[#This Row],[Customer ID]],customers!$A$1:$A$1001,customers!$I$1:$I$1001,,0)</f>
        <v>No</v>
      </c>
    </row>
    <row r="558" spans="1:16" x14ac:dyDescent="0.2">
      <c r="A558" s="3" t="s">
        <v>3633</v>
      </c>
      <c r="B558" s="5">
        <v>44523</v>
      </c>
      <c r="C558" s="3" t="s">
        <v>3634</v>
      </c>
      <c r="D558" s="4"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4" t="str">
        <f>_xlfn.XLOOKUP(D558,products!$A$1:$A$49,products!$B$1:$B$49,,0)</f>
        <v>Lib</v>
      </c>
      <c r="J558" s="4" t="str">
        <f>_xlfn.XLOOKUP($D558,products!$A$1:$A$49,products!$C$1:$C$49,,0)</f>
        <v>M</v>
      </c>
      <c r="K558" s="6">
        <f>_xlfn.XLOOKUP($D558,products!$A$1:$A$49,products!$D$1:$D$49,,0)</f>
        <v>0.2</v>
      </c>
      <c r="L558" s="7">
        <f>_xlfn.XLOOKUP($D558,products!$A$1:$A$49,products!$E$1:$E$49,,0)</f>
        <v>4.3650000000000002</v>
      </c>
      <c r="M558" s="7">
        <f t="shared" si="24"/>
        <v>8.73</v>
      </c>
      <c r="N558" t="str">
        <f t="shared" si="25"/>
        <v>Liberica</v>
      </c>
      <c r="O558" t="str">
        <f t="shared" si="26"/>
        <v>Medium</v>
      </c>
      <c r="P558" t="str">
        <f>_xlfn.XLOOKUP(orderstable[[#This Row],[Customer ID]],customers!$A$1:$A$1001,customers!$I$1:$I$1001,,0)</f>
        <v>Yes</v>
      </c>
    </row>
    <row r="559" spans="1:16" x14ac:dyDescent="0.2">
      <c r="A559" s="3" t="s">
        <v>3638</v>
      </c>
      <c r="B559" s="5">
        <v>44506</v>
      </c>
      <c r="C559" s="3" t="s">
        <v>3368</v>
      </c>
      <c r="D559" s="4"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4" t="str">
        <f>_xlfn.XLOOKUP(D559,products!$A$1:$A$49,products!$B$1:$B$49,,0)</f>
        <v>Exc</v>
      </c>
      <c r="J559" s="4" t="str">
        <f>_xlfn.XLOOKUP($D559,products!$A$1:$A$49,products!$C$1:$C$49,,0)</f>
        <v>L</v>
      </c>
      <c r="K559" s="6">
        <f>_xlfn.XLOOKUP($D559,products!$A$1:$A$49,products!$D$1:$D$49,,0)</f>
        <v>1</v>
      </c>
      <c r="L559" s="7">
        <f>_xlfn.XLOOKUP($D559,products!$A$1:$A$49,products!$E$1:$E$49,,0)</f>
        <v>14.85</v>
      </c>
      <c r="M559" s="7">
        <f t="shared" si="24"/>
        <v>59.4</v>
      </c>
      <c r="N559" t="str">
        <f t="shared" si="25"/>
        <v>Excelsa</v>
      </c>
      <c r="O559" t="str">
        <f t="shared" si="26"/>
        <v>Light</v>
      </c>
      <c r="P559" t="str">
        <f>_xlfn.XLOOKUP(orderstable[[#This Row],[Customer ID]],customers!$A$1:$A$1001,customers!$I$1:$I$1001,,0)</f>
        <v>Yes</v>
      </c>
    </row>
    <row r="560" spans="1:16" x14ac:dyDescent="0.2">
      <c r="A560" s="3" t="s">
        <v>3643</v>
      </c>
      <c r="B560" s="5">
        <v>44225</v>
      </c>
      <c r="C560" s="3" t="s">
        <v>3644</v>
      </c>
      <c r="D560" s="4"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4" t="str">
        <f>_xlfn.XLOOKUP(D560,products!$A$1:$A$49,products!$B$1:$B$49,,0)</f>
        <v>Lib</v>
      </c>
      <c r="J560" s="4" t="str">
        <f>_xlfn.XLOOKUP($D560,products!$A$1:$A$49,products!$C$1:$C$49,,0)</f>
        <v>D</v>
      </c>
      <c r="K560" s="6">
        <f>_xlfn.XLOOKUP($D560,products!$A$1:$A$49,products!$D$1:$D$49,,0)</f>
        <v>0.2</v>
      </c>
      <c r="L560" s="7">
        <f>_xlfn.XLOOKUP($D560,products!$A$1:$A$49,products!$E$1:$E$49,,0)</f>
        <v>3.8849999999999998</v>
      </c>
      <c r="M560" s="7">
        <f t="shared" si="24"/>
        <v>15.54</v>
      </c>
      <c r="N560" t="str">
        <f t="shared" si="25"/>
        <v>Liberica</v>
      </c>
      <c r="O560" t="str">
        <f t="shared" si="26"/>
        <v>Dark</v>
      </c>
      <c r="P560" t="str">
        <f>_xlfn.XLOOKUP(orderstable[[#This Row],[Customer ID]],customers!$A$1:$A$1001,customers!$I$1:$I$1001,,0)</f>
        <v>Yes</v>
      </c>
    </row>
    <row r="561" spans="1:16" x14ac:dyDescent="0.2">
      <c r="A561" s="3" t="s">
        <v>3648</v>
      </c>
      <c r="B561" s="5">
        <v>44667</v>
      </c>
      <c r="C561" s="3" t="s">
        <v>3649</v>
      </c>
      <c r="D561" s="4"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4" t="str">
        <f>_xlfn.XLOOKUP(D561,products!$A$1:$A$49,products!$B$1:$B$49,,0)</f>
        <v>Ara</v>
      </c>
      <c r="J561" s="4" t="str">
        <f>_xlfn.XLOOKUP($D561,products!$A$1:$A$49,products!$C$1:$C$49,,0)</f>
        <v>L</v>
      </c>
      <c r="K561" s="6">
        <f>_xlfn.XLOOKUP($D561,products!$A$1:$A$49,products!$D$1:$D$49,,0)</f>
        <v>1</v>
      </c>
      <c r="L561" s="7">
        <f>_xlfn.XLOOKUP($D561,products!$A$1:$A$49,products!$E$1:$E$49,,0)</f>
        <v>12.95</v>
      </c>
      <c r="M561" s="7">
        <f t="shared" si="24"/>
        <v>38.849999999999994</v>
      </c>
      <c r="N561" t="str">
        <f t="shared" si="25"/>
        <v>Arabica</v>
      </c>
      <c r="O561" t="str">
        <f t="shared" si="26"/>
        <v>Light</v>
      </c>
      <c r="P561" t="str">
        <f>_xlfn.XLOOKUP(orderstable[[#This Row],[Customer ID]],customers!$A$1:$A$1001,customers!$I$1:$I$1001,,0)</f>
        <v>Yes</v>
      </c>
    </row>
    <row r="562" spans="1:16" x14ac:dyDescent="0.2">
      <c r="A562" s="3" t="s">
        <v>3654</v>
      </c>
      <c r="B562" s="5">
        <v>44401</v>
      </c>
      <c r="C562" s="3" t="s">
        <v>3655</v>
      </c>
      <c r="D562" s="4"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4" t="str">
        <f>_xlfn.XLOOKUP(D562,products!$A$1:$A$49,products!$B$1:$B$49,,0)</f>
        <v>Exc</v>
      </c>
      <c r="J562" s="4" t="str">
        <f>_xlfn.XLOOKUP($D562,products!$A$1:$A$49,products!$C$1:$C$49,,0)</f>
        <v>M</v>
      </c>
      <c r="K562" s="6">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_xlfn.XLOOKUP(orderstable[[#This Row],[Customer ID]],customers!$A$1:$A$1001,customers!$I$1:$I$1001,,0)</f>
        <v>Yes</v>
      </c>
    </row>
    <row r="563" spans="1:16" x14ac:dyDescent="0.2">
      <c r="A563" s="3" t="s">
        <v>3659</v>
      </c>
      <c r="B563" s="5">
        <v>43688</v>
      </c>
      <c r="C563" s="3" t="s">
        <v>3660</v>
      </c>
      <c r="D563" s="4"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4" t="str">
        <f>_xlfn.XLOOKUP(D563,products!$A$1:$A$49,products!$B$1:$B$49,,0)</f>
        <v>Ara</v>
      </c>
      <c r="J563" s="4" t="str">
        <f>_xlfn.XLOOKUP($D563,products!$A$1:$A$49,products!$C$1:$C$49,,0)</f>
        <v>D</v>
      </c>
      <c r="K563" s="6">
        <f>_xlfn.XLOOKUP($D563,products!$A$1:$A$49,products!$D$1:$D$49,,0)</f>
        <v>0.2</v>
      </c>
      <c r="L563" s="7">
        <f>_xlfn.XLOOKUP($D563,products!$A$1:$A$49,products!$E$1:$E$49,,0)</f>
        <v>2.9849999999999999</v>
      </c>
      <c r="M563" s="7">
        <f t="shared" si="24"/>
        <v>17.91</v>
      </c>
      <c r="N563" t="str">
        <f t="shared" si="25"/>
        <v>Arabica</v>
      </c>
      <c r="O563" t="str">
        <f t="shared" si="26"/>
        <v>Dark</v>
      </c>
      <c r="P563" t="str">
        <f>_xlfn.XLOOKUP(orderstable[[#This Row],[Customer ID]],customers!$A$1:$A$1001,customers!$I$1:$I$1001,,0)</f>
        <v>Yes</v>
      </c>
    </row>
    <row r="564" spans="1:16" x14ac:dyDescent="0.2">
      <c r="A564" s="3" t="s">
        <v>3665</v>
      </c>
      <c r="B564" s="5">
        <v>43669</v>
      </c>
      <c r="C564" s="3" t="s">
        <v>3666</v>
      </c>
      <c r="D564" s="4"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4" t="str">
        <f>_xlfn.XLOOKUP(D564,products!$A$1:$A$49,products!$B$1:$B$49,,0)</f>
        <v>Lib</v>
      </c>
      <c r="J564" s="4" t="str">
        <f>_xlfn.XLOOKUP($D564,products!$A$1:$A$49,products!$C$1:$C$49,,0)</f>
        <v>L</v>
      </c>
      <c r="K564" s="6">
        <f>_xlfn.XLOOKUP($D564,products!$A$1:$A$49,products!$D$1:$D$49,,0)</f>
        <v>0.2</v>
      </c>
      <c r="L564" s="7">
        <f>_xlfn.XLOOKUP($D564,products!$A$1:$A$49,products!$E$1:$E$49,,0)</f>
        <v>4.7549999999999999</v>
      </c>
      <c r="M564" s="7">
        <f t="shared" si="24"/>
        <v>28.53</v>
      </c>
      <c r="N564" t="str">
        <f t="shared" si="25"/>
        <v>Liberica</v>
      </c>
      <c r="O564" t="str">
        <f t="shared" si="26"/>
        <v>Light</v>
      </c>
      <c r="P564" t="str">
        <f>_xlfn.XLOOKUP(orderstable[[#This Row],[Customer ID]],customers!$A$1:$A$1001,customers!$I$1:$I$1001,,0)</f>
        <v>No</v>
      </c>
    </row>
    <row r="565" spans="1:16" x14ac:dyDescent="0.2">
      <c r="A565" s="3" t="s">
        <v>3671</v>
      </c>
      <c r="B565" s="5">
        <v>43991</v>
      </c>
      <c r="C565" s="3" t="s">
        <v>3752</v>
      </c>
      <c r="D565" s="4"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4" t="str">
        <f>_xlfn.XLOOKUP(D565,products!$A$1:$A$49,products!$B$1:$B$49,,0)</f>
        <v>Exc</v>
      </c>
      <c r="J565" s="4" t="str">
        <f>_xlfn.XLOOKUP($D565,products!$A$1:$A$49,products!$C$1:$C$49,,0)</f>
        <v>M</v>
      </c>
      <c r="K565" s="6">
        <f>_xlfn.XLOOKUP($D565,products!$A$1:$A$49,products!$D$1:$D$49,,0)</f>
        <v>1</v>
      </c>
      <c r="L565" s="7">
        <f>_xlfn.XLOOKUP($D565,products!$A$1:$A$49,products!$E$1:$E$49,,0)</f>
        <v>13.75</v>
      </c>
      <c r="M565" s="7">
        <f t="shared" si="24"/>
        <v>82.5</v>
      </c>
      <c r="N565" t="str">
        <f t="shared" si="25"/>
        <v>Excelsa</v>
      </c>
      <c r="O565" t="str">
        <f t="shared" si="26"/>
        <v>Medium</v>
      </c>
      <c r="P565" t="str">
        <f>_xlfn.XLOOKUP(orderstable[[#This Row],[Customer ID]],customers!$A$1:$A$1001,customers!$I$1:$I$1001,,0)</f>
        <v>No</v>
      </c>
    </row>
    <row r="566" spans="1:16" x14ac:dyDescent="0.2">
      <c r="A566" s="3" t="s">
        <v>3677</v>
      </c>
      <c r="B566" s="5">
        <v>43883</v>
      </c>
      <c r="C566" s="3" t="s">
        <v>3678</v>
      </c>
      <c r="D566" s="4"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4" t="str">
        <f>_xlfn.XLOOKUP(D566,products!$A$1:$A$49,products!$B$1:$B$49,,0)</f>
        <v>Rob</v>
      </c>
      <c r="J566" s="4" t="str">
        <f>_xlfn.XLOOKUP($D566,products!$A$1:$A$49,products!$C$1:$C$49,,0)</f>
        <v>L</v>
      </c>
      <c r="K566" s="6">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_xlfn.XLOOKUP(orderstable[[#This Row],[Customer ID]],customers!$A$1:$A$1001,customers!$I$1:$I$1001,,0)</f>
        <v>No</v>
      </c>
    </row>
    <row r="567" spans="1:16" x14ac:dyDescent="0.2">
      <c r="A567" s="3" t="s">
        <v>3683</v>
      </c>
      <c r="B567" s="5">
        <v>44031</v>
      </c>
      <c r="C567" s="3" t="s">
        <v>3684</v>
      </c>
      <c r="D567" s="4"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4" t="str">
        <f>_xlfn.XLOOKUP(D567,products!$A$1:$A$49,products!$B$1:$B$49,,0)</f>
        <v>Rob</v>
      </c>
      <c r="J567" s="4" t="str">
        <f>_xlfn.XLOOKUP($D567,products!$A$1:$A$49,products!$C$1:$C$49,,0)</f>
        <v>D</v>
      </c>
      <c r="K567" s="6">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_xlfn.XLOOKUP(orderstable[[#This Row],[Customer ID]],customers!$A$1:$A$1001,customers!$I$1:$I$1001,,0)</f>
        <v>No</v>
      </c>
    </row>
    <row r="568" spans="1:16" x14ac:dyDescent="0.2">
      <c r="A568" s="3" t="s">
        <v>3689</v>
      </c>
      <c r="B568" s="5">
        <v>44459</v>
      </c>
      <c r="C568" s="3" t="s">
        <v>3690</v>
      </c>
      <c r="D568" s="4"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4" t="str">
        <f>_xlfn.XLOOKUP(D568,products!$A$1:$A$49,products!$B$1:$B$49,,0)</f>
        <v>Ara</v>
      </c>
      <c r="J568" s="4" t="str">
        <f>_xlfn.XLOOKUP($D568,products!$A$1:$A$49,products!$C$1:$C$49,,0)</f>
        <v>M</v>
      </c>
      <c r="K568" s="6">
        <f>_xlfn.XLOOKUP($D568,products!$A$1:$A$49,products!$D$1:$D$49,,0)</f>
        <v>0.2</v>
      </c>
      <c r="L568" s="7">
        <f>_xlfn.XLOOKUP($D568,products!$A$1:$A$49,products!$E$1:$E$49,,0)</f>
        <v>3.375</v>
      </c>
      <c r="M568" s="7">
        <f t="shared" si="24"/>
        <v>20.25</v>
      </c>
      <c r="N568" t="str">
        <f t="shared" si="25"/>
        <v>Arabica</v>
      </c>
      <c r="O568" t="str">
        <f t="shared" si="26"/>
        <v>Medium</v>
      </c>
      <c r="P568" t="str">
        <f>_xlfn.XLOOKUP(orderstable[[#This Row],[Customer ID]],customers!$A$1:$A$1001,customers!$I$1:$I$1001,,0)</f>
        <v>Yes</v>
      </c>
    </row>
    <row r="569" spans="1:16" x14ac:dyDescent="0.2">
      <c r="A569" s="3" t="s">
        <v>3695</v>
      </c>
      <c r="B569" s="5">
        <v>44318</v>
      </c>
      <c r="C569" s="3" t="s">
        <v>3696</v>
      </c>
      <c r="D569" s="4"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4" t="str">
        <f>_xlfn.XLOOKUP(D569,products!$A$1:$A$49,products!$B$1:$B$49,,0)</f>
        <v>Rob</v>
      </c>
      <c r="J569" s="4" t="str">
        <f>_xlfn.XLOOKUP($D569,products!$A$1:$A$49,products!$C$1:$C$49,,0)</f>
        <v>L</v>
      </c>
      <c r="K569" s="6">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_xlfn.XLOOKUP(orderstable[[#This Row],[Customer ID]],customers!$A$1:$A$1001,customers!$I$1:$I$1001,,0)</f>
        <v>No</v>
      </c>
    </row>
    <row r="570" spans="1:16" x14ac:dyDescent="0.2">
      <c r="A570" s="3" t="s">
        <v>3700</v>
      </c>
      <c r="B570" s="5">
        <v>44526</v>
      </c>
      <c r="C570" s="3" t="s">
        <v>3701</v>
      </c>
      <c r="D570" s="4"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4" t="str">
        <f>_xlfn.XLOOKUP(D570,products!$A$1:$A$49,products!$B$1:$B$49,,0)</f>
        <v>Lib</v>
      </c>
      <c r="J570" s="4" t="str">
        <f>_xlfn.XLOOKUP($D570,products!$A$1:$A$49,products!$C$1:$C$49,,0)</f>
        <v>L</v>
      </c>
      <c r="K570" s="6">
        <f>_xlfn.XLOOKUP($D570,products!$A$1:$A$49,products!$D$1:$D$49,,0)</f>
        <v>0.2</v>
      </c>
      <c r="L570" s="7">
        <f>_xlfn.XLOOKUP($D570,products!$A$1:$A$49,products!$E$1:$E$49,,0)</f>
        <v>4.7549999999999999</v>
      </c>
      <c r="M570" s="7">
        <f t="shared" si="24"/>
        <v>19.02</v>
      </c>
      <c r="N570" t="str">
        <f t="shared" si="25"/>
        <v>Liberica</v>
      </c>
      <c r="O570" t="str">
        <f t="shared" si="26"/>
        <v>Light</v>
      </c>
      <c r="P570" t="str">
        <f>_xlfn.XLOOKUP(orderstable[[#This Row],[Customer ID]],customers!$A$1:$A$1001,customers!$I$1:$I$1001,,0)</f>
        <v>Yes</v>
      </c>
    </row>
    <row r="571" spans="1:16" x14ac:dyDescent="0.2">
      <c r="A571" s="3" t="s">
        <v>3706</v>
      </c>
      <c r="B571" s="5">
        <v>43879</v>
      </c>
      <c r="C571" s="3" t="s">
        <v>3752</v>
      </c>
      <c r="D571" s="4"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4" t="str">
        <f>_xlfn.XLOOKUP(D571,products!$A$1:$A$49,products!$B$1:$B$49,,0)</f>
        <v>Ara</v>
      </c>
      <c r="J571" s="4" t="str">
        <f>_xlfn.XLOOKUP($D571,products!$A$1:$A$49,products!$C$1:$C$49,,0)</f>
        <v>D</v>
      </c>
      <c r="K571" s="6">
        <f>_xlfn.XLOOKUP($D571,products!$A$1:$A$49,products!$D$1:$D$49,,0)</f>
        <v>2.5</v>
      </c>
      <c r="L571" s="7">
        <f>_xlfn.XLOOKUP($D571,products!$A$1:$A$49,products!$E$1:$E$49,,0)</f>
        <v>22.884999999999998</v>
      </c>
      <c r="M571" s="7">
        <f t="shared" si="24"/>
        <v>137.31</v>
      </c>
      <c r="N571" t="str">
        <f t="shared" si="25"/>
        <v>Arabica</v>
      </c>
      <c r="O571" t="str">
        <f t="shared" si="26"/>
        <v>Dark</v>
      </c>
      <c r="P571" t="str">
        <f>_xlfn.XLOOKUP(orderstable[[#This Row],[Customer ID]],customers!$A$1:$A$1001,customers!$I$1:$I$1001,,0)</f>
        <v>No</v>
      </c>
    </row>
    <row r="572" spans="1:16" x14ac:dyDescent="0.2">
      <c r="A572" s="3" t="s">
        <v>3712</v>
      </c>
      <c r="B572" s="5">
        <v>43928</v>
      </c>
      <c r="C572" s="3" t="s">
        <v>3713</v>
      </c>
      <c r="D572" s="4"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4" t="str">
        <f>_xlfn.XLOOKUP(D572,products!$A$1:$A$49,products!$B$1:$B$49,,0)</f>
        <v>Ara</v>
      </c>
      <c r="J572" s="4" t="str">
        <f>_xlfn.XLOOKUP($D572,products!$A$1:$A$49,products!$C$1:$C$49,,0)</f>
        <v>M</v>
      </c>
      <c r="K572" s="6">
        <f>_xlfn.XLOOKUP($D572,products!$A$1:$A$49,products!$D$1:$D$49,,0)</f>
        <v>0.5</v>
      </c>
      <c r="L572" s="7">
        <f>_xlfn.XLOOKUP($D572,products!$A$1:$A$49,products!$E$1:$E$49,,0)</f>
        <v>6.75</v>
      </c>
      <c r="M572" s="7">
        <f t="shared" si="24"/>
        <v>27</v>
      </c>
      <c r="N572" t="str">
        <f t="shared" si="25"/>
        <v>Arabica</v>
      </c>
      <c r="O572" t="str">
        <f t="shared" si="26"/>
        <v>Medium</v>
      </c>
      <c r="P572" t="str">
        <f>_xlfn.XLOOKUP(orderstable[[#This Row],[Customer ID]],customers!$A$1:$A$1001,customers!$I$1:$I$1001,,0)</f>
        <v>No</v>
      </c>
    </row>
    <row r="573" spans="1:16" x14ac:dyDescent="0.2">
      <c r="A573" s="3" t="s">
        <v>3718</v>
      </c>
      <c r="B573" s="5">
        <v>44592</v>
      </c>
      <c r="C573" s="3" t="s">
        <v>3719</v>
      </c>
      <c r="D573" s="4"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4" t="str">
        <f>_xlfn.XLOOKUP(D573,products!$A$1:$A$49,products!$B$1:$B$49,,0)</f>
        <v>Exc</v>
      </c>
      <c r="J573" s="4" t="str">
        <f>_xlfn.XLOOKUP($D573,products!$A$1:$A$49,products!$C$1:$C$49,,0)</f>
        <v>L</v>
      </c>
      <c r="K573" s="6">
        <f>_xlfn.XLOOKUP($D573,products!$A$1:$A$49,products!$D$1:$D$49,,0)</f>
        <v>0.5</v>
      </c>
      <c r="L573" s="7">
        <f>_xlfn.XLOOKUP($D573,products!$A$1:$A$49,products!$E$1:$E$49,,0)</f>
        <v>8.91</v>
      </c>
      <c r="M573" s="7">
        <f t="shared" si="24"/>
        <v>35.64</v>
      </c>
      <c r="N573" t="str">
        <f t="shared" si="25"/>
        <v>Excelsa</v>
      </c>
      <c r="O573" t="str">
        <f t="shared" si="26"/>
        <v>Light</v>
      </c>
      <c r="P573" t="str">
        <f>_xlfn.XLOOKUP(orderstable[[#This Row],[Customer ID]],customers!$A$1:$A$1001,customers!$I$1:$I$1001,,0)</f>
        <v>No</v>
      </c>
    </row>
    <row r="574" spans="1:16" x14ac:dyDescent="0.2">
      <c r="A574" s="3" t="s">
        <v>3724</v>
      </c>
      <c r="B574" s="5">
        <v>43515</v>
      </c>
      <c r="C574" s="3" t="s">
        <v>3725</v>
      </c>
      <c r="D574" s="4"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4" t="str">
        <f>_xlfn.XLOOKUP(D574,products!$A$1:$A$49,products!$B$1:$B$49,,0)</f>
        <v>Ara</v>
      </c>
      <c r="J574" s="4" t="str">
        <f>_xlfn.XLOOKUP($D574,products!$A$1:$A$49,products!$C$1:$C$49,,0)</f>
        <v>D</v>
      </c>
      <c r="K574" s="6">
        <f>_xlfn.XLOOKUP($D574,products!$A$1:$A$49,products!$D$1:$D$49,,0)</f>
        <v>0.2</v>
      </c>
      <c r="L574" s="7">
        <f>_xlfn.XLOOKUP($D574,products!$A$1:$A$49,products!$E$1:$E$49,,0)</f>
        <v>2.9849999999999999</v>
      </c>
      <c r="M574" s="7">
        <f t="shared" si="24"/>
        <v>5.97</v>
      </c>
      <c r="N574" t="str">
        <f t="shared" si="25"/>
        <v>Arabica</v>
      </c>
      <c r="O574" t="str">
        <f t="shared" si="26"/>
        <v>Dark</v>
      </c>
      <c r="P574" t="str">
        <f>_xlfn.XLOOKUP(orderstable[[#This Row],[Customer ID]],customers!$A$1:$A$1001,customers!$I$1:$I$1001,,0)</f>
        <v>Yes</v>
      </c>
    </row>
    <row r="575" spans="1:16" x14ac:dyDescent="0.2">
      <c r="A575" s="3" t="s">
        <v>3728</v>
      </c>
      <c r="B575" s="5">
        <v>43781</v>
      </c>
      <c r="C575" s="3" t="s">
        <v>3729</v>
      </c>
      <c r="D575" s="4"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4" t="str">
        <f>_xlfn.XLOOKUP(D575,products!$A$1:$A$49,products!$B$1:$B$49,,0)</f>
        <v>Ara</v>
      </c>
      <c r="J575" s="4" t="str">
        <f>_xlfn.XLOOKUP($D575,products!$A$1:$A$49,products!$C$1:$C$49,,0)</f>
        <v>M</v>
      </c>
      <c r="K575" s="6">
        <f>_xlfn.XLOOKUP($D575,products!$A$1:$A$49,products!$D$1:$D$49,,0)</f>
        <v>1</v>
      </c>
      <c r="L575" s="7">
        <f>_xlfn.XLOOKUP($D575,products!$A$1:$A$49,products!$E$1:$E$49,,0)</f>
        <v>11.25</v>
      </c>
      <c r="M575" s="7">
        <f t="shared" si="24"/>
        <v>67.5</v>
      </c>
      <c r="N575" t="str">
        <f t="shared" si="25"/>
        <v>Arabica</v>
      </c>
      <c r="O575" t="str">
        <f t="shared" si="26"/>
        <v>Medium</v>
      </c>
      <c r="P575" t="str">
        <f>_xlfn.XLOOKUP(orderstable[[#This Row],[Customer ID]],customers!$A$1:$A$1001,customers!$I$1:$I$1001,,0)</f>
        <v>No</v>
      </c>
    </row>
    <row r="576" spans="1:16" x14ac:dyDescent="0.2">
      <c r="A576" s="3" t="s">
        <v>3734</v>
      </c>
      <c r="B576" s="5">
        <v>44697</v>
      </c>
      <c r="C576" s="3" t="s">
        <v>3735</v>
      </c>
      <c r="D576" s="4"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4" t="str">
        <f>_xlfn.XLOOKUP(D576,products!$A$1:$A$49,products!$B$1:$B$49,,0)</f>
        <v>Rob</v>
      </c>
      <c r="J576" s="4" t="str">
        <f>_xlfn.XLOOKUP($D576,products!$A$1:$A$49,products!$C$1:$C$49,,0)</f>
        <v>L</v>
      </c>
      <c r="K576" s="6">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_xlfn.XLOOKUP(orderstable[[#This Row],[Customer ID]],customers!$A$1:$A$1001,customers!$I$1:$I$1001,,0)</f>
        <v>Yes</v>
      </c>
    </row>
    <row r="577" spans="1:16" x14ac:dyDescent="0.2">
      <c r="A577" s="3" t="s">
        <v>3739</v>
      </c>
      <c r="B577" s="5">
        <v>44239</v>
      </c>
      <c r="C577" s="3" t="s">
        <v>3740</v>
      </c>
      <c r="D577" s="4"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4" t="str">
        <f>_xlfn.XLOOKUP(D577,products!$A$1:$A$49,products!$B$1:$B$49,,0)</f>
        <v>Lib</v>
      </c>
      <c r="J577" s="4" t="str">
        <f>_xlfn.XLOOKUP($D577,products!$A$1:$A$49,products!$C$1:$C$49,,0)</f>
        <v>M</v>
      </c>
      <c r="K577" s="6">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_xlfn.XLOOKUP(orderstable[[#This Row],[Customer ID]],customers!$A$1:$A$1001,customers!$I$1:$I$1001,,0)</f>
        <v>No</v>
      </c>
    </row>
    <row r="578" spans="1:16" x14ac:dyDescent="0.2">
      <c r="A578" s="3" t="s">
        <v>3745</v>
      </c>
      <c r="B578" s="5">
        <v>44290</v>
      </c>
      <c r="C578" s="3" t="s">
        <v>3746</v>
      </c>
      <c r="D578" s="4"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4" t="str">
        <f>_xlfn.XLOOKUP(D578,products!$A$1:$A$49,products!$B$1:$B$49,,0)</f>
        <v>Ara</v>
      </c>
      <c r="J578" s="4" t="str">
        <f>_xlfn.XLOOKUP($D578,products!$A$1:$A$49,products!$C$1:$C$49,,0)</f>
        <v>D</v>
      </c>
      <c r="K578" s="6">
        <f>_xlfn.XLOOKUP($D578,products!$A$1:$A$49,products!$D$1:$D$49,,0)</f>
        <v>0.2</v>
      </c>
      <c r="L578" s="7">
        <f>_xlfn.XLOOKUP($D578,products!$A$1:$A$49,products!$E$1:$E$49,,0)</f>
        <v>2.9849999999999999</v>
      </c>
      <c r="M578" s="7">
        <f t="shared" si="24"/>
        <v>17.91</v>
      </c>
      <c r="N578" t="str">
        <f t="shared" si="25"/>
        <v>Arabica</v>
      </c>
      <c r="O578" t="str">
        <f t="shared" si="26"/>
        <v>Dark</v>
      </c>
      <c r="P578" t="str">
        <f>_xlfn.XLOOKUP(orderstable[[#This Row],[Customer ID]],customers!$A$1:$A$1001,customers!$I$1:$I$1001,,0)</f>
        <v>No</v>
      </c>
    </row>
    <row r="579" spans="1:16" x14ac:dyDescent="0.2">
      <c r="A579" s="3" t="s">
        <v>3751</v>
      </c>
      <c r="B579" s="5">
        <v>44410</v>
      </c>
      <c r="C579" s="3" t="s">
        <v>3752</v>
      </c>
      <c r="D579" s="4"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4" t="str">
        <f>_xlfn.XLOOKUP(D579,products!$A$1:$A$49,products!$B$1:$B$49,,0)</f>
        <v>Lib</v>
      </c>
      <c r="J579" s="4" t="str">
        <f>_xlfn.XLOOKUP($D579,products!$A$1:$A$49,products!$C$1:$C$49,,0)</f>
        <v>M</v>
      </c>
      <c r="K579" s="6">
        <f>_xlfn.XLOOKUP($D579,products!$A$1:$A$49,products!$D$1:$D$49,,0)</f>
        <v>1</v>
      </c>
      <c r="L579" s="7">
        <f>_xlfn.XLOOKUP($D579,products!$A$1:$A$49,products!$E$1:$E$49,,0)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
      <c r="A580" s="3" t="s">
        <v>3756</v>
      </c>
      <c r="B580" s="5">
        <v>44720</v>
      </c>
      <c r="C580" s="3" t="s">
        <v>3757</v>
      </c>
      <c r="D580" s="4"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4" t="str">
        <f>_xlfn.XLOOKUP(D580,products!$A$1:$A$49,products!$B$1:$B$49,,0)</f>
        <v>Exc</v>
      </c>
      <c r="J580" s="4" t="str">
        <f>_xlfn.XLOOKUP($D580,products!$A$1:$A$49,products!$C$1:$C$49,,0)</f>
        <v>L</v>
      </c>
      <c r="K580" s="6">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_xlfn.XLOOKUP(orderstable[[#This Row],[Customer ID]],customers!$A$1:$A$1001,customers!$I$1:$I$1001,,0)</f>
        <v>No</v>
      </c>
    </row>
    <row r="581" spans="1:16" x14ac:dyDescent="0.2">
      <c r="A581" s="3" t="s">
        <v>3756</v>
      </c>
      <c r="B581" s="5">
        <v>44720</v>
      </c>
      <c r="C581" s="3" t="s">
        <v>3757</v>
      </c>
      <c r="D581" s="4"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4" t="str">
        <f>_xlfn.XLOOKUP(D581,products!$A$1:$A$49,products!$B$1:$B$49,,0)</f>
        <v>Ara</v>
      </c>
      <c r="J581" s="4" t="str">
        <f>_xlfn.XLOOKUP($D581,products!$A$1:$A$49,products!$C$1:$C$49,,0)</f>
        <v>M</v>
      </c>
      <c r="K581" s="6">
        <f>_xlfn.XLOOKUP($D581,products!$A$1:$A$49,products!$D$1:$D$49,,0)</f>
        <v>0.5</v>
      </c>
      <c r="L581" s="7">
        <f>_xlfn.XLOOKUP($D581,products!$A$1:$A$49,products!$E$1:$E$49,,0)</f>
        <v>6.75</v>
      </c>
      <c r="M581" s="7">
        <f t="shared" si="27"/>
        <v>33.75</v>
      </c>
      <c r="N581" t="str">
        <f t="shared" si="28"/>
        <v>Arabica</v>
      </c>
      <c r="O581" t="str">
        <f t="shared" si="29"/>
        <v>Medium</v>
      </c>
      <c r="P581" t="str">
        <f>_xlfn.XLOOKUP(orderstable[[#This Row],[Customer ID]],customers!$A$1:$A$1001,customers!$I$1:$I$1001,,0)</f>
        <v>No</v>
      </c>
    </row>
    <row r="582" spans="1:16" x14ac:dyDescent="0.2">
      <c r="A582" s="3" t="s">
        <v>3767</v>
      </c>
      <c r="B582" s="5">
        <v>43965</v>
      </c>
      <c r="C582" s="3" t="s">
        <v>3768</v>
      </c>
      <c r="D582" s="4"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4" t="str">
        <f>_xlfn.XLOOKUP(D582,products!$A$1:$A$49,products!$B$1:$B$49,,0)</f>
        <v>Exc</v>
      </c>
      <c r="J582" s="4" t="str">
        <f>_xlfn.XLOOKUP($D582,products!$A$1:$A$49,products!$C$1:$C$49,,0)</f>
        <v>L</v>
      </c>
      <c r="K582" s="6">
        <f>_xlfn.XLOOKUP($D582,products!$A$1:$A$49,products!$D$1:$D$49,,0)</f>
        <v>1</v>
      </c>
      <c r="L582" s="7">
        <f>_xlfn.XLOOKUP($D582,products!$A$1:$A$49,products!$E$1:$E$49,,0)</f>
        <v>14.85</v>
      </c>
      <c r="M582" s="7">
        <f t="shared" si="27"/>
        <v>44.55</v>
      </c>
      <c r="N582" t="str">
        <f t="shared" si="28"/>
        <v>Excelsa</v>
      </c>
      <c r="O582" t="str">
        <f t="shared" si="29"/>
        <v>Light</v>
      </c>
      <c r="P582" t="str">
        <f>_xlfn.XLOOKUP(orderstable[[#This Row],[Customer ID]],customers!$A$1:$A$1001,customers!$I$1:$I$1001,,0)</f>
        <v>Yes</v>
      </c>
    </row>
    <row r="583" spans="1:16" x14ac:dyDescent="0.2">
      <c r="A583" s="3" t="s">
        <v>3773</v>
      </c>
      <c r="B583" s="5">
        <v>44190</v>
      </c>
      <c r="C583" s="3" t="s">
        <v>3774</v>
      </c>
      <c r="D583" s="4"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4" t="str">
        <f>_xlfn.XLOOKUP(D583,products!$A$1:$A$49,products!$B$1:$B$49,,0)</f>
        <v>Exc</v>
      </c>
      <c r="J583" s="4" t="str">
        <f>_xlfn.XLOOKUP($D583,products!$A$1:$A$49,products!$C$1:$C$49,,0)</f>
        <v>L</v>
      </c>
      <c r="K583" s="6">
        <f>_xlfn.XLOOKUP($D583,products!$A$1:$A$49,products!$D$1:$D$49,,0)</f>
        <v>0.5</v>
      </c>
      <c r="L583" s="7">
        <f>_xlfn.XLOOKUP($D583,products!$A$1:$A$49,products!$E$1:$E$49,,0)</f>
        <v>8.91</v>
      </c>
      <c r="M583" s="7">
        <f t="shared" si="27"/>
        <v>44.55</v>
      </c>
      <c r="N583" t="str">
        <f t="shared" si="28"/>
        <v>Excelsa</v>
      </c>
      <c r="O583" t="str">
        <f t="shared" si="29"/>
        <v>Light</v>
      </c>
      <c r="P583" t="str">
        <f>_xlfn.XLOOKUP(orderstable[[#This Row],[Customer ID]],customers!$A$1:$A$1001,customers!$I$1:$I$1001,,0)</f>
        <v>Yes</v>
      </c>
    </row>
    <row r="584" spans="1:16" x14ac:dyDescent="0.2">
      <c r="A584" s="3" t="s">
        <v>3778</v>
      </c>
      <c r="B584" s="5">
        <v>44382</v>
      </c>
      <c r="C584" s="3" t="s">
        <v>3779</v>
      </c>
      <c r="D584" s="4"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4" t="str">
        <f>_xlfn.XLOOKUP(D584,products!$A$1:$A$49,products!$B$1:$B$49,,0)</f>
        <v>Exc</v>
      </c>
      <c r="J584" s="4" t="str">
        <f>_xlfn.XLOOKUP($D584,products!$A$1:$A$49,products!$C$1:$C$49,,0)</f>
        <v>D</v>
      </c>
      <c r="K584" s="6">
        <f>_xlfn.XLOOKUP($D584,products!$A$1:$A$49,products!$D$1:$D$49,,0)</f>
        <v>1</v>
      </c>
      <c r="L584" s="7">
        <f>_xlfn.XLOOKUP($D584,products!$A$1:$A$49,products!$E$1:$E$49,,0)</f>
        <v>12.15</v>
      </c>
      <c r="M584" s="7">
        <f t="shared" si="27"/>
        <v>60.75</v>
      </c>
      <c r="N584" t="str">
        <f t="shared" si="28"/>
        <v>Excelsa</v>
      </c>
      <c r="O584" t="str">
        <f t="shared" si="29"/>
        <v>Dark</v>
      </c>
      <c r="P584" t="str">
        <f>_xlfn.XLOOKUP(orderstable[[#This Row],[Customer ID]],customers!$A$1:$A$1001,customers!$I$1:$I$1001,,0)</f>
        <v>No</v>
      </c>
    </row>
    <row r="585" spans="1:16" x14ac:dyDescent="0.2">
      <c r="A585" s="3" t="s">
        <v>3784</v>
      </c>
      <c r="B585" s="5">
        <v>43538</v>
      </c>
      <c r="C585" s="3" t="s">
        <v>3785</v>
      </c>
      <c r="D585" s="4"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4" t="str">
        <f>_xlfn.XLOOKUP(D585,products!$A$1:$A$49,products!$B$1:$B$49,,0)</f>
        <v>Rob</v>
      </c>
      <c r="J585" s="4" t="str">
        <f>_xlfn.XLOOKUP($D585,products!$A$1:$A$49,products!$C$1:$C$49,,0)</f>
        <v>L</v>
      </c>
      <c r="K585" s="6">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_xlfn.XLOOKUP(orderstable[[#This Row],[Customer ID]],customers!$A$1:$A$1001,customers!$I$1:$I$1001,,0)</f>
        <v>Yes</v>
      </c>
    </row>
    <row r="586" spans="1:16" x14ac:dyDescent="0.2">
      <c r="A586" s="3" t="s">
        <v>3790</v>
      </c>
      <c r="B586" s="5">
        <v>44262</v>
      </c>
      <c r="C586" s="3" t="s">
        <v>3791</v>
      </c>
      <c r="D586" s="4"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4" t="str">
        <f>_xlfn.XLOOKUP(D586,products!$A$1:$A$49,products!$B$1:$B$49,,0)</f>
        <v>Rob</v>
      </c>
      <c r="J586" s="4" t="str">
        <f>_xlfn.XLOOKUP($D586,products!$A$1:$A$49,products!$C$1:$C$49,,0)</f>
        <v>L</v>
      </c>
      <c r="K586" s="6">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_xlfn.XLOOKUP(orderstable[[#This Row],[Customer ID]],customers!$A$1:$A$1001,customers!$I$1:$I$1001,,0)</f>
        <v>No</v>
      </c>
    </row>
    <row r="587" spans="1:16" x14ac:dyDescent="0.2">
      <c r="A587" s="3" t="s">
        <v>3796</v>
      </c>
      <c r="B587" s="5">
        <v>44505</v>
      </c>
      <c r="C587" s="3" t="s">
        <v>3840</v>
      </c>
      <c r="D587" s="4"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4" t="str">
        <f>_xlfn.XLOOKUP(D587,products!$A$1:$A$49,products!$B$1:$B$49,,0)</f>
        <v>Exc</v>
      </c>
      <c r="J587" s="4" t="str">
        <f>_xlfn.XLOOKUP($D587,products!$A$1:$A$49,products!$C$1:$C$49,,0)</f>
        <v>M</v>
      </c>
      <c r="K587" s="6">
        <f>_xlfn.XLOOKUP($D587,products!$A$1:$A$49,products!$D$1:$D$49,,0)</f>
        <v>0.5</v>
      </c>
      <c r="L587" s="7">
        <f>_xlfn.XLOOKUP($D587,products!$A$1:$A$49,products!$E$1:$E$49,,0)</f>
        <v>8.25</v>
      </c>
      <c r="M587" s="7">
        <f t="shared" si="27"/>
        <v>16.5</v>
      </c>
      <c r="N587" t="str">
        <f t="shared" si="28"/>
        <v>Excelsa</v>
      </c>
      <c r="O587" t="str">
        <f t="shared" si="29"/>
        <v>Medium</v>
      </c>
      <c r="P587" t="str">
        <f>_xlfn.XLOOKUP(orderstable[[#This Row],[Customer ID]],customers!$A$1:$A$1001,customers!$I$1:$I$1001,,0)</f>
        <v>Yes</v>
      </c>
    </row>
    <row r="588" spans="1:16" x14ac:dyDescent="0.2">
      <c r="A588" s="3" t="s">
        <v>3802</v>
      </c>
      <c r="B588" s="5">
        <v>43867</v>
      </c>
      <c r="C588" s="3" t="s">
        <v>3803</v>
      </c>
      <c r="D588" s="4"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4" t="str">
        <f>_xlfn.XLOOKUP(D588,products!$A$1:$A$49,products!$B$1:$B$49,,0)</f>
        <v>Rob</v>
      </c>
      <c r="J588" s="4" t="str">
        <f>_xlfn.XLOOKUP($D588,products!$A$1:$A$49,products!$C$1:$C$49,,0)</f>
        <v>L</v>
      </c>
      <c r="K588" s="6">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_xlfn.XLOOKUP(orderstable[[#This Row],[Customer ID]],customers!$A$1:$A$1001,customers!$I$1:$I$1001,,0)</f>
        <v>No</v>
      </c>
    </row>
    <row r="589" spans="1:16" x14ac:dyDescent="0.2">
      <c r="A589" s="3" t="s">
        <v>3807</v>
      </c>
      <c r="B589" s="5">
        <v>44267</v>
      </c>
      <c r="C589" s="3" t="s">
        <v>3808</v>
      </c>
      <c r="D589" s="4"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4" t="str">
        <f>_xlfn.XLOOKUP(D589,products!$A$1:$A$49,products!$B$1:$B$49,,0)</f>
        <v>Lib</v>
      </c>
      <c r="J589" s="4" t="str">
        <f>_xlfn.XLOOKUP($D589,products!$A$1:$A$49,products!$C$1:$C$49,,0)</f>
        <v>D</v>
      </c>
      <c r="K589" s="6">
        <f>_xlfn.XLOOKUP($D589,products!$A$1:$A$49,products!$D$1:$D$49,,0)</f>
        <v>0.5</v>
      </c>
      <c r="L589" s="7">
        <f>_xlfn.XLOOKUP($D589,products!$A$1:$A$49,products!$E$1:$E$49,,0)</f>
        <v>7.77</v>
      </c>
      <c r="M589" s="7">
        <f t="shared" si="27"/>
        <v>7.77</v>
      </c>
      <c r="N589" t="str">
        <f t="shared" si="28"/>
        <v>Liberica</v>
      </c>
      <c r="O589" t="str">
        <f t="shared" si="29"/>
        <v>Dark</v>
      </c>
      <c r="P589" t="str">
        <f>_xlfn.XLOOKUP(orderstable[[#This Row],[Customer ID]],customers!$A$1:$A$1001,customers!$I$1:$I$1001,,0)</f>
        <v>Yes</v>
      </c>
    </row>
    <row r="590" spans="1:16" x14ac:dyDescent="0.2">
      <c r="A590" s="3" t="s">
        <v>3812</v>
      </c>
      <c r="B590" s="5">
        <v>44046</v>
      </c>
      <c r="C590" s="3" t="s">
        <v>3813</v>
      </c>
      <c r="D590" s="4"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4" t="str">
        <f>_xlfn.XLOOKUP(D590,products!$A$1:$A$49,products!$B$1:$B$49,,0)</f>
        <v>Rob</v>
      </c>
      <c r="J590" s="4" t="str">
        <f>_xlfn.XLOOKUP($D590,products!$A$1:$A$49,products!$C$1:$C$49,,0)</f>
        <v>M</v>
      </c>
      <c r="K590" s="6">
        <f>_xlfn.XLOOKUP($D590,products!$A$1:$A$49,products!$D$1:$D$49,,0)</f>
        <v>0.5</v>
      </c>
      <c r="L590" s="7">
        <f>_xlfn.XLOOKUP($D590,products!$A$1:$A$49,products!$E$1:$E$49,,0)</f>
        <v>5.97</v>
      </c>
      <c r="M590" s="7">
        <f t="shared" si="27"/>
        <v>11.94</v>
      </c>
      <c r="N590" t="str">
        <f t="shared" si="28"/>
        <v>Robusta</v>
      </c>
      <c r="O590" t="str">
        <f t="shared" si="29"/>
        <v>Medium</v>
      </c>
      <c r="P590" t="str">
        <f>_xlfn.XLOOKUP(orderstable[[#This Row],[Customer ID]],customers!$A$1:$A$1001,customers!$I$1:$I$1001,,0)</f>
        <v>Yes</v>
      </c>
    </row>
    <row r="591" spans="1:16" x14ac:dyDescent="0.2">
      <c r="A591" s="3" t="s">
        <v>3818</v>
      </c>
      <c r="B591" s="5">
        <v>43671</v>
      </c>
      <c r="C591" s="3" t="s">
        <v>3819</v>
      </c>
      <c r="D591" s="4"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4" t="str">
        <f>_xlfn.XLOOKUP(D591,products!$A$1:$A$49,products!$B$1:$B$49,,0)</f>
        <v>Exc</v>
      </c>
      <c r="J591" s="4" t="str">
        <f>_xlfn.XLOOKUP($D591,products!$A$1:$A$49,products!$C$1:$C$49,,0)</f>
        <v>L</v>
      </c>
      <c r="K591" s="6">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_xlfn.XLOOKUP(orderstable[[#This Row],[Customer ID]],customers!$A$1:$A$1001,customers!$I$1:$I$1001,,0)</f>
        <v>No</v>
      </c>
    </row>
    <row r="592" spans="1:16" x14ac:dyDescent="0.2">
      <c r="A592" s="3" t="s">
        <v>3823</v>
      </c>
      <c r="B592" s="5">
        <v>43950</v>
      </c>
      <c r="C592" s="3" t="s">
        <v>3824</v>
      </c>
      <c r="D592" s="4"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4" t="str">
        <f>_xlfn.XLOOKUP(D592,products!$A$1:$A$49,products!$B$1:$B$49,,0)</f>
        <v>Exc</v>
      </c>
      <c r="J592" s="4" t="str">
        <f>_xlfn.XLOOKUP($D592,products!$A$1:$A$49,products!$C$1:$C$49,,0)</f>
        <v>M</v>
      </c>
      <c r="K592" s="6">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_xlfn.XLOOKUP(orderstable[[#This Row],[Customer ID]],customers!$A$1:$A$1001,customers!$I$1:$I$1001,,0)</f>
        <v>Yes</v>
      </c>
    </row>
    <row r="593" spans="1:16" x14ac:dyDescent="0.2">
      <c r="A593" s="3" t="s">
        <v>3829</v>
      </c>
      <c r="B593" s="5">
        <v>43587</v>
      </c>
      <c r="C593" s="3" t="s">
        <v>3830</v>
      </c>
      <c r="D593" s="4"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4" t="str">
        <f>_xlfn.XLOOKUP(D593,products!$A$1:$A$49,products!$B$1:$B$49,,0)</f>
        <v>Rob</v>
      </c>
      <c r="J593" s="4" t="str">
        <f>_xlfn.XLOOKUP($D593,products!$A$1:$A$49,products!$C$1:$C$49,,0)</f>
        <v>D</v>
      </c>
      <c r="K593" s="6">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_xlfn.XLOOKUP(orderstable[[#This Row],[Customer ID]],customers!$A$1:$A$1001,customers!$I$1:$I$1001,,0)</f>
        <v>Yes</v>
      </c>
    </row>
    <row r="594" spans="1:16" x14ac:dyDescent="0.2">
      <c r="A594" s="3" t="s">
        <v>3834</v>
      </c>
      <c r="B594" s="5">
        <v>44437</v>
      </c>
      <c r="C594" s="3" t="s">
        <v>3835</v>
      </c>
      <c r="D594" s="4"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4" t="str">
        <f>_xlfn.XLOOKUP(D594,products!$A$1:$A$49,products!$B$1:$B$49,,0)</f>
        <v>Ara</v>
      </c>
      <c r="J594" s="4" t="str">
        <f>_xlfn.XLOOKUP($D594,products!$A$1:$A$49,products!$C$1:$C$49,,0)</f>
        <v>M</v>
      </c>
      <c r="K594" s="6">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_xlfn.XLOOKUP(orderstable[[#This Row],[Customer ID]],customers!$A$1:$A$1001,customers!$I$1:$I$1001,,0)</f>
        <v>No</v>
      </c>
    </row>
    <row r="595" spans="1:16" x14ac:dyDescent="0.2">
      <c r="A595" s="3" t="s">
        <v>3839</v>
      </c>
      <c r="B595" s="5">
        <v>43903</v>
      </c>
      <c r="C595" s="3" t="s">
        <v>3840</v>
      </c>
      <c r="D595" s="4"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4" t="str">
        <f>_xlfn.XLOOKUP(D595,products!$A$1:$A$49,products!$B$1:$B$49,,0)</f>
        <v>Exc</v>
      </c>
      <c r="J595" s="4" t="str">
        <f>_xlfn.XLOOKUP($D595,products!$A$1:$A$49,products!$C$1:$C$49,,0)</f>
        <v>D</v>
      </c>
      <c r="K595" s="6">
        <f>_xlfn.XLOOKUP($D595,products!$A$1:$A$49,products!$D$1:$D$49,,0)</f>
        <v>2.5</v>
      </c>
      <c r="L595" s="7">
        <f>_xlfn.XLOOKUP($D595,products!$A$1:$A$49,products!$E$1:$E$49,,0)</f>
        <v>27.945</v>
      </c>
      <c r="M595" s="7">
        <f t="shared" si="27"/>
        <v>27.945</v>
      </c>
      <c r="N595" t="str">
        <f t="shared" si="28"/>
        <v>Excelsa</v>
      </c>
      <c r="O595" t="str">
        <f t="shared" si="29"/>
        <v>Dark</v>
      </c>
      <c r="P595" t="str">
        <f>_xlfn.XLOOKUP(orderstable[[#This Row],[Customer ID]],customers!$A$1:$A$1001,customers!$I$1:$I$1001,,0)</f>
        <v>Yes</v>
      </c>
    </row>
    <row r="596" spans="1:16" x14ac:dyDescent="0.2">
      <c r="A596" s="3" t="s">
        <v>3844</v>
      </c>
      <c r="B596" s="5">
        <v>43512</v>
      </c>
      <c r="C596" s="3" t="s">
        <v>3845</v>
      </c>
      <c r="D596" s="4"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4" t="str">
        <f>_xlfn.XLOOKUP(D596,products!$A$1:$A$49,products!$B$1:$B$49,,0)</f>
        <v>Ara</v>
      </c>
      <c r="J596" s="4" t="str">
        <f>_xlfn.XLOOKUP($D596,products!$A$1:$A$49,products!$C$1:$C$49,,0)</f>
        <v>L</v>
      </c>
      <c r="K596" s="6">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_xlfn.XLOOKUP(orderstable[[#This Row],[Customer ID]],customers!$A$1:$A$1001,customers!$I$1:$I$1001,,0)</f>
        <v>No</v>
      </c>
    </row>
    <row r="597" spans="1:16" x14ac:dyDescent="0.2">
      <c r="A597" s="3" t="s">
        <v>3850</v>
      </c>
      <c r="B597" s="5">
        <v>44527</v>
      </c>
      <c r="C597" s="3" t="s">
        <v>3851</v>
      </c>
      <c r="D597" s="4"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4" t="str">
        <f>_xlfn.XLOOKUP(D597,products!$A$1:$A$49,products!$B$1:$B$49,,0)</f>
        <v>Exc</v>
      </c>
      <c r="J597" s="4" t="str">
        <f>_xlfn.XLOOKUP($D597,products!$A$1:$A$49,products!$C$1:$C$49,,0)</f>
        <v>L</v>
      </c>
      <c r="K597" s="6">
        <f>_xlfn.XLOOKUP($D597,products!$A$1:$A$49,products!$D$1:$D$49,,0)</f>
        <v>1</v>
      </c>
      <c r="L597" s="7">
        <f>_xlfn.XLOOKUP($D597,products!$A$1:$A$49,products!$E$1:$E$49,,0)</f>
        <v>14.85</v>
      </c>
      <c r="M597" s="7">
        <f t="shared" si="27"/>
        <v>14.85</v>
      </c>
      <c r="N597" t="str">
        <f t="shared" si="28"/>
        <v>Excelsa</v>
      </c>
      <c r="O597" t="str">
        <f t="shared" si="29"/>
        <v>Light</v>
      </c>
      <c r="P597" t="str">
        <f>_xlfn.XLOOKUP(orderstable[[#This Row],[Customer ID]],customers!$A$1:$A$1001,customers!$I$1:$I$1001,,0)</f>
        <v>No</v>
      </c>
    </row>
    <row r="598" spans="1:16" x14ac:dyDescent="0.2">
      <c r="A598" s="3" t="s">
        <v>3854</v>
      </c>
      <c r="B598" s="5">
        <v>44523</v>
      </c>
      <c r="C598" s="3" t="s">
        <v>3855</v>
      </c>
      <c r="D598" s="4"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4" t="str">
        <f>_xlfn.XLOOKUP(D598,products!$A$1:$A$49,products!$B$1:$B$49,,0)</f>
        <v>Ara</v>
      </c>
      <c r="J598" s="4" t="str">
        <f>_xlfn.XLOOKUP($D598,products!$A$1:$A$49,products!$C$1:$C$49,,0)</f>
        <v>M</v>
      </c>
      <c r="K598" s="6">
        <f>_xlfn.XLOOKUP($D598,products!$A$1:$A$49,products!$D$1:$D$49,,0)</f>
        <v>0.5</v>
      </c>
      <c r="L598" s="7">
        <f>_xlfn.XLOOKUP($D598,products!$A$1:$A$49,products!$E$1:$E$49,,0)</f>
        <v>6.75</v>
      </c>
      <c r="M598" s="7">
        <f t="shared" si="27"/>
        <v>33.75</v>
      </c>
      <c r="N598" t="str">
        <f t="shared" si="28"/>
        <v>Arabica</v>
      </c>
      <c r="O598" t="str">
        <f t="shared" si="29"/>
        <v>Medium</v>
      </c>
      <c r="P598" t="str">
        <f>_xlfn.XLOOKUP(orderstable[[#This Row],[Customer ID]],customers!$A$1:$A$1001,customers!$I$1:$I$1001,,0)</f>
        <v>No</v>
      </c>
    </row>
    <row r="599" spans="1:16" x14ac:dyDescent="0.2">
      <c r="A599" s="3" t="s">
        <v>3860</v>
      </c>
      <c r="B599" s="5">
        <v>44532</v>
      </c>
      <c r="C599" s="3" t="s">
        <v>3861</v>
      </c>
      <c r="D599" s="4"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4" t="str">
        <f>_xlfn.XLOOKUP(D599,products!$A$1:$A$49,products!$B$1:$B$49,,0)</f>
        <v>Lib</v>
      </c>
      <c r="J599" s="4" t="str">
        <f>_xlfn.XLOOKUP($D599,products!$A$1:$A$49,products!$C$1:$C$49,,0)</f>
        <v>L</v>
      </c>
      <c r="K599" s="6">
        <f>_xlfn.XLOOKUP($D599,products!$A$1:$A$49,products!$D$1:$D$49,,0)</f>
        <v>2.5</v>
      </c>
      <c r="L599" s="7">
        <f>_xlfn.XLOOKUP($D599,products!$A$1:$A$49,products!$E$1:$E$49,,0)</f>
        <v>36.454999999999998</v>
      </c>
      <c r="M599" s="7">
        <f t="shared" si="27"/>
        <v>145.82</v>
      </c>
      <c r="N599" t="str">
        <f t="shared" si="28"/>
        <v>Liberica</v>
      </c>
      <c r="O599" t="str">
        <f t="shared" si="29"/>
        <v>Light</v>
      </c>
      <c r="P599" t="str">
        <f>_xlfn.XLOOKUP(orderstable[[#This Row],[Customer ID]],customers!$A$1:$A$1001,customers!$I$1:$I$1001,,0)</f>
        <v>Yes</v>
      </c>
    </row>
    <row r="600" spans="1:16" x14ac:dyDescent="0.2">
      <c r="A600" s="3" t="s">
        <v>3866</v>
      </c>
      <c r="B600" s="5">
        <v>43471</v>
      </c>
      <c r="C600" s="3" t="s">
        <v>3867</v>
      </c>
      <c r="D600" s="4"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4" t="str">
        <f>_xlfn.XLOOKUP(D600,products!$A$1:$A$49,products!$B$1:$B$49,,0)</f>
        <v>Rob</v>
      </c>
      <c r="J600" s="4" t="str">
        <f>_xlfn.XLOOKUP($D600,products!$A$1:$A$49,products!$C$1:$C$49,,0)</f>
        <v>M</v>
      </c>
      <c r="K600" s="6">
        <f>_xlfn.XLOOKUP($D600,products!$A$1:$A$49,products!$D$1:$D$49,,0)</f>
        <v>0.2</v>
      </c>
      <c r="L600" s="7">
        <f>_xlfn.XLOOKUP($D600,products!$A$1:$A$49,products!$E$1:$E$49,,0)</f>
        <v>2.9849999999999999</v>
      </c>
      <c r="M600" s="7">
        <f t="shared" si="27"/>
        <v>11.94</v>
      </c>
      <c r="N600" t="str">
        <f t="shared" si="28"/>
        <v>Robusta</v>
      </c>
      <c r="O600" t="str">
        <f t="shared" si="29"/>
        <v>Medium</v>
      </c>
      <c r="P600" t="str">
        <f>_xlfn.XLOOKUP(orderstable[[#This Row],[Customer ID]],customers!$A$1:$A$1001,customers!$I$1:$I$1001,,0)</f>
        <v>Yes</v>
      </c>
    </row>
    <row r="601" spans="1:16" x14ac:dyDescent="0.2">
      <c r="A601" s="3" t="s">
        <v>3872</v>
      </c>
      <c r="B601" s="5">
        <v>44321</v>
      </c>
      <c r="C601" s="3" t="s">
        <v>3873</v>
      </c>
      <c r="D601" s="4"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4" t="str">
        <f>_xlfn.XLOOKUP(D601,products!$A$1:$A$49,products!$B$1:$B$49,,0)</f>
        <v>Ara</v>
      </c>
      <c r="J601" s="4" t="str">
        <f>_xlfn.XLOOKUP($D601,products!$A$1:$A$49,products!$C$1:$C$49,,0)</f>
        <v>D</v>
      </c>
      <c r="K601" s="6">
        <f>_xlfn.XLOOKUP($D601,products!$A$1:$A$49,products!$D$1:$D$49,,0)</f>
        <v>0.2</v>
      </c>
      <c r="L601" s="7">
        <f>_xlfn.XLOOKUP($D601,products!$A$1:$A$49,products!$E$1:$E$49,,0)</f>
        <v>2.9849999999999999</v>
      </c>
      <c r="M601" s="7">
        <f t="shared" si="27"/>
        <v>11.94</v>
      </c>
      <c r="N601" t="str">
        <f t="shared" si="28"/>
        <v>Arabica</v>
      </c>
      <c r="O601" t="str">
        <f t="shared" si="29"/>
        <v>Dark</v>
      </c>
      <c r="P601" t="str">
        <f>_xlfn.XLOOKUP(orderstable[[#This Row],[Customer ID]],customers!$A$1:$A$1001,customers!$I$1:$I$1001,,0)</f>
        <v>Yes</v>
      </c>
    </row>
    <row r="602" spans="1:16" x14ac:dyDescent="0.2">
      <c r="A602" s="3" t="s">
        <v>3877</v>
      </c>
      <c r="B602" s="5">
        <v>44492</v>
      </c>
      <c r="C602" s="3" t="s">
        <v>3878</v>
      </c>
      <c r="D602" s="4"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4" t="str">
        <f>_xlfn.XLOOKUP(D602,products!$A$1:$A$49,products!$B$1:$B$49,,0)</f>
        <v>Lib</v>
      </c>
      <c r="J602" s="4" t="str">
        <f>_xlfn.XLOOKUP($D602,products!$A$1:$A$49,products!$C$1:$C$49,,0)</f>
        <v>D</v>
      </c>
      <c r="K602" s="6">
        <f>_xlfn.XLOOKUP($D602,products!$A$1:$A$49,products!$D$1:$D$49,,0)</f>
        <v>0.5</v>
      </c>
      <c r="L602" s="7">
        <f>_xlfn.XLOOKUP($D602,products!$A$1:$A$49,products!$E$1:$E$49,,0)</f>
        <v>7.77</v>
      </c>
      <c r="M602" s="7">
        <f t="shared" si="27"/>
        <v>7.77</v>
      </c>
      <c r="N602" t="str">
        <f t="shared" si="28"/>
        <v>Liberica</v>
      </c>
      <c r="O602" t="str">
        <f t="shared" si="29"/>
        <v>Dark</v>
      </c>
      <c r="P602" t="str">
        <f>_xlfn.XLOOKUP(orderstable[[#This Row],[Customer ID]],customers!$A$1:$A$1001,customers!$I$1:$I$1001,,0)</f>
        <v>No</v>
      </c>
    </row>
    <row r="603" spans="1:16" x14ac:dyDescent="0.2">
      <c r="A603" s="3" t="s">
        <v>3883</v>
      </c>
      <c r="B603" s="5">
        <v>43815</v>
      </c>
      <c r="C603" s="3" t="s">
        <v>3884</v>
      </c>
      <c r="D603" s="4"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4" t="str">
        <f>_xlfn.XLOOKUP(D603,products!$A$1:$A$49,products!$B$1:$B$49,,0)</f>
        <v>Rob</v>
      </c>
      <c r="J603" s="4" t="str">
        <f>_xlfn.XLOOKUP($D603,products!$A$1:$A$49,products!$C$1:$C$49,,0)</f>
        <v>L</v>
      </c>
      <c r="K603" s="6">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_xlfn.XLOOKUP(orderstable[[#This Row],[Customer ID]],customers!$A$1:$A$1001,customers!$I$1:$I$1001,,0)</f>
        <v>Yes</v>
      </c>
    </row>
    <row r="604" spans="1:16" x14ac:dyDescent="0.2">
      <c r="A604" s="3" t="s">
        <v>3889</v>
      </c>
      <c r="B604" s="5">
        <v>43603</v>
      </c>
      <c r="C604" s="3" t="s">
        <v>3890</v>
      </c>
      <c r="D604" s="4"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4" t="str">
        <f>_xlfn.XLOOKUP(D604,products!$A$1:$A$49,products!$B$1:$B$49,,0)</f>
        <v>Exc</v>
      </c>
      <c r="J604" s="4" t="str">
        <f>_xlfn.XLOOKUP($D604,products!$A$1:$A$49,products!$C$1:$C$49,,0)</f>
        <v>L</v>
      </c>
      <c r="K604" s="6">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_xlfn.XLOOKUP(orderstable[[#This Row],[Customer ID]],customers!$A$1:$A$1001,customers!$I$1:$I$1001,,0)</f>
        <v>Yes</v>
      </c>
    </row>
    <row r="605" spans="1:16" x14ac:dyDescent="0.2">
      <c r="A605" s="3" t="s">
        <v>3895</v>
      </c>
      <c r="B605" s="5">
        <v>43660</v>
      </c>
      <c r="C605" s="3" t="s">
        <v>3896</v>
      </c>
      <c r="D605" s="4"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4" t="str">
        <f>_xlfn.XLOOKUP(D605,products!$A$1:$A$49,products!$B$1:$B$49,,0)</f>
        <v>Rob</v>
      </c>
      <c r="J605" s="4" t="str">
        <f>_xlfn.XLOOKUP($D605,products!$A$1:$A$49,products!$C$1:$C$49,,0)</f>
        <v>M</v>
      </c>
      <c r="K605" s="6">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_xlfn.XLOOKUP(orderstable[[#This Row],[Customer ID]],customers!$A$1:$A$1001,customers!$I$1:$I$1001,,0)</f>
        <v>No</v>
      </c>
    </row>
    <row r="606" spans="1:16" x14ac:dyDescent="0.2">
      <c r="A606" s="3" t="s">
        <v>3900</v>
      </c>
      <c r="B606" s="5">
        <v>44148</v>
      </c>
      <c r="C606" s="3" t="s">
        <v>3901</v>
      </c>
      <c r="D606" s="4"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4" t="str">
        <f>_xlfn.XLOOKUP(D606,products!$A$1:$A$49,products!$B$1:$B$49,,0)</f>
        <v>Lib</v>
      </c>
      <c r="J606" s="4" t="str">
        <f>_xlfn.XLOOKUP($D606,products!$A$1:$A$49,products!$C$1:$C$49,,0)</f>
        <v>D</v>
      </c>
      <c r="K606" s="6">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_xlfn.XLOOKUP(orderstable[[#This Row],[Customer ID]],customers!$A$1:$A$1001,customers!$I$1:$I$1001,,0)</f>
        <v>No</v>
      </c>
    </row>
    <row r="607" spans="1:16" x14ac:dyDescent="0.2">
      <c r="A607" s="3" t="s">
        <v>3905</v>
      </c>
      <c r="B607" s="5">
        <v>44028</v>
      </c>
      <c r="C607" s="3" t="s">
        <v>3906</v>
      </c>
      <c r="D607" s="4"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4" t="str">
        <f>_xlfn.XLOOKUP(D607,products!$A$1:$A$49,products!$B$1:$B$49,,0)</f>
        <v>Ara</v>
      </c>
      <c r="J607" s="4" t="str">
        <f>_xlfn.XLOOKUP($D607,products!$A$1:$A$49,products!$C$1:$C$49,,0)</f>
        <v>L</v>
      </c>
      <c r="K607" s="6">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_xlfn.XLOOKUP(orderstable[[#This Row],[Customer ID]],customers!$A$1:$A$1001,customers!$I$1:$I$1001,,0)</f>
        <v>Yes</v>
      </c>
    </row>
    <row r="608" spans="1:16" x14ac:dyDescent="0.2">
      <c r="A608" s="3" t="s">
        <v>3911</v>
      </c>
      <c r="B608" s="5">
        <v>44138</v>
      </c>
      <c r="C608" s="3" t="s">
        <v>3840</v>
      </c>
      <c r="D608" s="4"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4" t="str">
        <f>_xlfn.XLOOKUP(D608,products!$A$1:$A$49,products!$B$1:$B$49,,0)</f>
        <v>Lib</v>
      </c>
      <c r="J608" s="4" t="str">
        <f>_xlfn.XLOOKUP($D608,products!$A$1:$A$49,products!$C$1:$C$49,,0)</f>
        <v>L</v>
      </c>
      <c r="K608" s="6">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_xlfn.XLOOKUP(orderstable[[#This Row],[Customer ID]],customers!$A$1:$A$1001,customers!$I$1:$I$1001,,0)</f>
        <v>Yes</v>
      </c>
    </row>
    <row r="609" spans="1:16" x14ac:dyDescent="0.2">
      <c r="A609" s="3" t="s">
        <v>3917</v>
      </c>
      <c r="B609" s="5">
        <v>44640</v>
      </c>
      <c r="C609" s="3" t="s">
        <v>3918</v>
      </c>
      <c r="D609" s="4"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4" t="str">
        <f>_xlfn.XLOOKUP(D609,products!$A$1:$A$49,products!$B$1:$B$49,,0)</f>
        <v>Exc</v>
      </c>
      <c r="J609" s="4" t="str">
        <f>_xlfn.XLOOKUP($D609,products!$A$1:$A$49,products!$C$1:$C$49,,0)</f>
        <v>D</v>
      </c>
      <c r="K609" s="6">
        <f>_xlfn.XLOOKUP($D609,products!$A$1:$A$49,products!$D$1:$D$49,,0)</f>
        <v>0.2</v>
      </c>
      <c r="L609" s="7">
        <f>_xlfn.XLOOKUP($D609,products!$A$1:$A$49,products!$E$1:$E$49,,0)</f>
        <v>3.645</v>
      </c>
      <c r="M609" s="7">
        <f t="shared" si="27"/>
        <v>3.645</v>
      </c>
      <c r="N609" t="str">
        <f t="shared" si="28"/>
        <v>Excelsa</v>
      </c>
      <c r="O609" t="str">
        <f t="shared" si="29"/>
        <v>Dark</v>
      </c>
      <c r="P609" t="str">
        <f>_xlfn.XLOOKUP(orderstable[[#This Row],[Customer ID]],customers!$A$1:$A$1001,customers!$I$1:$I$1001,,0)</f>
        <v>Yes</v>
      </c>
    </row>
    <row r="610" spans="1:16" x14ac:dyDescent="0.2">
      <c r="A610" s="3" t="s">
        <v>3923</v>
      </c>
      <c r="B610" s="5">
        <v>44608</v>
      </c>
      <c r="C610" s="3" t="s">
        <v>3924</v>
      </c>
      <c r="D610" s="4"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4" t="str">
        <f>_xlfn.XLOOKUP(D610,products!$A$1:$A$49,products!$B$1:$B$49,,0)</f>
        <v>Exc</v>
      </c>
      <c r="J610" s="4" t="str">
        <f>_xlfn.XLOOKUP($D610,products!$A$1:$A$49,products!$C$1:$C$49,,0)</f>
        <v>D</v>
      </c>
      <c r="K610" s="6">
        <f>_xlfn.XLOOKUP($D610,products!$A$1:$A$49,products!$D$1:$D$49,,0)</f>
        <v>2.5</v>
      </c>
      <c r="L610" s="7">
        <f>_xlfn.XLOOKUP($D610,products!$A$1:$A$49,products!$E$1:$E$49,,0)</f>
        <v>27.945</v>
      </c>
      <c r="M610" s="7">
        <f t="shared" si="27"/>
        <v>55.89</v>
      </c>
      <c r="N610" t="str">
        <f t="shared" si="28"/>
        <v>Excelsa</v>
      </c>
      <c r="O610" t="str">
        <f t="shared" si="29"/>
        <v>Dark</v>
      </c>
      <c r="P610" t="str">
        <f>_xlfn.XLOOKUP(orderstable[[#This Row],[Customer ID]],customers!$A$1:$A$1001,customers!$I$1:$I$1001,,0)</f>
        <v>No</v>
      </c>
    </row>
    <row r="611" spans="1:16" x14ac:dyDescent="0.2">
      <c r="A611" s="3" t="s">
        <v>3927</v>
      </c>
      <c r="B611" s="5">
        <v>44147</v>
      </c>
      <c r="C611" s="3" t="s">
        <v>3928</v>
      </c>
      <c r="D611" s="4"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4" t="str">
        <f>_xlfn.XLOOKUP(D611,products!$A$1:$A$49,products!$B$1:$B$49,,0)</f>
        <v>Lib</v>
      </c>
      <c r="J611" s="4" t="str">
        <f>_xlfn.XLOOKUP($D611,products!$A$1:$A$49,products!$C$1:$C$49,,0)</f>
        <v>M</v>
      </c>
      <c r="K611" s="6">
        <f>_xlfn.XLOOKUP($D611,products!$A$1:$A$49,products!$D$1:$D$49,,0)</f>
        <v>0.2</v>
      </c>
      <c r="L611" s="7">
        <f>_xlfn.XLOOKUP($D611,products!$A$1:$A$49,products!$E$1:$E$49,,0)</f>
        <v>4.3650000000000002</v>
      </c>
      <c r="M611" s="7">
        <f t="shared" si="27"/>
        <v>26.19</v>
      </c>
      <c r="N611" t="str">
        <f t="shared" si="28"/>
        <v>Liberica</v>
      </c>
      <c r="O611" t="str">
        <f t="shared" si="29"/>
        <v>Medium</v>
      </c>
      <c r="P611" t="str">
        <f>_xlfn.XLOOKUP(orderstable[[#This Row],[Customer ID]],customers!$A$1:$A$1001,customers!$I$1:$I$1001,,0)</f>
        <v>Yes</v>
      </c>
    </row>
    <row r="612" spans="1:16" x14ac:dyDescent="0.2">
      <c r="A612" s="3" t="s">
        <v>3933</v>
      </c>
      <c r="B612" s="5">
        <v>43743</v>
      </c>
      <c r="C612" s="3" t="s">
        <v>3934</v>
      </c>
      <c r="D612" s="4"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4" t="str">
        <f>_xlfn.XLOOKUP(D612,products!$A$1:$A$49,products!$B$1:$B$49,,0)</f>
        <v>Rob</v>
      </c>
      <c r="J612" s="4" t="str">
        <f>_xlfn.XLOOKUP($D612,products!$A$1:$A$49,products!$C$1:$C$49,,0)</f>
        <v>M</v>
      </c>
      <c r="K612" s="6">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_xlfn.XLOOKUP(orderstable[[#This Row],[Customer ID]],customers!$A$1:$A$1001,customers!$I$1:$I$1001,,0)</f>
        <v>No</v>
      </c>
    </row>
    <row r="613" spans="1:16" x14ac:dyDescent="0.2">
      <c r="A613" s="3" t="s">
        <v>3939</v>
      </c>
      <c r="B613" s="5">
        <v>43739</v>
      </c>
      <c r="C613" s="3" t="s">
        <v>3940</v>
      </c>
      <c r="D613" s="4"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4" t="str">
        <f>_xlfn.XLOOKUP(D613,products!$A$1:$A$49,products!$B$1:$B$49,,0)</f>
        <v>Exc</v>
      </c>
      <c r="J613" s="4" t="str">
        <f>_xlfn.XLOOKUP($D613,products!$A$1:$A$49,products!$C$1:$C$49,,0)</f>
        <v>L</v>
      </c>
      <c r="K613" s="6">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_xlfn.XLOOKUP(orderstable[[#This Row],[Customer ID]],customers!$A$1:$A$1001,customers!$I$1:$I$1001,,0)</f>
        <v>No</v>
      </c>
    </row>
    <row r="614" spans="1:16" x14ac:dyDescent="0.2">
      <c r="A614" s="3" t="s">
        <v>3945</v>
      </c>
      <c r="B614" s="5">
        <v>43896</v>
      </c>
      <c r="C614" s="3" t="s">
        <v>3946</v>
      </c>
      <c r="D614" s="4"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4" t="str">
        <f>_xlfn.XLOOKUP(D614,products!$A$1:$A$49,products!$B$1:$B$49,,0)</f>
        <v>Ara</v>
      </c>
      <c r="J614" s="4" t="str">
        <f>_xlfn.XLOOKUP($D614,products!$A$1:$A$49,products!$C$1:$C$49,,0)</f>
        <v>M</v>
      </c>
      <c r="K614" s="6">
        <f>_xlfn.XLOOKUP($D614,products!$A$1:$A$49,products!$D$1:$D$49,,0)</f>
        <v>0.2</v>
      </c>
      <c r="L614" s="7">
        <f>_xlfn.XLOOKUP($D614,products!$A$1:$A$49,products!$E$1:$E$49,,0)</f>
        <v>3.375</v>
      </c>
      <c r="M614" s="7">
        <f t="shared" si="27"/>
        <v>13.5</v>
      </c>
      <c r="N614" t="str">
        <f t="shared" si="28"/>
        <v>Arabica</v>
      </c>
      <c r="O614" t="str">
        <f t="shared" si="29"/>
        <v>Medium</v>
      </c>
      <c r="P614" t="str">
        <f>_xlfn.XLOOKUP(orderstable[[#This Row],[Customer ID]],customers!$A$1:$A$1001,customers!$I$1:$I$1001,,0)</f>
        <v>No</v>
      </c>
    </row>
    <row r="615" spans="1:16" x14ac:dyDescent="0.2">
      <c r="A615" s="3" t="s">
        <v>3950</v>
      </c>
      <c r="B615" s="5">
        <v>43761</v>
      </c>
      <c r="C615" s="3" t="s">
        <v>3951</v>
      </c>
      <c r="D615" s="4"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4" t="str">
        <f>_xlfn.XLOOKUP(D615,products!$A$1:$A$49,products!$B$1:$B$49,,0)</f>
        <v>Rob</v>
      </c>
      <c r="J615" s="4" t="str">
        <f>_xlfn.XLOOKUP($D615,products!$A$1:$A$49,products!$C$1:$C$49,,0)</f>
        <v>M</v>
      </c>
      <c r="K615" s="6">
        <f>_xlfn.XLOOKUP($D615,products!$A$1:$A$49,products!$D$1:$D$49,,0)</f>
        <v>0.5</v>
      </c>
      <c r="L615" s="7">
        <f>_xlfn.XLOOKUP($D615,products!$A$1:$A$49,products!$E$1:$E$49,,0)</f>
        <v>5.97</v>
      </c>
      <c r="M615" s="7">
        <f t="shared" si="27"/>
        <v>5.97</v>
      </c>
      <c r="N615" t="str">
        <f t="shared" si="28"/>
        <v>Robusta</v>
      </c>
      <c r="O615" t="str">
        <f t="shared" si="29"/>
        <v>Medium</v>
      </c>
      <c r="P615" t="str">
        <f>_xlfn.XLOOKUP(orderstable[[#This Row],[Customer ID]],customers!$A$1:$A$1001,customers!$I$1:$I$1001,,0)</f>
        <v>No</v>
      </c>
    </row>
    <row r="616" spans="1:16" x14ac:dyDescent="0.2">
      <c r="A616" s="3" t="s">
        <v>3955</v>
      </c>
      <c r="B616" s="5">
        <v>43944</v>
      </c>
      <c r="C616" s="3" t="s">
        <v>3840</v>
      </c>
      <c r="D616" s="4"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4" t="str">
        <f>_xlfn.XLOOKUP(D616,products!$A$1:$A$49,products!$B$1:$B$49,,0)</f>
        <v>Rob</v>
      </c>
      <c r="J616" s="4" t="str">
        <f>_xlfn.XLOOKUP($D616,products!$A$1:$A$49,products!$C$1:$C$49,,0)</f>
        <v>M</v>
      </c>
      <c r="K616" s="6">
        <f>_xlfn.XLOOKUP($D616,products!$A$1:$A$49,products!$D$1:$D$49,,0)</f>
        <v>0.5</v>
      </c>
      <c r="L616" s="7">
        <f>_xlfn.XLOOKUP($D616,products!$A$1:$A$49,products!$E$1:$E$49,,0)</f>
        <v>5.97</v>
      </c>
      <c r="M616" s="7">
        <f t="shared" si="27"/>
        <v>29.849999999999998</v>
      </c>
      <c r="N616" t="str">
        <f t="shared" si="28"/>
        <v>Robusta</v>
      </c>
      <c r="O616" t="str">
        <f t="shared" si="29"/>
        <v>Medium</v>
      </c>
      <c r="P616" t="str">
        <f>_xlfn.XLOOKUP(orderstable[[#This Row],[Customer ID]],customers!$A$1:$A$1001,customers!$I$1:$I$1001,,0)</f>
        <v>Yes</v>
      </c>
    </row>
    <row r="617" spans="1:16" x14ac:dyDescent="0.2">
      <c r="A617" s="3" t="s">
        <v>3960</v>
      </c>
      <c r="B617" s="5">
        <v>44006</v>
      </c>
      <c r="C617" s="3" t="s">
        <v>3961</v>
      </c>
      <c r="D617" s="4"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4" t="str">
        <f>_xlfn.XLOOKUP(D617,products!$A$1:$A$49,products!$B$1:$B$49,,0)</f>
        <v>Lib</v>
      </c>
      <c r="J617" s="4" t="str">
        <f>_xlfn.XLOOKUP($D617,products!$A$1:$A$49,products!$C$1:$C$49,,0)</f>
        <v>L</v>
      </c>
      <c r="K617" s="6">
        <f>_xlfn.XLOOKUP($D617,products!$A$1:$A$49,products!$D$1:$D$49,,0)</f>
        <v>2.5</v>
      </c>
      <c r="L617" s="7">
        <f>_xlfn.XLOOKUP($D617,products!$A$1:$A$49,products!$E$1:$E$49,,0)</f>
        <v>36.454999999999998</v>
      </c>
      <c r="M617" s="7">
        <f t="shared" si="27"/>
        <v>72.91</v>
      </c>
      <c r="N617" t="str">
        <f t="shared" si="28"/>
        <v>Liberica</v>
      </c>
      <c r="O617" t="str">
        <f t="shared" si="29"/>
        <v>Light</v>
      </c>
      <c r="P617" t="str">
        <f>_xlfn.XLOOKUP(orderstable[[#This Row],[Customer ID]],customers!$A$1:$A$1001,customers!$I$1:$I$1001,,0)</f>
        <v>Yes</v>
      </c>
    </row>
    <row r="618" spans="1:16" x14ac:dyDescent="0.2">
      <c r="A618" s="3" t="s">
        <v>3966</v>
      </c>
      <c r="B618" s="5">
        <v>44271</v>
      </c>
      <c r="C618" s="3" t="s">
        <v>3967</v>
      </c>
      <c r="D618" s="4"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4" t="str">
        <f>_xlfn.XLOOKUP(D618,products!$A$1:$A$49,products!$B$1:$B$49,,0)</f>
        <v>Exc</v>
      </c>
      <c r="J618" s="4" t="str">
        <f>_xlfn.XLOOKUP($D618,products!$A$1:$A$49,products!$C$1:$C$49,,0)</f>
        <v>M</v>
      </c>
      <c r="K618" s="6">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_xlfn.XLOOKUP(orderstable[[#This Row],[Customer ID]],customers!$A$1:$A$1001,customers!$I$1:$I$1001,,0)</f>
        <v>No</v>
      </c>
    </row>
    <row r="619" spans="1:16" x14ac:dyDescent="0.2">
      <c r="A619" s="3" t="s">
        <v>3972</v>
      </c>
      <c r="B619" s="5">
        <v>43928</v>
      </c>
      <c r="C619" s="3" t="s">
        <v>3973</v>
      </c>
      <c r="D619" s="4"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4" t="str">
        <f>_xlfn.XLOOKUP(D619,products!$A$1:$A$49,products!$B$1:$B$49,,0)</f>
        <v>Lib</v>
      </c>
      <c r="J619" s="4" t="str">
        <f>_xlfn.XLOOKUP($D619,products!$A$1:$A$49,products!$C$1:$C$49,,0)</f>
        <v>M</v>
      </c>
      <c r="K619" s="6">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_xlfn.XLOOKUP(orderstable[[#This Row],[Customer ID]],customers!$A$1:$A$1001,customers!$I$1:$I$1001,,0)</f>
        <v>No</v>
      </c>
    </row>
    <row r="620" spans="1:16" x14ac:dyDescent="0.2">
      <c r="A620" s="3" t="s">
        <v>3978</v>
      </c>
      <c r="B620" s="5">
        <v>44469</v>
      </c>
      <c r="C620" s="3" t="s">
        <v>3979</v>
      </c>
      <c r="D620" s="4"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4" t="str">
        <f>_xlfn.XLOOKUP(D620,products!$A$1:$A$49,products!$B$1:$B$49,,0)</f>
        <v>Exc</v>
      </c>
      <c r="J620" s="4" t="str">
        <f>_xlfn.XLOOKUP($D620,products!$A$1:$A$49,products!$C$1:$C$49,,0)</f>
        <v>D</v>
      </c>
      <c r="K620" s="6">
        <f>_xlfn.XLOOKUP($D620,products!$A$1:$A$49,products!$D$1:$D$49,,0)</f>
        <v>1</v>
      </c>
      <c r="L620" s="7">
        <f>_xlfn.XLOOKUP($D620,products!$A$1:$A$49,products!$E$1:$E$49,,0)</f>
        <v>12.15</v>
      </c>
      <c r="M620" s="7">
        <f t="shared" si="27"/>
        <v>72.900000000000006</v>
      </c>
      <c r="N620" t="str">
        <f t="shared" si="28"/>
        <v>Excelsa</v>
      </c>
      <c r="O620" t="str">
        <f t="shared" si="29"/>
        <v>Dark</v>
      </c>
      <c r="P620" t="str">
        <f>_xlfn.XLOOKUP(orderstable[[#This Row],[Customer ID]],customers!$A$1:$A$1001,customers!$I$1:$I$1001,,0)</f>
        <v>Yes</v>
      </c>
    </row>
    <row r="621" spans="1:16" x14ac:dyDescent="0.2">
      <c r="A621" s="3" t="s">
        <v>3984</v>
      </c>
      <c r="B621" s="5">
        <v>44682</v>
      </c>
      <c r="C621" s="3" t="s">
        <v>3985</v>
      </c>
      <c r="D621" s="4"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4" t="str">
        <f>_xlfn.XLOOKUP(D621,products!$A$1:$A$49,products!$B$1:$B$49,,0)</f>
        <v>Lib</v>
      </c>
      <c r="J621" s="4" t="str">
        <f>_xlfn.XLOOKUP($D621,products!$A$1:$A$49,products!$C$1:$C$49,,0)</f>
        <v>D</v>
      </c>
      <c r="K621" s="6">
        <f>_xlfn.XLOOKUP($D621,products!$A$1:$A$49,products!$D$1:$D$49,,0)</f>
        <v>0.5</v>
      </c>
      <c r="L621" s="7">
        <f>_xlfn.XLOOKUP($D621,products!$A$1:$A$49,products!$E$1:$E$49,,0)</f>
        <v>7.77</v>
      </c>
      <c r="M621" s="7">
        <f t="shared" si="27"/>
        <v>15.54</v>
      </c>
      <c r="N621" t="str">
        <f t="shared" si="28"/>
        <v>Liberica</v>
      </c>
      <c r="O621" t="str">
        <f t="shared" si="29"/>
        <v>Dark</v>
      </c>
      <c r="P621" t="str">
        <f>_xlfn.XLOOKUP(orderstable[[#This Row],[Customer ID]],customers!$A$1:$A$1001,customers!$I$1:$I$1001,,0)</f>
        <v>Yes</v>
      </c>
    </row>
    <row r="622" spans="1:16" x14ac:dyDescent="0.2">
      <c r="A622" s="3" t="s">
        <v>3990</v>
      </c>
      <c r="B622" s="5">
        <v>44217</v>
      </c>
      <c r="C622" s="3" t="s">
        <v>4042</v>
      </c>
      <c r="D622" s="4"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4" t="str">
        <f>_xlfn.XLOOKUP(D622,products!$A$1:$A$49,products!$B$1:$B$49,,0)</f>
        <v>Ara</v>
      </c>
      <c r="J622" s="4" t="str">
        <f>_xlfn.XLOOKUP($D622,products!$A$1:$A$49,products!$C$1:$C$49,,0)</f>
        <v>M</v>
      </c>
      <c r="K622" s="6">
        <f>_xlfn.XLOOKUP($D622,products!$A$1:$A$49,products!$D$1:$D$49,,0)</f>
        <v>0.2</v>
      </c>
      <c r="L622" s="7">
        <f>_xlfn.XLOOKUP($D622,products!$A$1:$A$49,products!$E$1:$E$49,,0)</f>
        <v>3.375</v>
      </c>
      <c r="M622" s="7">
        <f t="shared" si="27"/>
        <v>20.25</v>
      </c>
      <c r="N622" t="str">
        <f t="shared" si="28"/>
        <v>Arabica</v>
      </c>
      <c r="O622" t="str">
        <f t="shared" si="29"/>
        <v>Medium</v>
      </c>
      <c r="P622" t="str">
        <f>_xlfn.XLOOKUP(orderstable[[#This Row],[Customer ID]],customers!$A$1:$A$1001,customers!$I$1:$I$1001,,0)</f>
        <v>No</v>
      </c>
    </row>
    <row r="623" spans="1:16" x14ac:dyDescent="0.2">
      <c r="A623" s="3" t="s">
        <v>3996</v>
      </c>
      <c r="B623" s="5">
        <v>44006</v>
      </c>
      <c r="C623" s="3" t="s">
        <v>3997</v>
      </c>
      <c r="D623" s="4"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4" t="str">
        <f>_xlfn.XLOOKUP(D623,products!$A$1:$A$49,products!$B$1:$B$49,,0)</f>
        <v>Ara</v>
      </c>
      <c r="J623" s="4" t="str">
        <f>_xlfn.XLOOKUP($D623,products!$A$1:$A$49,products!$C$1:$C$49,,0)</f>
        <v>L</v>
      </c>
      <c r="K623" s="6">
        <f>_xlfn.XLOOKUP($D623,products!$A$1:$A$49,products!$D$1:$D$49,,0)</f>
        <v>1</v>
      </c>
      <c r="L623" s="7">
        <f>_xlfn.XLOOKUP($D623,products!$A$1:$A$49,products!$E$1:$E$49,,0)</f>
        <v>12.95</v>
      </c>
      <c r="M623" s="7">
        <f t="shared" si="27"/>
        <v>77.699999999999989</v>
      </c>
      <c r="N623" t="str">
        <f t="shared" si="28"/>
        <v>Arabica</v>
      </c>
      <c r="O623" t="str">
        <f t="shared" si="29"/>
        <v>Light</v>
      </c>
      <c r="P623" t="str">
        <f>_xlfn.XLOOKUP(orderstable[[#This Row],[Customer ID]],customers!$A$1:$A$1001,customers!$I$1:$I$1001,,0)</f>
        <v>No</v>
      </c>
    </row>
    <row r="624" spans="1:16" x14ac:dyDescent="0.2">
      <c r="A624" s="3" t="s">
        <v>4002</v>
      </c>
      <c r="B624" s="5">
        <v>43527</v>
      </c>
      <c r="C624" s="3" t="s">
        <v>4003</v>
      </c>
      <c r="D624" s="4"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4" t="str">
        <f>_xlfn.XLOOKUP(D624,products!$A$1:$A$49,products!$B$1:$B$49,,0)</f>
        <v>Lib</v>
      </c>
      <c r="J624" s="4" t="str">
        <f>_xlfn.XLOOKUP($D624,products!$A$1:$A$49,products!$C$1:$C$49,,0)</f>
        <v>M</v>
      </c>
      <c r="K624" s="6">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_xlfn.XLOOKUP(orderstable[[#This Row],[Customer ID]],customers!$A$1:$A$1001,customers!$I$1:$I$1001,,0)</f>
        <v>No</v>
      </c>
    </row>
    <row r="625" spans="1:16" x14ac:dyDescent="0.2">
      <c r="A625" s="3" t="s">
        <v>4007</v>
      </c>
      <c r="B625" s="5">
        <v>44224</v>
      </c>
      <c r="C625" s="3" t="s">
        <v>4008</v>
      </c>
      <c r="D625" s="4"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4" t="str">
        <f>_xlfn.XLOOKUP(D625,products!$A$1:$A$49,products!$B$1:$B$49,,0)</f>
        <v>Exc</v>
      </c>
      <c r="J625" s="4" t="str">
        <f>_xlfn.XLOOKUP($D625,products!$A$1:$A$49,products!$C$1:$C$49,,0)</f>
        <v>D</v>
      </c>
      <c r="K625" s="6">
        <f>_xlfn.XLOOKUP($D625,products!$A$1:$A$49,products!$D$1:$D$49,,0)</f>
        <v>1</v>
      </c>
      <c r="L625" s="7">
        <f>_xlfn.XLOOKUP($D625,products!$A$1:$A$49,products!$E$1:$E$49,,0)</f>
        <v>12.15</v>
      </c>
      <c r="M625" s="7">
        <f t="shared" si="27"/>
        <v>12.15</v>
      </c>
      <c r="N625" t="str">
        <f t="shared" si="28"/>
        <v>Excelsa</v>
      </c>
      <c r="O625" t="str">
        <f t="shared" si="29"/>
        <v>Dark</v>
      </c>
      <c r="P625" t="str">
        <f>_xlfn.XLOOKUP(orderstable[[#This Row],[Customer ID]],customers!$A$1:$A$1001,customers!$I$1:$I$1001,,0)</f>
        <v>No</v>
      </c>
    </row>
    <row r="626" spans="1:16" x14ac:dyDescent="0.2">
      <c r="A626" s="3" t="s">
        <v>4012</v>
      </c>
      <c r="B626" s="5">
        <v>44010</v>
      </c>
      <c r="C626" s="3" t="s">
        <v>4013</v>
      </c>
      <c r="D626" s="4"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4" t="str">
        <f>_xlfn.XLOOKUP(D626,products!$A$1:$A$49,products!$B$1:$B$49,,0)</f>
        <v>Exc</v>
      </c>
      <c r="J626" s="4" t="str">
        <f>_xlfn.XLOOKUP($D626,products!$A$1:$A$49,products!$C$1:$C$49,,0)</f>
        <v>M</v>
      </c>
      <c r="K626" s="6">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_xlfn.XLOOKUP(orderstable[[#This Row],[Customer ID]],customers!$A$1:$A$1001,customers!$I$1:$I$1001,,0)</f>
        <v>Yes</v>
      </c>
    </row>
    <row r="627" spans="1:16" x14ac:dyDescent="0.2">
      <c r="A627" s="3" t="s">
        <v>4017</v>
      </c>
      <c r="B627" s="5">
        <v>44017</v>
      </c>
      <c r="C627" s="3" t="s">
        <v>4018</v>
      </c>
      <c r="D627" s="4"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4" t="str">
        <f>_xlfn.XLOOKUP(D627,products!$A$1:$A$49,products!$B$1:$B$49,,0)</f>
        <v>Rob</v>
      </c>
      <c r="J627" s="4" t="str">
        <f>_xlfn.XLOOKUP($D627,products!$A$1:$A$49,products!$C$1:$C$49,,0)</f>
        <v>L</v>
      </c>
      <c r="K627" s="6">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_xlfn.XLOOKUP(orderstable[[#This Row],[Customer ID]],customers!$A$1:$A$1001,customers!$I$1:$I$1001,,0)</f>
        <v>No</v>
      </c>
    </row>
    <row r="628" spans="1:16" x14ac:dyDescent="0.2">
      <c r="A628" s="3" t="s">
        <v>4023</v>
      </c>
      <c r="B628" s="5">
        <v>43526</v>
      </c>
      <c r="C628" s="3" t="s">
        <v>4024</v>
      </c>
      <c r="D628" s="4"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4" t="str">
        <f>_xlfn.XLOOKUP(D628,products!$A$1:$A$49,products!$B$1:$B$49,,0)</f>
        <v>Ara</v>
      </c>
      <c r="J628" s="4" t="str">
        <f>_xlfn.XLOOKUP($D628,products!$A$1:$A$49,products!$C$1:$C$49,,0)</f>
        <v>M</v>
      </c>
      <c r="K628" s="6">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_xlfn.XLOOKUP(orderstable[[#This Row],[Customer ID]],customers!$A$1:$A$1001,customers!$I$1:$I$1001,,0)</f>
        <v>No</v>
      </c>
    </row>
    <row r="629" spans="1:16" x14ac:dyDescent="0.2">
      <c r="A629" s="3" t="s">
        <v>4029</v>
      </c>
      <c r="B629" s="5">
        <v>44682</v>
      </c>
      <c r="C629" s="3" t="s">
        <v>4030</v>
      </c>
      <c r="D629" s="4"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4" t="str">
        <f>_xlfn.XLOOKUP(D629,products!$A$1:$A$49,products!$B$1:$B$49,,0)</f>
        <v>Exc</v>
      </c>
      <c r="J629" s="4" t="str">
        <f>_xlfn.XLOOKUP($D629,products!$A$1:$A$49,products!$C$1:$C$49,,0)</f>
        <v>M</v>
      </c>
      <c r="K629" s="6">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_xlfn.XLOOKUP(orderstable[[#This Row],[Customer ID]],customers!$A$1:$A$1001,customers!$I$1:$I$1001,,0)</f>
        <v>Yes</v>
      </c>
    </row>
    <row r="630" spans="1:16" x14ac:dyDescent="0.2">
      <c r="A630" s="3" t="s">
        <v>4035</v>
      </c>
      <c r="B630" s="5">
        <v>44680</v>
      </c>
      <c r="C630" s="3" t="s">
        <v>4036</v>
      </c>
      <c r="D630" s="4"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4" t="str">
        <f>_xlfn.XLOOKUP(D630,products!$A$1:$A$49,products!$B$1:$B$49,,0)</f>
        <v>Exc</v>
      </c>
      <c r="J630" s="4" t="str">
        <f>_xlfn.XLOOKUP($D630,products!$A$1:$A$49,products!$C$1:$C$49,,0)</f>
        <v>L</v>
      </c>
      <c r="K630" s="6">
        <f>_xlfn.XLOOKUP($D630,products!$A$1:$A$49,products!$D$1:$D$49,,0)</f>
        <v>0.2</v>
      </c>
      <c r="L630" s="7">
        <f>_xlfn.XLOOKUP($D630,products!$A$1:$A$49,products!$E$1:$E$49,,0)</f>
        <v>4.4550000000000001</v>
      </c>
      <c r="M630" s="7">
        <f t="shared" si="27"/>
        <v>26.73</v>
      </c>
      <c r="N630" t="str">
        <f t="shared" si="28"/>
        <v>Excelsa</v>
      </c>
      <c r="O630" t="str">
        <f t="shared" si="29"/>
        <v>Light</v>
      </c>
      <c r="P630" t="str">
        <f>_xlfn.XLOOKUP(orderstable[[#This Row],[Customer ID]],customers!$A$1:$A$1001,customers!$I$1:$I$1001,,0)</f>
        <v>Yes</v>
      </c>
    </row>
    <row r="631" spans="1:16" x14ac:dyDescent="0.2">
      <c r="A631" s="3" t="s">
        <v>4035</v>
      </c>
      <c r="B631" s="5">
        <v>44680</v>
      </c>
      <c r="C631" s="3" t="s">
        <v>4036</v>
      </c>
      <c r="D631" s="4"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4" t="str">
        <f>_xlfn.XLOOKUP(D631,products!$A$1:$A$49,products!$B$1:$B$49,,0)</f>
        <v>Lib</v>
      </c>
      <c r="J631" s="4" t="str">
        <f>_xlfn.XLOOKUP($D631,products!$A$1:$A$49,products!$C$1:$C$49,,0)</f>
        <v>D</v>
      </c>
      <c r="K631" s="6">
        <f>_xlfn.XLOOKUP($D631,products!$A$1:$A$49,products!$D$1:$D$49,,0)</f>
        <v>0.5</v>
      </c>
      <c r="L631" s="7">
        <f>_xlfn.XLOOKUP($D631,products!$A$1:$A$49,products!$E$1:$E$49,,0)</f>
        <v>7.77</v>
      </c>
      <c r="M631" s="7">
        <f t="shared" si="27"/>
        <v>31.08</v>
      </c>
      <c r="N631" t="str">
        <f t="shared" si="28"/>
        <v>Liberica</v>
      </c>
      <c r="O631" t="str">
        <f t="shared" si="29"/>
        <v>Dark</v>
      </c>
      <c r="P631" t="str">
        <f>_xlfn.XLOOKUP(orderstable[[#This Row],[Customer ID]],customers!$A$1:$A$1001,customers!$I$1:$I$1001,,0)</f>
        <v>Yes</v>
      </c>
    </row>
    <row r="632" spans="1:16" x14ac:dyDescent="0.2">
      <c r="A632" s="3" t="s">
        <v>4035</v>
      </c>
      <c r="B632" s="5">
        <v>44680</v>
      </c>
      <c r="C632" s="3" t="s">
        <v>4036</v>
      </c>
      <c r="D632" s="4"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4" t="str">
        <f>_xlfn.XLOOKUP(D632,products!$A$1:$A$49,products!$B$1:$B$49,,0)</f>
        <v>Ara</v>
      </c>
      <c r="J632" s="4" t="str">
        <f>_xlfn.XLOOKUP($D632,products!$A$1:$A$49,products!$C$1:$C$49,,0)</f>
        <v>D</v>
      </c>
      <c r="K632" s="6">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_xlfn.XLOOKUP(orderstable[[#This Row],[Customer ID]],customers!$A$1:$A$1001,customers!$I$1:$I$1001,,0)</f>
        <v>Yes</v>
      </c>
    </row>
    <row r="633" spans="1:16" x14ac:dyDescent="0.2">
      <c r="A633" s="3" t="s">
        <v>4035</v>
      </c>
      <c r="B633" s="5">
        <v>44680</v>
      </c>
      <c r="C633" s="3" t="s">
        <v>4036</v>
      </c>
      <c r="D633" s="4"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4" t="str">
        <f>_xlfn.XLOOKUP(D633,products!$A$1:$A$49,products!$B$1:$B$49,,0)</f>
        <v>Rob</v>
      </c>
      <c r="J633" s="4" t="str">
        <f>_xlfn.XLOOKUP($D633,products!$A$1:$A$49,products!$C$1:$C$49,,0)</f>
        <v>D</v>
      </c>
      <c r="K633" s="6">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_xlfn.XLOOKUP(orderstable[[#This Row],[Customer ID]],customers!$A$1:$A$1001,customers!$I$1:$I$1001,,0)</f>
        <v>Yes</v>
      </c>
    </row>
    <row r="634" spans="1:16" x14ac:dyDescent="0.2">
      <c r="A634" s="3" t="s">
        <v>4056</v>
      </c>
      <c r="B634" s="5">
        <v>44049</v>
      </c>
      <c r="C634" s="3" t="s">
        <v>4057</v>
      </c>
      <c r="D634" s="4"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4" t="str">
        <f>_xlfn.XLOOKUP(D634,products!$A$1:$A$49,products!$B$1:$B$49,,0)</f>
        <v>Exc</v>
      </c>
      <c r="J634" s="4" t="str">
        <f>_xlfn.XLOOKUP($D634,products!$A$1:$A$49,products!$C$1:$C$49,,0)</f>
        <v>L</v>
      </c>
      <c r="K634" s="6">
        <f>_xlfn.XLOOKUP($D634,products!$A$1:$A$49,products!$D$1:$D$49,,0)</f>
        <v>0.5</v>
      </c>
      <c r="L634" s="7">
        <f>_xlfn.XLOOKUP($D634,products!$A$1:$A$49,products!$E$1:$E$49,,0)</f>
        <v>8.91</v>
      </c>
      <c r="M634" s="7">
        <f t="shared" si="27"/>
        <v>35.64</v>
      </c>
      <c r="N634" t="str">
        <f t="shared" si="28"/>
        <v>Excelsa</v>
      </c>
      <c r="O634" t="str">
        <f t="shared" si="29"/>
        <v>Light</v>
      </c>
      <c r="P634" t="str">
        <f>_xlfn.XLOOKUP(orderstable[[#This Row],[Customer ID]],customers!$A$1:$A$1001,customers!$I$1:$I$1001,,0)</f>
        <v>No</v>
      </c>
    </row>
    <row r="635" spans="1:16" x14ac:dyDescent="0.2">
      <c r="A635" s="3" t="s">
        <v>4062</v>
      </c>
      <c r="B635" s="5">
        <v>43820</v>
      </c>
      <c r="C635" s="3" t="s">
        <v>4063</v>
      </c>
      <c r="D635" s="4"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4" t="str">
        <f>_xlfn.XLOOKUP(D635,products!$A$1:$A$49,products!$B$1:$B$49,,0)</f>
        <v>Rob</v>
      </c>
      <c r="J635" s="4" t="str">
        <f>_xlfn.XLOOKUP($D635,products!$A$1:$A$49,products!$C$1:$C$49,,0)</f>
        <v>L</v>
      </c>
      <c r="K635" s="6">
        <f>_xlfn.XLOOKUP($D635,products!$A$1:$A$49,products!$D$1:$D$49,,0)</f>
        <v>1</v>
      </c>
      <c r="L635" s="7">
        <f>_xlfn.XLOOKUP($D635,products!$A$1:$A$49,products!$E$1:$E$49,,0)</f>
        <v>11.95</v>
      </c>
      <c r="M635" s="7">
        <f t="shared" si="27"/>
        <v>47.8</v>
      </c>
      <c r="N635" t="str">
        <f t="shared" si="28"/>
        <v>Robusta</v>
      </c>
      <c r="O635" t="str">
        <f t="shared" si="29"/>
        <v>Light</v>
      </c>
      <c r="P635" t="str">
        <f>_xlfn.XLOOKUP(orderstable[[#This Row],[Customer ID]],customers!$A$1:$A$1001,customers!$I$1:$I$1001,,0)</f>
        <v>No</v>
      </c>
    </row>
    <row r="636" spans="1:16" x14ac:dyDescent="0.2">
      <c r="A636" s="3" t="s">
        <v>4068</v>
      </c>
      <c r="B636" s="5">
        <v>43940</v>
      </c>
      <c r="C636" s="3" t="s">
        <v>4069</v>
      </c>
      <c r="D636" s="4"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4" t="str">
        <f>_xlfn.XLOOKUP(D636,products!$A$1:$A$49,products!$B$1:$B$49,,0)</f>
        <v>Lib</v>
      </c>
      <c r="J636" s="4" t="str">
        <f>_xlfn.XLOOKUP($D636,products!$A$1:$A$49,products!$C$1:$C$49,,0)</f>
        <v>M</v>
      </c>
      <c r="K636" s="6">
        <f>_xlfn.XLOOKUP($D636,products!$A$1:$A$49,products!$D$1:$D$49,,0)</f>
        <v>1</v>
      </c>
      <c r="L636" s="7">
        <f>_xlfn.XLOOKUP($D636,products!$A$1:$A$49,products!$E$1:$E$49,,0)</f>
        <v>14.55</v>
      </c>
      <c r="M636" s="7">
        <f t="shared" si="27"/>
        <v>43.650000000000006</v>
      </c>
      <c r="N636" t="str">
        <f t="shared" si="28"/>
        <v>Liberica</v>
      </c>
      <c r="O636" t="str">
        <f t="shared" si="29"/>
        <v>Medium</v>
      </c>
      <c r="P636" t="str">
        <f>_xlfn.XLOOKUP(orderstable[[#This Row],[Customer ID]],customers!$A$1:$A$1001,customers!$I$1:$I$1001,,0)</f>
        <v>No</v>
      </c>
    </row>
    <row r="637" spans="1:16" x14ac:dyDescent="0.2">
      <c r="A637" s="3" t="s">
        <v>4074</v>
      </c>
      <c r="B637" s="5">
        <v>44578</v>
      </c>
      <c r="C637" s="3" t="s">
        <v>4075</v>
      </c>
      <c r="D637" s="4"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4" t="str">
        <f>_xlfn.XLOOKUP(D637,products!$A$1:$A$49,products!$B$1:$B$49,,0)</f>
        <v>Exc</v>
      </c>
      <c r="J637" s="4" t="str">
        <f>_xlfn.XLOOKUP($D637,products!$A$1:$A$49,products!$C$1:$C$49,,0)</f>
        <v>L</v>
      </c>
      <c r="K637" s="6">
        <f>_xlfn.XLOOKUP($D637,products!$A$1:$A$49,products!$D$1:$D$49,,0)</f>
        <v>0.5</v>
      </c>
      <c r="L637" s="7">
        <f>_xlfn.XLOOKUP($D637,products!$A$1:$A$49,products!$E$1:$E$49,,0)</f>
        <v>8.91</v>
      </c>
      <c r="M637" s="7">
        <f t="shared" si="27"/>
        <v>35.64</v>
      </c>
      <c r="N637" t="str">
        <f t="shared" si="28"/>
        <v>Excelsa</v>
      </c>
      <c r="O637" t="str">
        <f t="shared" si="29"/>
        <v>Light</v>
      </c>
      <c r="P637" t="str">
        <f>_xlfn.XLOOKUP(orderstable[[#This Row],[Customer ID]],customers!$A$1:$A$1001,customers!$I$1:$I$1001,,0)</f>
        <v>Yes</v>
      </c>
    </row>
    <row r="638" spans="1:16" x14ac:dyDescent="0.2">
      <c r="A638" s="3" t="s">
        <v>4080</v>
      </c>
      <c r="B638" s="5">
        <v>43487</v>
      </c>
      <c r="C638" s="3" t="s">
        <v>4081</v>
      </c>
      <c r="D638" s="4"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4" t="str">
        <f>_xlfn.XLOOKUP(D638,products!$A$1:$A$49,products!$B$1:$B$49,,0)</f>
        <v>Lib</v>
      </c>
      <c r="J638" s="4" t="str">
        <f>_xlfn.XLOOKUP($D638,products!$A$1:$A$49,products!$C$1:$C$49,,0)</f>
        <v>L</v>
      </c>
      <c r="K638" s="6">
        <f>_xlfn.XLOOKUP($D638,products!$A$1:$A$49,products!$D$1:$D$49,,0)</f>
        <v>1</v>
      </c>
      <c r="L638" s="7">
        <f>_xlfn.XLOOKUP($D638,products!$A$1:$A$49,products!$E$1:$E$49,,0)</f>
        <v>15.85</v>
      </c>
      <c r="M638" s="7">
        <f t="shared" si="27"/>
        <v>95.1</v>
      </c>
      <c r="N638" t="str">
        <f t="shared" si="28"/>
        <v>Liberica</v>
      </c>
      <c r="O638" t="str">
        <f t="shared" si="29"/>
        <v>Light</v>
      </c>
      <c r="P638" t="str">
        <f>_xlfn.XLOOKUP(orderstable[[#This Row],[Customer ID]],customers!$A$1:$A$1001,customers!$I$1:$I$1001,,0)</f>
        <v>Yes</v>
      </c>
    </row>
    <row r="639" spans="1:16" x14ac:dyDescent="0.2">
      <c r="A639" s="3" t="s">
        <v>4086</v>
      </c>
      <c r="B639" s="5">
        <v>43889</v>
      </c>
      <c r="C639" s="3" t="s">
        <v>4087</v>
      </c>
      <c r="D639" s="4"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4" t="str">
        <f>_xlfn.XLOOKUP(D639,products!$A$1:$A$49,products!$B$1:$B$49,,0)</f>
        <v>Exc</v>
      </c>
      <c r="J639" s="4" t="str">
        <f>_xlfn.XLOOKUP($D639,products!$A$1:$A$49,products!$C$1:$C$49,,0)</f>
        <v>M</v>
      </c>
      <c r="K639" s="6">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_xlfn.XLOOKUP(orderstable[[#This Row],[Customer ID]],customers!$A$1:$A$1001,customers!$I$1:$I$1001,,0)</f>
        <v>Yes</v>
      </c>
    </row>
    <row r="640" spans="1:16" x14ac:dyDescent="0.2">
      <c r="A640" s="3" t="s">
        <v>4093</v>
      </c>
      <c r="B640" s="5">
        <v>43684</v>
      </c>
      <c r="C640" s="3" t="s">
        <v>4094</v>
      </c>
      <c r="D640" s="4"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4" t="str">
        <f>_xlfn.XLOOKUP(D640,products!$A$1:$A$49,products!$B$1:$B$49,,0)</f>
        <v>Ara</v>
      </c>
      <c r="J640" s="4" t="str">
        <f>_xlfn.XLOOKUP($D640,products!$A$1:$A$49,products!$C$1:$C$49,,0)</f>
        <v>M</v>
      </c>
      <c r="K640" s="6">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_xlfn.XLOOKUP(orderstable[[#This Row],[Customer ID]],customers!$A$1:$A$1001,customers!$I$1:$I$1001,,0)</f>
        <v>Yes</v>
      </c>
    </row>
    <row r="641" spans="1:16" x14ac:dyDescent="0.2">
      <c r="A641" s="3" t="s">
        <v>4098</v>
      </c>
      <c r="B641" s="5">
        <v>44331</v>
      </c>
      <c r="C641" s="3" t="s">
        <v>4099</v>
      </c>
      <c r="D641" s="4"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4" t="str">
        <f>_xlfn.XLOOKUP(D641,products!$A$1:$A$49,products!$B$1:$B$49,,0)</f>
        <v>Lib</v>
      </c>
      <c r="J641" s="4" t="str">
        <f>_xlfn.XLOOKUP($D641,products!$A$1:$A$49,products!$C$1:$C$49,,0)</f>
        <v>D</v>
      </c>
      <c r="K641" s="6">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_xlfn.XLOOKUP(orderstable[[#This Row],[Customer ID]],customers!$A$1:$A$1001,customers!$I$1:$I$1001,,0)</f>
        <v>Yes</v>
      </c>
    </row>
    <row r="642" spans="1:16" x14ac:dyDescent="0.2">
      <c r="A642" s="3" t="s">
        <v>4104</v>
      </c>
      <c r="B642" s="5">
        <v>44547</v>
      </c>
      <c r="C642" s="3" t="s">
        <v>4152</v>
      </c>
      <c r="D642" s="4"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4" t="str">
        <f>_xlfn.XLOOKUP(D642,products!$A$1:$A$49,products!$B$1:$B$49,,0)</f>
        <v>Rob</v>
      </c>
      <c r="J642" s="4" t="str">
        <f>_xlfn.XLOOKUP($D642,products!$A$1:$A$49,products!$C$1:$C$49,,0)</f>
        <v>L</v>
      </c>
      <c r="K642" s="6">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_xlfn.XLOOKUP(orderstable[[#This Row],[Customer ID]],customers!$A$1:$A$1001,customers!$I$1:$I$1001,,0)</f>
        <v>No</v>
      </c>
    </row>
    <row r="643" spans="1:16" x14ac:dyDescent="0.2">
      <c r="A643" s="3" t="s">
        <v>4109</v>
      </c>
      <c r="B643" s="5">
        <v>44448</v>
      </c>
      <c r="C643" s="3" t="s">
        <v>4110</v>
      </c>
      <c r="D643" s="4"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4" t="str">
        <f>_xlfn.XLOOKUP(D643,products!$A$1:$A$49,products!$B$1:$B$49,,0)</f>
        <v>Rob</v>
      </c>
      <c r="J643" s="4" t="str">
        <f>_xlfn.XLOOKUP($D643,products!$A$1:$A$49,products!$C$1:$C$49,,0)</f>
        <v>L</v>
      </c>
      <c r="K643" s="6">
        <f>_xlfn.XLOOKUP($D643,products!$A$1:$A$49,products!$D$1:$D$49,,0)</f>
        <v>1</v>
      </c>
      <c r="L643" s="7">
        <f>_xlfn.XLOOKUP($D643,products!$A$1:$A$49,products!$E$1:$E$49,,0)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
      <c r="A644" s="3" t="s">
        <v>4115</v>
      </c>
      <c r="B644" s="5">
        <v>43880</v>
      </c>
      <c r="C644" s="3" t="s">
        <v>4116</v>
      </c>
      <c r="D644" s="4"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4" t="str">
        <f>_xlfn.XLOOKUP(D644,products!$A$1:$A$49,products!$B$1:$B$49,,0)</f>
        <v>Exc</v>
      </c>
      <c r="J644" s="4" t="str">
        <f>_xlfn.XLOOKUP($D644,products!$A$1:$A$49,products!$C$1:$C$49,,0)</f>
        <v>M</v>
      </c>
      <c r="K644" s="6">
        <f>_xlfn.XLOOKUP($D644,products!$A$1:$A$49,products!$D$1:$D$49,,0)</f>
        <v>0.2</v>
      </c>
      <c r="L644" s="7">
        <f>_xlfn.XLOOKUP($D644,products!$A$1:$A$49,products!$E$1:$E$49,,0)</f>
        <v>4.125</v>
      </c>
      <c r="M644" s="7">
        <f t="shared" si="30"/>
        <v>8.25</v>
      </c>
      <c r="N644" t="str">
        <f t="shared" si="31"/>
        <v>Excelsa</v>
      </c>
      <c r="O644" t="str">
        <f t="shared" si="32"/>
        <v>Medium</v>
      </c>
      <c r="P644" t="str">
        <f>_xlfn.XLOOKUP(orderstable[[#This Row],[Customer ID]],customers!$A$1:$A$1001,customers!$I$1:$I$1001,,0)</f>
        <v>Yes</v>
      </c>
    </row>
    <row r="645" spans="1:16" x14ac:dyDescent="0.2">
      <c r="A645" s="3" t="s">
        <v>4123</v>
      </c>
      <c r="B645" s="5">
        <v>44011</v>
      </c>
      <c r="C645" s="3" t="s">
        <v>4124</v>
      </c>
      <c r="D645" s="4"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4" t="str">
        <f>_xlfn.XLOOKUP(D645,products!$A$1:$A$49,products!$B$1:$B$49,,0)</f>
        <v>Exc</v>
      </c>
      <c r="J645" s="4" t="str">
        <f>_xlfn.XLOOKUP($D645,products!$A$1:$A$49,products!$C$1:$C$49,,0)</f>
        <v>L</v>
      </c>
      <c r="K645" s="6">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_xlfn.XLOOKUP(orderstable[[#This Row],[Customer ID]],customers!$A$1:$A$1001,customers!$I$1:$I$1001,,0)</f>
        <v>Yes</v>
      </c>
    </row>
    <row r="646" spans="1:16" x14ac:dyDescent="0.2">
      <c r="A646" s="3" t="s">
        <v>4128</v>
      </c>
      <c r="B646" s="5">
        <v>44694</v>
      </c>
      <c r="C646" s="3" t="s">
        <v>4129</v>
      </c>
      <c r="D646" s="4"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4" t="str">
        <f>_xlfn.XLOOKUP(D646,products!$A$1:$A$49,products!$B$1:$B$49,,0)</f>
        <v>Rob</v>
      </c>
      <c r="J646" s="4" t="str">
        <f>_xlfn.XLOOKUP($D646,products!$A$1:$A$49,products!$C$1:$C$49,,0)</f>
        <v>D</v>
      </c>
      <c r="K646" s="6">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_xlfn.XLOOKUP(orderstable[[#This Row],[Customer ID]],customers!$A$1:$A$1001,customers!$I$1:$I$1001,,0)</f>
        <v>No</v>
      </c>
    </row>
    <row r="647" spans="1:16" x14ac:dyDescent="0.2">
      <c r="A647" s="3" t="s">
        <v>4133</v>
      </c>
      <c r="B647" s="5">
        <v>44106</v>
      </c>
      <c r="C647" s="3" t="s">
        <v>4134</v>
      </c>
      <c r="D647" s="4"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4" t="str">
        <f>_xlfn.XLOOKUP(D647,products!$A$1:$A$49,products!$B$1:$B$49,,0)</f>
        <v>Ara</v>
      </c>
      <c r="J647" s="4" t="str">
        <f>_xlfn.XLOOKUP($D647,products!$A$1:$A$49,products!$C$1:$C$49,,0)</f>
        <v>D</v>
      </c>
      <c r="K647" s="6">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_xlfn.XLOOKUP(orderstable[[#This Row],[Customer ID]],customers!$A$1:$A$1001,customers!$I$1:$I$1001,,0)</f>
        <v>Yes</v>
      </c>
    </row>
    <row r="648" spans="1:16" x14ac:dyDescent="0.2">
      <c r="A648" s="3" t="s">
        <v>4139</v>
      </c>
      <c r="B648" s="5">
        <v>44532</v>
      </c>
      <c r="C648" s="3" t="s">
        <v>4140</v>
      </c>
      <c r="D648" s="4"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4" t="str">
        <f>_xlfn.XLOOKUP(D648,products!$A$1:$A$49,products!$B$1:$B$49,,0)</f>
        <v>Ara</v>
      </c>
      <c r="J648" s="4" t="str">
        <f>_xlfn.XLOOKUP($D648,products!$A$1:$A$49,products!$C$1:$C$49,,0)</f>
        <v>D</v>
      </c>
      <c r="K648" s="6">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_xlfn.XLOOKUP(orderstable[[#This Row],[Customer ID]],customers!$A$1:$A$1001,customers!$I$1:$I$1001,,0)</f>
        <v>Yes</v>
      </c>
    </row>
    <row r="649" spans="1:16" x14ac:dyDescent="0.2">
      <c r="A649" s="3" t="s">
        <v>4145</v>
      </c>
      <c r="B649" s="5">
        <v>44502</v>
      </c>
      <c r="C649" s="3" t="s">
        <v>4146</v>
      </c>
      <c r="D649" s="4"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4" t="str">
        <f>_xlfn.XLOOKUP(D649,products!$A$1:$A$49,products!$B$1:$B$49,,0)</f>
        <v>Lib</v>
      </c>
      <c r="J649" s="4" t="str">
        <f>_xlfn.XLOOKUP($D649,products!$A$1:$A$49,products!$C$1:$C$49,,0)</f>
        <v>L</v>
      </c>
      <c r="K649" s="6">
        <f>_xlfn.XLOOKUP($D649,products!$A$1:$A$49,products!$D$1:$D$49,,0)</f>
        <v>0.5</v>
      </c>
      <c r="L649" s="7">
        <f>_xlfn.XLOOKUP($D649,products!$A$1:$A$49,products!$E$1:$E$49,,0)</f>
        <v>9.51</v>
      </c>
      <c r="M649" s="7">
        <f t="shared" si="30"/>
        <v>28.53</v>
      </c>
      <c r="N649" t="str">
        <f t="shared" si="31"/>
        <v>Liberica</v>
      </c>
      <c r="O649" t="str">
        <f t="shared" si="32"/>
        <v>Light</v>
      </c>
      <c r="P649" t="str">
        <f>_xlfn.XLOOKUP(orderstable[[#This Row],[Customer ID]],customers!$A$1:$A$1001,customers!$I$1:$I$1001,,0)</f>
        <v>Yes</v>
      </c>
    </row>
    <row r="650" spans="1:16" x14ac:dyDescent="0.2">
      <c r="A650" s="3" t="s">
        <v>4151</v>
      </c>
      <c r="B650" s="5">
        <v>43884</v>
      </c>
      <c r="C650" s="3" t="s">
        <v>4152</v>
      </c>
      <c r="D650" s="4"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4" t="str">
        <f>_xlfn.XLOOKUP(D650,products!$A$1:$A$49,products!$B$1:$B$49,,0)</f>
        <v>Rob</v>
      </c>
      <c r="J650" s="4" t="str">
        <f>_xlfn.XLOOKUP($D650,products!$A$1:$A$49,products!$C$1:$C$49,,0)</f>
        <v>D</v>
      </c>
      <c r="K650" s="6">
        <f>_xlfn.XLOOKUP($D650,products!$A$1:$A$49,products!$D$1:$D$49,,0)</f>
        <v>0.2</v>
      </c>
      <c r="L650" s="7">
        <f>_xlfn.XLOOKUP($D650,products!$A$1:$A$49,products!$E$1:$E$49,,0)</f>
        <v>2.6849999999999996</v>
      </c>
      <c r="M650" s="7">
        <f t="shared" si="30"/>
        <v>16.11</v>
      </c>
      <c r="N650" t="str">
        <f t="shared" si="31"/>
        <v>Robusta</v>
      </c>
      <c r="O650" t="str">
        <f t="shared" si="32"/>
        <v>Dark</v>
      </c>
      <c r="P650" t="str">
        <f>_xlfn.XLOOKUP(orderstable[[#This Row],[Customer ID]],customers!$A$1:$A$1001,customers!$I$1:$I$1001,,0)</f>
        <v>No</v>
      </c>
    </row>
    <row r="651" spans="1:16" x14ac:dyDescent="0.2">
      <c r="A651" s="3" t="s">
        <v>4157</v>
      </c>
      <c r="B651" s="5">
        <v>44015</v>
      </c>
      <c r="C651" s="3" t="s">
        <v>4158</v>
      </c>
      <c r="D651" s="4"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4" t="str">
        <f>_xlfn.XLOOKUP(D651,products!$A$1:$A$49,products!$B$1:$B$49,,0)</f>
        <v>Lib</v>
      </c>
      <c r="J651" s="4" t="str">
        <f>_xlfn.XLOOKUP($D651,products!$A$1:$A$49,products!$C$1:$C$49,,0)</f>
        <v>L</v>
      </c>
      <c r="K651" s="6">
        <f>_xlfn.XLOOKUP($D651,products!$A$1:$A$49,products!$D$1:$D$49,,0)</f>
        <v>1</v>
      </c>
      <c r="L651" s="7">
        <f>_xlfn.XLOOKUP($D651,products!$A$1:$A$49,products!$E$1:$E$49,,0)</f>
        <v>15.85</v>
      </c>
      <c r="M651" s="7">
        <f t="shared" si="30"/>
        <v>95.1</v>
      </c>
      <c r="N651" t="str">
        <f t="shared" si="31"/>
        <v>Liberica</v>
      </c>
      <c r="O651" t="str">
        <f t="shared" si="32"/>
        <v>Light</v>
      </c>
      <c r="P651" t="str">
        <f>_xlfn.XLOOKUP(orderstable[[#This Row],[Customer ID]],customers!$A$1:$A$1001,customers!$I$1:$I$1001,,0)</f>
        <v>No</v>
      </c>
    </row>
    <row r="652" spans="1:16" x14ac:dyDescent="0.2">
      <c r="A652" s="3" t="s">
        <v>4163</v>
      </c>
      <c r="B652" s="5">
        <v>43507</v>
      </c>
      <c r="C652" s="3" t="s">
        <v>4164</v>
      </c>
      <c r="D652" s="4"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4" t="str">
        <f>_xlfn.XLOOKUP(D652,products!$A$1:$A$49,products!$B$1:$B$49,,0)</f>
        <v>Rob</v>
      </c>
      <c r="J652" s="4" t="str">
        <f>_xlfn.XLOOKUP($D652,products!$A$1:$A$49,products!$C$1:$C$49,,0)</f>
        <v>D</v>
      </c>
      <c r="K652" s="6">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_xlfn.XLOOKUP(orderstable[[#This Row],[Customer ID]],customers!$A$1:$A$1001,customers!$I$1:$I$1001,,0)</f>
        <v>Yes</v>
      </c>
    </row>
    <row r="653" spans="1:16" x14ac:dyDescent="0.2">
      <c r="A653" s="3" t="s">
        <v>4169</v>
      </c>
      <c r="B653" s="5">
        <v>44084</v>
      </c>
      <c r="C653" s="3" t="s">
        <v>4170</v>
      </c>
      <c r="D653" s="4"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4" t="str">
        <f>_xlfn.XLOOKUP(D653,products!$A$1:$A$49,products!$B$1:$B$49,,0)</f>
        <v>Rob</v>
      </c>
      <c r="J653" s="4" t="str">
        <f>_xlfn.XLOOKUP($D653,products!$A$1:$A$49,products!$C$1:$C$49,,0)</f>
        <v>L</v>
      </c>
      <c r="K653" s="6">
        <f>_xlfn.XLOOKUP($D653,products!$A$1:$A$49,products!$D$1:$D$49,,0)</f>
        <v>1</v>
      </c>
      <c r="L653" s="7">
        <f>_xlfn.XLOOKUP($D653,products!$A$1:$A$49,products!$E$1:$E$49,,0)</f>
        <v>11.95</v>
      </c>
      <c r="M653" s="7">
        <f t="shared" si="30"/>
        <v>47.8</v>
      </c>
      <c r="N653" t="str">
        <f t="shared" si="31"/>
        <v>Robusta</v>
      </c>
      <c r="O653" t="str">
        <f t="shared" si="32"/>
        <v>Light</v>
      </c>
      <c r="P653" t="str">
        <f>_xlfn.XLOOKUP(orderstable[[#This Row],[Customer ID]],customers!$A$1:$A$1001,customers!$I$1:$I$1001,,0)</f>
        <v>No</v>
      </c>
    </row>
    <row r="654" spans="1:16" x14ac:dyDescent="0.2">
      <c r="A654" s="3" t="s">
        <v>4174</v>
      </c>
      <c r="B654" s="5">
        <v>43892</v>
      </c>
      <c r="C654" s="3" t="s">
        <v>4175</v>
      </c>
      <c r="D654" s="4"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4" t="str">
        <f>_xlfn.XLOOKUP(D654,products!$A$1:$A$49,products!$B$1:$B$49,,0)</f>
        <v>Lib</v>
      </c>
      <c r="J654" s="4" t="str">
        <f>_xlfn.XLOOKUP($D654,products!$A$1:$A$49,products!$C$1:$C$49,,0)</f>
        <v>L</v>
      </c>
      <c r="K654" s="6">
        <f>_xlfn.XLOOKUP($D654,products!$A$1:$A$49,products!$D$1:$D$49,,0)</f>
        <v>1</v>
      </c>
      <c r="L654" s="7">
        <f>_xlfn.XLOOKUP($D654,products!$A$1:$A$49,products!$E$1:$E$49,,0)</f>
        <v>15.85</v>
      </c>
      <c r="M654" s="7">
        <f t="shared" si="30"/>
        <v>63.4</v>
      </c>
      <c r="N654" t="str">
        <f t="shared" si="31"/>
        <v>Liberica</v>
      </c>
      <c r="O654" t="str">
        <f t="shared" si="32"/>
        <v>Light</v>
      </c>
      <c r="P654" t="str">
        <f>_xlfn.XLOOKUP(orderstable[[#This Row],[Customer ID]],customers!$A$1:$A$1001,customers!$I$1:$I$1001,,0)</f>
        <v>No</v>
      </c>
    </row>
    <row r="655" spans="1:16" x14ac:dyDescent="0.2">
      <c r="A655" s="3" t="s">
        <v>4179</v>
      </c>
      <c r="B655" s="5">
        <v>44375</v>
      </c>
      <c r="C655" s="3" t="s">
        <v>4180</v>
      </c>
      <c r="D655" s="4"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4" t="str">
        <f>_xlfn.XLOOKUP(D655,products!$A$1:$A$49,products!$B$1:$B$49,,0)</f>
        <v>Ara</v>
      </c>
      <c r="J655" s="4" t="str">
        <f>_xlfn.XLOOKUP($D655,products!$A$1:$A$49,products!$C$1:$C$49,,0)</f>
        <v>M</v>
      </c>
      <c r="K655" s="6">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_xlfn.XLOOKUP(orderstable[[#This Row],[Customer ID]],customers!$A$1:$A$1001,customers!$I$1:$I$1001,,0)</f>
        <v>No</v>
      </c>
    </row>
    <row r="656" spans="1:16" x14ac:dyDescent="0.2">
      <c r="A656" s="3" t="s">
        <v>4185</v>
      </c>
      <c r="B656" s="5">
        <v>43476</v>
      </c>
      <c r="C656" s="3" t="s">
        <v>4186</v>
      </c>
      <c r="D656" s="4"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4" t="str">
        <f>_xlfn.XLOOKUP(D656,products!$A$1:$A$49,products!$B$1:$B$49,,0)</f>
        <v>Ara</v>
      </c>
      <c r="J656" s="4" t="str">
        <f>_xlfn.XLOOKUP($D656,products!$A$1:$A$49,products!$C$1:$C$49,,0)</f>
        <v>D</v>
      </c>
      <c r="K656" s="6">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_xlfn.XLOOKUP(orderstable[[#This Row],[Customer ID]],customers!$A$1:$A$1001,customers!$I$1:$I$1001,,0)</f>
        <v>No</v>
      </c>
    </row>
    <row r="657" spans="1:16" x14ac:dyDescent="0.2">
      <c r="A657" s="3" t="s">
        <v>4191</v>
      </c>
      <c r="B657" s="5">
        <v>43728</v>
      </c>
      <c r="C657" s="3" t="s">
        <v>4192</v>
      </c>
      <c r="D657" s="4"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4" t="str">
        <f>_xlfn.XLOOKUP(D657,products!$A$1:$A$49,products!$B$1:$B$49,,0)</f>
        <v>Rob</v>
      </c>
      <c r="J657" s="4" t="str">
        <f>_xlfn.XLOOKUP($D657,products!$A$1:$A$49,products!$C$1:$C$49,,0)</f>
        <v>M</v>
      </c>
      <c r="K657" s="6">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_xlfn.XLOOKUP(orderstable[[#This Row],[Customer ID]],customers!$A$1:$A$1001,customers!$I$1:$I$1001,,0)</f>
        <v>Yes</v>
      </c>
    </row>
    <row r="658" spans="1:16" x14ac:dyDescent="0.2">
      <c r="A658" s="3" t="s">
        <v>4196</v>
      </c>
      <c r="B658" s="5">
        <v>44485</v>
      </c>
      <c r="C658" s="3" t="s">
        <v>4197</v>
      </c>
      <c r="D658" s="4"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4" t="str">
        <f>_xlfn.XLOOKUP(D658,products!$A$1:$A$49,products!$B$1:$B$49,,0)</f>
        <v>Lib</v>
      </c>
      <c r="J658" s="4" t="str">
        <f>_xlfn.XLOOKUP($D658,products!$A$1:$A$49,products!$C$1:$C$49,,0)</f>
        <v>D</v>
      </c>
      <c r="K658" s="6">
        <f>_xlfn.XLOOKUP($D658,products!$A$1:$A$49,products!$D$1:$D$49,,0)</f>
        <v>1</v>
      </c>
      <c r="L658" s="7">
        <f>_xlfn.XLOOKUP($D658,products!$A$1:$A$49,products!$E$1:$E$49,,0)</f>
        <v>12.95</v>
      </c>
      <c r="M658" s="7">
        <f t="shared" si="30"/>
        <v>51.8</v>
      </c>
      <c r="N658" t="str">
        <f t="shared" si="31"/>
        <v>Liberica</v>
      </c>
      <c r="O658" t="str">
        <f t="shared" si="32"/>
        <v>Dark</v>
      </c>
      <c r="P658" t="str">
        <f>_xlfn.XLOOKUP(orderstable[[#This Row],[Customer ID]],customers!$A$1:$A$1001,customers!$I$1:$I$1001,,0)</f>
        <v>No</v>
      </c>
    </row>
    <row r="659" spans="1:16" x14ac:dyDescent="0.2">
      <c r="A659" s="3" t="s">
        <v>4201</v>
      </c>
      <c r="B659" s="5">
        <v>43831</v>
      </c>
      <c r="C659" s="3" t="s">
        <v>4202</v>
      </c>
      <c r="D659" s="4"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4" t="str">
        <f>_xlfn.XLOOKUP(D659,products!$A$1:$A$49,products!$B$1:$B$49,,0)</f>
        <v>Ara</v>
      </c>
      <c r="J659" s="4" t="str">
        <f>_xlfn.XLOOKUP($D659,products!$A$1:$A$49,products!$C$1:$C$49,,0)</f>
        <v>M</v>
      </c>
      <c r="K659" s="6">
        <f>_xlfn.XLOOKUP($D659,products!$A$1:$A$49,products!$D$1:$D$49,,0)</f>
        <v>0.5</v>
      </c>
      <c r="L659" s="7">
        <f>_xlfn.XLOOKUP($D659,products!$A$1:$A$49,products!$E$1:$E$49,,0)</f>
        <v>6.75</v>
      </c>
      <c r="M659" s="7">
        <f t="shared" si="30"/>
        <v>13.5</v>
      </c>
      <c r="N659" t="str">
        <f t="shared" si="31"/>
        <v>Arabica</v>
      </c>
      <c r="O659" t="str">
        <f t="shared" si="32"/>
        <v>Medium</v>
      </c>
      <c r="P659" t="str">
        <f>_xlfn.XLOOKUP(orderstable[[#This Row],[Customer ID]],customers!$A$1:$A$1001,customers!$I$1:$I$1001,,0)</f>
        <v>Yes</v>
      </c>
    </row>
    <row r="660" spans="1:16" x14ac:dyDescent="0.2">
      <c r="A660" s="3" t="s">
        <v>4207</v>
      </c>
      <c r="B660" s="5">
        <v>44630</v>
      </c>
      <c r="C660" s="3" t="s">
        <v>4263</v>
      </c>
      <c r="D660" s="4"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4" t="str">
        <f>_xlfn.XLOOKUP(D660,products!$A$1:$A$49,products!$B$1:$B$49,,0)</f>
        <v>Exc</v>
      </c>
      <c r="J660" s="4" t="str">
        <f>_xlfn.XLOOKUP($D660,products!$A$1:$A$49,products!$C$1:$C$49,,0)</f>
        <v>M</v>
      </c>
      <c r="K660" s="6">
        <f>_xlfn.XLOOKUP($D660,products!$A$1:$A$49,products!$D$1:$D$49,,0)</f>
        <v>0.5</v>
      </c>
      <c r="L660" s="7">
        <f>_xlfn.XLOOKUP($D660,products!$A$1:$A$49,products!$E$1:$E$49,,0)</f>
        <v>8.25</v>
      </c>
      <c r="M660" s="7">
        <f t="shared" si="30"/>
        <v>24.75</v>
      </c>
      <c r="N660" t="str">
        <f t="shared" si="31"/>
        <v>Excelsa</v>
      </c>
      <c r="O660" t="str">
        <f t="shared" si="32"/>
        <v>Medium</v>
      </c>
      <c r="P660" t="str">
        <f>_xlfn.XLOOKUP(orderstable[[#This Row],[Customer ID]],customers!$A$1:$A$1001,customers!$I$1:$I$1001,,0)</f>
        <v>Yes</v>
      </c>
    </row>
    <row r="661" spans="1:16" x14ac:dyDescent="0.2">
      <c r="A661" s="3" t="s">
        <v>4211</v>
      </c>
      <c r="B661" s="5">
        <v>44693</v>
      </c>
      <c r="C661" s="3" t="s">
        <v>4212</v>
      </c>
      <c r="D661" s="4"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4" t="str">
        <f>_xlfn.XLOOKUP(D661,products!$A$1:$A$49,products!$B$1:$B$49,,0)</f>
        <v>Ara</v>
      </c>
      <c r="J661" s="4" t="str">
        <f>_xlfn.XLOOKUP($D661,products!$A$1:$A$49,products!$C$1:$C$49,,0)</f>
        <v>D</v>
      </c>
      <c r="K661" s="6">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_xlfn.XLOOKUP(orderstable[[#This Row],[Customer ID]],customers!$A$1:$A$1001,customers!$I$1:$I$1001,,0)</f>
        <v>Yes</v>
      </c>
    </row>
    <row r="662" spans="1:16" x14ac:dyDescent="0.2">
      <c r="A662" s="3" t="s">
        <v>4217</v>
      </c>
      <c r="B662" s="5">
        <v>44084</v>
      </c>
      <c r="C662" s="3" t="s">
        <v>4218</v>
      </c>
      <c r="D662" s="4"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4" t="str">
        <f>_xlfn.XLOOKUP(D662,products!$A$1:$A$49,products!$B$1:$B$49,,0)</f>
        <v>Exc</v>
      </c>
      <c r="J662" s="4" t="str">
        <f>_xlfn.XLOOKUP($D662,products!$A$1:$A$49,products!$C$1:$C$49,,0)</f>
        <v>L</v>
      </c>
      <c r="K662" s="6">
        <f>_xlfn.XLOOKUP($D662,products!$A$1:$A$49,products!$D$1:$D$49,,0)</f>
        <v>0.5</v>
      </c>
      <c r="L662" s="7">
        <f>_xlfn.XLOOKUP($D662,products!$A$1:$A$49,products!$E$1:$E$49,,0)</f>
        <v>8.91</v>
      </c>
      <c r="M662" s="7">
        <f t="shared" si="30"/>
        <v>53.46</v>
      </c>
      <c r="N662" t="str">
        <f t="shared" si="31"/>
        <v>Excelsa</v>
      </c>
      <c r="O662" t="str">
        <f t="shared" si="32"/>
        <v>Light</v>
      </c>
      <c r="P662" t="str">
        <f>_xlfn.XLOOKUP(orderstable[[#This Row],[Customer ID]],customers!$A$1:$A$1001,customers!$I$1:$I$1001,,0)</f>
        <v>No</v>
      </c>
    </row>
    <row r="663" spans="1:16" x14ac:dyDescent="0.2">
      <c r="A663" s="3" t="s">
        <v>4223</v>
      </c>
      <c r="B663" s="5">
        <v>44485</v>
      </c>
      <c r="C663" s="3" t="s">
        <v>4224</v>
      </c>
      <c r="D663" s="4"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4" t="str">
        <f>_xlfn.XLOOKUP(D663,products!$A$1:$A$49,products!$B$1:$B$49,,0)</f>
        <v>Ara</v>
      </c>
      <c r="J663" s="4" t="str">
        <f>_xlfn.XLOOKUP($D663,products!$A$1:$A$49,products!$C$1:$C$49,,0)</f>
        <v>M</v>
      </c>
      <c r="K663" s="6">
        <f>_xlfn.XLOOKUP($D663,products!$A$1:$A$49,products!$D$1:$D$49,,0)</f>
        <v>0.2</v>
      </c>
      <c r="L663" s="7">
        <f>_xlfn.XLOOKUP($D663,products!$A$1:$A$49,products!$E$1:$E$49,,0)</f>
        <v>3.375</v>
      </c>
      <c r="M663" s="7">
        <f t="shared" si="30"/>
        <v>20.25</v>
      </c>
      <c r="N663" t="str">
        <f t="shared" si="31"/>
        <v>Arabica</v>
      </c>
      <c r="O663" t="str">
        <f t="shared" si="32"/>
        <v>Medium</v>
      </c>
      <c r="P663" t="str">
        <f>_xlfn.XLOOKUP(orderstable[[#This Row],[Customer ID]],customers!$A$1:$A$1001,customers!$I$1:$I$1001,,0)</f>
        <v>Yes</v>
      </c>
    </row>
    <row r="664" spans="1:16" x14ac:dyDescent="0.2">
      <c r="A664" s="3" t="s">
        <v>4229</v>
      </c>
      <c r="B664" s="5">
        <v>44364</v>
      </c>
      <c r="C664" s="3" t="s">
        <v>4230</v>
      </c>
      <c r="D664" s="4"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4" t="str">
        <f>_xlfn.XLOOKUP(D664,products!$A$1:$A$49,products!$B$1:$B$49,,0)</f>
        <v>Lib</v>
      </c>
      <c r="J664" s="4" t="str">
        <f>_xlfn.XLOOKUP($D664,products!$A$1:$A$49,products!$C$1:$C$49,,0)</f>
        <v>D</v>
      </c>
      <c r="K664" s="6">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_xlfn.XLOOKUP(orderstable[[#This Row],[Customer ID]],customers!$A$1:$A$1001,customers!$I$1:$I$1001,,0)</f>
        <v>No</v>
      </c>
    </row>
    <row r="665" spans="1:16" x14ac:dyDescent="0.2">
      <c r="A665" s="3" t="s">
        <v>4234</v>
      </c>
      <c r="B665" s="5">
        <v>43554</v>
      </c>
      <c r="C665" s="3" t="s">
        <v>4235</v>
      </c>
      <c r="D665" s="4"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4" t="str">
        <f>_xlfn.XLOOKUP(D665,products!$A$1:$A$49,products!$B$1:$B$49,,0)</f>
        <v>Ara</v>
      </c>
      <c r="J665" s="4" t="str">
        <f>_xlfn.XLOOKUP($D665,products!$A$1:$A$49,products!$C$1:$C$49,,0)</f>
        <v>M</v>
      </c>
      <c r="K665" s="6">
        <f>_xlfn.XLOOKUP($D665,products!$A$1:$A$49,products!$D$1:$D$49,,0)</f>
        <v>1</v>
      </c>
      <c r="L665" s="7">
        <f>_xlfn.XLOOKUP($D665,products!$A$1:$A$49,products!$E$1:$E$49,,0)</f>
        <v>11.25</v>
      </c>
      <c r="M665" s="7">
        <f t="shared" si="30"/>
        <v>67.5</v>
      </c>
      <c r="N665" t="str">
        <f t="shared" si="31"/>
        <v>Arabica</v>
      </c>
      <c r="O665" t="str">
        <f t="shared" si="32"/>
        <v>Medium</v>
      </c>
      <c r="P665" t="str">
        <f>_xlfn.XLOOKUP(orderstable[[#This Row],[Customer ID]],customers!$A$1:$A$1001,customers!$I$1:$I$1001,,0)</f>
        <v>No</v>
      </c>
    </row>
    <row r="666" spans="1:16" x14ac:dyDescent="0.2">
      <c r="A666" s="3" t="s">
        <v>4239</v>
      </c>
      <c r="B666" s="5">
        <v>44549</v>
      </c>
      <c r="C666" s="3" t="s">
        <v>4240</v>
      </c>
      <c r="D666" s="4"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4" t="str">
        <f>_xlfn.XLOOKUP(D666,products!$A$1:$A$49,products!$B$1:$B$49,,0)</f>
        <v>Exc</v>
      </c>
      <c r="J666" s="4" t="str">
        <f>_xlfn.XLOOKUP($D666,products!$A$1:$A$49,products!$C$1:$C$49,,0)</f>
        <v>D</v>
      </c>
      <c r="K666" s="6">
        <f>_xlfn.XLOOKUP($D666,products!$A$1:$A$49,products!$D$1:$D$49,,0)</f>
        <v>1</v>
      </c>
      <c r="L666" s="7">
        <f>_xlfn.XLOOKUP($D666,products!$A$1:$A$49,products!$E$1:$E$49,,0)</f>
        <v>12.15</v>
      </c>
      <c r="M666" s="7">
        <f t="shared" si="30"/>
        <v>72.900000000000006</v>
      </c>
      <c r="N666" t="str">
        <f t="shared" si="31"/>
        <v>Excelsa</v>
      </c>
      <c r="O666" t="str">
        <f t="shared" si="32"/>
        <v>Dark</v>
      </c>
      <c r="P666" t="str">
        <f>_xlfn.XLOOKUP(orderstable[[#This Row],[Customer ID]],customers!$A$1:$A$1001,customers!$I$1:$I$1001,,0)</f>
        <v>No</v>
      </c>
    </row>
    <row r="667" spans="1:16" x14ac:dyDescent="0.2">
      <c r="A667" s="3" t="s">
        <v>4239</v>
      </c>
      <c r="B667" s="5">
        <v>44549</v>
      </c>
      <c r="C667" s="3" t="s">
        <v>4240</v>
      </c>
      <c r="D667" s="4"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4" t="str">
        <f>_xlfn.XLOOKUP(D667,products!$A$1:$A$49,products!$B$1:$B$49,,0)</f>
        <v>Lib</v>
      </c>
      <c r="J667" s="4" t="str">
        <f>_xlfn.XLOOKUP($D667,products!$A$1:$A$49,products!$C$1:$C$49,,0)</f>
        <v>D</v>
      </c>
      <c r="K667" s="6">
        <f>_xlfn.XLOOKUP($D667,products!$A$1:$A$49,products!$D$1:$D$49,,0)</f>
        <v>0.2</v>
      </c>
      <c r="L667" s="7">
        <f>_xlfn.XLOOKUP($D667,products!$A$1:$A$49,products!$E$1:$E$49,,0)</f>
        <v>3.8849999999999998</v>
      </c>
      <c r="M667" s="7">
        <f t="shared" si="30"/>
        <v>7.77</v>
      </c>
      <c r="N667" t="str">
        <f t="shared" si="31"/>
        <v>Liberica</v>
      </c>
      <c r="O667" t="str">
        <f t="shared" si="32"/>
        <v>Dark</v>
      </c>
      <c r="P667" t="str">
        <f>_xlfn.XLOOKUP(orderstable[[#This Row],[Customer ID]],customers!$A$1:$A$1001,customers!$I$1:$I$1001,,0)</f>
        <v>No</v>
      </c>
    </row>
    <row r="668" spans="1:16" x14ac:dyDescent="0.2">
      <c r="A668" s="3" t="s">
        <v>4250</v>
      </c>
      <c r="B668" s="5">
        <v>43987</v>
      </c>
      <c r="C668" s="3" t="s">
        <v>4251</v>
      </c>
      <c r="D668" s="4"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4" t="str">
        <f>_xlfn.XLOOKUP(D668,products!$A$1:$A$49,products!$B$1:$B$49,,0)</f>
        <v>Ara</v>
      </c>
      <c r="J668" s="4" t="str">
        <f>_xlfn.XLOOKUP($D668,products!$A$1:$A$49,products!$C$1:$C$49,,0)</f>
        <v>D</v>
      </c>
      <c r="K668" s="6">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_xlfn.XLOOKUP(orderstable[[#This Row],[Customer ID]],customers!$A$1:$A$1001,customers!$I$1:$I$1001,,0)</f>
        <v>No</v>
      </c>
    </row>
    <row r="669" spans="1:16" x14ac:dyDescent="0.2">
      <c r="A669" s="3" t="s">
        <v>4256</v>
      </c>
      <c r="B669" s="5">
        <v>44451</v>
      </c>
      <c r="C669" s="3" t="s">
        <v>4257</v>
      </c>
      <c r="D669" s="4"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4" t="str">
        <f>_xlfn.XLOOKUP(D669,products!$A$1:$A$49,products!$B$1:$B$49,,0)</f>
        <v>Ara</v>
      </c>
      <c r="J669" s="4" t="str">
        <f>_xlfn.XLOOKUP($D669,products!$A$1:$A$49,products!$C$1:$C$49,,0)</f>
        <v>D</v>
      </c>
      <c r="K669" s="6">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_xlfn.XLOOKUP(orderstable[[#This Row],[Customer ID]],customers!$A$1:$A$1001,customers!$I$1:$I$1001,,0)</f>
        <v>No</v>
      </c>
    </row>
    <row r="670" spans="1:16" x14ac:dyDescent="0.2">
      <c r="A670" s="3" t="s">
        <v>4262</v>
      </c>
      <c r="B670" s="5">
        <v>44636</v>
      </c>
      <c r="C670" s="3" t="s">
        <v>4263</v>
      </c>
      <c r="D670" s="4"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4" t="str">
        <f>_xlfn.XLOOKUP(D670,products!$A$1:$A$49,products!$B$1:$B$49,,0)</f>
        <v>Rob</v>
      </c>
      <c r="J670" s="4" t="str">
        <f>_xlfn.XLOOKUP($D670,products!$A$1:$A$49,products!$C$1:$C$49,,0)</f>
        <v>L</v>
      </c>
      <c r="K670" s="6">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_xlfn.XLOOKUP(orderstable[[#This Row],[Customer ID]],customers!$A$1:$A$1001,customers!$I$1:$I$1001,,0)</f>
        <v>Yes</v>
      </c>
    </row>
    <row r="671" spans="1:16" x14ac:dyDescent="0.2">
      <c r="A671" s="3" t="s">
        <v>4268</v>
      </c>
      <c r="B671" s="5">
        <v>44551</v>
      </c>
      <c r="C671" s="3" t="s">
        <v>4269</v>
      </c>
      <c r="D671" s="4"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4" t="str">
        <f>_xlfn.XLOOKUP(D671,products!$A$1:$A$49,products!$B$1:$B$49,,0)</f>
        <v>Lib</v>
      </c>
      <c r="J671" s="4" t="str">
        <f>_xlfn.XLOOKUP($D671,products!$A$1:$A$49,products!$C$1:$C$49,,0)</f>
        <v>M</v>
      </c>
      <c r="K671" s="6">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_xlfn.XLOOKUP(orderstable[[#This Row],[Customer ID]],customers!$A$1:$A$1001,customers!$I$1:$I$1001,,0)</f>
        <v>No</v>
      </c>
    </row>
    <row r="672" spans="1:16" x14ac:dyDescent="0.2">
      <c r="A672" s="3" t="s">
        <v>4274</v>
      </c>
      <c r="B672" s="5">
        <v>43606</v>
      </c>
      <c r="C672" s="3" t="s">
        <v>4275</v>
      </c>
      <c r="D672" s="4"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4" t="str">
        <f>_xlfn.XLOOKUP(D672,products!$A$1:$A$49,products!$B$1:$B$49,,0)</f>
        <v>Lib</v>
      </c>
      <c r="J672" s="4" t="str">
        <f>_xlfn.XLOOKUP($D672,products!$A$1:$A$49,products!$C$1:$C$49,,0)</f>
        <v>M</v>
      </c>
      <c r="K672" s="6">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_xlfn.XLOOKUP(orderstable[[#This Row],[Customer ID]],customers!$A$1:$A$1001,customers!$I$1:$I$1001,,0)</f>
        <v>Yes</v>
      </c>
    </row>
    <row r="673" spans="1:16" x14ac:dyDescent="0.2">
      <c r="A673" s="3" t="s">
        <v>4280</v>
      </c>
      <c r="B673" s="5">
        <v>44495</v>
      </c>
      <c r="C673" s="3" t="s">
        <v>4281</v>
      </c>
      <c r="D673" s="4"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4" t="str">
        <f>_xlfn.XLOOKUP(D673,products!$A$1:$A$49,products!$B$1:$B$49,,0)</f>
        <v>Rob</v>
      </c>
      <c r="J673" s="4" t="str">
        <f>_xlfn.XLOOKUP($D673,products!$A$1:$A$49,products!$C$1:$C$49,,0)</f>
        <v>L</v>
      </c>
      <c r="K673" s="6">
        <f>_xlfn.XLOOKUP($D673,products!$A$1:$A$49,products!$D$1:$D$49,,0)</f>
        <v>1</v>
      </c>
      <c r="L673" s="7">
        <f>_xlfn.XLOOKUP($D673,products!$A$1:$A$49,products!$E$1:$E$49,,0)</f>
        <v>11.95</v>
      </c>
      <c r="M673" s="7">
        <f t="shared" si="30"/>
        <v>59.75</v>
      </c>
      <c r="N673" t="str">
        <f t="shared" si="31"/>
        <v>Robusta</v>
      </c>
      <c r="O673" t="str">
        <f t="shared" si="32"/>
        <v>Light</v>
      </c>
      <c r="P673" t="str">
        <f>_xlfn.XLOOKUP(orderstable[[#This Row],[Customer ID]],customers!$A$1:$A$1001,customers!$I$1:$I$1001,,0)</f>
        <v>No</v>
      </c>
    </row>
    <row r="674" spans="1:16" x14ac:dyDescent="0.2">
      <c r="A674" s="3" t="s">
        <v>4286</v>
      </c>
      <c r="B674" s="5">
        <v>43916</v>
      </c>
      <c r="C674" s="3" t="s">
        <v>4287</v>
      </c>
      <c r="D674" s="4"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4" t="str">
        <f>_xlfn.XLOOKUP(D674,products!$A$1:$A$49,products!$B$1:$B$49,,0)</f>
        <v>Lib</v>
      </c>
      <c r="J674" s="4" t="str">
        <f>_xlfn.XLOOKUP($D674,products!$A$1:$A$49,products!$C$1:$C$49,,0)</f>
        <v>M</v>
      </c>
      <c r="K674" s="6">
        <f>_xlfn.XLOOKUP($D674,products!$A$1:$A$49,products!$D$1:$D$49,,0)</f>
        <v>0.5</v>
      </c>
      <c r="L674" s="7">
        <f>_xlfn.XLOOKUP($D674,products!$A$1:$A$49,products!$E$1:$E$49,,0)</f>
        <v>8.73</v>
      </c>
      <c r="M674" s="7">
        <f t="shared" si="30"/>
        <v>43.650000000000006</v>
      </c>
      <c r="N674" t="str">
        <f t="shared" si="31"/>
        <v>Liberica</v>
      </c>
      <c r="O674" t="str">
        <f t="shared" si="32"/>
        <v>Medium</v>
      </c>
      <c r="P674" t="str">
        <f>_xlfn.XLOOKUP(orderstable[[#This Row],[Customer ID]],customers!$A$1:$A$1001,customers!$I$1:$I$1001,,0)</f>
        <v>Yes</v>
      </c>
    </row>
    <row r="675" spans="1:16" x14ac:dyDescent="0.2">
      <c r="A675" s="3" t="s">
        <v>4291</v>
      </c>
      <c r="B675" s="5">
        <v>44118</v>
      </c>
      <c r="C675" s="3" t="s">
        <v>4292</v>
      </c>
      <c r="D675" s="4"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4" t="str">
        <f>_xlfn.XLOOKUP(D675,products!$A$1:$A$49,products!$B$1:$B$49,,0)</f>
        <v>Exc</v>
      </c>
      <c r="J675" s="4" t="str">
        <f>_xlfn.XLOOKUP($D675,products!$A$1:$A$49,products!$C$1:$C$49,,0)</f>
        <v>M</v>
      </c>
      <c r="K675" s="6">
        <f>_xlfn.XLOOKUP($D675,products!$A$1:$A$49,products!$D$1:$D$49,,0)</f>
        <v>1</v>
      </c>
      <c r="L675" s="7">
        <f>_xlfn.XLOOKUP($D675,products!$A$1:$A$49,products!$E$1:$E$49,,0)</f>
        <v>13.75</v>
      </c>
      <c r="M675" s="7">
        <f t="shared" si="30"/>
        <v>82.5</v>
      </c>
      <c r="N675" t="str">
        <f t="shared" si="31"/>
        <v>Excelsa</v>
      </c>
      <c r="O675" t="str">
        <f t="shared" si="32"/>
        <v>Medium</v>
      </c>
      <c r="P675" t="str">
        <f>_xlfn.XLOOKUP(orderstable[[#This Row],[Customer ID]],customers!$A$1:$A$1001,customers!$I$1:$I$1001,,0)</f>
        <v>Yes</v>
      </c>
    </row>
    <row r="676" spans="1:16" x14ac:dyDescent="0.2">
      <c r="A676" s="3" t="s">
        <v>4297</v>
      </c>
      <c r="B676" s="5">
        <v>44543</v>
      </c>
      <c r="C676" s="3" t="s">
        <v>4298</v>
      </c>
      <c r="D676" s="4"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4" t="str">
        <f>_xlfn.XLOOKUP(D676,products!$A$1:$A$49,products!$B$1:$B$49,,0)</f>
        <v>Ara</v>
      </c>
      <c r="J676" s="4" t="str">
        <f>_xlfn.XLOOKUP($D676,products!$A$1:$A$49,products!$C$1:$C$49,,0)</f>
        <v>L</v>
      </c>
      <c r="K676" s="6">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_xlfn.XLOOKUP(orderstable[[#This Row],[Customer ID]],customers!$A$1:$A$1001,customers!$I$1:$I$1001,,0)</f>
        <v>Yes</v>
      </c>
    </row>
    <row r="677" spans="1:16" x14ac:dyDescent="0.2">
      <c r="A677" s="3" t="s">
        <v>4303</v>
      </c>
      <c r="B677" s="5">
        <v>44263</v>
      </c>
      <c r="C677" s="3" t="s">
        <v>4304</v>
      </c>
      <c r="D677" s="4"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4" t="str">
        <f>_xlfn.XLOOKUP(D677,products!$A$1:$A$49,products!$B$1:$B$49,,0)</f>
        <v>Lib</v>
      </c>
      <c r="J677" s="4" t="str">
        <f>_xlfn.XLOOKUP($D677,products!$A$1:$A$49,products!$C$1:$C$49,,0)</f>
        <v>D</v>
      </c>
      <c r="K677" s="6">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_xlfn.XLOOKUP(orderstable[[#This Row],[Customer ID]],customers!$A$1:$A$1001,customers!$I$1:$I$1001,,0)</f>
        <v>Yes</v>
      </c>
    </row>
    <row r="678" spans="1:16" x14ac:dyDescent="0.2">
      <c r="A678" s="3" t="s">
        <v>4308</v>
      </c>
      <c r="B678" s="5">
        <v>44217</v>
      </c>
      <c r="C678" s="3" t="s">
        <v>4309</v>
      </c>
      <c r="D678" s="4"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4" t="str">
        <f>_xlfn.XLOOKUP(D678,products!$A$1:$A$49,products!$B$1:$B$49,,0)</f>
        <v>Lib</v>
      </c>
      <c r="J678" s="4" t="str">
        <f>_xlfn.XLOOKUP($D678,products!$A$1:$A$49,products!$C$1:$C$49,,0)</f>
        <v>L</v>
      </c>
      <c r="K678" s="6">
        <f>_xlfn.XLOOKUP($D678,products!$A$1:$A$49,products!$D$1:$D$49,,0)</f>
        <v>0.5</v>
      </c>
      <c r="L678" s="7">
        <f>_xlfn.XLOOKUP($D678,products!$A$1:$A$49,products!$E$1:$E$49,,0)</f>
        <v>9.51</v>
      </c>
      <c r="M678" s="7">
        <f t="shared" si="30"/>
        <v>47.55</v>
      </c>
      <c r="N678" t="str">
        <f t="shared" si="31"/>
        <v>Liberica</v>
      </c>
      <c r="O678" t="str">
        <f t="shared" si="32"/>
        <v>Light</v>
      </c>
      <c r="P678" t="str">
        <f>_xlfn.XLOOKUP(orderstable[[#This Row],[Customer ID]],customers!$A$1:$A$1001,customers!$I$1:$I$1001,,0)</f>
        <v>No</v>
      </c>
    </row>
    <row r="679" spans="1:16" x14ac:dyDescent="0.2">
      <c r="A679" s="3" t="s">
        <v>4313</v>
      </c>
      <c r="B679" s="5">
        <v>44206</v>
      </c>
      <c r="C679" s="3" t="s">
        <v>4314</v>
      </c>
      <c r="D679" s="4"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4" t="str">
        <f>_xlfn.XLOOKUP(D679,products!$A$1:$A$49,products!$B$1:$B$49,,0)</f>
        <v>Lib</v>
      </c>
      <c r="J679" s="4" t="str">
        <f>_xlfn.XLOOKUP($D679,products!$A$1:$A$49,products!$C$1:$C$49,,0)</f>
        <v>M</v>
      </c>
      <c r="K679" s="6">
        <f>_xlfn.XLOOKUP($D679,products!$A$1:$A$49,products!$D$1:$D$49,,0)</f>
        <v>0.5</v>
      </c>
      <c r="L679" s="7">
        <f>_xlfn.XLOOKUP($D679,products!$A$1:$A$49,products!$E$1:$E$49,,0)</f>
        <v>8.73</v>
      </c>
      <c r="M679" s="7">
        <f t="shared" si="30"/>
        <v>43.650000000000006</v>
      </c>
      <c r="N679" t="str">
        <f t="shared" si="31"/>
        <v>Liberica</v>
      </c>
      <c r="O679" t="str">
        <f t="shared" si="32"/>
        <v>Medium</v>
      </c>
      <c r="P679" t="str">
        <f>_xlfn.XLOOKUP(orderstable[[#This Row],[Customer ID]],customers!$A$1:$A$1001,customers!$I$1:$I$1001,,0)</f>
        <v>No</v>
      </c>
    </row>
    <row r="680" spans="1:16" x14ac:dyDescent="0.2">
      <c r="A680" s="3" t="s">
        <v>4319</v>
      </c>
      <c r="B680" s="5">
        <v>44281</v>
      </c>
      <c r="C680" s="3" t="s">
        <v>4320</v>
      </c>
      <c r="D680" s="4"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4" t="str">
        <f>_xlfn.XLOOKUP(D680,products!$A$1:$A$49,products!$B$1:$B$49,,0)</f>
        <v>Ara</v>
      </c>
      <c r="J680" s="4" t="str">
        <f>_xlfn.XLOOKUP($D680,products!$A$1:$A$49,products!$C$1:$C$49,,0)</f>
        <v>L</v>
      </c>
      <c r="K680" s="6">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_xlfn.XLOOKUP(orderstable[[#This Row],[Customer ID]],customers!$A$1:$A$1001,customers!$I$1:$I$1001,,0)</f>
        <v>Yes</v>
      </c>
    </row>
    <row r="681" spans="1:16" x14ac:dyDescent="0.2">
      <c r="A681" s="3" t="s">
        <v>4325</v>
      </c>
      <c r="B681" s="5">
        <v>44645</v>
      </c>
      <c r="C681" s="3" t="s">
        <v>4326</v>
      </c>
      <c r="D681" s="4"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4" t="str">
        <f>_xlfn.XLOOKUP(D681,products!$A$1:$A$49,products!$B$1:$B$49,,0)</f>
        <v>Rob</v>
      </c>
      <c r="J681" s="4" t="str">
        <f>_xlfn.XLOOKUP($D681,products!$A$1:$A$49,products!$C$1:$C$49,,0)</f>
        <v>L</v>
      </c>
      <c r="K681" s="6">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_xlfn.XLOOKUP(orderstable[[#This Row],[Customer ID]],customers!$A$1:$A$1001,customers!$I$1:$I$1001,,0)</f>
        <v>No</v>
      </c>
    </row>
    <row r="682" spans="1:16" x14ac:dyDescent="0.2">
      <c r="A682" s="3" t="s">
        <v>4331</v>
      </c>
      <c r="B682" s="5">
        <v>44399</v>
      </c>
      <c r="C682" s="3" t="s">
        <v>4332</v>
      </c>
      <c r="D682" s="4"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4" t="str">
        <f>_xlfn.XLOOKUP(D682,products!$A$1:$A$49,products!$B$1:$B$49,,0)</f>
        <v>Ara</v>
      </c>
      <c r="J682" s="4" t="str">
        <f>_xlfn.XLOOKUP($D682,products!$A$1:$A$49,products!$C$1:$C$49,,0)</f>
        <v>M</v>
      </c>
      <c r="K682" s="6">
        <f>_xlfn.XLOOKUP($D682,products!$A$1:$A$49,products!$D$1:$D$49,,0)</f>
        <v>1</v>
      </c>
      <c r="L682" s="7">
        <f>_xlfn.XLOOKUP($D682,products!$A$1:$A$49,products!$E$1:$E$49,,0)</f>
        <v>11.25</v>
      </c>
      <c r="M682" s="7">
        <f t="shared" si="30"/>
        <v>56.25</v>
      </c>
      <c r="N682" t="str">
        <f t="shared" si="31"/>
        <v>Arabica</v>
      </c>
      <c r="O682" t="str">
        <f t="shared" si="32"/>
        <v>Medium</v>
      </c>
      <c r="P682" t="str">
        <f>_xlfn.XLOOKUP(orderstable[[#This Row],[Customer ID]],customers!$A$1:$A$1001,customers!$I$1:$I$1001,,0)</f>
        <v>No</v>
      </c>
    </row>
    <row r="683" spans="1:16" x14ac:dyDescent="0.2">
      <c r="A683" s="3" t="s">
        <v>4336</v>
      </c>
      <c r="B683" s="5">
        <v>44080</v>
      </c>
      <c r="C683" s="3" t="s">
        <v>4337</v>
      </c>
      <c r="D683" s="4"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4" t="str">
        <f>_xlfn.XLOOKUP(D683,products!$A$1:$A$49,products!$B$1:$B$49,,0)</f>
        <v>Lib</v>
      </c>
      <c r="J683" s="4" t="str">
        <f>_xlfn.XLOOKUP($D683,products!$A$1:$A$49,products!$C$1:$C$49,,0)</f>
        <v>L</v>
      </c>
      <c r="K683" s="6">
        <f>_xlfn.XLOOKUP($D683,products!$A$1:$A$49,products!$D$1:$D$49,,0)</f>
        <v>0.2</v>
      </c>
      <c r="L683" s="7">
        <f>_xlfn.XLOOKUP($D683,products!$A$1:$A$49,products!$E$1:$E$49,,0)</f>
        <v>4.7549999999999999</v>
      </c>
      <c r="M683" s="7">
        <f t="shared" si="30"/>
        <v>9.51</v>
      </c>
      <c r="N683" t="str">
        <f t="shared" si="31"/>
        <v>Liberica</v>
      </c>
      <c r="O683" t="str">
        <f t="shared" si="32"/>
        <v>Light</v>
      </c>
      <c r="P683" t="str">
        <f>_xlfn.XLOOKUP(orderstable[[#This Row],[Customer ID]],customers!$A$1:$A$1001,customers!$I$1:$I$1001,,0)</f>
        <v>Yes</v>
      </c>
    </row>
    <row r="684" spans="1:16" x14ac:dyDescent="0.2">
      <c r="A684" s="3" t="s">
        <v>4342</v>
      </c>
      <c r="B684" s="5">
        <v>43827</v>
      </c>
      <c r="C684" s="3" t="s">
        <v>4343</v>
      </c>
      <c r="D684" s="4"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4" t="str">
        <f>_xlfn.XLOOKUP(D684,products!$A$1:$A$49,products!$B$1:$B$49,,0)</f>
        <v>Exc</v>
      </c>
      <c r="J684" s="4" t="str">
        <f>_xlfn.XLOOKUP($D684,products!$A$1:$A$49,products!$C$1:$C$49,,0)</f>
        <v>M</v>
      </c>
      <c r="K684" s="6">
        <f>_xlfn.XLOOKUP($D684,products!$A$1:$A$49,products!$D$1:$D$49,,0)</f>
        <v>0.2</v>
      </c>
      <c r="L684" s="7">
        <f>_xlfn.XLOOKUP($D684,products!$A$1:$A$49,products!$E$1:$E$49,,0)</f>
        <v>4.125</v>
      </c>
      <c r="M684" s="7">
        <f t="shared" si="30"/>
        <v>8.25</v>
      </c>
      <c r="N684" t="str">
        <f t="shared" si="31"/>
        <v>Excelsa</v>
      </c>
      <c r="O684" t="str">
        <f t="shared" si="32"/>
        <v>Medium</v>
      </c>
      <c r="P684" t="str">
        <f>_xlfn.XLOOKUP(orderstable[[#This Row],[Customer ID]],customers!$A$1:$A$1001,customers!$I$1:$I$1001,,0)</f>
        <v>Yes</v>
      </c>
    </row>
    <row r="685" spans="1:16" x14ac:dyDescent="0.2">
      <c r="A685" s="3" t="s">
        <v>4348</v>
      </c>
      <c r="B685" s="5">
        <v>43941</v>
      </c>
      <c r="C685" s="3" t="s">
        <v>4349</v>
      </c>
      <c r="D685" s="4"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4" t="str">
        <f>_xlfn.XLOOKUP(D685,products!$A$1:$A$49,products!$B$1:$B$49,,0)</f>
        <v>Lib</v>
      </c>
      <c r="J685" s="4" t="str">
        <f>_xlfn.XLOOKUP($D685,products!$A$1:$A$49,products!$C$1:$C$49,,0)</f>
        <v>D</v>
      </c>
      <c r="K685" s="6">
        <f>_xlfn.XLOOKUP($D685,products!$A$1:$A$49,products!$D$1:$D$49,,0)</f>
        <v>0.5</v>
      </c>
      <c r="L685" s="7">
        <f>_xlfn.XLOOKUP($D685,products!$A$1:$A$49,products!$E$1:$E$49,,0)</f>
        <v>7.77</v>
      </c>
      <c r="M685" s="7">
        <f t="shared" si="30"/>
        <v>46.62</v>
      </c>
      <c r="N685" t="str">
        <f t="shared" si="31"/>
        <v>Liberica</v>
      </c>
      <c r="O685" t="str">
        <f t="shared" si="32"/>
        <v>Dark</v>
      </c>
      <c r="P685" t="str">
        <f>_xlfn.XLOOKUP(orderstable[[#This Row],[Customer ID]],customers!$A$1:$A$1001,customers!$I$1:$I$1001,,0)</f>
        <v>No</v>
      </c>
    </row>
    <row r="686" spans="1:16" x14ac:dyDescent="0.2">
      <c r="A686" s="3" t="s">
        <v>4354</v>
      </c>
      <c r="B686" s="5">
        <v>43517</v>
      </c>
      <c r="C686" s="3" t="s">
        <v>4355</v>
      </c>
      <c r="D686" s="4"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4" t="str">
        <f>_xlfn.XLOOKUP(D686,products!$A$1:$A$49,products!$B$1:$B$49,,0)</f>
        <v>Rob</v>
      </c>
      <c r="J686" s="4" t="str">
        <f>_xlfn.XLOOKUP($D686,products!$A$1:$A$49,products!$C$1:$C$49,,0)</f>
        <v>L</v>
      </c>
      <c r="K686" s="6">
        <f>_xlfn.XLOOKUP($D686,products!$A$1:$A$49,products!$D$1:$D$49,,0)</f>
        <v>1</v>
      </c>
      <c r="L686" s="7">
        <f>_xlfn.XLOOKUP($D686,products!$A$1:$A$49,products!$E$1:$E$49,,0)</f>
        <v>11.95</v>
      </c>
      <c r="M686" s="7">
        <f t="shared" si="30"/>
        <v>71.699999999999989</v>
      </c>
      <c r="N686" t="str">
        <f t="shared" si="31"/>
        <v>Robusta</v>
      </c>
      <c r="O686" t="str">
        <f t="shared" si="32"/>
        <v>Light</v>
      </c>
      <c r="P686" t="str">
        <f>_xlfn.XLOOKUP(orderstable[[#This Row],[Customer ID]],customers!$A$1:$A$1001,customers!$I$1:$I$1001,,0)</f>
        <v>No</v>
      </c>
    </row>
    <row r="687" spans="1:16" x14ac:dyDescent="0.2">
      <c r="A687" s="3" t="s">
        <v>4359</v>
      </c>
      <c r="B687" s="5">
        <v>44637</v>
      </c>
      <c r="C687" s="3" t="s">
        <v>4360</v>
      </c>
      <c r="D687" s="4"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4" t="str">
        <f>_xlfn.XLOOKUP(D687,products!$A$1:$A$49,products!$B$1:$B$49,,0)</f>
        <v>Lib</v>
      </c>
      <c r="J687" s="4" t="str">
        <f>_xlfn.XLOOKUP($D687,products!$A$1:$A$49,products!$C$1:$C$49,,0)</f>
        <v>L</v>
      </c>
      <c r="K687" s="6">
        <f>_xlfn.XLOOKUP($D687,products!$A$1:$A$49,products!$D$1:$D$49,,0)</f>
        <v>2.5</v>
      </c>
      <c r="L687" s="7">
        <f>_xlfn.XLOOKUP($D687,products!$A$1:$A$49,products!$E$1:$E$49,,0)</f>
        <v>36.454999999999998</v>
      </c>
      <c r="M687" s="7">
        <f t="shared" si="30"/>
        <v>72.91</v>
      </c>
      <c r="N687" t="str">
        <f t="shared" si="31"/>
        <v>Liberica</v>
      </c>
      <c r="O687" t="str">
        <f t="shared" si="32"/>
        <v>Light</v>
      </c>
      <c r="P687" t="str">
        <f>_xlfn.XLOOKUP(orderstable[[#This Row],[Customer ID]],customers!$A$1:$A$1001,customers!$I$1:$I$1001,,0)</f>
        <v>Yes</v>
      </c>
    </row>
    <row r="688" spans="1:16" x14ac:dyDescent="0.2">
      <c r="A688" s="3" t="s">
        <v>4365</v>
      </c>
      <c r="B688" s="5">
        <v>44330</v>
      </c>
      <c r="C688" s="3" t="s">
        <v>4366</v>
      </c>
      <c r="D688" s="4"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4" t="str">
        <f>_xlfn.XLOOKUP(D688,products!$A$1:$A$49,products!$B$1:$B$49,,0)</f>
        <v>Rob</v>
      </c>
      <c r="J688" s="4" t="str">
        <f>_xlfn.XLOOKUP($D688,products!$A$1:$A$49,products!$C$1:$C$49,,0)</f>
        <v>D</v>
      </c>
      <c r="K688" s="6">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_xlfn.XLOOKUP(orderstable[[#This Row],[Customer ID]],customers!$A$1:$A$1001,customers!$I$1:$I$1001,,0)</f>
        <v>Yes</v>
      </c>
    </row>
    <row r="689" spans="1:16" x14ac:dyDescent="0.2">
      <c r="A689" s="3" t="s">
        <v>4371</v>
      </c>
      <c r="B689" s="5">
        <v>43471</v>
      </c>
      <c r="C689" s="3" t="s">
        <v>4372</v>
      </c>
      <c r="D689" s="4"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4" t="str">
        <f>_xlfn.XLOOKUP(D689,products!$A$1:$A$49,products!$B$1:$B$49,,0)</f>
        <v>Exc</v>
      </c>
      <c r="J689" s="4" t="str">
        <f>_xlfn.XLOOKUP($D689,products!$A$1:$A$49,products!$C$1:$C$49,,0)</f>
        <v>M</v>
      </c>
      <c r="K689" s="6">
        <f>_xlfn.XLOOKUP($D689,products!$A$1:$A$49,products!$D$1:$D$49,,0)</f>
        <v>0.5</v>
      </c>
      <c r="L689" s="7">
        <f>_xlfn.XLOOKUP($D689,products!$A$1:$A$49,products!$E$1:$E$49,,0)</f>
        <v>8.25</v>
      </c>
      <c r="M689" s="7">
        <f t="shared" si="30"/>
        <v>16.5</v>
      </c>
      <c r="N689" t="str">
        <f t="shared" si="31"/>
        <v>Excelsa</v>
      </c>
      <c r="O689" t="str">
        <f t="shared" si="32"/>
        <v>Medium</v>
      </c>
      <c r="P689" t="str">
        <f>_xlfn.XLOOKUP(orderstable[[#This Row],[Customer ID]],customers!$A$1:$A$1001,customers!$I$1:$I$1001,,0)</f>
        <v>No</v>
      </c>
    </row>
    <row r="690" spans="1:16" x14ac:dyDescent="0.2">
      <c r="A690" s="3" t="s">
        <v>4377</v>
      </c>
      <c r="B690" s="5">
        <v>43579</v>
      </c>
      <c r="C690" s="3" t="s">
        <v>4378</v>
      </c>
      <c r="D690" s="4"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4" t="str">
        <f>_xlfn.XLOOKUP(D690,products!$A$1:$A$49,products!$B$1:$B$49,,0)</f>
        <v>Ara</v>
      </c>
      <c r="J690" s="4" t="str">
        <f>_xlfn.XLOOKUP($D690,products!$A$1:$A$49,products!$C$1:$C$49,,0)</f>
        <v>L</v>
      </c>
      <c r="K690" s="6">
        <f>_xlfn.XLOOKUP($D690,products!$A$1:$A$49,products!$D$1:$D$49,,0)</f>
        <v>1</v>
      </c>
      <c r="L690" s="7">
        <f>_xlfn.XLOOKUP($D690,products!$A$1:$A$49,products!$E$1:$E$49,,0)</f>
        <v>12.95</v>
      </c>
      <c r="M690" s="7">
        <f t="shared" si="30"/>
        <v>64.75</v>
      </c>
      <c r="N690" t="str">
        <f t="shared" si="31"/>
        <v>Arabica</v>
      </c>
      <c r="O690" t="str">
        <f t="shared" si="32"/>
        <v>Light</v>
      </c>
      <c r="P690" t="str">
        <f>_xlfn.XLOOKUP(orderstable[[#This Row],[Customer ID]],customers!$A$1:$A$1001,customers!$I$1:$I$1001,,0)</f>
        <v>No</v>
      </c>
    </row>
    <row r="691" spans="1:16" x14ac:dyDescent="0.2">
      <c r="A691" s="3" t="s">
        <v>4383</v>
      </c>
      <c r="B691" s="5">
        <v>44346</v>
      </c>
      <c r="C691" s="3" t="s">
        <v>4384</v>
      </c>
      <c r="D691" s="4"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4" t="str">
        <f>_xlfn.XLOOKUP(D691,products!$A$1:$A$49,products!$B$1:$B$49,,0)</f>
        <v>Ara</v>
      </c>
      <c r="J691" s="4" t="str">
        <f>_xlfn.XLOOKUP($D691,products!$A$1:$A$49,products!$C$1:$C$49,,0)</f>
        <v>M</v>
      </c>
      <c r="K691" s="6">
        <f>_xlfn.XLOOKUP($D691,products!$A$1:$A$49,products!$D$1:$D$49,,0)</f>
        <v>0.5</v>
      </c>
      <c r="L691" s="7">
        <f>_xlfn.XLOOKUP($D691,products!$A$1:$A$49,products!$E$1:$E$49,,0)</f>
        <v>6.75</v>
      </c>
      <c r="M691" s="7">
        <f t="shared" si="30"/>
        <v>33.75</v>
      </c>
      <c r="N691" t="str">
        <f t="shared" si="31"/>
        <v>Arabica</v>
      </c>
      <c r="O691" t="str">
        <f t="shared" si="32"/>
        <v>Medium</v>
      </c>
      <c r="P691" t="str">
        <f>_xlfn.XLOOKUP(orderstable[[#This Row],[Customer ID]],customers!$A$1:$A$1001,customers!$I$1:$I$1001,,0)</f>
        <v>No</v>
      </c>
    </row>
    <row r="692" spans="1:16" x14ac:dyDescent="0.2">
      <c r="A692" s="3" t="s">
        <v>4389</v>
      </c>
      <c r="B692" s="5">
        <v>44754</v>
      </c>
      <c r="C692" s="3" t="s">
        <v>4390</v>
      </c>
      <c r="D692" s="4"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4" t="str">
        <f>_xlfn.XLOOKUP(D692,products!$A$1:$A$49,products!$B$1:$B$49,,0)</f>
        <v>Lib</v>
      </c>
      <c r="J692" s="4" t="str">
        <f>_xlfn.XLOOKUP($D692,products!$A$1:$A$49,products!$C$1:$C$49,,0)</f>
        <v>D</v>
      </c>
      <c r="K692" s="6">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_xlfn.XLOOKUP(orderstable[[#This Row],[Customer ID]],customers!$A$1:$A$1001,customers!$I$1:$I$1001,,0)</f>
        <v>No</v>
      </c>
    </row>
    <row r="693" spans="1:16" x14ac:dyDescent="0.2">
      <c r="A693" s="3" t="s">
        <v>4393</v>
      </c>
      <c r="B693" s="5">
        <v>44227</v>
      </c>
      <c r="C693" s="3" t="s">
        <v>4434</v>
      </c>
      <c r="D693" s="4"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4" t="str">
        <f>_xlfn.XLOOKUP(D693,products!$A$1:$A$49,products!$B$1:$B$49,,0)</f>
        <v>Ara</v>
      </c>
      <c r="J693" s="4" t="str">
        <f>_xlfn.XLOOKUP($D693,products!$A$1:$A$49,products!$C$1:$C$49,,0)</f>
        <v>M</v>
      </c>
      <c r="K693" s="6">
        <f>_xlfn.XLOOKUP($D693,products!$A$1:$A$49,products!$D$1:$D$49,,0)</f>
        <v>1</v>
      </c>
      <c r="L693" s="7">
        <f>_xlfn.XLOOKUP($D693,products!$A$1:$A$49,products!$E$1:$E$49,,0)</f>
        <v>11.25</v>
      </c>
      <c r="M693" s="7">
        <f t="shared" si="30"/>
        <v>22.5</v>
      </c>
      <c r="N693" t="str">
        <f t="shared" si="31"/>
        <v>Arabica</v>
      </c>
      <c r="O693" t="str">
        <f t="shared" si="32"/>
        <v>Medium</v>
      </c>
      <c r="P693" t="str">
        <f>_xlfn.XLOOKUP(orderstable[[#This Row],[Customer ID]],customers!$A$1:$A$1001,customers!$I$1:$I$1001,,0)</f>
        <v>No</v>
      </c>
    </row>
    <row r="694" spans="1:16" x14ac:dyDescent="0.2">
      <c r="A694" s="3" t="s">
        <v>4399</v>
      </c>
      <c r="B694" s="5">
        <v>43720</v>
      </c>
      <c r="C694" s="3" t="s">
        <v>4400</v>
      </c>
      <c r="D694" s="4"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4" t="str">
        <f>_xlfn.XLOOKUP(D694,products!$A$1:$A$49,products!$B$1:$B$49,,0)</f>
        <v>Lib</v>
      </c>
      <c r="J694" s="4" t="str">
        <f>_xlfn.XLOOKUP($D694,products!$A$1:$A$49,products!$C$1:$C$49,,0)</f>
        <v>D</v>
      </c>
      <c r="K694" s="6">
        <f>_xlfn.XLOOKUP($D694,products!$A$1:$A$49,products!$D$1:$D$49,,0)</f>
        <v>1</v>
      </c>
      <c r="L694" s="7">
        <f>_xlfn.XLOOKUP($D694,products!$A$1:$A$49,products!$E$1:$E$49,,0)</f>
        <v>12.95</v>
      </c>
      <c r="M694" s="7">
        <f t="shared" si="30"/>
        <v>12.95</v>
      </c>
      <c r="N694" t="str">
        <f t="shared" si="31"/>
        <v>Liberica</v>
      </c>
      <c r="O694" t="str">
        <f t="shared" si="32"/>
        <v>Dark</v>
      </c>
      <c r="P694" t="str">
        <f>_xlfn.XLOOKUP(orderstable[[#This Row],[Customer ID]],customers!$A$1:$A$1001,customers!$I$1:$I$1001,,0)</f>
        <v>No</v>
      </c>
    </row>
    <row r="695" spans="1:16" x14ac:dyDescent="0.2">
      <c r="A695" s="3" t="s">
        <v>4405</v>
      </c>
      <c r="B695" s="5">
        <v>44012</v>
      </c>
      <c r="C695" s="3" t="s">
        <v>4406</v>
      </c>
      <c r="D695" s="4"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4" t="str">
        <f>_xlfn.XLOOKUP(D695,products!$A$1:$A$49,products!$B$1:$B$49,,0)</f>
        <v>Ara</v>
      </c>
      <c r="J695" s="4" t="str">
        <f>_xlfn.XLOOKUP($D695,products!$A$1:$A$49,products!$C$1:$C$49,,0)</f>
        <v>M</v>
      </c>
      <c r="K695" s="6">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_xlfn.XLOOKUP(orderstable[[#This Row],[Customer ID]],customers!$A$1:$A$1001,customers!$I$1:$I$1001,,0)</f>
        <v>Yes</v>
      </c>
    </row>
    <row r="696" spans="1:16" x14ac:dyDescent="0.2">
      <c r="A696" s="3" t="s">
        <v>4411</v>
      </c>
      <c r="B696" s="5">
        <v>43915</v>
      </c>
      <c r="C696" s="3" t="s">
        <v>4412</v>
      </c>
      <c r="D696" s="4"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4" t="str">
        <f>_xlfn.XLOOKUP(D696,products!$A$1:$A$49,products!$B$1:$B$49,,0)</f>
        <v>Exc</v>
      </c>
      <c r="J696" s="4" t="str">
        <f>_xlfn.XLOOKUP($D696,products!$A$1:$A$49,products!$C$1:$C$49,,0)</f>
        <v>D</v>
      </c>
      <c r="K696" s="6">
        <f>_xlfn.XLOOKUP($D696,products!$A$1:$A$49,products!$D$1:$D$49,,0)</f>
        <v>0.5</v>
      </c>
      <c r="L696" s="7">
        <f>_xlfn.XLOOKUP($D696,products!$A$1:$A$49,products!$E$1:$E$49,,0)</f>
        <v>7.29</v>
      </c>
      <c r="M696" s="7">
        <f t="shared" si="30"/>
        <v>36.450000000000003</v>
      </c>
      <c r="N696" t="str">
        <f t="shared" si="31"/>
        <v>Excelsa</v>
      </c>
      <c r="O696" t="str">
        <f t="shared" si="32"/>
        <v>Dark</v>
      </c>
      <c r="P696" t="str">
        <f>_xlfn.XLOOKUP(orderstable[[#This Row],[Customer ID]],customers!$A$1:$A$1001,customers!$I$1:$I$1001,,0)</f>
        <v>No</v>
      </c>
    </row>
    <row r="697" spans="1:16" x14ac:dyDescent="0.2">
      <c r="A697" s="3" t="s">
        <v>4417</v>
      </c>
      <c r="B697" s="5">
        <v>44300</v>
      </c>
      <c r="C697" s="3" t="s">
        <v>4418</v>
      </c>
      <c r="D697" s="4"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4" t="str">
        <f>_xlfn.XLOOKUP(D697,products!$A$1:$A$49,products!$B$1:$B$49,,0)</f>
        <v>Lib</v>
      </c>
      <c r="J697" s="4" t="str">
        <f>_xlfn.XLOOKUP($D697,products!$A$1:$A$49,products!$C$1:$C$49,,0)</f>
        <v>L</v>
      </c>
      <c r="K697" s="6">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_xlfn.XLOOKUP(orderstable[[#This Row],[Customer ID]],customers!$A$1:$A$1001,customers!$I$1:$I$1001,,0)</f>
        <v>Yes</v>
      </c>
    </row>
    <row r="698" spans="1:16" x14ac:dyDescent="0.2">
      <c r="A698" s="3" t="s">
        <v>4423</v>
      </c>
      <c r="B698" s="5">
        <v>43693</v>
      </c>
      <c r="C698" s="3" t="s">
        <v>4424</v>
      </c>
      <c r="D698" s="4"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4" t="str">
        <f>_xlfn.XLOOKUP(D698,products!$A$1:$A$49,products!$B$1:$B$49,,0)</f>
        <v>Lib</v>
      </c>
      <c r="J698" s="4" t="str">
        <f>_xlfn.XLOOKUP($D698,products!$A$1:$A$49,products!$C$1:$C$49,,0)</f>
        <v>D</v>
      </c>
      <c r="K698" s="6">
        <f>_xlfn.XLOOKUP($D698,products!$A$1:$A$49,products!$D$1:$D$49,,0)</f>
        <v>0.5</v>
      </c>
      <c r="L698" s="7">
        <f>_xlfn.XLOOKUP($D698,products!$A$1:$A$49,products!$E$1:$E$49,,0)</f>
        <v>7.77</v>
      </c>
      <c r="M698" s="7">
        <f t="shared" si="30"/>
        <v>31.08</v>
      </c>
      <c r="N698" t="str">
        <f t="shared" si="31"/>
        <v>Liberica</v>
      </c>
      <c r="O698" t="str">
        <f t="shared" si="32"/>
        <v>Dark</v>
      </c>
      <c r="P698" t="str">
        <f>_xlfn.XLOOKUP(orderstable[[#This Row],[Customer ID]],customers!$A$1:$A$1001,customers!$I$1:$I$1001,,0)</f>
        <v>No</v>
      </c>
    </row>
    <row r="699" spans="1:16" x14ac:dyDescent="0.2">
      <c r="A699" s="3" t="s">
        <v>4429</v>
      </c>
      <c r="B699" s="5">
        <v>44547</v>
      </c>
      <c r="C699" s="3" t="s">
        <v>4430</v>
      </c>
      <c r="D699" s="4"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4" t="str">
        <f>_xlfn.XLOOKUP(D699,products!$A$1:$A$49,products!$B$1:$B$49,,0)</f>
        <v>Ara</v>
      </c>
      <c r="J699" s="4" t="str">
        <f>_xlfn.XLOOKUP($D699,products!$A$1:$A$49,products!$C$1:$C$49,,0)</f>
        <v>M</v>
      </c>
      <c r="K699" s="6">
        <f>_xlfn.XLOOKUP($D699,products!$A$1:$A$49,products!$D$1:$D$49,,0)</f>
        <v>0.5</v>
      </c>
      <c r="L699" s="7">
        <f>_xlfn.XLOOKUP($D699,products!$A$1:$A$49,products!$E$1:$E$49,,0)</f>
        <v>6.75</v>
      </c>
      <c r="M699" s="7">
        <f t="shared" si="30"/>
        <v>20.25</v>
      </c>
      <c r="N699" t="str">
        <f t="shared" si="31"/>
        <v>Arabica</v>
      </c>
      <c r="O699" t="str">
        <f t="shared" si="32"/>
        <v>Medium</v>
      </c>
      <c r="P699" t="str">
        <f>_xlfn.XLOOKUP(orderstable[[#This Row],[Customer ID]],customers!$A$1:$A$1001,customers!$I$1:$I$1001,,0)</f>
        <v>No</v>
      </c>
    </row>
    <row r="700" spans="1:16" x14ac:dyDescent="0.2">
      <c r="A700" s="3" t="s">
        <v>4433</v>
      </c>
      <c r="B700" s="5">
        <v>43830</v>
      </c>
      <c r="C700" s="3" t="s">
        <v>4434</v>
      </c>
      <c r="D700" s="4"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4" t="str">
        <f>_xlfn.XLOOKUP(D700,products!$A$1:$A$49,products!$B$1:$B$49,,0)</f>
        <v>Lib</v>
      </c>
      <c r="J700" s="4" t="str">
        <f>_xlfn.XLOOKUP($D700,products!$A$1:$A$49,products!$C$1:$C$49,,0)</f>
        <v>D</v>
      </c>
      <c r="K700" s="6">
        <f>_xlfn.XLOOKUP($D700,products!$A$1:$A$49,products!$D$1:$D$49,,0)</f>
        <v>1</v>
      </c>
      <c r="L700" s="7">
        <f>_xlfn.XLOOKUP($D700,products!$A$1:$A$49,products!$E$1:$E$49,,0)</f>
        <v>12.95</v>
      </c>
      <c r="M700" s="7">
        <f t="shared" si="30"/>
        <v>25.9</v>
      </c>
      <c r="N700" t="str">
        <f t="shared" si="31"/>
        <v>Liberica</v>
      </c>
      <c r="O700" t="str">
        <f t="shared" si="32"/>
        <v>Dark</v>
      </c>
      <c r="P700" t="str">
        <f>_xlfn.XLOOKUP(orderstable[[#This Row],[Customer ID]],customers!$A$1:$A$1001,customers!$I$1:$I$1001,,0)</f>
        <v>No</v>
      </c>
    </row>
    <row r="701" spans="1:16" x14ac:dyDescent="0.2">
      <c r="A701" s="3" t="s">
        <v>4439</v>
      </c>
      <c r="B701" s="5">
        <v>44298</v>
      </c>
      <c r="C701" s="3" t="s">
        <v>4440</v>
      </c>
      <c r="D701" s="4"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4" t="str">
        <f>_xlfn.XLOOKUP(D701,products!$A$1:$A$49,products!$B$1:$B$49,,0)</f>
        <v>Ara</v>
      </c>
      <c r="J701" s="4" t="str">
        <f>_xlfn.XLOOKUP($D701,products!$A$1:$A$49,products!$C$1:$C$49,,0)</f>
        <v>D</v>
      </c>
      <c r="K701" s="6">
        <f>_xlfn.XLOOKUP($D701,products!$A$1:$A$49,products!$D$1:$D$49,,0)</f>
        <v>0.5</v>
      </c>
      <c r="L701" s="7">
        <f>_xlfn.XLOOKUP($D701,products!$A$1:$A$49,products!$E$1:$E$49,,0)</f>
        <v>5.97</v>
      </c>
      <c r="M701" s="7">
        <f t="shared" si="30"/>
        <v>23.88</v>
      </c>
      <c r="N701" t="str">
        <f t="shared" si="31"/>
        <v>Arabica</v>
      </c>
      <c r="O701" t="str">
        <f t="shared" si="32"/>
        <v>Dark</v>
      </c>
      <c r="P701" t="str">
        <f>_xlfn.XLOOKUP(orderstable[[#This Row],[Customer ID]],customers!$A$1:$A$1001,customers!$I$1:$I$1001,,0)</f>
        <v>Yes</v>
      </c>
    </row>
    <row r="702" spans="1:16" x14ac:dyDescent="0.2">
      <c r="A702" s="3" t="s">
        <v>4445</v>
      </c>
      <c r="B702" s="5">
        <v>43736</v>
      </c>
      <c r="C702" s="3" t="s">
        <v>4446</v>
      </c>
      <c r="D702" s="4"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4" t="str">
        <f>_xlfn.XLOOKUP(D702,products!$A$1:$A$49,products!$B$1:$B$49,,0)</f>
        <v>Lib</v>
      </c>
      <c r="J702" s="4" t="str">
        <f>_xlfn.XLOOKUP($D702,products!$A$1:$A$49,products!$C$1:$C$49,,0)</f>
        <v>L</v>
      </c>
      <c r="K702" s="6">
        <f>_xlfn.XLOOKUP($D702,products!$A$1:$A$49,products!$D$1:$D$49,,0)</f>
        <v>0.5</v>
      </c>
      <c r="L702" s="7">
        <f>_xlfn.XLOOKUP($D702,products!$A$1:$A$49,products!$E$1:$E$49,,0)</f>
        <v>9.51</v>
      </c>
      <c r="M702" s="7">
        <f t="shared" si="30"/>
        <v>19.02</v>
      </c>
      <c r="N702" t="str">
        <f t="shared" si="31"/>
        <v>Liberica</v>
      </c>
      <c r="O702" t="str">
        <f t="shared" si="32"/>
        <v>Light</v>
      </c>
      <c r="P702" t="str">
        <f>_xlfn.XLOOKUP(orderstable[[#This Row],[Customer ID]],customers!$A$1:$A$1001,customers!$I$1:$I$1001,,0)</f>
        <v>No</v>
      </c>
    </row>
    <row r="703" spans="1:16" x14ac:dyDescent="0.2">
      <c r="A703" s="3" t="s">
        <v>4450</v>
      </c>
      <c r="B703" s="5">
        <v>44727</v>
      </c>
      <c r="C703" s="3" t="s">
        <v>4451</v>
      </c>
      <c r="D703" s="4"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4" t="str">
        <f>_xlfn.XLOOKUP(D703,products!$A$1:$A$49,products!$B$1:$B$49,,0)</f>
        <v>Ara</v>
      </c>
      <c r="J703" s="4" t="str">
        <f>_xlfn.XLOOKUP($D703,products!$A$1:$A$49,products!$C$1:$C$49,,0)</f>
        <v>D</v>
      </c>
      <c r="K703" s="6">
        <f>_xlfn.XLOOKUP($D703,products!$A$1:$A$49,products!$D$1:$D$49,,0)</f>
        <v>0.5</v>
      </c>
      <c r="L703" s="7">
        <f>_xlfn.XLOOKUP($D703,products!$A$1:$A$49,products!$E$1:$E$49,,0)</f>
        <v>5.97</v>
      </c>
      <c r="M703" s="7">
        <f t="shared" si="30"/>
        <v>29.849999999999998</v>
      </c>
      <c r="N703" t="str">
        <f t="shared" si="31"/>
        <v>Arabica</v>
      </c>
      <c r="O703" t="str">
        <f t="shared" si="32"/>
        <v>Dark</v>
      </c>
      <c r="P703" t="str">
        <f>_xlfn.XLOOKUP(orderstable[[#This Row],[Customer ID]],customers!$A$1:$A$1001,customers!$I$1:$I$1001,,0)</f>
        <v>Yes</v>
      </c>
    </row>
    <row r="704" spans="1:16" x14ac:dyDescent="0.2">
      <c r="A704" s="3" t="s">
        <v>4456</v>
      </c>
      <c r="B704" s="5">
        <v>43661</v>
      </c>
      <c r="C704" s="3" t="s">
        <v>4457</v>
      </c>
      <c r="D704" s="4"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4" t="str">
        <f>_xlfn.XLOOKUP(D704,products!$A$1:$A$49,products!$B$1:$B$49,,0)</f>
        <v>Ara</v>
      </c>
      <c r="J704" s="4" t="str">
        <f>_xlfn.XLOOKUP($D704,products!$A$1:$A$49,products!$C$1:$C$49,,0)</f>
        <v>L</v>
      </c>
      <c r="K704" s="6">
        <f>_xlfn.XLOOKUP($D704,products!$A$1:$A$49,products!$D$1:$D$49,,0)</f>
        <v>0.5</v>
      </c>
      <c r="L704" s="7">
        <f>_xlfn.XLOOKUP($D704,products!$A$1:$A$49,products!$E$1:$E$49,,0)</f>
        <v>7.77</v>
      </c>
      <c r="M704" s="7">
        <f t="shared" si="30"/>
        <v>7.77</v>
      </c>
      <c r="N704" t="str">
        <f t="shared" si="31"/>
        <v>Arabica</v>
      </c>
      <c r="O704" t="str">
        <f t="shared" si="32"/>
        <v>Light</v>
      </c>
      <c r="P704" t="str">
        <f>_xlfn.XLOOKUP(orderstable[[#This Row],[Customer ID]],customers!$A$1:$A$1001,customers!$I$1:$I$1001,,0)</f>
        <v>Yes</v>
      </c>
    </row>
    <row r="705" spans="1:16" x14ac:dyDescent="0.2">
      <c r="A705" s="3" t="s">
        <v>4461</v>
      </c>
      <c r="B705" s="5">
        <v>43506</v>
      </c>
      <c r="C705" s="3" t="s">
        <v>4462</v>
      </c>
      <c r="D705" s="4"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4" t="str">
        <f>_xlfn.XLOOKUP(D705,products!$A$1:$A$49,products!$B$1:$B$49,,0)</f>
        <v>Lib</v>
      </c>
      <c r="J705" s="4" t="str">
        <f>_xlfn.XLOOKUP($D705,products!$A$1:$A$49,products!$C$1:$C$49,,0)</f>
        <v>D</v>
      </c>
      <c r="K705" s="6">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_xlfn.XLOOKUP(orderstable[[#This Row],[Customer ID]],customers!$A$1:$A$1001,customers!$I$1:$I$1001,,0)</f>
        <v>Yes</v>
      </c>
    </row>
    <row r="706" spans="1:16" x14ac:dyDescent="0.2">
      <c r="A706" s="3" t="s">
        <v>4466</v>
      </c>
      <c r="B706" s="5">
        <v>44716</v>
      </c>
      <c r="C706" s="3" t="s">
        <v>4467</v>
      </c>
      <c r="D706" s="4"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4" t="str">
        <f>_xlfn.XLOOKUP(D706,products!$A$1:$A$49,products!$B$1:$B$49,,0)</f>
        <v>Exc</v>
      </c>
      <c r="J706" s="4" t="str">
        <f>_xlfn.XLOOKUP($D706,products!$A$1:$A$49,products!$C$1:$C$49,,0)</f>
        <v>D</v>
      </c>
      <c r="K706" s="6">
        <f>_xlfn.XLOOKUP($D706,products!$A$1:$A$49,products!$D$1:$D$49,,0)</f>
        <v>0.2</v>
      </c>
      <c r="L706" s="7">
        <f>_xlfn.XLOOKUP($D706,products!$A$1:$A$49,products!$E$1:$E$49,,0)</f>
        <v>3.645</v>
      </c>
      <c r="M706" s="7">
        <f t="shared" si="30"/>
        <v>21.87</v>
      </c>
      <c r="N706" t="str">
        <f t="shared" si="31"/>
        <v>Excelsa</v>
      </c>
      <c r="O706" t="str">
        <f t="shared" si="32"/>
        <v>Dark</v>
      </c>
      <c r="P706" t="str">
        <f>_xlfn.XLOOKUP(orderstable[[#This Row],[Customer ID]],customers!$A$1:$A$1001,customers!$I$1:$I$1001,,0)</f>
        <v>Yes</v>
      </c>
    </row>
    <row r="707" spans="1:16" x14ac:dyDescent="0.2">
      <c r="A707" s="3" t="s">
        <v>4471</v>
      </c>
      <c r="B707" s="5">
        <v>44114</v>
      </c>
      <c r="C707" s="3" t="s">
        <v>4472</v>
      </c>
      <c r="D707" s="4"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4" t="str">
        <f>_xlfn.XLOOKUP(D707,products!$A$1:$A$49,products!$B$1:$B$49,,0)</f>
        <v>Exc</v>
      </c>
      <c r="J707" s="4" t="str">
        <f>_xlfn.XLOOKUP($D707,products!$A$1:$A$49,products!$C$1:$C$49,,0)</f>
        <v>L</v>
      </c>
      <c r="K707" s="6">
        <f>_xlfn.XLOOKUP($D707,products!$A$1:$A$49,products!$D$1:$D$49,,0)</f>
        <v>0.5</v>
      </c>
      <c r="L707" s="7">
        <f>_xlfn.XLOOKUP($D707,products!$A$1:$A$49,products!$E$1:$E$49,,0)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
      <c r="A708" s="3" t="s">
        <v>4477</v>
      </c>
      <c r="B708" s="5">
        <v>44353</v>
      </c>
      <c r="C708" s="3" t="s">
        <v>4478</v>
      </c>
      <c r="D708" s="4"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4" t="str">
        <f>_xlfn.XLOOKUP(D708,products!$A$1:$A$49,products!$B$1:$B$49,,0)</f>
        <v>Exc</v>
      </c>
      <c r="J708" s="4" t="str">
        <f>_xlfn.XLOOKUP($D708,products!$A$1:$A$49,products!$C$1:$C$49,,0)</f>
        <v>M</v>
      </c>
      <c r="K708" s="6">
        <f>_xlfn.XLOOKUP($D708,products!$A$1:$A$49,products!$D$1:$D$49,,0)</f>
        <v>0.2</v>
      </c>
      <c r="L708" s="7">
        <f>_xlfn.XLOOKUP($D708,products!$A$1:$A$49,products!$E$1:$E$49,,0)</f>
        <v>4.125</v>
      </c>
      <c r="M708" s="7">
        <f t="shared" si="33"/>
        <v>12.375</v>
      </c>
      <c r="N708" t="str">
        <f t="shared" si="34"/>
        <v>Excelsa</v>
      </c>
      <c r="O708" t="str">
        <f t="shared" si="35"/>
        <v>Medium</v>
      </c>
      <c r="P708" t="str">
        <f>_xlfn.XLOOKUP(orderstable[[#This Row],[Customer ID]],customers!$A$1:$A$1001,customers!$I$1:$I$1001,,0)</f>
        <v>No</v>
      </c>
    </row>
    <row r="709" spans="1:16" x14ac:dyDescent="0.2">
      <c r="A709" s="3" t="s">
        <v>4483</v>
      </c>
      <c r="B709" s="5">
        <v>43540</v>
      </c>
      <c r="C709" s="3" t="s">
        <v>4484</v>
      </c>
      <c r="D709" s="4"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4" t="str">
        <f>_xlfn.XLOOKUP(D709,products!$A$1:$A$49,products!$B$1:$B$49,,0)</f>
        <v>Lib</v>
      </c>
      <c r="J709" s="4" t="str">
        <f>_xlfn.XLOOKUP($D709,products!$A$1:$A$49,products!$C$1:$C$49,,0)</f>
        <v>D</v>
      </c>
      <c r="K709" s="6">
        <f>_xlfn.XLOOKUP($D709,products!$A$1:$A$49,products!$D$1:$D$49,,0)</f>
        <v>1</v>
      </c>
      <c r="L709" s="7">
        <f>_xlfn.XLOOKUP($D709,products!$A$1:$A$49,products!$E$1:$E$49,,0)</f>
        <v>12.95</v>
      </c>
      <c r="M709" s="7">
        <f t="shared" si="33"/>
        <v>25.9</v>
      </c>
      <c r="N709" t="str">
        <f t="shared" si="34"/>
        <v>Liberica</v>
      </c>
      <c r="O709" t="str">
        <f t="shared" si="35"/>
        <v>Dark</v>
      </c>
      <c r="P709" t="str">
        <f>_xlfn.XLOOKUP(orderstable[[#This Row],[Customer ID]],customers!$A$1:$A$1001,customers!$I$1:$I$1001,,0)</f>
        <v>No</v>
      </c>
    </row>
    <row r="710" spans="1:16" x14ac:dyDescent="0.2">
      <c r="A710" s="3" t="s">
        <v>4488</v>
      </c>
      <c r="B710" s="5">
        <v>43804</v>
      </c>
      <c r="C710" s="3" t="s">
        <v>4489</v>
      </c>
      <c r="D710" s="4"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4" t="str">
        <f>_xlfn.XLOOKUP(D710,products!$A$1:$A$49,products!$B$1:$B$49,,0)</f>
        <v>Ara</v>
      </c>
      <c r="J710" s="4" t="str">
        <f>_xlfn.XLOOKUP($D710,products!$A$1:$A$49,products!$C$1:$C$49,,0)</f>
        <v>M</v>
      </c>
      <c r="K710" s="6">
        <f>_xlfn.XLOOKUP($D710,products!$A$1:$A$49,products!$D$1:$D$49,,0)</f>
        <v>0.5</v>
      </c>
      <c r="L710" s="7">
        <f>_xlfn.XLOOKUP($D710,products!$A$1:$A$49,products!$E$1:$E$49,,0)</f>
        <v>6.75</v>
      </c>
      <c r="M710" s="7">
        <f t="shared" si="33"/>
        <v>13.5</v>
      </c>
      <c r="N710" t="str">
        <f t="shared" si="34"/>
        <v>Arabica</v>
      </c>
      <c r="O710" t="str">
        <f t="shared" si="35"/>
        <v>Medium</v>
      </c>
      <c r="P710" t="str">
        <f>_xlfn.XLOOKUP(orderstable[[#This Row],[Customer ID]],customers!$A$1:$A$1001,customers!$I$1:$I$1001,,0)</f>
        <v>Yes</v>
      </c>
    </row>
    <row r="711" spans="1:16" x14ac:dyDescent="0.2">
      <c r="A711" s="3" t="s">
        <v>4494</v>
      </c>
      <c r="B711" s="5">
        <v>43485</v>
      </c>
      <c r="C711" s="3" t="s">
        <v>4495</v>
      </c>
      <c r="D711" s="4"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4" t="str">
        <f>_xlfn.XLOOKUP(D711,products!$A$1:$A$49,products!$B$1:$B$49,,0)</f>
        <v>Exc</v>
      </c>
      <c r="J711" s="4" t="str">
        <f>_xlfn.XLOOKUP($D711,products!$A$1:$A$49,products!$C$1:$C$49,,0)</f>
        <v>L</v>
      </c>
      <c r="K711" s="6">
        <f>_xlfn.XLOOKUP($D711,products!$A$1:$A$49,products!$D$1:$D$49,,0)</f>
        <v>0.5</v>
      </c>
      <c r="L711" s="7">
        <f>_xlfn.XLOOKUP($D711,products!$A$1:$A$49,products!$E$1:$E$49,,0)</f>
        <v>8.91</v>
      </c>
      <c r="M711" s="7">
        <f t="shared" si="33"/>
        <v>17.82</v>
      </c>
      <c r="N711" t="str">
        <f t="shared" si="34"/>
        <v>Excelsa</v>
      </c>
      <c r="O711" t="str">
        <f t="shared" si="35"/>
        <v>Light</v>
      </c>
      <c r="P711" t="str">
        <f>_xlfn.XLOOKUP(orderstable[[#This Row],[Customer ID]],customers!$A$1:$A$1001,customers!$I$1:$I$1001,,0)</f>
        <v>Yes</v>
      </c>
    </row>
    <row r="712" spans="1:16" x14ac:dyDescent="0.2">
      <c r="A712" s="3" t="s">
        <v>4499</v>
      </c>
      <c r="B712" s="5">
        <v>44655</v>
      </c>
      <c r="C712" s="3" t="s">
        <v>4500</v>
      </c>
      <c r="D712" s="4"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4" t="str">
        <f>_xlfn.XLOOKUP(D712,products!$A$1:$A$49,products!$B$1:$B$49,,0)</f>
        <v>Exc</v>
      </c>
      <c r="J712" s="4" t="str">
        <f>_xlfn.XLOOKUP($D712,products!$A$1:$A$49,products!$C$1:$C$49,,0)</f>
        <v>M</v>
      </c>
      <c r="K712" s="6">
        <f>_xlfn.XLOOKUP($D712,products!$A$1:$A$49,products!$D$1:$D$49,,0)</f>
        <v>0.5</v>
      </c>
      <c r="L712" s="7">
        <f>_xlfn.XLOOKUP($D712,products!$A$1:$A$49,products!$E$1:$E$49,,0)</f>
        <v>8.25</v>
      </c>
      <c r="M712" s="7">
        <f t="shared" si="33"/>
        <v>24.75</v>
      </c>
      <c r="N712" t="str">
        <f t="shared" si="34"/>
        <v>Excelsa</v>
      </c>
      <c r="O712" t="str">
        <f t="shared" si="35"/>
        <v>Medium</v>
      </c>
      <c r="P712" t="str">
        <f>_xlfn.XLOOKUP(orderstable[[#This Row],[Customer ID]],customers!$A$1:$A$1001,customers!$I$1:$I$1001,,0)</f>
        <v>No</v>
      </c>
    </row>
    <row r="713" spans="1:16" x14ac:dyDescent="0.2">
      <c r="A713" s="3" t="s">
        <v>4505</v>
      </c>
      <c r="B713" s="5">
        <v>44600</v>
      </c>
      <c r="C713" s="3" t="s">
        <v>4506</v>
      </c>
      <c r="D713" s="4"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4" t="str">
        <f>_xlfn.XLOOKUP(D713,products!$A$1:$A$49,products!$B$1:$B$49,,0)</f>
        <v>Rob</v>
      </c>
      <c r="J713" s="4" t="str">
        <f>_xlfn.XLOOKUP($D713,products!$A$1:$A$49,products!$C$1:$C$49,,0)</f>
        <v>M</v>
      </c>
      <c r="K713" s="6">
        <f>_xlfn.XLOOKUP($D713,products!$A$1:$A$49,products!$D$1:$D$49,,0)</f>
        <v>0.2</v>
      </c>
      <c r="L713" s="7">
        <f>_xlfn.XLOOKUP($D713,products!$A$1:$A$49,products!$E$1:$E$49,,0)</f>
        <v>2.9849999999999999</v>
      </c>
      <c r="M713" s="7">
        <f t="shared" si="33"/>
        <v>17.91</v>
      </c>
      <c r="N713" t="str">
        <f t="shared" si="34"/>
        <v>Robusta</v>
      </c>
      <c r="O713" t="str">
        <f t="shared" si="35"/>
        <v>Medium</v>
      </c>
      <c r="P713" t="str">
        <f>_xlfn.XLOOKUP(orderstable[[#This Row],[Customer ID]],customers!$A$1:$A$1001,customers!$I$1:$I$1001,,0)</f>
        <v>No</v>
      </c>
    </row>
    <row r="714" spans="1:16" x14ac:dyDescent="0.2">
      <c r="A714" s="3" t="s">
        <v>4512</v>
      </c>
      <c r="B714" s="5">
        <v>43646</v>
      </c>
      <c r="C714" s="3" t="s">
        <v>4513</v>
      </c>
      <c r="D714" s="4"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4" t="str">
        <f>_xlfn.XLOOKUP(D714,products!$A$1:$A$49,products!$B$1:$B$49,,0)</f>
        <v>Exc</v>
      </c>
      <c r="J714" s="4" t="str">
        <f>_xlfn.XLOOKUP($D714,products!$A$1:$A$49,products!$C$1:$C$49,,0)</f>
        <v>M</v>
      </c>
      <c r="K714" s="6">
        <f>_xlfn.XLOOKUP($D714,products!$A$1:$A$49,products!$D$1:$D$49,,0)</f>
        <v>0.5</v>
      </c>
      <c r="L714" s="7">
        <f>_xlfn.XLOOKUP($D714,products!$A$1:$A$49,products!$E$1:$E$49,,0)</f>
        <v>8.25</v>
      </c>
      <c r="M714" s="7">
        <f t="shared" si="33"/>
        <v>16.5</v>
      </c>
      <c r="N714" t="str">
        <f t="shared" si="34"/>
        <v>Excelsa</v>
      </c>
      <c r="O714" t="str">
        <f t="shared" si="35"/>
        <v>Medium</v>
      </c>
      <c r="P714" t="str">
        <f>_xlfn.XLOOKUP(orderstable[[#This Row],[Customer ID]],customers!$A$1:$A$1001,customers!$I$1:$I$1001,,0)</f>
        <v>No</v>
      </c>
    </row>
    <row r="715" spans="1:16" x14ac:dyDescent="0.2">
      <c r="A715" s="3" t="s">
        <v>4516</v>
      </c>
      <c r="B715" s="5">
        <v>43960</v>
      </c>
      <c r="C715" s="3" t="s">
        <v>4517</v>
      </c>
      <c r="D715" s="4"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4" t="str">
        <f>_xlfn.XLOOKUP(D715,products!$A$1:$A$49,products!$B$1:$B$49,,0)</f>
        <v>Rob</v>
      </c>
      <c r="J715" s="4" t="str">
        <f>_xlfn.XLOOKUP($D715,products!$A$1:$A$49,products!$C$1:$C$49,,0)</f>
        <v>M</v>
      </c>
      <c r="K715" s="6">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_xlfn.XLOOKUP(orderstable[[#This Row],[Customer ID]],customers!$A$1:$A$1001,customers!$I$1:$I$1001,,0)</f>
        <v>No</v>
      </c>
    </row>
    <row r="716" spans="1:16" x14ac:dyDescent="0.2">
      <c r="A716" s="3" t="s">
        <v>4522</v>
      </c>
      <c r="B716" s="5">
        <v>44358</v>
      </c>
      <c r="C716" s="3" t="s">
        <v>4523</v>
      </c>
      <c r="D716" s="4"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4" t="str">
        <f>_xlfn.XLOOKUP(D716,products!$A$1:$A$49,products!$B$1:$B$49,,0)</f>
        <v>Exc</v>
      </c>
      <c r="J716" s="4" t="str">
        <f>_xlfn.XLOOKUP($D716,products!$A$1:$A$49,products!$C$1:$C$49,,0)</f>
        <v>D</v>
      </c>
      <c r="K716" s="6">
        <f>_xlfn.XLOOKUP($D716,products!$A$1:$A$49,products!$D$1:$D$49,,0)</f>
        <v>0.2</v>
      </c>
      <c r="L716" s="7">
        <f>_xlfn.XLOOKUP($D716,products!$A$1:$A$49,products!$E$1:$E$49,,0)</f>
        <v>3.645</v>
      </c>
      <c r="M716" s="7">
        <f t="shared" si="33"/>
        <v>14.58</v>
      </c>
      <c r="N716" t="str">
        <f t="shared" si="34"/>
        <v>Excelsa</v>
      </c>
      <c r="O716" t="str">
        <f t="shared" si="35"/>
        <v>Dark</v>
      </c>
      <c r="P716" t="str">
        <f>_xlfn.XLOOKUP(orderstable[[#This Row],[Customer ID]],customers!$A$1:$A$1001,customers!$I$1:$I$1001,,0)</f>
        <v>Yes</v>
      </c>
    </row>
    <row r="717" spans="1:16" x14ac:dyDescent="0.2">
      <c r="A717" s="3" t="s">
        <v>4528</v>
      </c>
      <c r="B717" s="5">
        <v>44504</v>
      </c>
      <c r="C717" s="3" t="s">
        <v>4529</v>
      </c>
      <c r="D717" s="4"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4" t="str">
        <f>_xlfn.XLOOKUP(D717,products!$A$1:$A$49,products!$B$1:$B$49,,0)</f>
        <v>Exc</v>
      </c>
      <c r="J717" s="4" t="str">
        <f>_xlfn.XLOOKUP($D717,products!$A$1:$A$49,products!$C$1:$C$49,,0)</f>
        <v>L</v>
      </c>
      <c r="K717" s="6">
        <f>_xlfn.XLOOKUP($D717,products!$A$1:$A$49,products!$D$1:$D$49,,0)</f>
        <v>1</v>
      </c>
      <c r="L717" s="7">
        <f>_xlfn.XLOOKUP($D717,products!$A$1:$A$49,products!$E$1:$E$49,,0)</f>
        <v>14.85</v>
      </c>
      <c r="M717" s="7">
        <f t="shared" si="33"/>
        <v>89.1</v>
      </c>
      <c r="N717" t="str">
        <f t="shared" si="34"/>
        <v>Excelsa</v>
      </c>
      <c r="O717" t="str">
        <f t="shared" si="35"/>
        <v>Light</v>
      </c>
      <c r="P717" t="str">
        <f>_xlfn.XLOOKUP(orderstable[[#This Row],[Customer ID]],customers!$A$1:$A$1001,customers!$I$1:$I$1001,,0)</f>
        <v>No</v>
      </c>
    </row>
    <row r="718" spans="1:16" x14ac:dyDescent="0.2">
      <c r="A718" s="3" t="s">
        <v>4533</v>
      </c>
      <c r="B718" s="5">
        <v>44612</v>
      </c>
      <c r="C718" s="3" t="s">
        <v>4434</v>
      </c>
      <c r="D718" s="4"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4" t="str">
        <f>_xlfn.XLOOKUP(D718,products!$A$1:$A$49,products!$B$1:$B$49,,0)</f>
        <v>Rob</v>
      </c>
      <c r="J718" s="4" t="str">
        <f>_xlfn.XLOOKUP($D718,products!$A$1:$A$49,products!$C$1:$C$49,,0)</f>
        <v>L</v>
      </c>
      <c r="K718" s="6">
        <f>_xlfn.XLOOKUP($D718,products!$A$1:$A$49,products!$D$1:$D$49,,0)</f>
        <v>1</v>
      </c>
      <c r="L718" s="7">
        <f>_xlfn.XLOOKUP($D718,products!$A$1:$A$49,products!$E$1:$E$49,,0)</f>
        <v>11.95</v>
      </c>
      <c r="M718" s="7">
        <f t="shared" si="33"/>
        <v>35.849999999999994</v>
      </c>
      <c r="N718" t="str">
        <f t="shared" si="34"/>
        <v>Robusta</v>
      </c>
      <c r="O718" t="str">
        <f t="shared" si="35"/>
        <v>Light</v>
      </c>
      <c r="P718" t="str">
        <f>_xlfn.XLOOKUP(orderstable[[#This Row],[Customer ID]],customers!$A$1:$A$1001,customers!$I$1:$I$1001,,0)</f>
        <v>No</v>
      </c>
    </row>
    <row r="719" spans="1:16" x14ac:dyDescent="0.2">
      <c r="A719" s="3" t="s">
        <v>4539</v>
      </c>
      <c r="B719" s="5">
        <v>43649</v>
      </c>
      <c r="C719" s="3" t="s">
        <v>4540</v>
      </c>
      <c r="D719" s="4"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4" t="str">
        <f>_xlfn.XLOOKUP(D719,products!$A$1:$A$49,products!$B$1:$B$49,,0)</f>
        <v>Ara</v>
      </c>
      <c r="J719" s="4" t="str">
        <f>_xlfn.XLOOKUP($D719,products!$A$1:$A$49,products!$C$1:$C$49,,0)</f>
        <v>D</v>
      </c>
      <c r="K719" s="6">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_xlfn.XLOOKUP(orderstable[[#This Row],[Customer ID]],customers!$A$1:$A$1001,customers!$I$1:$I$1001,,0)</f>
        <v>No</v>
      </c>
    </row>
    <row r="720" spans="1:16" x14ac:dyDescent="0.2">
      <c r="A720" s="3" t="s">
        <v>4545</v>
      </c>
      <c r="B720" s="5">
        <v>44348</v>
      </c>
      <c r="C720" s="3" t="s">
        <v>4546</v>
      </c>
      <c r="D720" s="4"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4" t="str">
        <f>_xlfn.XLOOKUP(D720,products!$A$1:$A$49,products!$B$1:$B$49,,0)</f>
        <v>Lib</v>
      </c>
      <c r="J720" s="4" t="str">
        <f>_xlfn.XLOOKUP($D720,products!$A$1:$A$49,products!$C$1:$C$49,,0)</f>
        <v>D</v>
      </c>
      <c r="K720" s="6">
        <f>_xlfn.XLOOKUP($D720,products!$A$1:$A$49,products!$D$1:$D$49,,0)</f>
        <v>1</v>
      </c>
      <c r="L720" s="7">
        <f>_xlfn.XLOOKUP($D720,products!$A$1:$A$49,products!$E$1:$E$49,,0)</f>
        <v>12.95</v>
      </c>
      <c r="M720" s="7">
        <f t="shared" si="33"/>
        <v>38.849999999999994</v>
      </c>
      <c r="N720" t="str">
        <f t="shared" si="34"/>
        <v>Liberica</v>
      </c>
      <c r="O720" t="str">
        <f t="shared" si="35"/>
        <v>Dark</v>
      </c>
      <c r="P720" t="str">
        <f>_xlfn.XLOOKUP(orderstable[[#This Row],[Customer ID]],customers!$A$1:$A$1001,customers!$I$1:$I$1001,,0)</f>
        <v>No</v>
      </c>
    </row>
    <row r="721" spans="1:16" x14ac:dyDescent="0.2">
      <c r="A721" s="3" t="s">
        <v>4551</v>
      </c>
      <c r="B721" s="5">
        <v>44150</v>
      </c>
      <c r="C721" s="3" t="s">
        <v>4552</v>
      </c>
      <c r="D721" s="4"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4" t="str">
        <f>_xlfn.XLOOKUP(D721,products!$A$1:$A$49,products!$B$1:$B$49,,0)</f>
        <v>Lib</v>
      </c>
      <c r="J721" s="4" t="str">
        <f>_xlfn.XLOOKUP($D721,products!$A$1:$A$49,products!$C$1:$C$49,,0)</f>
        <v>L</v>
      </c>
      <c r="K721" s="6">
        <f>_xlfn.XLOOKUP($D721,products!$A$1:$A$49,products!$D$1:$D$49,,0)</f>
        <v>1</v>
      </c>
      <c r="L721" s="7">
        <f>_xlfn.XLOOKUP($D721,products!$A$1:$A$49,products!$E$1:$E$49,,0)</f>
        <v>15.85</v>
      </c>
      <c r="M721" s="7">
        <f t="shared" si="33"/>
        <v>79.25</v>
      </c>
      <c r="N721" t="str">
        <f t="shared" si="34"/>
        <v>Liberica</v>
      </c>
      <c r="O721" t="str">
        <f t="shared" si="35"/>
        <v>Light</v>
      </c>
      <c r="P721" t="str">
        <f>_xlfn.XLOOKUP(orderstable[[#This Row],[Customer ID]],customers!$A$1:$A$1001,customers!$I$1:$I$1001,,0)</f>
        <v>Yes</v>
      </c>
    </row>
    <row r="722" spans="1:16" x14ac:dyDescent="0.2">
      <c r="A722" s="3" t="s">
        <v>4557</v>
      </c>
      <c r="B722" s="5">
        <v>44215</v>
      </c>
      <c r="C722" s="3" t="s">
        <v>4558</v>
      </c>
      <c r="D722" s="4"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4" t="str">
        <f>_xlfn.XLOOKUP(D722,products!$A$1:$A$49,products!$B$1:$B$49,,0)</f>
        <v>Exc</v>
      </c>
      <c r="J722" s="4" t="str">
        <f>_xlfn.XLOOKUP($D722,products!$A$1:$A$49,products!$C$1:$C$49,,0)</f>
        <v>D</v>
      </c>
      <c r="K722" s="6">
        <f>_xlfn.XLOOKUP($D722,products!$A$1:$A$49,products!$D$1:$D$49,,0)</f>
        <v>0.5</v>
      </c>
      <c r="L722" s="7">
        <f>_xlfn.XLOOKUP($D722,products!$A$1:$A$49,products!$E$1:$E$49,,0)</f>
        <v>7.29</v>
      </c>
      <c r="M722" s="7">
        <f t="shared" si="33"/>
        <v>36.450000000000003</v>
      </c>
      <c r="N722" t="str">
        <f t="shared" si="34"/>
        <v>Excelsa</v>
      </c>
      <c r="O722" t="str">
        <f t="shared" si="35"/>
        <v>Dark</v>
      </c>
      <c r="P722" t="str">
        <f>_xlfn.XLOOKUP(orderstable[[#This Row],[Customer ID]],customers!$A$1:$A$1001,customers!$I$1:$I$1001,,0)</f>
        <v>Yes</v>
      </c>
    </row>
    <row r="723" spans="1:16" x14ac:dyDescent="0.2">
      <c r="A723" s="3" t="s">
        <v>4563</v>
      </c>
      <c r="B723" s="5">
        <v>44479</v>
      </c>
      <c r="C723" s="3" t="s">
        <v>4564</v>
      </c>
      <c r="D723" s="4"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4" t="str">
        <f>_xlfn.XLOOKUP(D723,products!$A$1:$A$49,products!$B$1:$B$49,,0)</f>
        <v>Rob</v>
      </c>
      <c r="J723" s="4" t="str">
        <f>_xlfn.XLOOKUP($D723,products!$A$1:$A$49,products!$C$1:$C$49,,0)</f>
        <v>M</v>
      </c>
      <c r="K723" s="6">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_xlfn.XLOOKUP(orderstable[[#This Row],[Customer ID]],customers!$A$1:$A$1001,customers!$I$1:$I$1001,,0)</f>
        <v>Yes</v>
      </c>
    </row>
    <row r="724" spans="1:16" x14ac:dyDescent="0.2">
      <c r="A724" s="3" t="s">
        <v>4569</v>
      </c>
      <c r="B724" s="5">
        <v>44620</v>
      </c>
      <c r="C724" s="3" t="s">
        <v>4570</v>
      </c>
      <c r="D724" s="4"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4" t="str">
        <f>_xlfn.XLOOKUP(D724,products!$A$1:$A$49,products!$B$1:$B$49,,0)</f>
        <v>Exc</v>
      </c>
      <c r="J724" s="4" t="str">
        <f>_xlfn.XLOOKUP($D724,products!$A$1:$A$49,products!$C$1:$C$49,,0)</f>
        <v>D</v>
      </c>
      <c r="K724" s="6">
        <f>_xlfn.XLOOKUP($D724,products!$A$1:$A$49,products!$D$1:$D$49,,0)</f>
        <v>1</v>
      </c>
      <c r="L724" s="7">
        <f>_xlfn.XLOOKUP($D724,products!$A$1:$A$49,products!$E$1:$E$49,,0)</f>
        <v>12.15</v>
      </c>
      <c r="M724" s="7">
        <f t="shared" si="33"/>
        <v>24.3</v>
      </c>
      <c r="N724" t="str">
        <f t="shared" si="34"/>
        <v>Excelsa</v>
      </c>
      <c r="O724" t="str">
        <f t="shared" si="35"/>
        <v>Dark</v>
      </c>
      <c r="P724" t="str">
        <f>_xlfn.XLOOKUP(orderstable[[#This Row],[Customer ID]],customers!$A$1:$A$1001,customers!$I$1:$I$1001,,0)</f>
        <v>No</v>
      </c>
    </row>
    <row r="725" spans="1:16" x14ac:dyDescent="0.2">
      <c r="A725" s="3" t="s">
        <v>4574</v>
      </c>
      <c r="B725" s="5">
        <v>44470</v>
      </c>
      <c r="C725" s="3" t="s">
        <v>4575</v>
      </c>
      <c r="D725" s="4"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4" t="str">
        <f>_xlfn.XLOOKUP(D725,products!$A$1:$A$49,products!$B$1:$B$49,,0)</f>
        <v>Exc</v>
      </c>
      <c r="J725" s="4" t="str">
        <f>_xlfn.XLOOKUP($D725,products!$A$1:$A$49,products!$C$1:$C$49,,0)</f>
        <v>M</v>
      </c>
      <c r="K725" s="6">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_xlfn.XLOOKUP(orderstable[[#This Row],[Customer ID]],customers!$A$1:$A$1001,customers!$I$1:$I$1001,,0)</f>
        <v>No</v>
      </c>
    </row>
    <row r="726" spans="1:16" x14ac:dyDescent="0.2">
      <c r="A726" s="3" t="s">
        <v>4580</v>
      </c>
      <c r="B726" s="5">
        <v>44076</v>
      </c>
      <c r="C726" s="3" t="s">
        <v>4581</v>
      </c>
      <c r="D726" s="4"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4" t="str">
        <f>_xlfn.XLOOKUP(D726,products!$A$1:$A$49,products!$B$1:$B$49,,0)</f>
        <v>Ara</v>
      </c>
      <c r="J726" s="4" t="str">
        <f>_xlfn.XLOOKUP($D726,products!$A$1:$A$49,products!$C$1:$C$49,,0)</f>
        <v>M</v>
      </c>
      <c r="K726" s="6">
        <f>_xlfn.XLOOKUP($D726,products!$A$1:$A$49,products!$D$1:$D$49,,0)</f>
        <v>0.2</v>
      </c>
      <c r="L726" s="7">
        <f>_xlfn.XLOOKUP($D726,products!$A$1:$A$49,products!$E$1:$E$49,,0)</f>
        <v>3.375</v>
      </c>
      <c r="M726" s="7">
        <f t="shared" si="33"/>
        <v>6.75</v>
      </c>
      <c r="N726" t="str">
        <f t="shared" si="34"/>
        <v>Arabica</v>
      </c>
      <c r="O726" t="str">
        <f t="shared" si="35"/>
        <v>Medium</v>
      </c>
      <c r="P726" t="str">
        <f>_xlfn.XLOOKUP(orderstable[[#This Row],[Customer ID]],customers!$A$1:$A$1001,customers!$I$1:$I$1001,,0)</f>
        <v>Yes</v>
      </c>
    </row>
    <row r="727" spans="1:16" x14ac:dyDescent="0.2">
      <c r="A727" s="3" t="s">
        <v>4585</v>
      </c>
      <c r="B727" s="5">
        <v>44043</v>
      </c>
      <c r="C727" s="3" t="s">
        <v>4586</v>
      </c>
      <c r="D727" s="4"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4" t="str">
        <f>_xlfn.XLOOKUP(D727,products!$A$1:$A$49,products!$B$1:$B$49,,0)</f>
        <v>Ara</v>
      </c>
      <c r="J727" s="4" t="str">
        <f>_xlfn.XLOOKUP($D727,products!$A$1:$A$49,products!$C$1:$C$49,,0)</f>
        <v>L</v>
      </c>
      <c r="K727" s="6">
        <f>_xlfn.XLOOKUP($D727,products!$A$1:$A$49,products!$D$1:$D$49,,0)</f>
        <v>0.2</v>
      </c>
      <c r="L727" s="7">
        <f>_xlfn.XLOOKUP($D727,products!$A$1:$A$49,products!$E$1:$E$49,,0)</f>
        <v>3.8849999999999998</v>
      </c>
      <c r="M727" s="7">
        <f t="shared" si="33"/>
        <v>23.31</v>
      </c>
      <c r="N727" t="str">
        <f t="shared" si="34"/>
        <v>Arabica</v>
      </c>
      <c r="O727" t="str">
        <f t="shared" si="35"/>
        <v>Light</v>
      </c>
      <c r="P727" t="str">
        <f>_xlfn.XLOOKUP(orderstable[[#This Row],[Customer ID]],customers!$A$1:$A$1001,customers!$I$1:$I$1001,,0)</f>
        <v>No</v>
      </c>
    </row>
    <row r="728" spans="1:16" x14ac:dyDescent="0.2">
      <c r="A728" s="3" t="s">
        <v>4591</v>
      </c>
      <c r="B728" s="5">
        <v>44571</v>
      </c>
      <c r="C728" s="3" t="s">
        <v>4592</v>
      </c>
      <c r="D728" s="4"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4" t="str">
        <f>_xlfn.XLOOKUP(D728,products!$A$1:$A$49,products!$B$1:$B$49,,0)</f>
        <v>Lib</v>
      </c>
      <c r="J728" s="4" t="str">
        <f>_xlfn.XLOOKUP($D728,products!$A$1:$A$49,products!$C$1:$C$49,,0)</f>
        <v>L</v>
      </c>
      <c r="K728" s="6">
        <f>_xlfn.XLOOKUP($D728,products!$A$1:$A$49,products!$D$1:$D$49,,0)</f>
        <v>2.5</v>
      </c>
      <c r="L728" s="7">
        <f>_xlfn.XLOOKUP($D728,products!$A$1:$A$49,products!$E$1:$E$49,,0)</f>
        <v>36.454999999999998</v>
      </c>
      <c r="M728" s="7">
        <f t="shared" si="33"/>
        <v>145.82</v>
      </c>
      <c r="N728" t="str">
        <f t="shared" si="34"/>
        <v>Liberica</v>
      </c>
      <c r="O728" t="str">
        <f t="shared" si="35"/>
        <v>Light</v>
      </c>
      <c r="P728" t="str">
        <f>_xlfn.XLOOKUP(orderstable[[#This Row],[Customer ID]],customers!$A$1:$A$1001,customers!$I$1:$I$1001,,0)</f>
        <v>No</v>
      </c>
    </row>
    <row r="729" spans="1:16" x14ac:dyDescent="0.2">
      <c r="A729" s="3" t="s">
        <v>4596</v>
      </c>
      <c r="B729" s="5">
        <v>44264</v>
      </c>
      <c r="C729" s="3" t="s">
        <v>4597</v>
      </c>
      <c r="D729" s="4"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4" t="str">
        <f>_xlfn.XLOOKUP(D729,products!$A$1:$A$49,products!$B$1:$B$49,,0)</f>
        <v>Rob</v>
      </c>
      <c r="J729" s="4" t="str">
        <f>_xlfn.XLOOKUP($D729,products!$A$1:$A$49,products!$C$1:$C$49,,0)</f>
        <v>M</v>
      </c>
      <c r="K729" s="6">
        <f>_xlfn.XLOOKUP($D729,products!$A$1:$A$49,products!$D$1:$D$49,,0)</f>
        <v>0.5</v>
      </c>
      <c r="L729" s="7">
        <f>_xlfn.XLOOKUP($D729,products!$A$1:$A$49,products!$E$1:$E$49,,0)</f>
        <v>5.97</v>
      </c>
      <c r="M729" s="7">
        <f t="shared" si="33"/>
        <v>29.849999999999998</v>
      </c>
      <c r="N729" t="str">
        <f t="shared" si="34"/>
        <v>Robusta</v>
      </c>
      <c r="O729" t="str">
        <f t="shared" si="35"/>
        <v>Medium</v>
      </c>
      <c r="P729" t="str">
        <f>_xlfn.XLOOKUP(orderstable[[#This Row],[Customer ID]],customers!$A$1:$A$1001,customers!$I$1:$I$1001,,0)</f>
        <v>Yes</v>
      </c>
    </row>
    <row r="730" spans="1:16" x14ac:dyDescent="0.2">
      <c r="A730" s="3" t="s">
        <v>4602</v>
      </c>
      <c r="B730" s="5">
        <v>44155</v>
      </c>
      <c r="C730" s="3" t="s">
        <v>4603</v>
      </c>
      <c r="D730" s="4"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4" t="str">
        <f>_xlfn.XLOOKUP(D730,products!$A$1:$A$49,products!$B$1:$B$49,,0)</f>
        <v>Exc</v>
      </c>
      <c r="J730" s="4" t="str">
        <f>_xlfn.XLOOKUP($D730,products!$A$1:$A$49,products!$C$1:$C$49,,0)</f>
        <v>D</v>
      </c>
      <c r="K730" s="6">
        <f>_xlfn.XLOOKUP($D730,products!$A$1:$A$49,products!$D$1:$D$49,,0)</f>
        <v>0.5</v>
      </c>
      <c r="L730" s="7">
        <f>_xlfn.XLOOKUP($D730,products!$A$1:$A$49,products!$E$1:$E$49,,0)</f>
        <v>7.29</v>
      </c>
      <c r="M730" s="7">
        <f t="shared" si="33"/>
        <v>21.87</v>
      </c>
      <c r="N730" t="str">
        <f t="shared" si="34"/>
        <v>Excelsa</v>
      </c>
      <c r="O730" t="str">
        <f t="shared" si="35"/>
        <v>Dark</v>
      </c>
      <c r="P730" t="str">
        <f>_xlfn.XLOOKUP(orderstable[[#This Row],[Customer ID]],customers!$A$1:$A$1001,customers!$I$1:$I$1001,,0)</f>
        <v>Yes</v>
      </c>
    </row>
    <row r="731" spans="1:16" x14ac:dyDescent="0.2">
      <c r="A731" s="3" t="s">
        <v>4608</v>
      </c>
      <c r="B731" s="5">
        <v>44634</v>
      </c>
      <c r="C731" s="3" t="s">
        <v>4609</v>
      </c>
      <c r="D731" s="4"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4" t="str">
        <f>_xlfn.XLOOKUP(D731,products!$A$1:$A$49,products!$B$1:$B$49,,0)</f>
        <v>Lib</v>
      </c>
      <c r="J731" s="4" t="str">
        <f>_xlfn.XLOOKUP($D731,products!$A$1:$A$49,products!$C$1:$C$49,,0)</f>
        <v>M</v>
      </c>
      <c r="K731" s="6">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_xlfn.XLOOKUP(orderstable[[#This Row],[Customer ID]],customers!$A$1:$A$1001,customers!$I$1:$I$1001,,0)</f>
        <v>No</v>
      </c>
    </row>
    <row r="732" spans="1:16" x14ac:dyDescent="0.2">
      <c r="A732" s="3" t="s">
        <v>4614</v>
      </c>
      <c r="B732" s="5">
        <v>43475</v>
      </c>
      <c r="C732" s="3" t="s">
        <v>4615</v>
      </c>
      <c r="D732" s="4"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4" t="str">
        <f>_xlfn.XLOOKUP(D732,products!$A$1:$A$49,products!$B$1:$B$49,,0)</f>
        <v>Lib</v>
      </c>
      <c r="J732" s="4" t="str">
        <f>_xlfn.XLOOKUP($D732,products!$A$1:$A$49,products!$C$1:$C$49,,0)</f>
        <v>L</v>
      </c>
      <c r="K732" s="6">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_xlfn.XLOOKUP(orderstable[[#This Row],[Customer ID]],customers!$A$1:$A$1001,customers!$I$1:$I$1001,,0)</f>
        <v>No</v>
      </c>
    </row>
    <row r="733" spans="1:16" x14ac:dyDescent="0.2">
      <c r="A733" s="3" t="s">
        <v>4620</v>
      </c>
      <c r="B733" s="5">
        <v>44222</v>
      </c>
      <c r="C733" s="3" t="s">
        <v>4621</v>
      </c>
      <c r="D733" s="4"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4" t="str">
        <f>_xlfn.XLOOKUP(D733,products!$A$1:$A$49,products!$B$1:$B$49,,0)</f>
        <v>Lib</v>
      </c>
      <c r="J733" s="4" t="str">
        <f>_xlfn.XLOOKUP($D733,products!$A$1:$A$49,products!$C$1:$C$49,,0)</f>
        <v>D</v>
      </c>
      <c r="K733" s="6">
        <f>_xlfn.XLOOKUP($D733,products!$A$1:$A$49,products!$D$1:$D$49,,0)</f>
        <v>0.2</v>
      </c>
      <c r="L733" s="7">
        <f>_xlfn.XLOOKUP($D733,products!$A$1:$A$49,products!$E$1:$E$49,,0)</f>
        <v>3.8849999999999998</v>
      </c>
      <c r="M733" s="7">
        <f t="shared" si="33"/>
        <v>15.54</v>
      </c>
      <c r="N733" t="str">
        <f t="shared" si="34"/>
        <v>Liberica</v>
      </c>
      <c r="O733" t="str">
        <f t="shared" si="35"/>
        <v>Dark</v>
      </c>
      <c r="P733" t="str">
        <f>_xlfn.XLOOKUP(orderstable[[#This Row],[Customer ID]],customers!$A$1:$A$1001,customers!$I$1:$I$1001,,0)</f>
        <v>Yes</v>
      </c>
    </row>
    <row r="734" spans="1:16" x14ac:dyDescent="0.2">
      <c r="A734" s="3" t="s">
        <v>4625</v>
      </c>
      <c r="B734" s="5">
        <v>44312</v>
      </c>
      <c r="C734" s="3" t="s">
        <v>4626</v>
      </c>
      <c r="D734" s="4"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4" t="str">
        <f>_xlfn.XLOOKUP(D734,products!$A$1:$A$49,products!$B$1:$B$49,,0)</f>
        <v>Exc</v>
      </c>
      <c r="J734" s="4" t="str">
        <f>_xlfn.XLOOKUP($D734,products!$A$1:$A$49,products!$C$1:$C$49,,0)</f>
        <v>L</v>
      </c>
      <c r="K734" s="6">
        <f>_xlfn.XLOOKUP($D734,products!$A$1:$A$49,products!$D$1:$D$49,,0)</f>
        <v>0.2</v>
      </c>
      <c r="L734" s="7">
        <f>_xlfn.XLOOKUP($D734,products!$A$1:$A$49,products!$E$1:$E$49,,0)</f>
        <v>4.4550000000000001</v>
      </c>
      <c r="M734" s="7">
        <f t="shared" si="33"/>
        <v>8.91</v>
      </c>
      <c r="N734" t="str">
        <f t="shared" si="34"/>
        <v>Excelsa</v>
      </c>
      <c r="O734" t="str">
        <f t="shared" si="35"/>
        <v>Light</v>
      </c>
      <c r="P734" t="str">
        <f>_xlfn.XLOOKUP(orderstable[[#This Row],[Customer ID]],customers!$A$1:$A$1001,customers!$I$1:$I$1001,,0)</f>
        <v>No</v>
      </c>
    </row>
    <row r="735" spans="1:16" x14ac:dyDescent="0.2">
      <c r="A735" s="3" t="s">
        <v>4631</v>
      </c>
      <c r="B735" s="5">
        <v>44565</v>
      </c>
      <c r="C735" s="3" t="s">
        <v>4632</v>
      </c>
      <c r="D735" s="4"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4" t="str">
        <f>_xlfn.XLOOKUP(D735,products!$A$1:$A$49,products!$B$1:$B$49,,0)</f>
        <v>Lib</v>
      </c>
      <c r="J735" s="4" t="str">
        <f>_xlfn.XLOOKUP($D735,products!$A$1:$A$49,products!$C$1:$C$49,,0)</f>
        <v>M</v>
      </c>
      <c r="K735" s="6">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_xlfn.XLOOKUP(orderstable[[#This Row],[Customer ID]],customers!$A$1:$A$1001,customers!$I$1:$I$1001,,0)</f>
        <v>Yes</v>
      </c>
    </row>
    <row r="736" spans="1:16" x14ac:dyDescent="0.2">
      <c r="A736" s="3" t="s">
        <v>4637</v>
      </c>
      <c r="B736" s="5">
        <v>43697</v>
      </c>
      <c r="C736" s="3" t="s">
        <v>4638</v>
      </c>
      <c r="D736" s="4"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4" t="str">
        <f>_xlfn.XLOOKUP(D736,products!$A$1:$A$49,products!$B$1:$B$49,,0)</f>
        <v>Rob</v>
      </c>
      <c r="J736" s="4" t="str">
        <f>_xlfn.XLOOKUP($D736,products!$A$1:$A$49,products!$C$1:$C$49,,0)</f>
        <v>D</v>
      </c>
      <c r="K736" s="6">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_xlfn.XLOOKUP(orderstable[[#This Row],[Customer ID]],customers!$A$1:$A$1001,customers!$I$1:$I$1001,,0)</f>
        <v>No</v>
      </c>
    </row>
    <row r="737" spans="1:16" x14ac:dyDescent="0.2">
      <c r="A737" s="3" t="s">
        <v>4642</v>
      </c>
      <c r="B737" s="5">
        <v>44757</v>
      </c>
      <c r="C737" s="3" t="s">
        <v>4643</v>
      </c>
      <c r="D737" s="4"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4" t="str">
        <f>_xlfn.XLOOKUP(D737,products!$A$1:$A$49,products!$B$1:$B$49,,0)</f>
        <v>Exc</v>
      </c>
      <c r="J737" s="4" t="str">
        <f>_xlfn.XLOOKUP($D737,products!$A$1:$A$49,products!$C$1:$C$49,,0)</f>
        <v>D</v>
      </c>
      <c r="K737" s="6">
        <f>_xlfn.XLOOKUP($D737,products!$A$1:$A$49,products!$D$1:$D$49,,0)</f>
        <v>0.2</v>
      </c>
      <c r="L737" s="7">
        <f>_xlfn.XLOOKUP($D737,products!$A$1:$A$49,products!$E$1:$E$49,,0)</f>
        <v>3.645</v>
      </c>
      <c r="M737" s="7">
        <f t="shared" si="33"/>
        <v>21.87</v>
      </c>
      <c r="N737" t="str">
        <f t="shared" si="34"/>
        <v>Excelsa</v>
      </c>
      <c r="O737" t="str">
        <f t="shared" si="35"/>
        <v>Dark</v>
      </c>
      <c r="P737" t="str">
        <f>_xlfn.XLOOKUP(orderstable[[#This Row],[Customer ID]],customers!$A$1:$A$1001,customers!$I$1:$I$1001,,0)</f>
        <v>No</v>
      </c>
    </row>
    <row r="738" spans="1:16" x14ac:dyDescent="0.2">
      <c r="A738" s="3" t="s">
        <v>4647</v>
      </c>
      <c r="B738" s="5">
        <v>43508</v>
      </c>
      <c r="C738" s="3" t="s">
        <v>4648</v>
      </c>
      <c r="D738" s="4"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4" t="str">
        <f>_xlfn.XLOOKUP(D738,products!$A$1:$A$49,products!$B$1:$B$49,,0)</f>
        <v>Lib</v>
      </c>
      <c r="J738" s="4" t="str">
        <f>_xlfn.XLOOKUP($D738,products!$A$1:$A$49,products!$C$1:$C$49,,0)</f>
        <v>D</v>
      </c>
      <c r="K738" s="6">
        <f>_xlfn.XLOOKUP($D738,products!$A$1:$A$49,products!$D$1:$D$49,,0)</f>
        <v>1</v>
      </c>
      <c r="L738" s="7">
        <f>_xlfn.XLOOKUP($D738,products!$A$1:$A$49,products!$E$1:$E$49,,0)</f>
        <v>12.95</v>
      </c>
      <c r="M738" s="7">
        <f t="shared" si="33"/>
        <v>25.9</v>
      </c>
      <c r="N738" t="str">
        <f t="shared" si="34"/>
        <v>Liberica</v>
      </c>
      <c r="O738" t="str">
        <f t="shared" si="35"/>
        <v>Dark</v>
      </c>
      <c r="P738" t="str">
        <f>_xlfn.XLOOKUP(orderstable[[#This Row],[Customer ID]],customers!$A$1:$A$1001,customers!$I$1:$I$1001,,0)</f>
        <v>Yes</v>
      </c>
    </row>
    <row r="739" spans="1:16" x14ac:dyDescent="0.2">
      <c r="A739" s="3" t="s">
        <v>4653</v>
      </c>
      <c r="B739" s="5">
        <v>44447</v>
      </c>
      <c r="C739" s="3" t="s">
        <v>4654</v>
      </c>
      <c r="D739" s="4"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4" t="str">
        <f>_xlfn.XLOOKUP(D739,products!$A$1:$A$49,products!$B$1:$B$49,,0)</f>
        <v>Ara</v>
      </c>
      <c r="J739" s="4" t="str">
        <f>_xlfn.XLOOKUP($D739,products!$A$1:$A$49,products!$C$1:$C$49,,0)</f>
        <v>M</v>
      </c>
      <c r="K739" s="6">
        <f>_xlfn.XLOOKUP($D739,products!$A$1:$A$49,products!$D$1:$D$49,,0)</f>
        <v>1</v>
      </c>
      <c r="L739" s="7">
        <f>_xlfn.XLOOKUP($D739,products!$A$1:$A$49,products!$E$1:$E$49,,0)</f>
        <v>11.25</v>
      </c>
      <c r="M739" s="7">
        <f t="shared" si="33"/>
        <v>56.25</v>
      </c>
      <c r="N739" t="str">
        <f t="shared" si="34"/>
        <v>Arabica</v>
      </c>
      <c r="O739" t="str">
        <f t="shared" si="35"/>
        <v>Medium</v>
      </c>
      <c r="P739" t="str">
        <f>_xlfn.XLOOKUP(orderstable[[#This Row],[Customer ID]],customers!$A$1:$A$1001,customers!$I$1:$I$1001,,0)</f>
        <v>No</v>
      </c>
    </row>
    <row r="740" spans="1:16" x14ac:dyDescent="0.2">
      <c r="A740" s="3" t="s">
        <v>4659</v>
      </c>
      <c r="B740" s="5">
        <v>43812</v>
      </c>
      <c r="C740" s="3" t="s">
        <v>4660</v>
      </c>
      <c r="D740" s="4"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4" t="str">
        <f>_xlfn.XLOOKUP(D740,products!$A$1:$A$49,products!$B$1:$B$49,,0)</f>
        <v>Rob</v>
      </c>
      <c r="J740" s="4" t="str">
        <f>_xlfn.XLOOKUP($D740,products!$A$1:$A$49,products!$C$1:$C$49,,0)</f>
        <v>L</v>
      </c>
      <c r="K740" s="6">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_xlfn.XLOOKUP(orderstable[[#This Row],[Customer ID]],customers!$A$1:$A$1001,customers!$I$1:$I$1001,,0)</f>
        <v>No</v>
      </c>
    </row>
    <row r="741" spans="1:16" x14ac:dyDescent="0.2">
      <c r="A741" s="3" t="s">
        <v>4665</v>
      </c>
      <c r="B741" s="5">
        <v>44433</v>
      </c>
      <c r="C741" s="3" t="s">
        <v>4434</v>
      </c>
      <c r="D741" s="4"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4" t="str">
        <f>_xlfn.XLOOKUP(D741,products!$A$1:$A$49,products!$B$1:$B$49,,0)</f>
        <v>Exc</v>
      </c>
      <c r="J741" s="4" t="str">
        <f>_xlfn.XLOOKUP($D741,products!$A$1:$A$49,products!$C$1:$C$49,,0)</f>
        <v>D</v>
      </c>
      <c r="K741" s="6">
        <f>_xlfn.XLOOKUP($D741,products!$A$1:$A$49,products!$D$1:$D$49,,0)</f>
        <v>0.2</v>
      </c>
      <c r="L741" s="7">
        <f>_xlfn.XLOOKUP($D741,products!$A$1:$A$49,products!$E$1:$E$49,,0)</f>
        <v>3.645</v>
      </c>
      <c r="M741" s="7">
        <f t="shared" si="33"/>
        <v>18.225000000000001</v>
      </c>
      <c r="N741" t="str">
        <f t="shared" si="34"/>
        <v>Excelsa</v>
      </c>
      <c r="O741" t="str">
        <f t="shared" si="35"/>
        <v>Dark</v>
      </c>
      <c r="P741" t="str">
        <f>_xlfn.XLOOKUP(orderstable[[#This Row],[Customer ID]],customers!$A$1:$A$1001,customers!$I$1:$I$1001,,0)</f>
        <v>No</v>
      </c>
    </row>
    <row r="742" spans="1:16" x14ac:dyDescent="0.2">
      <c r="A742" s="3" t="s">
        <v>4670</v>
      </c>
      <c r="B742" s="5">
        <v>44643</v>
      </c>
      <c r="C742" s="3" t="s">
        <v>4671</v>
      </c>
      <c r="D742" s="4"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4" t="str">
        <f>_xlfn.XLOOKUP(D742,products!$A$1:$A$49,products!$B$1:$B$49,,0)</f>
        <v>Rob</v>
      </c>
      <c r="J742" s="4" t="str">
        <f>_xlfn.XLOOKUP($D742,products!$A$1:$A$49,products!$C$1:$C$49,,0)</f>
        <v>L</v>
      </c>
      <c r="K742" s="6">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_xlfn.XLOOKUP(orderstable[[#This Row],[Customer ID]],customers!$A$1:$A$1001,customers!$I$1:$I$1001,,0)</f>
        <v>No</v>
      </c>
    </row>
    <row r="743" spans="1:16" x14ac:dyDescent="0.2">
      <c r="A743" s="3" t="s">
        <v>4676</v>
      </c>
      <c r="B743" s="5">
        <v>43566</v>
      </c>
      <c r="C743" s="3" t="s">
        <v>4677</v>
      </c>
      <c r="D743" s="4"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4" t="str">
        <f>_xlfn.XLOOKUP(D743,products!$A$1:$A$49,products!$B$1:$B$49,,0)</f>
        <v>Lib</v>
      </c>
      <c r="J743" s="4" t="str">
        <f>_xlfn.XLOOKUP($D743,products!$A$1:$A$49,products!$C$1:$C$49,,0)</f>
        <v>M</v>
      </c>
      <c r="K743" s="6">
        <f>_xlfn.XLOOKUP($D743,products!$A$1:$A$49,products!$D$1:$D$49,,0)</f>
        <v>0.2</v>
      </c>
      <c r="L743" s="7">
        <f>_xlfn.XLOOKUP($D743,products!$A$1:$A$49,products!$E$1:$E$49,,0)</f>
        <v>4.3650000000000002</v>
      </c>
      <c r="M743" s="7">
        <f t="shared" si="33"/>
        <v>8.73</v>
      </c>
      <c r="N743" t="str">
        <f t="shared" si="34"/>
        <v>Liberica</v>
      </c>
      <c r="O743" t="str">
        <f t="shared" si="35"/>
        <v>Medium</v>
      </c>
      <c r="P743" t="str">
        <f>_xlfn.XLOOKUP(orderstable[[#This Row],[Customer ID]],customers!$A$1:$A$1001,customers!$I$1:$I$1001,,0)</f>
        <v>No</v>
      </c>
    </row>
    <row r="744" spans="1:16" x14ac:dyDescent="0.2">
      <c r="A744" s="3" t="s">
        <v>4682</v>
      </c>
      <c r="B744" s="5">
        <v>44133</v>
      </c>
      <c r="C744" s="3" t="s">
        <v>4683</v>
      </c>
      <c r="D744" s="4"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4" t="str">
        <f>_xlfn.XLOOKUP(D744,products!$A$1:$A$49,products!$B$1:$B$49,,0)</f>
        <v>Lib</v>
      </c>
      <c r="J744" s="4" t="str">
        <f>_xlfn.XLOOKUP($D744,products!$A$1:$A$49,products!$C$1:$C$49,,0)</f>
        <v>M</v>
      </c>
      <c r="K744" s="6">
        <f>_xlfn.XLOOKUP($D744,products!$A$1:$A$49,products!$D$1:$D$49,,0)</f>
        <v>1</v>
      </c>
      <c r="L744" s="7">
        <f>_xlfn.XLOOKUP($D744,products!$A$1:$A$49,products!$E$1:$E$49,,0)</f>
        <v>14.55</v>
      </c>
      <c r="M744" s="7">
        <f t="shared" si="33"/>
        <v>58.2</v>
      </c>
      <c r="N744" t="str">
        <f t="shared" si="34"/>
        <v>Liberica</v>
      </c>
      <c r="O744" t="str">
        <f t="shared" si="35"/>
        <v>Medium</v>
      </c>
      <c r="P744" t="str">
        <f>_xlfn.XLOOKUP(orderstable[[#This Row],[Customer ID]],customers!$A$1:$A$1001,customers!$I$1:$I$1001,,0)</f>
        <v>No</v>
      </c>
    </row>
    <row r="745" spans="1:16" x14ac:dyDescent="0.2">
      <c r="A745" s="3" t="s">
        <v>4688</v>
      </c>
      <c r="B745" s="5">
        <v>44042</v>
      </c>
      <c r="C745" s="3" t="s">
        <v>4689</v>
      </c>
      <c r="D745" s="4"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4" t="str">
        <f>_xlfn.XLOOKUP(D745,products!$A$1:$A$49,products!$B$1:$B$49,,0)</f>
        <v>Ara</v>
      </c>
      <c r="J745" s="4" t="str">
        <f>_xlfn.XLOOKUP($D745,products!$A$1:$A$49,products!$C$1:$C$49,,0)</f>
        <v>D</v>
      </c>
      <c r="K745" s="6">
        <f>_xlfn.XLOOKUP($D745,products!$A$1:$A$49,products!$D$1:$D$49,,0)</f>
        <v>0.5</v>
      </c>
      <c r="L745" s="7">
        <f>_xlfn.XLOOKUP($D745,products!$A$1:$A$49,products!$E$1:$E$49,,0)</f>
        <v>5.97</v>
      </c>
      <c r="M745" s="7">
        <f t="shared" si="33"/>
        <v>17.91</v>
      </c>
      <c r="N745" t="str">
        <f t="shared" si="34"/>
        <v>Arabica</v>
      </c>
      <c r="O745" t="str">
        <f t="shared" si="35"/>
        <v>Dark</v>
      </c>
      <c r="P745" t="str">
        <f>_xlfn.XLOOKUP(orderstable[[#This Row],[Customer ID]],customers!$A$1:$A$1001,customers!$I$1:$I$1001,,0)</f>
        <v>No</v>
      </c>
    </row>
    <row r="746" spans="1:16" x14ac:dyDescent="0.2">
      <c r="A746" s="3" t="s">
        <v>4694</v>
      </c>
      <c r="B746" s="5">
        <v>43539</v>
      </c>
      <c r="C746" s="3" t="s">
        <v>4695</v>
      </c>
      <c r="D746" s="4"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4" t="str">
        <f>_xlfn.XLOOKUP(D746,products!$A$1:$A$49,products!$B$1:$B$49,,0)</f>
        <v>Rob</v>
      </c>
      <c r="J746" s="4" t="str">
        <f>_xlfn.XLOOKUP($D746,products!$A$1:$A$49,products!$C$1:$C$49,,0)</f>
        <v>M</v>
      </c>
      <c r="K746" s="6">
        <f>_xlfn.XLOOKUP($D746,products!$A$1:$A$49,products!$D$1:$D$49,,0)</f>
        <v>0.2</v>
      </c>
      <c r="L746" s="7">
        <f>_xlfn.XLOOKUP($D746,products!$A$1:$A$49,products!$E$1:$E$49,,0)</f>
        <v>2.9849999999999999</v>
      </c>
      <c r="M746" s="7">
        <f t="shared" si="33"/>
        <v>17.91</v>
      </c>
      <c r="N746" t="str">
        <f t="shared" si="34"/>
        <v>Robusta</v>
      </c>
      <c r="O746" t="str">
        <f t="shared" si="35"/>
        <v>Medium</v>
      </c>
      <c r="P746" t="str">
        <f>_xlfn.XLOOKUP(orderstable[[#This Row],[Customer ID]],customers!$A$1:$A$1001,customers!$I$1:$I$1001,,0)</f>
        <v>Yes</v>
      </c>
    </row>
    <row r="747" spans="1:16" x14ac:dyDescent="0.2">
      <c r="A747" s="3" t="s">
        <v>4699</v>
      </c>
      <c r="B747" s="5">
        <v>44557</v>
      </c>
      <c r="C747" s="3" t="s">
        <v>4700</v>
      </c>
      <c r="D747" s="4"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4" t="str">
        <f>_xlfn.XLOOKUP(D747,products!$A$1:$A$49,products!$B$1:$B$49,,0)</f>
        <v>Exc</v>
      </c>
      <c r="J747" s="4" t="str">
        <f>_xlfn.XLOOKUP($D747,products!$A$1:$A$49,products!$C$1:$C$49,,0)</f>
        <v>D</v>
      </c>
      <c r="K747" s="6">
        <f>_xlfn.XLOOKUP($D747,products!$A$1:$A$49,products!$D$1:$D$49,,0)</f>
        <v>0.5</v>
      </c>
      <c r="L747" s="7">
        <f>_xlfn.XLOOKUP($D747,products!$A$1:$A$49,products!$E$1:$E$49,,0)</f>
        <v>7.29</v>
      </c>
      <c r="M747" s="7">
        <f t="shared" si="33"/>
        <v>14.58</v>
      </c>
      <c r="N747" t="str">
        <f t="shared" si="34"/>
        <v>Excelsa</v>
      </c>
      <c r="O747" t="str">
        <f t="shared" si="35"/>
        <v>Dark</v>
      </c>
      <c r="P747" t="str">
        <f>_xlfn.XLOOKUP(orderstable[[#This Row],[Customer ID]],customers!$A$1:$A$1001,customers!$I$1:$I$1001,,0)</f>
        <v>No</v>
      </c>
    </row>
    <row r="748" spans="1:16" x14ac:dyDescent="0.2">
      <c r="A748" s="3" t="s">
        <v>4705</v>
      </c>
      <c r="B748" s="5">
        <v>43741</v>
      </c>
      <c r="C748" s="3" t="s">
        <v>4706</v>
      </c>
      <c r="D748" s="4"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4" t="str">
        <f>_xlfn.XLOOKUP(D748,products!$A$1:$A$49,products!$B$1:$B$49,,0)</f>
        <v>Ara</v>
      </c>
      <c r="J748" s="4" t="str">
        <f>_xlfn.XLOOKUP($D748,products!$A$1:$A$49,products!$C$1:$C$49,,0)</f>
        <v>M</v>
      </c>
      <c r="K748" s="6">
        <f>_xlfn.XLOOKUP($D748,products!$A$1:$A$49,products!$D$1:$D$49,,0)</f>
        <v>1</v>
      </c>
      <c r="L748" s="7">
        <f>_xlfn.XLOOKUP($D748,products!$A$1:$A$49,products!$E$1:$E$49,,0)</f>
        <v>11.25</v>
      </c>
      <c r="M748" s="7">
        <f t="shared" si="33"/>
        <v>33.75</v>
      </c>
      <c r="N748" t="str">
        <f t="shared" si="34"/>
        <v>Arabica</v>
      </c>
      <c r="O748" t="str">
        <f t="shared" si="35"/>
        <v>Medium</v>
      </c>
      <c r="P748" t="str">
        <f>_xlfn.XLOOKUP(orderstable[[#This Row],[Customer ID]],customers!$A$1:$A$1001,customers!$I$1:$I$1001,,0)</f>
        <v>No</v>
      </c>
    </row>
    <row r="749" spans="1:16" x14ac:dyDescent="0.2">
      <c r="A749" s="3" t="s">
        <v>4711</v>
      </c>
      <c r="B749" s="5">
        <v>43501</v>
      </c>
      <c r="C749" s="3" t="s">
        <v>4712</v>
      </c>
      <c r="D749" s="4"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4" t="str">
        <f>_xlfn.XLOOKUP(D749,products!$A$1:$A$49,products!$B$1:$B$49,,0)</f>
        <v>Lib</v>
      </c>
      <c r="J749" s="4" t="str">
        <f>_xlfn.XLOOKUP($D749,products!$A$1:$A$49,products!$C$1:$C$49,,0)</f>
        <v>M</v>
      </c>
      <c r="K749" s="6">
        <f>_xlfn.XLOOKUP($D749,products!$A$1:$A$49,products!$D$1:$D$49,,0)</f>
        <v>0.5</v>
      </c>
      <c r="L749" s="7">
        <f>_xlfn.XLOOKUP($D749,products!$A$1:$A$49,products!$E$1:$E$49,,0)</f>
        <v>8.73</v>
      </c>
      <c r="M749" s="7">
        <f t="shared" si="33"/>
        <v>34.92</v>
      </c>
      <c r="N749" t="str">
        <f t="shared" si="34"/>
        <v>Liberica</v>
      </c>
      <c r="O749" t="str">
        <f t="shared" si="35"/>
        <v>Medium</v>
      </c>
      <c r="P749" t="str">
        <f>_xlfn.XLOOKUP(orderstable[[#This Row],[Customer ID]],customers!$A$1:$A$1001,customers!$I$1:$I$1001,,0)</f>
        <v>Yes</v>
      </c>
    </row>
    <row r="750" spans="1:16" x14ac:dyDescent="0.2">
      <c r="A750" s="3" t="s">
        <v>4717</v>
      </c>
      <c r="B750" s="5">
        <v>44074</v>
      </c>
      <c r="C750" s="3" t="s">
        <v>4718</v>
      </c>
      <c r="D750" s="4"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4" t="str">
        <f>_xlfn.XLOOKUP(D750,products!$A$1:$A$49,products!$B$1:$B$49,,0)</f>
        <v>Exc</v>
      </c>
      <c r="J750" s="4" t="str">
        <f>_xlfn.XLOOKUP($D750,products!$A$1:$A$49,products!$C$1:$C$49,,0)</f>
        <v>D</v>
      </c>
      <c r="K750" s="6">
        <f>_xlfn.XLOOKUP($D750,products!$A$1:$A$49,products!$D$1:$D$49,,0)</f>
        <v>0.5</v>
      </c>
      <c r="L750" s="7">
        <f>_xlfn.XLOOKUP($D750,products!$A$1:$A$49,products!$E$1:$E$49,,0)</f>
        <v>7.29</v>
      </c>
      <c r="M750" s="7">
        <f t="shared" si="33"/>
        <v>14.58</v>
      </c>
      <c r="N750" t="str">
        <f t="shared" si="34"/>
        <v>Excelsa</v>
      </c>
      <c r="O750" t="str">
        <f t="shared" si="35"/>
        <v>Dark</v>
      </c>
      <c r="P750" t="str">
        <f>_xlfn.XLOOKUP(orderstable[[#This Row],[Customer ID]],customers!$A$1:$A$1001,customers!$I$1:$I$1001,,0)</f>
        <v>No</v>
      </c>
    </row>
    <row r="751" spans="1:16" x14ac:dyDescent="0.2">
      <c r="A751" s="3" t="s">
        <v>4723</v>
      </c>
      <c r="B751" s="5">
        <v>44209</v>
      </c>
      <c r="C751" s="3" t="s">
        <v>4724</v>
      </c>
      <c r="D751" s="4"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4" t="str">
        <f>_xlfn.XLOOKUP(D751,products!$A$1:$A$49,products!$B$1:$B$49,,0)</f>
        <v>Rob</v>
      </c>
      <c r="J751" s="4" t="str">
        <f>_xlfn.XLOOKUP($D751,products!$A$1:$A$49,products!$C$1:$C$49,,0)</f>
        <v>D</v>
      </c>
      <c r="K751" s="6">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_xlfn.XLOOKUP(orderstable[[#This Row],[Customer ID]],customers!$A$1:$A$1001,customers!$I$1:$I$1001,,0)</f>
        <v>Yes</v>
      </c>
    </row>
    <row r="752" spans="1:16" x14ac:dyDescent="0.2">
      <c r="A752" s="3" t="s">
        <v>4730</v>
      </c>
      <c r="B752" s="5">
        <v>44277</v>
      </c>
      <c r="C752" s="3" t="s">
        <v>4731</v>
      </c>
      <c r="D752" s="4"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4" t="str">
        <f>_xlfn.XLOOKUP(D752,products!$A$1:$A$49,products!$B$1:$B$49,,0)</f>
        <v>Rob</v>
      </c>
      <c r="J752" s="4" t="str">
        <f>_xlfn.XLOOKUP($D752,products!$A$1:$A$49,products!$C$1:$C$49,,0)</f>
        <v>M</v>
      </c>
      <c r="K752" s="6">
        <f>_xlfn.XLOOKUP($D752,products!$A$1:$A$49,products!$D$1:$D$49,,0)</f>
        <v>0.5</v>
      </c>
      <c r="L752" s="7">
        <f>_xlfn.XLOOKUP($D752,products!$A$1:$A$49,products!$E$1:$E$49,,0)</f>
        <v>5.97</v>
      </c>
      <c r="M752" s="7">
        <f t="shared" si="33"/>
        <v>5.97</v>
      </c>
      <c r="N752" t="str">
        <f t="shared" si="34"/>
        <v>Robusta</v>
      </c>
      <c r="O752" t="str">
        <f t="shared" si="35"/>
        <v>Medium</v>
      </c>
      <c r="P752" t="str">
        <f>_xlfn.XLOOKUP(orderstable[[#This Row],[Customer ID]],customers!$A$1:$A$1001,customers!$I$1:$I$1001,,0)</f>
        <v>Yes</v>
      </c>
    </row>
    <row r="753" spans="1:16" x14ac:dyDescent="0.2">
      <c r="A753" s="3" t="s">
        <v>4735</v>
      </c>
      <c r="B753" s="5">
        <v>43847</v>
      </c>
      <c r="C753" s="3" t="s">
        <v>4736</v>
      </c>
      <c r="D753" s="4"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4" t="str">
        <f>_xlfn.XLOOKUP(D753,products!$A$1:$A$49,products!$B$1:$B$49,,0)</f>
        <v>Lib</v>
      </c>
      <c r="J753" s="4" t="str">
        <f>_xlfn.XLOOKUP($D753,products!$A$1:$A$49,products!$C$1:$C$49,,0)</f>
        <v>L</v>
      </c>
      <c r="K753" s="6">
        <f>_xlfn.XLOOKUP($D753,products!$A$1:$A$49,products!$D$1:$D$49,,0)</f>
        <v>0.5</v>
      </c>
      <c r="L753" s="7">
        <f>_xlfn.XLOOKUP($D753,products!$A$1:$A$49,products!$E$1:$E$49,,0)</f>
        <v>9.51</v>
      </c>
      <c r="M753" s="7">
        <f t="shared" si="33"/>
        <v>19.02</v>
      </c>
      <c r="N753" t="str">
        <f t="shared" si="34"/>
        <v>Liberica</v>
      </c>
      <c r="O753" t="str">
        <f t="shared" si="35"/>
        <v>Light</v>
      </c>
      <c r="P753" t="str">
        <f>_xlfn.XLOOKUP(orderstable[[#This Row],[Customer ID]],customers!$A$1:$A$1001,customers!$I$1:$I$1001,,0)</f>
        <v>No</v>
      </c>
    </row>
    <row r="754" spans="1:16" x14ac:dyDescent="0.2">
      <c r="A754" s="3" t="s">
        <v>4741</v>
      </c>
      <c r="B754" s="5">
        <v>43648</v>
      </c>
      <c r="C754" s="3" t="s">
        <v>4742</v>
      </c>
      <c r="D754" s="4"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4" t="str">
        <f>_xlfn.XLOOKUP(D754,products!$A$1:$A$49,products!$B$1:$B$49,,0)</f>
        <v>Exc</v>
      </c>
      <c r="J754" s="4" t="str">
        <f>_xlfn.XLOOKUP($D754,products!$A$1:$A$49,products!$C$1:$C$49,,0)</f>
        <v>M</v>
      </c>
      <c r="K754" s="6">
        <f>_xlfn.XLOOKUP($D754,products!$A$1:$A$49,products!$D$1:$D$49,,0)</f>
        <v>1</v>
      </c>
      <c r="L754" s="7">
        <f>_xlfn.XLOOKUP($D754,products!$A$1:$A$49,products!$E$1:$E$49,,0)</f>
        <v>13.75</v>
      </c>
      <c r="M754" s="7">
        <f t="shared" si="33"/>
        <v>27.5</v>
      </c>
      <c r="N754" t="str">
        <f t="shared" si="34"/>
        <v>Excelsa</v>
      </c>
      <c r="O754" t="str">
        <f t="shared" si="35"/>
        <v>Medium</v>
      </c>
      <c r="P754" t="str">
        <f>_xlfn.XLOOKUP(orderstable[[#This Row],[Customer ID]],customers!$A$1:$A$1001,customers!$I$1:$I$1001,,0)</f>
        <v>Yes</v>
      </c>
    </row>
    <row r="755" spans="1:16" x14ac:dyDescent="0.2">
      <c r="A755" s="3" t="s">
        <v>4747</v>
      </c>
      <c r="B755" s="5">
        <v>44704</v>
      </c>
      <c r="C755" s="3" t="s">
        <v>4748</v>
      </c>
      <c r="D755" s="4"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4" t="str">
        <f>_xlfn.XLOOKUP(D755,products!$A$1:$A$49,products!$B$1:$B$49,,0)</f>
        <v>Ara</v>
      </c>
      <c r="J755" s="4" t="str">
        <f>_xlfn.XLOOKUP($D755,products!$A$1:$A$49,products!$C$1:$C$49,,0)</f>
        <v>D</v>
      </c>
      <c r="K755" s="6">
        <f>_xlfn.XLOOKUP($D755,products!$A$1:$A$49,products!$D$1:$D$49,,0)</f>
        <v>0.5</v>
      </c>
      <c r="L755" s="7">
        <f>_xlfn.XLOOKUP($D755,products!$A$1:$A$49,products!$E$1:$E$49,,0)</f>
        <v>5.97</v>
      </c>
      <c r="M755" s="7">
        <f t="shared" si="33"/>
        <v>29.849999999999998</v>
      </c>
      <c r="N755" t="str">
        <f t="shared" si="34"/>
        <v>Arabica</v>
      </c>
      <c r="O755" t="str">
        <f t="shared" si="35"/>
        <v>Dark</v>
      </c>
      <c r="P755" t="str">
        <f>_xlfn.XLOOKUP(orderstable[[#This Row],[Customer ID]],customers!$A$1:$A$1001,customers!$I$1:$I$1001,,0)</f>
        <v>No</v>
      </c>
    </row>
    <row r="756" spans="1:16" x14ac:dyDescent="0.2">
      <c r="A756" s="3" t="s">
        <v>4753</v>
      </c>
      <c r="B756" s="5">
        <v>44726</v>
      </c>
      <c r="C756" s="3" t="s">
        <v>4434</v>
      </c>
      <c r="D756" s="4"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4" t="str">
        <f>_xlfn.XLOOKUP(D756,products!$A$1:$A$49,products!$B$1:$B$49,,0)</f>
        <v>Ara</v>
      </c>
      <c r="J756" s="4" t="str">
        <f>_xlfn.XLOOKUP($D756,products!$A$1:$A$49,products!$C$1:$C$49,,0)</f>
        <v>D</v>
      </c>
      <c r="K756" s="6">
        <f>_xlfn.XLOOKUP($D756,products!$A$1:$A$49,products!$D$1:$D$49,,0)</f>
        <v>0.2</v>
      </c>
      <c r="L756" s="7">
        <f>_xlfn.XLOOKUP($D756,products!$A$1:$A$49,products!$E$1:$E$49,,0)</f>
        <v>2.9849999999999999</v>
      </c>
      <c r="M756" s="7">
        <f t="shared" si="33"/>
        <v>17.91</v>
      </c>
      <c r="N756" t="str">
        <f t="shared" si="34"/>
        <v>Arabica</v>
      </c>
      <c r="O756" t="str">
        <f t="shared" si="35"/>
        <v>Dark</v>
      </c>
      <c r="P756" t="str">
        <f>_xlfn.XLOOKUP(orderstable[[#This Row],[Customer ID]],customers!$A$1:$A$1001,customers!$I$1:$I$1001,,0)</f>
        <v>No</v>
      </c>
    </row>
    <row r="757" spans="1:16" x14ac:dyDescent="0.2">
      <c r="A757" s="3" t="s">
        <v>4758</v>
      </c>
      <c r="B757" s="5">
        <v>44397</v>
      </c>
      <c r="C757" s="3" t="s">
        <v>4759</v>
      </c>
      <c r="D757" s="4"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4" t="str">
        <f>_xlfn.XLOOKUP(D757,products!$A$1:$A$49,products!$B$1:$B$49,,0)</f>
        <v>Lib</v>
      </c>
      <c r="J757" s="4" t="str">
        <f>_xlfn.XLOOKUP($D757,products!$A$1:$A$49,products!$C$1:$C$49,,0)</f>
        <v>L</v>
      </c>
      <c r="K757" s="6">
        <f>_xlfn.XLOOKUP($D757,products!$A$1:$A$49,products!$D$1:$D$49,,0)</f>
        <v>0.2</v>
      </c>
      <c r="L757" s="7">
        <f>_xlfn.XLOOKUP($D757,products!$A$1:$A$49,products!$E$1:$E$49,,0)</f>
        <v>4.7549999999999999</v>
      </c>
      <c r="M757" s="7">
        <f t="shared" si="33"/>
        <v>28.53</v>
      </c>
      <c r="N757" t="str">
        <f t="shared" si="34"/>
        <v>Liberica</v>
      </c>
      <c r="O757" t="str">
        <f t="shared" si="35"/>
        <v>Light</v>
      </c>
      <c r="P757" t="str">
        <f>_xlfn.XLOOKUP(orderstable[[#This Row],[Customer ID]],customers!$A$1:$A$1001,customers!$I$1:$I$1001,,0)</f>
        <v>No</v>
      </c>
    </row>
    <row r="758" spans="1:16" x14ac:dyDescent="0.2">
      <c r="A758" s="3" t="s">
        <v>4764</v>
      </c>
      <c r="B758" s="5">
        <v>44715</v>
      </c>
      <c r="C758" s="3" t="s">
        <v>4765</v>
      </c>
      <c r="D758" s="4"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4" t="str">
        <f>_xlfn.XLOOKUP(D758,products!$A$1:$A$49,products!$B$1:$B$49,,0)</f>
        <v>Rob</v>
      </c>
      <c r="J758" s="4" t="str">
        <f>_xlfn.XLOOKUP($D758,products!$A$1:$A$49,products!$C$1:$C$49,,0)</f>
        <v>D</v>
      </c>
      <c r="K758" s="6">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_xlfn.XLOOKUP(orderstable[[#This Row],[Customer ID]],customers!$A$1:$A$1001,customers!$I$1:$I$1001,,0)</f>
        <v>Yes</v>
      </c>
    </row>
    <row r="759" spans="1:16" x14ac:dyDescent="0.2">
      <c r="A759" s="3" t="s">
        <v>4770</v>
      </c>
      <c r="B759" s="5">
        <v>43977</v>
      </c>
      <c r="C759" s="3" t="s">
        <v>4771</v>
      </c>
      <c r="D759" s="4"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4" t="str">
        <f>_xlfn.XLOOKUP(D759,products!$A$1:$A$49,products!$B$1:$B$49,,0)</f>
        <v>Ara</v>
      </c>
      <c r="J759" s="4" t="str">
        <f>_xlfn.XLOOKUP($D759,products!$A$1:$A$49,products!$C$1:$C$49,,0)</f>
        <v>D</v>
      </c>
      <c r="K759" s="6">
        <f>_xlfn.XLOOKUP($D759,products!$A$1:$A$49,products!$D$1:$D$49,,0)</f>
        <v>0.5</v>
      </c>
      <c r="L759" s="7">
        <f>_xlfn.XLOOKUP($D759,products!$A$1:$A$49,products!$E$1:$E$49,,0)</f>
        <v>5.97</v>
      </c>
      <c r="M759" s="7">
        <f t="shared" si="33"/>
        <v>17.91</v>
      </c>
      <c r="N759" t="str">
        <f t="shared" si="34"/>
        <v>Arabica</v>
      </c>
      <c r="O759" t="str">
        <f t="shared" si="35"/>
        <v>Dark</v>
      </c>
      <c r="P759" t="str">
        <f>_xlfn.XLOOKUP(orderstable[[#This Row],[Customer ID]],customers!$A$1:$A$1001,customers!$I$1:$I$1001,,0)</f>
        <v>Yes</v>
      </c>
    </row>
    <row r="760" spans="1:16" x14ac:dyDescent="0.2">
      <c r="A760" s="3" t="s">
        <v>4776</v>
      </c>
      <c r="B760" s="5">
        <v>43672</v>
      </c>
      <c r="C760" s="3" t="s">
        <v>4777</v>
      </c>
      <c r="D760" s="4"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4" t="str">
        <f>_xlfn.XLOOKUP(D760,products!$A$1:$A$49,products!$B$1:$B$49,,0)</f>
        <v>Rob</v>
      </c>
      <c r="J760" s="4" t="str">
        <f>_xlfn.XLOOKUP($D760,products!$A$1:$A$49,products!$C$1:$C$49,,0)</f>
        <v>D</v>
      </c>
      <c r="K760" s="6">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_xlfn.XLOOKUP(orderstable[[#This Row],[Customer ID]],customers!$A$1:$A$1001,customers!$I$1:$I$1001,,0)</f>
        <v>No</v>
      </c>
    </row>
    <row r="761" spans="1:16" x14ac:dyDescent="0.2">
      <c r="A761" s="3" t="s">
        <v>4781</v>
      </c>
      <c r="B761" s="5">
        <v>44126</v>
      </c>
      <c r="C761" s="3" t="s">
        <v>4782</v>
      </c>
      <c r="D761" s="4"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4" t="str">
        <f>_xlfn.XLOOKUP(D761,products!$A$1:$A$49,products!$B$1:$B$49,,0)</f>
        <v>Lib</v>
      </c>
      <c r="J761" s="4" t="str">
        <f>_xlfn.XLOOKUP($D761,products!$A$1:$A$49,products!$C$1:$C$49,,0)</f>
        <v>D</v>
      </c>
      <c r="K761" s="6">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_xlfn.XLOOKUP(orderstable[[#This Row],[Customer ID]],customers!$A$1:$A$1001,customers!$I$1:$I$1001,,0)</f>
        <v>Yes</v>
      </c>
    </row>
    <row r="762" spans="1:16" x14ac:dyDescent="0.2">
      <c r="A762" s="3" t="s">
        <v>4787</v>
      </c>
      <c r="B762" s="5">
        <v>44189</v>
      </c>
      <c r="C762" s="3" t="s">
        <v>4788</v>
      </c>
      <c r="D762" s="4"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4" t="str">
        <f>_xlfn.XLOOKUP(D762,products!$A$1:$A$49,products!$B$1:$B$49,,0)</f>
        <v>Exc</v>
      </c>
      <c r="J762" s="4" t="str">
        <f>_xlfn.XLOOKUP($D762,products!$A$1:$A$49,products!$C$1:$C$49,,0)</f>
        <v>L</v>
      </c>
      <c r="K762" s="6">
        <f>_xlfn.XLOOKUP($D762,products!$A$1:$A$49,products!$D$1:$D$49,,0)</f>
        <v>0.5</v>
      </c>
      <c r="L762" s="7">
        <f>_xlfn.XLOOKUP($D762,products!$A$1:$A$49,products!$E$1:$E$49,,0)</f>
        <v>8.91</v>
      </c>
      <c r="M762" s="7">
        <f t="shared" si="33"/>
        <v>44.55</v>
      </c>
      <c r="N762" t="str">
        <f t="shared" si="34"/>
        <v>Excelsa</v>
      </c>
      <c r="O762" t="str">
        <f t="shared" si="35"/>
        <v>Light</v>
      </c>
      <c r="P762" t="str">
        <f>_xlfn.XLOOKUP(orderstable[[#This Row],[Customer ID]],customers!$A$1:$A$1001,customers!$I$1:$I$1001,,0)</f>
        <v>No</v>
      </c>
    </row>
    <row r="763" spans="1:16" x14ac:dyDescent="0.2">
      <c r="A763" s="3" t="s">
        <v>4792</v>
      </c>
      <c r="B763" s="5">
        <v>43714</v>
      </c>
      <c r="C763" s="3" t="s">
        <v>4793</v>
      </c>
      <c r="D763" s="4"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4" t="str">
        <f>_xlfn.XLOOKUP(D763,products!$A$1:$A$49,products!$B$1:$B$49,,0)</f>
        <v>Exc</v>
      </c>
      <c r="J763" s="4" t="str">
        <f>_xlfn.XLOOKUP($D763,products!$A$1:$A$49,products!$C$1:$C$49,,0)</f>
        <v>L</v>
      </c>
      <c r="K763" s="6">
        <f>_xlfn.XLOOKUP($D763,products!$A$1:$A$49,products!$D$1:$D$49,,0)</f>
        <v>1</v>
      </c>
      <c r="L763" s="7">
        <f>_xlfn.XLOOKUP($D763,products!$A$1:$A$49,products!$E$1:$E$49,,0)</f>
        <v>14.85</v>
      </c>
      <c r="M763" s="7">
        <f t="shared" si="33"/>
        <v>89.1</v>
      </c>
      <c r="N763" t="str">
        <f t="shared" si="34"/>
        <v>Excelsa</v>
      </c>
      <c r="O763" t="str">
        <f t="shared" si="35"/>
        <v>Light</v>
      </c>
      <c r="P763" t="str">
        <f>_xlfn.XLOOKUP(orderstable[[#This Row],[Customer ID]],customers!$A$1:$A$1001,customers!$I$1:$I$1001,,0)</f>
        <v>Yes</v>
      </c>
    </row>
    <row r="764" spans="1:16" x14ac:dyDescent="0.2">
      <c r="A764" s="3" t="s">
        <v>4797</v>
      </c>
      <c r="B764" s="5">
        <v>43563</v>
      </c>
      <c r="C764" s="3" t="s">
        <v>4798</v>
      </c>
      <c r="D764" s="4"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4" t="str">
        <f>_xlfn.XLOOKUP(D764,products!$A$1:$A$49,products!$B$1:$B$49,,0)</f>
        <v>Lib</v>
      </c>
      <c r="J764" s="4" t="str">
        <f>_xlfn.XLOOKUP($D764,products!$A$1:$A$49,products!$C$1:$C$49,,0)</f>
        <v>M</v>
      </c>
      <c r="K764" s="6">
        <f>_xlfn.XLOOKUP($D764,products!$A$1:$A$49,products!$D$1:$D$49,,0)</f>
        <v>0.5</v>
      </c>
      <c r="L764" s="7">
        <f>_xlfn.XLOOKUP($D764,products!$A$1:$A$49,products!$E$1:$E$49,,0)</f>
        <v>8.73</v>
      </c>
      <c r="M764" s="7">
        <f t="shared" si="33"/>
        <v>43.650000000000006</v>
      </c>
      <c r="N764" t="str">
        <f t="shared" si="34"/>
        <v>Liberica</v>
      </c>
      <c r="O764" t="str">
        <f t="shared" si="35"/>
        <v>Medium</v>
      </c>
      <c r="P764" t="str">
        <f>_xlfn.XLOOKUP(orderstable[[#This Row],[Customer ID]],customers!$A$1:$A$1001,customers!$I$1:$I$1001,,0)</f>
        <v>No</v>
      </c>
    </row>
    <row r="765" spans="1:16" x14ac:dyDescent="0.2">
      <c r="A765" s="3" t="s">
        <v>4803</v>
      </c>
      <c r="B765" s="5">
        <v>44587</v>
      </c>
      <c r="C765" s="3" t="s">
        <v>4804</v>
      </c>
      <c r="D765" s="4"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4" t="str">
        <f>_xlfn.XLOOKUP(D765,products!$A$1:$A$49,products!$B$1:$B$49,,0)</f>
        <v>Ara</v>
      </c>
      <c r="J765" s="4" t="str">
        <f>_xlfn.XLOOKUP($D765,products!$A$1:$A$49,products!$C$1:$C$49,,0)</f>
        <v>L</v>
      </c>
      <c r="K765" s="6">
        <f>_xlfn.XLOOKUP($D765,products!$A$1:$A$49,products!$D$1:$D$49,,0)</f>
        <v>0.5</v>
      </c>
      <c r="L765" s="7">
        <f>_xlfn.XLOOKUP($D765,products!$A$1:$A$49,products!$E$1:$E$49,,0)</f>
        <v>7.77</v>
      </c>
      <c r="M765" s="7">
        <f t="shared" si="33"/>
        <v>23.31</v>
      </c>
      <c r="N765" t="str">
        <f t="shared" si="34"/>
        <v>Arabica</v>
      </c>
      <c r="O765" t="str">
        <f t="shared" si="35"/>
        <v>Light</v>
      </c>
      <c r="P765" t="str">
        <f>_xlfn.XLOOKUP(orderstable[[#This Row],[Customer ID]],customers!$A$1:$A$1001,customers!$I$1:$I$1001,,0)</f>
        <v>No</v>
      </c>
    </row>
    <row r="766" spans="1:16" x14ac:dyDescent="0.2">
      <c r="A766" s="3" t="s">
        <v>4808</v>
      </c>
      <c r="B766" s="5">
        <v>43797</v>
      </c>
      <c r="C766" s="3" t="s">
        <v>4809</v>
      </c>
      <c r="D766" s="4"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4" t="str">
        <f>_xlfn.XLOOKUP(D766,products!$A$1:$A$49,products!$B$1:$B$49,,0)</f>
        <v>Ara</v>
      </c>
      <c r="J766" s="4" t="str">
        <f>_xlfn.XLOOKUP($D766,products!$A$1:$A$49,products!$C$1:$C$49,,0)</f>
        <v>L</v>
      </c>
      <c r="K766" s="6">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_xlfn.XLOOKUP(orderstable[[#This Row],[Customer ID]],customers!$A$1:$A$1001,customers!$I$1:$I$1001,,0)</f>
        <v>Yes</v>
      </c>
    </row>
    <row r="767" spans="1:16" x14ac:dyDescent="0.2">
      <c r="A767" s="3" t="s">
        <v>4814</v>
      </c>
      <c r="B767" s="5">
        <v>43667</v>
      </c>
      <c r="C767" s="3" t="s">
        <v>4815</v>
      </c>
      <c r="D767" s="4"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4" t="str">
        <f>_xlfn.XLOOKUP(D767,products!$A$1:$A$49,products!$B$1:$B$49,,0)</f>
        <v>Rob</v>
      </c>
      <c r="J767" s="4" t="str">
        <f>_xlfn.XLOOKUP($D767,products!$A$1:$A$49,products!$C$1:$C$49,,0)</f>
        <v>M</v>
      </c>
      <c r="K767" s="6">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_xlfn.XLOOKUP(orderstable[[#This Row],[Customer ID]],customers!$A$1:$A$1001,customers!$I$1:$I$1001,,0)</f>
        <v>Yes</v>
      </c>
    </row>
    <row r="768" spans="1:16" x14ac:dyDescent="0.2">
      <c r="A768" s="3" t="s">
        <v>4814</v>
      </c>
      <c r="B768" s="5">
        <v>43667</v>
      </c>
      <c r="C768" s="3" t="s">
        <v>4815</v>
      </c>
      <c r="D768" s="4"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4" t="str">
        <f>_xlfn.XLOOKUP(D768,products!$A$1:$A$49,products!$B$1:$B$49,,0)</f>
        <v>Ara</v>
      </c>
      <c r="J768" s="4" t="str">
        <f>_xlfn.XLOOKUP($D768,products!$A$1:$A$49,products!$C$1:$C$49,,0)</f>
        <v>L</v>
      </c>
      <c r="K768" s="6">
        <f>_xlfn.XLOOKUP($D768,products!$A$1:$A$49,products!$D$1:$D$49,,0)</f>
        <v>0.5</v>
      </c>
      <c r="L768" s="7">
        <f>_xlfn.XLOOKUP($D768,products!$A$1:$A$49,products!$E$1:$E$49,,0)</f>
        <v>7.77</v>
      </c>
      <c r="M768" s="7">
        <f t="shared" si="33"/>
        <v>15.54</v>
      </c>
      <c r="N768" t="str">
        <f t="shared" si="34"/>
        <v>Arabica</v>
      </c>
      <c r="O768" t="str">
        <f t="shared" si="35"/>
        <v>Light</v>
      </c>
      <c r="P768" t="str">
        <f>_xlfn.XLOOKUP(orderstable[[#This Row],[Customer ID]],customers!$A$1:$A$1001,customers!$I$1:$I$1001,,0)</f>
        <v>Yes</v>
      </c>
    </row>
    <row r="769" spans="1:16" x14ac:dyDescent="0.2">
      <c r="A769" s="3" t="s">
        <v>4825</v>
      </c>
      <c r="B769" s="5">
        <v>44267</v>
      </c>
      <c r="C769" s="3" t="s">
        <v>4759</v>
      </c>
      <c r="D769" s="4"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4" t="str">
        <f>_xlfn.XLOOKUP(D769,products!$A$1:$A$49,products!$B$1:$B$49,,0)</f>
        <v>Ara</v>
      </c>
      <c r="J769" s="4" t="str">
        <f>_xlfn.XLOOKUP($D769,products!$A$1:$A$49,products!$C$1:$C$49,,0)</f>
        <v>L</v>
      </c>
      <c r="K769" s="6">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_xlfn.XLOOKUP(orderstable[[#This Row],[Customer ID]],customers!$A$1:$A$1001,customers!$I$1:$I$1001,,0)</f>
        <v>No</v>
      </c>
    </row>
    <row r="770" spans="1:16" x14ac:dyDescent="0.2">
      <c r="A770" s="3" t="s">
        <v>4831</v>
      </c>
      <c r="B770" s="5">
        <v>44562</v>
      </c>
      <c r="C770" s="3" t="s">
        <v>4759</v>
      </c>
      <c r="D770" s="4"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4" t="str">
        <f>_xlfn.XLOOKUP(D770,products!$A$1:$A$49,products!$B$1:$B$49,,0)</f>
        <v>Rob</v>
      </c>
      <c r="J770" s="4" t="str">
        <f>_xlfn.XLOOKUP($D770,products!$A$1:$A$49,products!$C$1:$C$49,,0)</f>
        <v>L</v>
      </c>
      <c r="K770" s="6">
        <f>_xlfn.XLOOKUP($D770,products!$A$1:$A$49,products!$D$1:$D$49,,0)</f>
        <v>1</v>
      </c>
      <c r="L770" s="7">
        <f>_xlfn.XLOOKUP($D770,products!$A$1:$A$49,products!$E$1:$E$49,,0)</f>
        <v>11.95</v>
      </c>
      <c r="M770" s="7">
        <f t="shared" si="33"/>
        <v>23.9</v>
      </c>
      <c r="N770" t="str">
        <f t="shared" si="34"/>
        <v>Robusta</v>
      </c>
      <c r="O770" t="str">
        <f t="shared" si="35"/>
        <v>Light</v>
      </c>
      <c r="P770" t="str">
        <f>_xlfn.XLOOKUP(orderstable[[#This Row],[Customer ID]],customers!$A$1:$A$1001,customers!$I$1:$I$1001,,0)</f>
        <v>No</v>
      </c>
    </row>
    <row r="771" spans="1:16" x14ac:dyDescent="0.2">
      <c r="A771" s="3" t="s">
        <v>4836</v>
      </c>
      <c r="B771" s="5">
        <v>43912</v>
      </c>
      <c r="C771" s="3" t="s">
        <v>4837</v>
      </c>
      <c r="D771" s="4"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4" t="str">
        <f>_xlfn.XLOOKUP(D771,products!$A$1:$A$49,products!$B$1:$B$49,,0)</f>
        <v>Rob</v>
      </c>
      <c r="J771" s="4" t="str">
        <f>_xlfn.XLOOKUP($D771,products!$A$1:$A$49,products!$C$1:$C$49,,0)</f>
        <v>M</v>
      </c>
      <c r="K771" s="6">
        <f>_xlfn.XLOOKUP($D771,products!$A$1:$A$49,products!$D$1:$D$49,,0)</f>
        <v>2.5</v>
      </c>
      <c r="L771" s="7">
        <f>_xlfn.XLOOKUP($D771,products!$A$1:$A$49,products!$E$1:$E$49,,0)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
      <c r="A772" s="3" t="s">
        <v>4842</v>
      </c>
      <c r="B772" s="5">
        <v>44092</v>
      </c>
      <c r="C772" s="3" t="s">
        <v>4843</v>
      </c>
      <c r="D772" s="4"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4" t="str">
        <f>_xlfn.XLOOKUP(D772,products!$A$1:$A$49,products!$B$1:$B$49,,0)</f>
        <v>Ara</v>
      </c>
      <c r="J772" s="4" t="str">
        <f>_xlfn.XLOOKUP($D772,products!$A$1:$A$49,products!$C$1:$C$49,,0)</f>
        <v>D</v>
      </c>
      <c r="K772" s="6">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_xlfn.XLOOKUP(orderstable[[#This Row],[Customer ID]],customers!$A$1:$A$1001,customers!$I$1:$I$1001,,0)</f>
        <v>No</v>
      </c>
    </row>
    <row r="773" spans="1:16" x14ac:dyDescent="0.2">
      <c r="A773" s="3" t="s">
        <v>4847</v>
      </c>
      <c r="B773" s="5">
        <v>43468</v>
      </c>
      <c r="C773" s="3" t="s">
        <v>4848</v>
      </c>
      <c r="D773" s="4"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4" t="str">
        <f>_xlfn.XLOOKUP(D773,products!$A$1:$A$49,products!$B$1:$B$49,,0)</f>
        <v>Rob</v>
      </c>
      <c r="J773" s="4" t="str">
        <f>_xlfn.XLOOKUP($D773,products!$A$1:$A$49,products!$C$1:$C$49,,0)</f>
        <v>L</v>
      </c>
      <c r="K773" s="6">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_xlfn.XLOOKUP(orderstable[[#This Row],[Customer ID]],customers!$A$1:$A$1001,customers!$I$1:$I$1001,,0)</f>
        <v>No</v>
      </c>
    </row>
    <row r="774" spans="1:16" x14ac:dyDescent="0.2">
      <c r="A774" s="3" t="s">
        <v>4853</v>
      </c>
      <c r="B774" s="5">
        <v>44468</v>
      </c>
      <c r="C774" s="3" t="s">
        <v>4854</v>
      </c>
      <c r="D774" s="4"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4" t="str">
        <f>_xlfn.XLOOKUP(D774,products!$A$1:$A$49,products!$B$1:$B$49,,0)</f>
        <v>Exc</v>
      </c>
      <c r="J774" s="4" t="str">
        <f>_xlfn.XLOOKUP($D774,products!$A$1:$A$49,products!$C$1:$C$49,,0)</f>
        <v>M</v>
      </c>
      <c r="K774" s="6">
        <f>_xlfn.XLOOKUP($D774,products!$A$1:$A$49,products!$D$1:$D$49,,0)</f>
        <v>1</v>
      </c>
      <c r="L774" s="7">
        <f>_xlfn.XLOOKUP($D774,products!$A$1:$A$49,products!$E$1:$E$49,,0)</f>
        <v>13.75</v>
      </c>
      <c r="M774" s="7">
        <f t="shared" si="36"/>
        <v>82.5</v>
      </c>
      <c r="N774" t="str">
        <f t="shared" si="37"/>
        <v>Excelsa</v>
      </c>
      <c r="O774" t="str">
        <f t="shared" si="38"/>
        <v>Medium</v>
      </c>
      <c r="P774" t="str">
        <f>_xlfn.XLOOKUP(orderstable[[#This Row],[Customer ID]],customers!$A$1:$A$1001,customers!$I$1:$I$1001,,0)</f>
        <v>No</v>
      </c>
    </row>
    <row r="775" spans="1:16" x14ac:dyDescent="0.2">
      <c r="A775" s="3" t="s">
        <v>4858</v>
      </c>
      <c r="B775" s="5">
        <v>44488</v>
      </c>
      <c r="C775" s="3" t="s">
        <v>4859</v>
      </c>
      <c r="D775" s="4"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4" t="str">
        <f>_xlfn.XLOOKUP(D775,products!$A$1:$A$49,products!$B$1:$B$49,,0)</f>
        <v>Lib</v>
      </c>
      <c r="J775" s="4" t="str">
        <f>_xlfn.XLOOKUP($D775,products!$A$1:$A$49,products!$C$1:$C$49,,0)</f>
        <v>M</v>
      </c>
      <c r="K775" s="6">
        <f>_xlfn.XLOOKUP($D775,products!$A$1:$A$49,products!$D$1:$D$49,,0)</f>
        <v>0.2</v>
      </c>
      <c r="L775" s="7">
        <f>_xlfn.XLOOKUP($D775,products!$A$1:$A$49,products!$E$1:$E$49,,0)</f>
        <v>4.3650000000000002</v>
      </c>
      <c r="M775" s="7">
        <f t="shared" si="36"/>
        <v>8.73</v>
      </c>
      <c r="N775" t="str">
        <f t="shared" si="37"/>
        <v>Liberica</v>
      </c>
      <c r="O775" t="str">
        <f t="shared" si="38"/>
        <v>Medium</v>
      </c>
      <c r="P775" t="str">
        <f>_xlfn.XLOOKUP(orderstable[[#This Row],[Customer ID]],customers!$A$1:$A$1001,customers!$I$1:$I$1001,,0)</f>
        <v>No</v>
      </c>
    </row>
    <row r="776" spans="1:16" x14ac:dyDescent="0.2">
      <c r="A776" s="3" t="s">
        <v>4864</v>
      </c>
      <c r="B776" s="5">
        <v>44756</v>
      </c>
      <c r="C776" s="3" t="s">
        <v>4865</v>
      </c>
      <c r="D776" s="4"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4" t="str">
        <f>_xlfn.XLOOKUP(D776,products!$A$1:$A$49,products!$B$1:$B$49,,0)</f>
        <v>Rob</v>
      </c>
      <c r="J776" s="4" t="str">
        <f>_xlfn.XLOOKUP($D776,products!$A$1:$A$49,products!$C$1:$C$49,,0)</f>
        <v>M</v>
      </c>
      <c r="K776" s="6">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_xlfn.XLOOKUP(orderstable[[#This Row],[Customer ID]],customers!$A$1:$A$1001,customers!$I$1:$I$1001,,0)</f>
        <v>Yes</v>
      </c>
    </row>
    <row r="777" spans="1:16" x14ac:dyDescent="0.2">
      <c r="A777" s="3" t="s">
        <v>4869</v>
      </c>
      <c r="B777" s="5">
        <v>44396</v>
      </c>
      <c r="C777" s="3" t="s">
        <v>4870</v>
      </c>
      <c r="D777" s="4"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4" t="str">
        <f>_xlfn.XLOOKUP(D777,products!$A$1:$A$49,products!$B$1:$B$49,,0)</f>
        <v>Exc</v>
      </c>
      <c r="J777" s="4" t="str">
        <f>_xlfn.XLOOKUP($D777,products!$A$1:$A$49,products!$C$1:$C$49,,0)</f>
        <v>L</v>
      </c>
      <c r="K777" s="6">
        <f>_xlfn.XLOOKUP($D777,products!$A$1:$A$49,products!$D$1:$D$49,,0)</f>
        <v>0.5</v>
      </c>
      <c r="L777" s="7">
        <f>_xlfn.XLOOKUP($D777,products!$A$1:$A$49,products!$E$1:$E$49,,0)</f>
        <v>8.91</v>
      </c>
      <c r="M777" s="7">
        <f t="shared" si="36"/>
        <v>17.82</v>
      </c>
      <c r="N777" t="str">
        <f t="shared" si="37"/>
        <v>Excelsa</v>
      </c>
      <c r="O777" t="str">
        <f t="shared" si="38"/>
        <v>Light</v>
      </c>
      <c r="P777" t="str">
        <f>_xlfn.XLOOKUP(orderstable[[#This Row],[Customer ID]],customers!$A$1:$A$1001,customers!$I$1:$I$1001,,0)</f>
        <v>Yes</v>
      </c>
    </row>
    <row r="778" spans="1:16" x14ac:dyDescent="0.2">
      <c r="A778" s="3" t="s">
        <v>4875</v>
      </c>
      <c r="B778" s="5">
        <v>44540</v>
      </c>
      <c r="C778" s="3" t="s">
        <v>4876</v>
      </c>
      <c r="D778" s="4"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4" t="str">
        <f>_xlfn.XLOOKUP(D778,products!$A$1:$A$49,products!$B$1:$B$49,,0)</f>
        <v>Ara</v>
      </c>
      <c r="J778" s="4" t="str">
        <f>_xlfn.XLOOKUP($D778,products!$A$1:$A$49,products!$C$1:$C$49,,0)</f>
        <v>M</v>
      </c>
      <c r="K778" s="6">
        <f>_xlfn.XLOOKUP($D778,products!$A$1:$A$49,products!$D$1:$D$49,,0)</f>
        <v>0.5</v>
      </c>
      <c r="L778" s="7">
        <f>_xlfn.XLOOKUP($D778,products!$A$1:$A$49,products!$E$1:$E$49,,0)</f>
        <v>6.75</v>
      </c>
      <c r="M778" s="7">
        <f t="shared" si="36"/>
        <v>20.25</v>
      </c>
      <c r="N778" t="str">
        <f t="shared" si="37"/>
        <v>Arabica</v>
      </c>
      <c r="O778" t="str">
        <f t="shared" si="38"/>
        <v>Medium</v>
      </c>
      <c r="P778" t="str">
        <f>_xlfn.XLOOKUP(orderstable[[#This Row],[Customer ID]],customers!$A$1:$A$1001,customers!$I$1:$I$1001,,0)</f>
        <v>No</v>
      </c>
    </row>
    <row r="779" spans="1:16" x14ac:dyDescent="0.2">
      <c r="A779" s="3" t="s">
        <v>4881</v>
      </c>
      <c r="B779" s="5">
        <v>43541</v>
      </c>
      <c r="C779" s="3" t="s">
        <v>4882</v>
      </c>
      <c r="D779" s="4"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4" t="str">
        <f>_xlfn.XLOOKUP(D779,products!$A$1:$A$49,products!$B$1:$B$49,,0)</f>
        <v>Ara</v>
      </c>
      <c r="J779" s="4" t="str">
        <f>_xlfn.XLOOKUP($D779,products!$A$1:$A$49,products!$C$1:$C$49,,0)</f>
        <v>L</v>
      </c>
      <c r="K779" s="6">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_xlfn.XLOOKUP(orderstable[[#This Row],[Customer ID]],customers!$A$1:$A$1001,customers!$I$1:$I$1001,,0)</f>
        <v>No</v>
      </c>
    </row>
    <row r="780" spans="1:16" x14ac:dyDescent="0.2">
      <c r="A780" s="3" t="s">
        <v>4886</v>
      </c>
      <c r="B780" s="5">
        <v>43889</v>
      </c>
      <c r="C780" s="3" t="s">
        <v>4933</v>
      </c>
      <c r="D780" s="4"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4" t="str">
        <f>_xlfn.XLOOKUP(D780,products!$A$1:$A$49,products!$B$1:$B$49,,0)</f>
        <v>Lib</v>
      </c>
      <c r="J780" s="4" t="str">
        <f>_xlfn.XLOOKUP($D780,products!$A$1:$A$49,products!$C$1:$C$49,,0)</f>
        <v>L</v>
      </c>
      <c r="K780" s="6">
        <f>_xlfn.XLOOKUP($D780,products!$A$1:$A$49,products!$D$1:$D$49,,0)</f>
        <v>0.5</v>
      </c>
      <c r="L780" s="7">
        <f>_xlfn.XLOOKUP($D780,products!$A$1:$A$49,products!$E$1:$E$49,,0)</f>
        <v>9.51</v>
      </c>
      <c r="M780" s="7">
        <f t="shared" si="36"/>
        <v>19.02</v>
      </c>
      <c r="N780" t="str">
        <f t="shared" si="37"/>
        <v>Liberica</v>
      </c>
      <c r="O780" t="str">
        <f t="shared" si="38"/>
        <v>Light</v>
      </c>
      <c r="P780" t="str">
        <f>_xlfn.XLOOKUP(orderstable[[#This Row],[Customer ID]],customers!$A$1:$A$1001,customers!$I$1:$I$1001,,0)</f>
        <v>Yes</v>
      </c>
    </row>
    <row r="781" spans="1:16" x14ac:dyDescent="0.2">
      <c r="A781" s="3" t="s">
        <v>4892</v>
      </c>
      <c r="B781" s="5">
        <v>43985</v>
      </c>
      <c r="C781" s="3" t="s">
        <v>4893</v>
      </c>
      <c r="D781" s="4"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4" t="str">
        <f>_xlfn.XLOOKUP(D781,products!$A$1:$A$49,products!$B$1:$B$49,,0)</f>
        <v>Lib</v>
      </c>
      <c r="J781" s="4" t="str">
        <f>_xlfn.XLOOKUP($D781,products!$A$1:$A$49,products!$C$1:$C$49,,0)</f>
        <v>D</v>
      </c>
      <c r="K781" s="6">
        <f>_xlfn.XLOOKUP($D781,products!$A$1:$A$49,products!$D$1:$D$49,,0)</f>
        <v>1</v>
      </c>
      <c r="L781" s="7">
        <f>_xlfn.XLOOKUP($D781,products!$A$1:$A$49,products!$E$1:$E$49,,0)</f>
        <v>12.95</v>
      </c>
      <c r="M781" s="7">
        <f t="shared" si="36"/>
        <v>77.699999999999989</v>
      </c>
      <c r="N781" t="str">
        <f t="shared" si="37"/>
        <v>Liberica</v>
      </c>
      <c r="O781" t="str">
        <f t="shared" si="38"/>
        <v>Dark</v>
      </c>
      <c r="P781" t="str">
        <f>_xlfn.XLOOKUP(orderstable[[#This Row],[Customer ID]],customers!$A$1:$A$1001,customers!$I$1:$I$1001,,0)</f>
        <v>Yes</v>
      </c>
    </row>
    <row r="782" spans="1:16" x14ac:dyDescent="0.2">
      <c r="A782" s="3" t="s">
        <v>4898</v>
      </c>
      <c r="B782" s="5">
        <v>43883</v>
      </c>
      <c r="C782" s="3" t="s">
        <v>4899</v>
      </c>
      <c r="D782" s="4"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4" t="str">
        <f>_xlfn.XLOOKUP(D782,products!$A$1:$A$49,products!$B$1:$B$49,,0)</f>
        <v>Exc</v>
      </c>
      <c r="J782" s="4" t="str">
        <f>_xlfn.XLOOKUP($D782,products!$A$1:$A$49,products!$C$1:$C$49,,0)</f>
        <v>M</v>
      </c>
      <c r="K782" s="6">
        <f>_xlfn.XLOOKUP($D782,products!$A$1:$A$49,products!$D$1:$D$49,,0)</f>
        <v>1</v>
      </c>
      <c r="L782" s="7">
        <f>_xlfn.XLOOKUP($D782,products!$A$1:$A$49,products!$E$1:$E$49,,0)</f>
        <v>13.75</v>
      </c>
      <c r="M782" s="7">
        <f t="shared" si="36"/>
        <v>41.25</v>
      </c>
      <c r="N782" t="str">
        <f t="shared" si="37"/>
        <v>Excelsa</v>
      </c>
      <c r="O782" t="str">
        <f t="shared" si="38"/>
        <v>Medium</v>
      </c>
      <c r="P782" t="str">
        <f>_xlfn.XLOOKUP(orderstable[[#This Row],[Customer ID]],customers!$A$1:$A$1001,customers!$I$1:$I$1001,,0)</f>
        <v>No</v>
      </c>
    </row>
    <row r="783" spans="1:16" x14ac:dyDescent="0.2">
      <c r="A783" s="3" t="s">
        <v>4903</v>
      </c>
      <c r="B783" s="5">
        <v>43778</v>
      </c>
      <c r="C783" s="3" t="s">
        <v>4904</v>
      </c>
      <c r="D783" s="4"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4" t="str">
        <f>_xlfn.XLOOKUP(D783,products!$A$1:$A$49,products!$B$1:$B$49,,0)</f>
        <v>Lib</v>
      </c>
      <c r="J783" s="4" t="str">
        <f>_xlfn.XLOOKUP($D783,products!$A$1:$A$49,products!$C$1:$C$49,,0)</f>
        <v>L</v>
      </c>
      <c r="K783" s="6">
        <f>_xlfn.XLOOKUP($D783,products!$A$1:$A$49,products!$D$1:$D$49,,0)</f>
        <v>2.5</v>
      </c>
      <c r="L783" s="7">
        <f>_xlfn.XLOOKUP($D783,products!$A$1:$A$49,products!$E$1:$E$49,,0)</f>
        <v>36.454999999999998</v>
      </c>
      <c r="M783" s="7">
        <f t="shared" si="36"/>
        <v>145.82</v>
      </c>
      <c r="N783" t="str">
        <f t="shared" si="37"/>
        <v>Liberica</v>
      </c>
      <c r="O783" t="str">
        <f t="shared" si="38"/>
        <v>Light</v>
      </c>
      <c r="P783" t="str">
        <f>_xlfn.XLOOKUP(orderstable[[#This Row],[Customer ID]],customers!$A$1:$A$1001,customers!$I$1:$I$1001,,0)</f>
        <v>No</v>
      </c>
    </row>
    <row r="784" spans="1:16" x14ac:dyDescent="0.2">
      <c r="A784" s="3" t="s">
        <v>4909</v>
      </c>
      <c r="B784" s="5">
        <v>43897</v>
      </c>
      <c r="C784" s="3" t="s">
        <v>4910</v>
      </c>
      <c r="D784" s="4"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4" t="str">
        <f>_xlfn.XLOOKUP(D784,products!$A$1:$A$49,products!$B$1:$B$49,,0)</f>
        <v>Exc</v>
      </c>
      <c r="J784" s="4" t="str">
        <f>_xlfn.XLOOKUP($D784,products!$A$1:$A$49,products!$C$1:$C$49,,0)</f>
        <v>L</v>
      </c>
      <c r="K784" s="6">
        <f>_xlfn.XLOOKUP($D784,products!$A$1:$A$49,products!$D$1:$D$49,,0)</f>
        <v>0.2</v>
      </c>
      <c r="L784" s="7">
        <f>_xlfn.XLOOKUP($D784,products!$A$1:$A$49,products!$E$1:$E$49,,0)</f>
        <v>4.4550000000000001</v>
      </c>
      <c r="M784" s="7">
        <f t="shared" si="36"/>
        <v>26.73</v>
      </c>
      <c r="N784" t="str">
        <f t="shared" si="37"/>
        <v>Excelsa</v>
      </c>
      <c r="O784" t="str">
        <f t="shared" si="38"/>
        <v>Light</v>
      </c>
      <c r="P784" t="str">
        <f>_xlfn.XLOOKUP(orderstable[[#This Row],[Customer ID]],customers!$A$1:$A$1001,customers!$I$1:$I$1001,,0)</f>
        <v>No</v>
      </c>
    </row>
    <row r="785" spans="1:16" x14ac:dyDescent="0.2">
      <c r="A785" s="3" t="s">
        <v>4915</v>
      </c>
      <c r="B785" s="5">
        <v>44312</v>
      </c>
      <c r="C785" s="3" t="s">
        <v>4916</v>
      </c>
      <c r="D785" s="4"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4" t="str">
        <f>_xlfn.XLOOKUP(D785,products!$A$1:$A$49,products!$B$1:$B$49,,0)</f>
        <v>Lib</v>
      </c>
      <c r="J785" s="4" t="str">
        <f>_xlfn.XLOOKUP($D785,products!$A$1:$A$49,products!$C$1:$C$49,,0)</f>
        <v>M</v>
      </c>
      <c r="K785" s="6">
        <f>_xlfn.XLOOKUP($D785,products!$A$1:$A$49,products!$D$1:$D$49,,0)</f>
        <v>0.5</v>
      </c>
      <c r="L785" s="7">
        <f>_xlfn.XLOOKUP($D785,products!$A$1:$A$49,products!$E$1:$E$49,,0)</f>
        <v>8.73</v>
      </c>
      <c r="M785" s="7">
        <f t="shared" si="36"/>
        <v>43.650000000000006</v>
      </c>
      <c r="N785" t="str">
        <f t="shared" si="37"/>
        <v>Liberica</v>
      </c>
      <c r="O785" t="str">
        <f t="shared" si="38"/>
        <v>Medium</v>
      </c>
      <c r="P785" t="str">
        <f>_xlfn.XLOOKUP(orderstable[[#This Row],[Customer ID]],customers!$A$1:$A$1001,customers!$I$1:$I$1001,,0)</f>
        <v>Yes</v>
      </c>
    </row>
    <row r="786" spans="1:16" x14ac:dyDescent="0.2">
      <c r="A786" s="3" t="s">
        <v>4921</v>
      </c>
      <c r="B786" s="5">
        <v>44511</v>
      </c>
      <c r="C786" s="3" t="s">
        <v>4922</v>
      </c>
      <c r="D786" s="4"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4" t="str">
        <f>_xlfn.XLOOKUP(D786,products!$A$1:$A$49,products!$B$1:$B$49,,0)</f>
        <v>Lib</v>
      </c>
      <c r="J786" s="4" t="str">
        <f>_xlfn.XLOOKUP($D786,products!$A$1:$A$49,products!$C$1:$C$49,,0)</f>
        <v>L</v>
      </c>
      <c r="K786" s="6">
        <f>_xlfn.XLOOKUP($D786,products!$A$1:$A$49,products!$D$1:$D$49,,0)</f>
        <v>1</v>
      </c>
      <c r="L786" s="7">
        <f>_xlfn.XLOOKUP($D786,products!$A$1:$A$49,products!$E$1:$E$49,,0)</f>
        <v>15.85</v>
      </c>
      <c r="M786" s="7">
        <f t="shared" si="36"/>
        <v>31.7</v>
      </c>
      <c r="N786" t="str">
        <f t="shared" si="37"/>
        <v>Liberica</v>
      </c>
      <c r="O786" t="str">
        <f t="shared" si="38"/>
        <v>Light</v>
      </c>
      <c r="P786" t="str">
        <f>_xlfn.XLOOKUP(orderstable[[#This Row],[Customer ID]],customers!$A$1:$A$1001,customers!$I$1:$I$1001,,0)</f>
        <v>No</v>
      </c>
    </row>
    <row r="787" spans="1:16" x14ac:dyDescent="0.2">
      <c r="A787" s="3" t="s">
        <v>4926</v>
      </c>
      <c r="B787" s="5">
        <v>44362</v>
      </c>
      <c r="C787" s="3" t="s">
        <v>4927</v>
      </c>
      <c r="D787" s="4"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4" t="str">
        <f>_xlfn.XLOOKUP(D787,products!$A$1:$A$49,products!$B$1:$B$49,,0)</f>
        <v>Ara</v>
      </c>
      <c r="J787" s="4" t="str">
        <f>_xlfn.XLOOKUP($D787,products!$A$1:$A$49,products!$C$1:$C$49,,0)</f>
        <v>D</v>
      </c>
      <c r="K787" s="6">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_xlfn.XLOOKUP(orderstable[[#This Row],[Customer ID]],customers!$A$1:$A$1001,customers!$I$1:$I$1001,,0)</f>
        <v>No</v>
      </c>
    </row>
    <row r="788" spans="1:16" x14ac:dyDescent="0.2">
      <c r="A788" s="3" t="s">
        <v>4932</v>
      </c>
      <c r="B788" s="5">
        <v>43888</v>
      </c>
      <c r="C788" s="3" t="s">
        <v>4933</v>
      </c>
      <c r="D788" s="4"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4" t="str">
        <f>_xlfn.XLOOKUP(D788,products!$A$1:$A$49,products!$B$1:$B$49,,0)</f>
        <v>Exc</v>
      </c>
      <c r="J788" s="4" t="str">
        <f>_xlfn.XLOOKUP($D788,products!$A$1:$A$49,products!$C$1:$C$49,,0)</f>
        <v>D</v>
      </c>
      <c r="K788" s="6">
        <f>_xlfn.XLOOKUP($D788,products!$A$1:$A$49,products!$D$1:$D$49,,0)</f>
        <v>2.5</v>
      </c>
      <c r="L788" s="7">
        <f>_xlfn.XLOOKUP($D788,products!$A$1:$A$49,products!$E$1:$E$49,,0)</f>
        <v>27.945</v>
      </c>
      <c r="M788" s="7">
        <f t="shared" si="36"/>
        <v>27.945</v>
      </c>
      <c r="N788" t="str">
        <f t="shared" si="37"/>
        <v>Excelsa</v>
      </c>
      <c r="O788" t="str">
        <f t="shared" si="38"/>
        <v>Dark</v>
      </c>
      <c r="P788" t="str">
        <f>_xlfn.XLOOKUP(orderstable[[#This Row],[Customer ID]],customers!$A$1:$A$1001,customers!$I$1:$I$1001,,0)</f>
        <v>Yes</v>
      </c>
    </row>
    <row r="789" spans="1:16" x14ac:dyDescent="0.2">
      <c r="A789" s="3" t="s">
        <v>4938</v>
      </c>
      <c r="B789" s="5">
        <v>44305</v>
      </c>
      <c r="C789" s="3" t="s">
        <v>4939</v>
      </c>
      <c r="D789" s="4"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4" t="str">
        <f>_xlfn.XLOOKUP(D789,products!$A$1:$A$49,products!$B$1:$B$49,,0)</f>
        <v>Exc</v>
      </c>
      <c r="J789" s="4" t="str">
        <f>_xlfn.XLOOKUP($D789,products!$A$1:$A$49,products!$C$1:$C$49,,0)</f>
        <v>M</v>
      </c>
      <c r="K789" s="6">
        <f>_xlfn.XLOOKUP($D789,products!$A$1:$A$49,products!$D$1:$D$49,,0)</f>
        <v>1</v>
      </c>
      <c r="L789" s="7">
        <f>_xlfn.XLOOKUP($D789,products!$A$1:$A$49,products!$E$1:$E$49,,0)</f>
        <v>13.75</v>
      </c>
      <c r="M789" s="7">
        <f t="shared" si="36"/>
        <v>82.5</v>
      </c>
      <c r="N789" t="str">
        <f t="shared" si="37"/>
        <v>Excelsa</v>
      </c>
      <c r="O789" t="str">
        <f t="shared" si="38"/>
        <v>Medium</v>
      </c>
      <c r="P789" t="str">
        <f>_xlfn.XLOOKUP(orderstable[[#This Row],[Customer ID]],customers!$A$1:$A$1001,customers!$I$1:$I$1001,,0)</f>
        <v>Yes</v>
      </c>
    </row>
    <row r="790" spans="1:16" x14ac:dyDescent="0.2">
      <c r="A790" s="3" t="s">
        <v>4943</v>
      </c>
      <c r="B790" s="5">
        <v>44771</v>
      </c>
      <c r="C790" s="3" t="s">
        <v>4944</v>
      </c>
      <c r="D790" s="4"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4" t="str">
        <f>_xlfn.XLOOKUP(D790,products!$A$1:$A$49,products!$B$1:$B$49,,0)</f>
        <v>Rob</v>
      </c>
      <c r="J790" s="4" t="str">
        <f>_xlfn.XLOOKUP($D790,products!$A$1:$A$49,products!$C$1:$C$49,,0)</f>
        <v>M</v>
      </c>
      <c r="K790" s="6">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_xlfn.XLOOKUP(orderstable[[#This Row],[Customer ID]],customers!$A$1:$A$1001,customers!$I$1:$I$1001,,0)</f>
        <v>Yes</v>
      </c>
    </row>
    <row r="791" spans="1:16" x14ac:dyDescent="0.2">
      <c r="A791" s="3" t="s">
        <v>4949</v>
      </c>
      <c r="B791" s="5">
        <v>43485</v>
      </c>
      <c r="C791" s="3" t="s">
        <v>4950</v>
      </c>
      <c r="D791" s="4"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4" t="str">
        <f>_xlfn.XLOOKUP(D791,products!$A$1:$A$49,products!$B$1:$B$49,,0)</f>
        <v>Ara</v>
      </c>
      <c r="J791" s="4" t="str">
        <f>_xlfn.XLOOKUP($D791,products!$A$1:$A$49,products!$C$1:$C$49,,0)</f>
        <v>L</v>
      </c>
      <c r="K791" s="6">
        <f>_xlfn.XLOOKUP($D791,products!$A$1:$A$49,products!$D$1:$D$49,,0)</f>
        <v>1</v>
      </c>
      <c r="L791" s="7">
        <f>_xlfn.XLOOKUP($D791,products!$A$1:$A$49,products!$E$1:$E$49,,0)</f>
        <v>12.95</v>
      </c>
      <c r="M791" s="7">
        <f t="shared" si="36"/>
        <v>77.699999999999989</v>
      </c>
      <c r="N791" t="str">
        <f t="shared" si="37"/>
        <v>Arabica</v>
      </c>
      <c r="O791" t="str">
        <f t="shared" si="38"/>
        <v>Light</v>
      </c>
      <c r="P791" t="str">
        <f>_xlfn.XLOOKUP(orderstable[[#This Row],[Customer ID]],customers!$A$1:$A$1001,customers!$I$1:$I$1001,,0)</f>
        <v>No</v>
      </c>
    </row>
    <row r="792" spans="1:16" x14ac:dyDescent="0.2">
      <c r="A792" s="3" t="s">
        <v>4955</v>
      </c>
      <c r="B792" s="5">
        <v>44613</v>
      </c>
      <c r="C792" s="3" t="s">
        <v>4956</v>
      </c>
      <c r="D792" s="4"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4" t="str">
        <f>_xlfn.XLOOKUP(D792,products!$A$1:$A$49,products!$B$1:$B$49,,0)</f>
        <v>Ara</v>
      </c>
      <c r="J792" s="4" t="str">
        <f>_xlfn.XLOOKUP($D792,products!$A$1:$A$49,products!$C$1:$C$49,,0)</f>
        <v>L</v>
      </c>
      <c r="K792" s="6">
        <f>_xlfn.XLOOKUP($D792,products!$A$1:$A$49,products!$D$1:$D$49,,0)</f>
        <v>0.5</v>
      </c>
      <c r="L792" s="7">
        <f>_xlfn.XLOOKUP($D792,products!$A$1:$A$49,products!$E$1:$E$49,,0)</f>
        <v>7.77</v>
      </c>
      <c r="M792" s="7">
        <f t="shared" si="36"/>
        <v>23.31</v>
      </c>
      <c r="N792" t="str">
        <f t="shared" si="37"/>
        <v>Arabica</v>
      </c>
      <c r="O792" t="str">
        <f t="shared" si="38"/>
        <v>Light</v>
      </c>
      <c r="P792" t="str">
        <f>_xlfn.XLOOKUP(orderstable[[#This Row],[Customer ID]],customers!$A$1:$A$1001,customers!$I$1:$I$1001,,0)</f>
        <v>No</v>
      </c>
    </row>
    <row r="793" spans="1:16" x14ac:dyDescent="0.2">
      <c r="A793" s="3" t="s">
        <v>4961</v>
      </c>
      <c r="B793" s="5">
        <v>43954</v>
      </c>
      <c r="C793" s="3" t="s">
        <v>4962</v>
      </c>
      <c r="D793" s="4"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4" t="str">
        <f>_xlfn.XLOOKUP(D793,products!$A$1:$A$49,products!$B$1:$B$49,,0)</f>
        <v>Lib</v>
      </c>
      <c r="J793" s="4" t="str">
        <f>_xlfn.XLOOKUP($D793,products!$A$1:$A$49,products!$C$1:$C$49,,0)</f>
        <v>L</v>
      </c>
      <c r="K793" s="6">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_xlfn.XLOOKUP(orderstable[[#This Row],[Customer ID]],customers!$A$1:$A$1001,customers!$I$1:$I$1001,,0)</f>
        <v>Yes</v>
      </c>
    </row>
    <row r="794" spans="1:16" x14ac:dyDescent="0.2">
      <c r="A794" s="3" t="s">
        <v>4967</v>
      </c>
      <c r="B794" s="5">
        <v>43545</v>
      </c>
      <c r="C794" s="3" t="s">
        <v>4968</v>
      </c>
      <c r="D794" s="4"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4" t="str">
        <f>_xlfn.XLOOKUP(D794,products!$A$1:$A$49,products!$B$1:$B$49,,0)</f>
        <v>Lib</v>
      </c>
      <c r="J794" s="4" t="str">
        <f>_xlfn.XLOOKUP($D794,products!$A$1:$A$49,products!$C$1:$C$49,,0)</f>
        <v>M</v>
      </c>
      <c r="K794" s="6">
        <f>_xlfn.XLOOKUP($D794,products!$A$1:$A$49,products!$D$1:$D$49,,0)</f>
        <v>0.5</v>
      </c>
      <c r="L794" s="7">
        <f>_xlfn.XLOOKUP($D794,products!$A$1:$A$49,products!$E$1:$E$49,,0)</f>
        <v>8.73</v>
      </c>
      <c r="M794" s="7">
        <f t="shared" si="36"/>
        <v>52.38</v>
      </c>
      <c r="N794" t="str">
        <f t="shared" si="37"/>
        <v>Liberica</v>
      </c>
      <c r="O794" t="str">
        <f t="shared" si="38"/>
        <v>Medium</v>
      </c>
      <c r="P794" t="str">
        <f>_xlfn.XLOOKUP(orderstable[[#This Row],[Customer ID]],customers!$A$1:$A$1001,customers!$I$1:$I$1001,,0)</f>
        <v>Yes</v>
      </c>
    </row>
    <row r="795" spans="1:16" x14ac:dyDescent="0.2">
      <c r="A795" s="3" t="s">
        <v>4973</v>
      </c>
      <c r="B795" s="5">
        <v>43629</v>
      </c>
      <c r="C795" s="3" t="s">
        <v>4974</v>
      </c>
      <c r="D795" s="4"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4" t="str">
        <f>_xlfn.XLOOKUP(D795,products!$A$1:$A$49,products!$B$1:$B$49,,0)</f>
        <v>Rob</v>
      </c>
      <c r="J795" s="4" t="str">
        <f>_xlfn.XLOOKUP($D795,products!$A$1:$A$49,products!$C$1:$C$49,,0)</f>
        <v>L</v>
      </c>
      <c r="K795" s="6">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_xlfn.XLOOKUP(orderstable[[#This Row],[Customer ID]],customers!$A$1:$A$1001,customers!$I$1:$I$1001,,0)</f>
        <v>No</v>
      </c>
    </row>
    <row r="796" spans="1:16" x14ac:dyDescent="0.2">
      <c r="A796" s="3" t="s">
        <v>4979</v>
      </c>
      <c r="B796" s="5">
        <v>43987</v>
      </c>
      <c r="C796" s="3" t="s">
        <v>4980</v>
      </c>
      <c r="D796" s="4"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4" t="str">
        <f>_xlfn.XLOOKUP(D796,products!$A$1:$A$49,products!$B$1:$B$49,,0)</f>
        <v>Ara</v>
      </c>
      <c r="J796" s="4" t="str">
        <f>_xlfn.XLOOKUP($D796,products!$A$1:$A$49,products!$C$1:$C$49,,0)</f>
        <v>L</v>
      </c>
      <c r="K796" s="6">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_xlfn.XLOOKUP(orderstable[[#This Row],[Customer ID]],customers!$A$1:$A$1001,customers!$I$1:$I$1001,,0)</f>
        <v>No</v>
      </c>
    </row>
    <row r="797" spans="1:16" x14ac:dyDescent="0.2">
      <c r="A797" s="3" t="s">
        <v>4985</v>
      </c>
      <c r="B797" s="5">
        <v>43540</v>
      </c>
      <c r="C797" s="3" t="s">
        <v>4986</v>
      </c>
      <c r="D797" s="4"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4" t="str">
        <f>_xlfn.XLOOKUP(D797,products!$A$1:$A$49,products!$B$1:$B$49,,0)</f>
        <v>Rob</v>
      </c>
      <c r="J797" s="4" t="str">
        <f>_xlfn.XLOOKUP($D797,products!$A$1:$A$49,products!$C$1:$C$49,,0)</f>
        <v>L</v>
      </c>
      <c r="K797" s="6">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_xlfn.XLOOKUP(orderstable[[#This Row],[Customer ID]],customers!$A$1:$A$1001,customers!$I$1:$I$1001,,0)</f>
        <v>No</v>
      </c>
    </row>
    <row r="798" spans="1:16" x14ac:dyDescent="0.2">
      <c r="A798" s="3" t="s">
        <v>4991</v>
      </c>
      <c r="B798" s="5">
        <v>44533</v>
      </c>
      <c r="C798" s="3" t="s">
        <v>4992</v>
      </c>
      <c r="D798" s="4"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4" t="str">
        <f>_xlfn.XLOOKUP(D798,products!$A$1:$A$49,products!$B$1:$B$49,,0)</f>
        <v>Lib</v>
      </c>
      <c r="J798" s="4" t="str">
        <f>_xlfn.XLOOKUP($D798,products!$A$1:$A$49,products!$C$1:$C$49,,0)</f>
        <v>L</v>
      </c>
      <c r="K798" s="6">
        <f>_xlfn.XLOOKUP($D798,products!$A$1:$A$49,products!$D$1:$D$49,,0)</f>
        <v>0.5</v>
      </c>
      <c r="L798" s="7">
        <f>_xlfn.XLOOKUP($D798,products!$A$1:$A$49,products!$E$1:$E$49,,0)</f>
        <v>9.51</v>
      </c>
      <c r="M798" s="7">
        <f t="shared" si="36"/>
        <v>9.51</v>
      </c>
      <c r="N798" t="str">
        <f t="shared" si="37"/>
        <v>Liberica</v>
      </c>
      <c r="O798" t="str">
        <f t="shared" si="38"/>
        <v>Light</v>
      </c>
      <c r="P798" t="str">
        <f>_xlfn.XLOOKUP(orderstable[[#This Row],[Customer ID]],customers!$A$1:$A$1001,customers!$I$1:$I$1001,,0)</f>
        <v>No</v>
      </c>
    </row>
    <row r="799" spans="1:16" x14ac:dyDescent="0.2">
      <c r="A799" s="3" t="s">
        <v>4996</v>
      </c>
      <c r="B799" s="5">
        <v>44751</v>
      </c>
      <c r="C799" s="3" t="s">
        <v>4997</v>
      </c>
      <c r="D799" s="4"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4" t="str">
        <f>_xlfn.XLOOKUP(D799,products!$A$1:$A$49,products!$B$1:$B$49,,0)</f>
        <v>Ara</v>
      </c>
      <c r="J799" s="4" t="str">
        <f>_xlfn.XLOOKUP($D799,products!$A$1:$A$49,products!$C$1:$C$49,,0)</f>
        <v>L</v>
      </c>
      <c r="K799" s="6">
        <f>_xlfn.XLOOKUP($D799,products!$A$1:$A$49,products!$D$1:$D$49,,0)</f>
        <v>0.5</v>
      </c>
      <c r="L799" s="7">
        <f>_xlfn.XLOOKUP($D799,products!$A$1:$A$49,products!$E$1:$E$49,,0)</f>
        <v>7.77</v>
      </c>
      <c r="M799" s="7">
        <f t="shared" si="36"/>
        <v>31.08</v>
      </c>
      <c r="N799" t="str">
        <f t="shared" si="37"/>
        <v>Arabica</v>
      </c>
      <c r="O799" t="str">
        <f t="shared" si="38"/>
        <v>Light</v>
      </c>
      <c r="P799" t="str">
        <f>_xlfn.XLOOKUP(orderstable[[#This Row],[Customer ID]],customers!$A$1:$A$1001,customers!$I$1:$I$1001,,0)</f>
        <v>No</v>
      </c>
    </row>
    <row r="800" spans="1:16" x14ac:dyDescent="0.2">
      <c r="A800" s="3" t="s">
        <v>5002</v>
      </c>
      <c r="B800" s="5">
        <v>43950</v>
      </c>
      <c r="C800" s="3" t="s">
        <v>5003</v>
      </c>
      <c r="D800" s="4"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4" t="str">
        <f>_xlfn.XLOOKUP(D800,products!$A$1:$A$49,products!$B$1:$B$49,,0)</f>
        <v>Rob</v>
      </c>
      <c r="J800" s="4" t="str">
        <f>_xlfn.XLOOKUP($D800,products!$A$1:$A$49,products!$C$1:$C$49,,0)</f>
        <v>D</v>
      </c>
      <c r="K800" s="6">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_xlfn.XLOOKUP(orderstable[[#This Row],[Customer ID]],customers!$A$1:$A$1001,customers!$I$1:$I$1001,,0)</f>
        <v>Yes</v>
      </c>
    </row>
    <row r="801" spans="1:16" x14ac:dyDescent="0.2">
      <c r="A801" s="3" t="s">
        <v>5008</v>
      </c>
      <c r="B801" s="5">
        <v>44588</v>
      </c>
      <c r="C801" s="3" t="s">
        <v>5009</v>
      </c>
      <c r="D801" s="4"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4" t="str">
        <f>_xlfn.XLOOKUP(D801,products!$A$1:$A$49,products!$B$1:$B$49,,0)</f>
        <v>Exc</v>
      </c>
      <c r="J801" s="4" t="str">
        <f>_xlfn.XLOOKUP($D801,products!$A$1:$A$49,products!$C$1:$C$49,,0)</f>
        <v>D</v>
      </c>
      <c r="K801" s="6">
        <f>_xlfn.XLOOKUP($D801,products!$A$1:$A$49,products!$D$1:$D$49,,0)</f>
        <v>1</v>
      </c>
      <c r="L801" s="7">
        <f>_xlfn.XLOOKUP($D801,products!$A$1:$A$49,products!$E$1:$E$49,,0)</f>
        <v>12.15</v>
      </c>
      <c r="M801" s="7">
        <f t="shared" si="36"/>
        <v>36.450000000000003</v>
      </c>
      <c r="N801" t="str">
        <f t="shared" si="37"/>
        <v>Excelsa</v>
      </c>
      <c r="O801" t="str">
        <f t="shared" si="38"/>
        <v>Dark</v>
      </c>
      <c r="P801" t="str">
        <f>_xlfn.XLOOKUP(orderstable[[#This Row],[Customer ID]],customers!$A$1:$A$1001,customers!$I$1:$I$1001,,0)</f>
        <v>Yes</v>
      </c>
    </row>
    <row r="802" spans="1:16" x14ac:dyDescent="0.2">
      <c r="A802" s="3" t="s">
        <v>5012</v>
      </c>
      <c r="B802" s="5">
        <v>44240</v>
      </c>
      <c r="C802" s="3" t="s">
        <v>5013</v>
      </c>
      <c r="D802" s="4"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4" t="str">
        <f>_xlfn.XLOOKUP(D802,products!$A$1:$A$49,products!$B$1:$B$49,,0)</f>
        <v>Rob</v>
      </c>
      <c r="J802" s="4" t="str">
        <f>_xlfn.XLOOKUP($D802,products!$A$1:$A$49,products!$C$1:$C$49,,0)</f>
        <v>D</v>
      </c>
      <c r="K802" s="6">
        <f>_xlfn.XLOOKUP($D802,products!$A$1:$A$49,products!$D$1:$D$49,,0)</f>
        <v>0.2</v>
      </c>
      <c r="L802" s="7">
        <f>_xlfn.XLOOKUP($D802,products!$A$1:$A$49,products!$E$1:$E$49,,0)</f>
        <v>2.6849999999999996</v>
      </c>
      <c r="M802" s="7">
        <f t="shared" si="36"/>
        <v>16.11</v>
      </c>
      <c r="N802" t="str">
        <f t="shared" si="37"/>
        <v>Robusta</v>
      </c>
      <c r="O802" t="str">
        <f t="shared" si="38"/>
        <v>Dark</v>
      </c>
      <c r="P802" t="str">
        <f>_xlfn.XLOOKUP(orderstable[[#This Row],[Customer ID]],customers!$A$1:$A$1001,customers!$I$1:$I$1001,,0)</f>
        <v>No</v>
      </c>
    </row>
    <row r="803" spans="1:16" x14ac:dyDescent="0.2">
      <c r="A803" s="3" t="s">
        <v>5018</v>
      </c>
      <c r="B803" s="5">
        <v>44025</v>
      </c>
      <c r="C803" s="3" t="s">
        <v>5019</v>
      </c>
      <c r="D803" s="4"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4" t="str">
        <f>_xlfn.XLOOKUP(D803,products!$A$1:$A$49,products!$B$1:$B$49,,0)</f>
        <v>Rob</v>
      </c>
      <c r="J803" s="4" t="str">
        <f>_xlfn.XLOOKUP($D803,products!$A$1:$A$49,products!$C$1:$C$49,,0)</f>
        <v>D</v>
      </c>
      <c r="K803" s="6">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_xlfn.XLOOKUP(orderstable[[#This Row],[Customer ID]],customers!$A$1:$A$1001,customers!$I$1:$I$1001,,0)</f>
        <v>Yes</v>
      </c>
    </row>
    <row r="804" spans="1:16" x14ac:dyDescent="0.2">
      <c r="A804" s="3" t="s">
        <v>5024</v>
      </c>
      <c r="B804" s="5">
        <v>43902</v>
      </c>
      <c r="C804" s="3" t="s">
        <v>5025</v>
      </c>
      <c r="D804" s="4"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4" t="str">
        <f>_xlfn.XLOOKUP(D804,products!$A$1:$A$49,products!$B$1:$B$49,,0)</f>
        <v>Rob</v>
      </c>
      <c r="J804" s="4" t="str">
        <f>_xlfn.XLOOKUP($D804,products!$A$1:$A$49,products!$C$1:$C$49,,0)</f>
        <v>D</v>
      </c>
      <c r="K804" s="6">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_xlfn.XLOOKUP(orderstable[[#This Row],[Customer ID]],customers!$A$1:$A$1001,customers!$I$1:$I$1001,,0)</f>
        <v>No</v>
      </c>
    </row>
    <row r="805" spans="1:16" x14ac:dyDescent="0.2">
      <c r="A805" s="3" t="s">
        <v>5030</v>
      </c>
      <c r="B805" s="5">
        <v>43955</v>
      </c>
      <c r="C805" s="3" t="s">
        <v>5031</v>
      </c>
      <c r="D805" s="4"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4" t="str">
        <f>_xlfn.XLOOKUP(D805,products!$A$1:$A$49,products!$B$1:$B$49,,0)</f>
        <v>Exc</v>
      </c>
      <c r="J805" s="4" t="str">
        <f>_xlfn.XLOOKUP($D805,products!$A$1:$A$49,products!$C$1:$C$49,,0)</f>
        <v>M</v>
      </c>
      <c r="K805" s="6">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_xlfn.XLOOKUP(orderstable[[#This Row],[Customer ID]],customers!$A$1:$A$1001,customers!$I$1:$I$1001,,0)</f>
        <v>No</v>
      </c>
    </row>
    <row r="806" spans="1:16" x14ac:dyDescent="0.2">
      <c r="A806" s="3" t="s">
        <v>5035</v>
      </c>
      <c r="B806" s="5">
        <v>44289</v>
      </c>
      <c r="C806" s="3" t="s">
        <v>5036</v>
      </c>
      <c r="D806" s="4"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4" t="str">
        <f>_xlfn.XLOOKUP(D806,products!$A$1:$A$49,products!$B$1:$B$49,,0)</f>
        <v>Rob</v>
      </c>
      <c r="J806" s="4" t="str">
        <f>_xlfn.XLOOKUP($D806,products!$A$1:$A$49,products!$C$1:$C$49,,0)</f>
        <v>L</v>
      </c>
      <c r="K806" s="6">
        <f>_xlfn.XLOOKUP($D806,products!$A$1:$A$49,products!$D$1:$D$49,,0)</f>
        <v>1</v>
      </c>
      <c r="L806" s="7">
        <f>_xlfn.XLOOKUP($D806,products!$A$1:$A$49,products!$E$1:$E$49,,0)</f>
        <v>11.95</v>
      </c>
      <c r="M806" s="7">
        <f t="shared" si="36"/>
        <v>23.9</v>
      </c>
      <c r="N806" t="str">
        <f t="shared" si="37"/>
        <v>Robusta</v>
      </c>
      <c r="O806" t="str">
        <f t="shared" si="38"/>
        <v>Light</v>
      </c>
      <c r="P806" t="str">
        <f>_xlfn.XLOOKUP(orderstable[[#This Row],[Customer ID]],customers!$A$1:$A$1001,customers!$I$1:$I$1001,,0)</f>
        <v>No</v>
      </c>
    </row>
    <row r="807" spans="1:16" x14ac:dyDescent="0.2">
      <c r="A807" s="3" t="s">
        <v>5040</v>
      </c>
      <c r="B807" s="5">
        <v>44713</v>
      </c>
      <c r="C807" s="3" t="s">
        <v>5041</v>
      </c>
      <c r="D807" s="4"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4" t="str">
        <f>_xlfn.XLOOKUP(D807,products!$A$1:$A$49,products!$B$1:$B$49,,0)</f>
        <v>Rob</v>
      </c>
      <c r="J807" s="4" t="str">
        <f>_xlfn.XLOOKUP($D807,products!$A$1:$A$49,products!$C$1:$C$49,,0)</f>
        <v>M</v>
      </c>
      <c r="K807" s="6">
        <f>_xlfn.XLOOKUP($D807,products!$A$1:$A$49,products!$D$1:$D$49,,0)</f>
        <v>0.5</v>
      </c>
      <c r="L807" s="7">
        <f>_xlfn.XLOOKUP($D807,products!$A$1:$A$49,products!$E$1:$E$49,,0)</f>
        <v>5.97</v>
      </c>
      <c r="M807" s="7">
        <f t="shared" si="36"/>
        <v>5.97</v>
      </c>
      <c r="N807" t="str">
        <f t="shared" si="37"/>
        <v>Robusta</v>
      </c>
      <c r="O807" t="str">
        <f t="shared" si="38"/>
        <v>Medium</v>
      </c>
      <c r="P807" t="str">
        <f>_xlfn.XLOOKUP(orderstable[[#This Row],[Customer ID]],customers!$A$1:$A$1001,customers!$I$1:$I$1001,,0)</f>
        <v>No</v>
      </c>
    </row>
    <row r="808" spans="1:16" x14ac:dyDescent="0.2">
      <c r="A808" s="3" t="s">
        <v>5046</v>
      </c>
      <c r="B808" s="5">
        <v>44241</v>
      </c>
      <c r="C808" s="3" t="s">
        <v>5047</v>
      </c>
      <c r="D808" s="4"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4" t="str">
        <f>_xlfn.XLOOKUP(D808,products!$A$1:$A$49,products!$B$1:$B$49,,0)</f>
        <v>Lib</v>
      </c>
      <c r="J808" s="4" t="str">
        <f>_xlfn.XLOOKUP($D808,products!$A$1:$A$49,products!$C$1:$C$49,,0)</f>
        <v>D</v>
      </c>
      <c r="K808" s="6">
        <f>_xlfn.XLOOKUP($D808,products!$A$1:$A$49,products!$D$1:$D$49,,0)</f>
        <v>0.2</v>
      </c>
      <c r="L808" s="7">
        <f>_xlfn.XLOOKUP($D808,products!$A$1:$A$49,products!$E$1:$E$49,,0)</f>
        <v>3.8849999999999998</v>
      </c>
      <c r="M808" s="7">
        <f t="shared" si="36"/>
        <v>7.77</v>
      </c>
      <c r="N808" t="str">
        <f t="shared" si="37"/>
        <v>Liberica</v>
      </c>
      <c r="O808" t="str">
        <f t="shared" si="38"/>
        <v>Dark</v>
      </c>
      <c r="P808" t="str">
        <f>_xlfn.XLOOKUP(orderstable[[#This Row],[Customer ID]],customers!$A$1:$A$1001,customers!$I$1:$I$1001,,0)</f>
        <v>Yes</v>
      </c>
    </row>
    <row r="809" spans="1:16" x14ac:dyDescent="0.2">
      <c r="A809" s="3" t="s">
        <v>5050</v>
      </c>
      <c r="B809" s="5">
        <v>44543</v>
      </c>
      <c r="C809" s="3" t="s">
        <v>5051</v>
      </c>
      <c r="D809" s="4"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4" t="str">
        <f>_xlfn.XLOOKUP(D809,products!$A$1:$A$49,products!$B$1:$B$49,,0)</f>
        <v>Lib</v>
      </c>
      <c r="J809" s="4" t="str">
        <f>_xlfn.XLOOKUP($D809,products!$A$1:$A$49,products!$C$1:$C$49,,0)</f>
        <v>D</v>
      </c>
      <c r="K809" s="6">
        <f>_xlfn.XLOOKUP($D809,products!$A$1:$A$49,products!$D$1:$D$49,,0)</f>
        <v>0.5</v>
      </c>
      <c r="L809" s="7">
        <f>_xlfn.XLOOKUP($D809,products!$A$1:$A$49,products!$E$1:$E$49,,0)</f>
        <v>7.77</v>
      </c>
      <c r="M809" s="7">
        <f t="shared" si="36"/>
        <v>23.31</v>
      </c>
      <c r="N809" t="str">
        <f t="shared" si="37"/>
        <v>Liberica</v>
      </c>
      <c r="O809" t="str">
        <f t="shared" si="38"/>
        <v>Dark</v>
      </c>
      <c r="P809" t="str">
        <f>_xlfn.XLOOKUP(orderstable[[#This Row],[Customer ID]],customers!$A$1:$A$1001,customers!$I$1:$I$1001,,0)</f>
        <v>No</v>
      </c>
    </row>
    <row r="810" spans="1:16" x14ac:dyDescent="0.2">
      <c r="A810" s="3" t="s">
        <v>5056</v>
      </c>
      <c r="B810" s="5">
        <v>43868</v>
      </c>
      <c r="C810" s="3" t="s">
        <v>5113</v>
      </c>
      <c r="D810" s="4"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4" t="str">
        <f>_xlfn.XLOOKUP(D810,products!$A$1:$A$49,products!$B$1:$B$49,,0)</f>
        <v>Rob</v>
      </c>
      <c r="J810" s="4" t="str">
        <f>_xlfn.XLOOKUP($D810,products!$A$1:$A$49,products!$C$1:$C$49,,0)</f>
        <v>L</v>
      </c>
      <c r="K810" s="6">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_xlfn.XLOOKUP(orderstable[[#This Row],[Customer ID]],customers!$A$1:$A$1001,customers!$I$1:$I$1001,,0)</f>
        <v>No</v>
      </c>
    </row>
    <row r="811" spans="1:16" x14ac:dyDescent="0.2">
      <c r="A811" s="3" t="s">
        <v>5062</v>
      </c>
      <c r="B811" s="5">
        <v>44235</v>
      </c>
      <c r="C811" s="3" t="s">
        <v>5063</v>
      </c>
      <c r="D811" s="4"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4" t="str">
        <f>_xlfn.XLOOKUP(D811,products!$A$1:$A$49,products!$B$1:$B$49,,0)</f>
        <v>Rob</v>
      </c>
      <c r="J811" s="4" t="str">
        <f>_xlfn.XLOOKUP($D811,products!$A$1:$A$49,products!$C$1:$C$49,,0)</f>
        <v>D</v>
      </c>
      <c r="K811" s="6">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_xlfn.XLOOKUP(orderstable[[#This Row],[Customer ID]],customers!$A$1:$A$1001,customers!$I$1:$I$1001,,0)</f>
        <v>Yes</v>
      </c>
    </row>
    <row r="812" spans="1:16" x14ac:dyDescent="0.2">
      <c r="A812" s="3" t="s">
        <v>5067</v>
      </c>
      <c r="B812" s="5">
        <v>44054</v>
      </c>
      <c r="C812" s="3" t="s">
        <v>5068</v>
      </c>
      <c r="D812" s="4"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4" t="str">
        <f>_xlfn.XLOOKUP(D812,products!$A$1:$A$49,products!$B$1:$B$49,,0)</f>
        <v>Lib</v>
      </c>
      <c r="J812" s="4" t="str">
        <f>_xlfn.XLOOKUP($D812,products!$A$1:$A$49,products!$C$1:$C$49,,0)</f>
        <v>L</v>
      </c>
      <c r="K812" s="6">
        <f>_xlfn.XLOOKUP($D812,products!$A$1:$A$49,products!$D$1:$D$49,,0)</f>
        <v>0.5</v>
      </c>
      <c r="L812" s="7">
        <f>_xlfn.XLOOKUP($D812,products!$A$1:$A$49,products!$E$1:$E$49,,0)</f>
        <v>9.51</v>
      </c>
      <c r="M812" s="7">
        <f t="shared" si="36"/>
        <v>28.53</v>
      </c>
      <c r="N812" t="str">
        <f t="shared" si="37"/>
        <v>Liberica</v>
      </c>
      <c r="O812" t="str">
        <f t="shared" si="38"/>
        <v>Light</v>
      </c>
      <c r="P812" t="str">
        <f>_xlfn.XLOOKUP(orderstable[[#This Row],[Customer ID]],customers!$A$1:$A$1001,customers!$I$1:$I$1001,,0)</f>
        <v>No</v>
      </c>
    </row>
    <row r="813" spans="1:16" x14ac:dyDescent="0.2">
      <c r="A813" s="3" t="s">
        <v>5073</v>
      </c>
      <c r="B813" s="5">
        <v>44114</v>
      </c>
      <c r="C813" s="3" t="s">
        <v>5074</v>
      </c>
      <c r="D813" s="4"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4" t="str">
        <f>_xlfn.XLOOKUP(D813,products!$A$1:$A$49,products!$B$1:$B$49,,0)</f>
        <v>Ara</v>
      </c>
      <c r="J813" s="4" t="str">
        <f>_xlfn.XLOOKUP($D813,products!$A$1:$A$49,products!$C$1:$C$49,,0)</f>
        <v>M</v>
      </c>
      <c r="K813" s="6">
        <f>_xlfn.XLOOKUP($D813,products!$A$1:$A$49,products!$D$1:$D$49,,0)</f>
        <v>1</v>
      </c>
      <c r="L813" s="7">
        <f>_xlfn.XLOOKUP($D813,products!$A$1:$A$49,products!$E$1:$E$49,,0)</f>
        <v>11.25</v>
      </c>
      <c r="M813" s="7">
        <f t="shared" si="36"/>
        <v>67.5</v>
      </c>
      <c r="N813" t="str">
        <f t="shared" si="37"/>
        <v>Arabica</v>
      </c>
      <c r="O813" t="str">
        <f t="shared" si="38"/>
        <v>Medium</v>
      </c>
      <c r="P813" t="str">
        <f>_xlfn.XLOOKUP(orderstable[[#This Row],[Customer ID]],customers!$A$1:$A$1001,customers!$I$1:$I$1001,,0)</f>
        <v>Yes</v>
      </c>
    </row>
    <row r="814" spans="1:16" x14ac:dyDescent="0.2">
      <c r="A814" s="3" t="s">
        <v>5073</v>
      </c>
      <c r="B814" s="5">
        <v>44114</v>
      </c>
      <c r="C814" s="3" t="s">
        <v>5074</v>
      </c>
      <c r="D814" s="4"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4" t="str">
        <f>_xlfn.XLOOKUP(D814,products!$A$1:$A$49,products!$B$1:$B$49,,0)</f>
        <v>Lib</v>
      </c>
      <c r="J814" s="4" t="str">
        <f>_xlfn.XLOOKUP($D814,products!$A$1:$A$49,products!$C$1:$C$49,,0)</f>
        <v>D</v>
      </c>
      <c r="K814" s="6">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_xlfn.XLOOKUP(orderstable[[#This Row],[Customer ID]],customers!$A$1:$A$1001,customers!$I$1:$I$1001,,0)</f>
        <v>Yes</v>
      </c>
    </row>
    <row r="815" spans="1:16" x14ac:dyDescent="0.2">
      <c r="A815" s="3" t="s">
        <v>5084</v>
      </c>
      <c r="B815" s="5">
        <v>44173</v>
      </c>
      <c r="C815" s="3" t="s">
        <v>5085</v>
      </c>
      <c r="D815" s="4"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4" t="str">
        <f>_xlfn.XLOOKUP(D815,products!$A$1:$A$49,products!$B$1:$B$49,,0)</f>
        <v>Exc</v>
      </c>
      <c r="J815" s="4" t="str">
        <f>_xlfn.XLOOKUP($D815,products!$A$1:$A$49,products!$C$1:$C$49,,0)</f>
        <v>M</v>
      </c>
      <c r="K815" s="6">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_xlfn.XLOOKUP(orderstable[[#This Row],[Customer ID]],customers!$A$1:$A$1001,customers!$I$1:$I$1001,,0)</f>
        <v>Yes</v>
      </c>
    </row>
    <row r="816" spans="1:16" x14ac:dyDescent="0.2">
      <c r="A816" s="3" t="s">
        <v>5090</v>
      </c>
      <c r="B816" s="5">
        <v>43573</v>
      </c>
      <c r="C816" s="3" t="s">
        <v>5091</v>
      </c>
      <c r="D816" s="4"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4" t="str">
        <f>_xlfn.XLOOKUP(D816,products!$A$1:$A$49,products!$B$1:$B$49,,0)</f>
        <v>Exc</v>
      </c>
      <c r="J816" s="4" t="str">
        <f>_xlfn.XLOOKUP($D816,products!$A$1:$A$49,products!$C$1:$C$49,,0)</f>
        <v>L</v>
      </c>
      <c r="K816" s="6">
        <f>_xlfn.XLOOKUP($D816,products!$A$1:$A$49,products!$D$1:$D$49,,0)</f>
        <v>0.2</v>
      </c>
      <c r="L816" s="7">
        <f>_xlfn.XLOOKUP($D816,products!$A$1:$A$49,products!$E$1:$E$49,,0)</f>
        <v>4.4550000000000001</v>
      </c>
      <c r="M816" s="7">
        <f t="shared" si="36"/>
        <v>8.91</v>
      </c>
      <c r="N816" t="str">
        <f t="shared" si="37"/>
        <v>Excelsa</v>
      </c>
      <c r="O816" t="str">
        <f t="shared" si="38"/>
        <v>Light</v>
      </c>
      <c r="P816" t="str">
        <f>_xlfn.XLOOKUP(orderstable[[#This Row],[Customer ID]],customers!$A$1:$A$1001,customers!$I$1:$I$1001,,0)</f>
        <v>No</v>
      </c>
    </row>
    <row r="817" spans="1:16" x14ac:dyDescent="0.2">
      <c r="A817" s="3" t="s">
        <v>5096</v>
      </c>
      <c r="B817" s="5">
        <v>44200</v>
      </c>
      <c r="C817" s="3" t="s">
        <v>5097</v>
      </c>
      <c r="D817" s="4"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4" t="str">
        <f>_xlfn.XLOOKUP(D817,products!$A$1:$A$49,products!$B$1:$B$49,,0)</f>
        <v>Rob</v>
      </c>
      <c r="J817" s="4" t="str">
        <f>_xlfn.XLOOKUP($D817,products!$A$1:$A$49,products!$C$1:$C$49,,0)</f>
        <v>M</v>
      </c>
      <c r="K817" s="6">
        <f>_xlfn.XLOOKUP($D817,products!$A$1:$A$49,products!$D$1:$D$49,,0)</f>
        <v>0.5</v>
      </c>
      <c r="L817" s="7">
        <f>_xlfn.XLOOKUP($D817,products!$A$1:$A$49,products!$E$1:$E$49,,0)</f>
        <v>5.97</v>
      </c>
      <c r="M817" s="7">
        <f t="shared" si="36"/>
        <v>35.82</v>
      </c>
      <c r="N817" t="str">
        <f t="shared" si="37"/>
        <v>Robusta</v>
      </c>
      <c r="O817" t="str">
        <f t="shared" si="38"/>
        <v>Medium</v>
      </c>
      <c r="P817" t="str">
        <f>_xlfn.XLOOKUP(orderstable[[#This Row],[Customer ID]],customers!$A$1:$A$1001,customers!$I$1:$I$1001,,0)</f>
        <v>No</v>
      </c>
    </row>
    <row r="818" spans="1:16" x14ac:dyDescent="0.2">
      <c r="A818" s="3" t="s">
        <v>5102</v>
      </c>
      <c r="B818" s="5">
        <v>43534</v>
      </c>
      <c r="C818" s="3" t="s">
        <v>5103</v>
      </c>
      <c r="D818" s="4"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4" t="str">
        <f>_xlfn.XLOOKUP(D818,products!$A$1:$A$49,products!$B$1:$B$49,,0)</f>
        <v>Lib</v>
      </c>
      <c r="J818" s="4" t="str">
        <f>_xlfn.XLOOKUP($D818,products!$A$1:$A$49,products!$C$1:$C$49,,0)</f>
        <v>L</v>
      </c>
      <c r="K818" s="6">
        <f>_xlfn.XLOOKUP($D818,products!$A$1:$A$49,products!$D$1:$D$49,,0)</f>
        <v>0.5</v>
      </c>
      <c r="L818" s="7">
        <f>_xlfn.XLOOKUP($D818,products!$A$1:$A$49,products!$E$1:$E$49,,0)</f>
        <v>9.51</v>
      </c>
      <c r="M818" s="7">
        <f t="shared" si="36"/>
        <v>38.04</v>
      </c>
      <c r="N818" t="str">
        <f t="shared" si="37"/>
        <v>Liberica</v>
      </c>
      <c r="O818" t="str">
        <f t="shared" si="38"/>
        <v>Light</v>
      </c>
      <c r="P818" t="str">
        <f>_xlfn.XLOOKUP(orderstable[[#This Row],[Customer ID]],customers!$A$1:$A$1001,customers!$I$1:$I$1001,,0)</f>
        <v>No</v>
      </c>
    </row>
    <row r="819" spans="1:16" x14ac:dyDescent="0.2">
      <c r="A819" s="3" t="s">
        <v>5107</v>
      </c>
      <c r="B819" s="5">
        <v>43798</v>
      </c>
      <c r="C819" s="3" t="s">
        <v>5108</v>
      </c>
      <c r="D819" s="4"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4" t="str">
        <f>_xlfn.XLOOKUP(D819,products!$A$1:$A$49,products!$B$1:$B$49,,0)</f>
        <v>Lib</v>
      </c>
      <c r="J819" s="4" t="str">
        <f>_xlfn.XLOOKUP($D819,products!$A$1:$A$49,products!$C$1:$C$49,,0)</f>
        <v>D</v>
      </c>
      <c r="K819" s="6">
        <f>_xlfn.XLOOKUP($D819,products!$A$1:$A$49,products!$D$1:$D$49,,0)</f>
        <v>0.5</v>
      </c>
      <c r="L819" s="7">
        <f>_xlfn.XLOOKUP($D819,products!$A$1:$A$49,products!$E$1:$E$49,,0)</f>
        <v>7.77</v>
      </c>
      <c r="M819" s="7">
        <f t="shared" si="36"/>
        <v>15.54</v>
      </c>
      <c r="N819" t="str">
        <f t="shared" si="37"/>
        <v>Liberica</v>
      </c>
      <c r="O819" t="str">
        <f t="shared" si="38"/>
        <v>Dark</v>
      </c>
      <c r="P819" t="str">
        <f>_xlfn.XLOOKUP(orderstable[[#This Row],[Customer ID]],customers!$A$1:$A$1001,customers!$I$1:$I$1001,,0)</f>
        <v>No</v>
      </c>
    </row>
    <row r="820" spans="1:16" x14ac:dyDescent="0.2">
      <c r="A820" s="3" t="s">
        <v>5112</v>
      </c>
      <c r="B820" s="5">
        <v>44761</v>
      </c>
      <c r="C820" s="3" t="s">
        <v>5113</v>
      </c>
      <c r="D820" s="4"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4" t="str">
        <f>_xlfn.XLOOKUP(D820,products!$A$1:$A$49,products!$B$1:$B$49,,0)</f>
        <v>Lib</v>
      </c>
      <c r="J820" s="4" t="str">
        <f>_xlfn.XLOOKUP($D820,products!$A$1:$A$49,products!$C$1:$C$49,,0)</f>
        <v>L</v>
      </c>
      <c r="K820" s="6">
        <f>_xlfn.XLOOKUP($D820,products!$A$1:$A$49,products!$D$1:$D$49,,0)</f>
        <v>1</v>
      </c>
      <c r="L820" s="7">
        <f>_xlfn.XLOOKUP($D820,products!$A$1:$A$49,products!$E$1:$E$49,,0)</f>
        <v>15.85</v>
      </c>
      <c r="M820" s="7">
        <f t="shared" si="36"/>
        <v>79.25</v>
      </c>
      <c r="N820" t="str">
        <f t="shared" si="37"/>
        <v>Liberica</v>
      </c>
      <c r="O820" t="str">
        <f t="shared" si="38"/>
        <v>Light</v>
      </c>
      <c r="P820" t="str">
        <f>_xlfn.XLOOKUP(orderstable[[#This Row],[Customer ID]],customers!$A$1:$A$1001,customers!$I$1:$I$1001,,0)</f>
        <v>No</v>
      </c>
    </row>
    <row r="821" spans="1:16" x14ac:dyDescent="0.2">
      <c r="A821" s="3" t="s">
        <v>5117</v>
      </c>
      <c r="B821" s="5">
        <v>44008</v>
      </c>
      <c r="C821" s="3" t="s">
        <v>5118</v>
      </c>
      <c r="D821" s="4"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4" t="str">
        <f>_xlfn.XLOOKUP(D821,products!$A$1:$A$49,products!$B$1:$B$49,,0)</f>
        <v>Lib</v>
      </c>
      <c r="J821" s="4" t="str">
        <f>_xlfn.XLOOKUP($D821,products!$A$1:$A$49,products!$C$1:$C$49,,0)</f>
        <v>L</v>
      </c>
      <c r="K821" s="6">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_xlfn.XLOOKUP(orderstable[[#This Row],[Customer ID]],customers!$A$1:$A$1001,customers!$I$1:$I$1001,,0)</f>
        <v>Yes</v>
      </c>
    </row>
    <row r="822" spans="1:16" x14ac:dyDescent="0.2">
      <c r="A822" s="3" t="s">
        <v>5123</v>
      </c>
      <c r="B822" s="5">
        <v>43510</v>
      </c>
      <c r="C822" s="3" t="s">
        <v>5124</v>
      </c>
      <c r="D822" s="4"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4" t="str">
        <f>_xlfn.XLOOKUP(D822,products!$A$1:$A$49,products!$B$1:$B$49,,0)</f>
        <v>Exc</v>
      </c>
      <c r="J822" s="4" t="str">
        <f>_xlfn.XLOOKUP($D822,products!$A$1:$A$49,products!$C$1:$C$49,,0)</f>
        <v>M</v>
      </c>
      <c r="K822" s="6">
        <f>_xlfn.XLOOKUP($D822,products!$A$1:$A$49,products!$D$1:$D$49,,0)</f>
        <v>1</v>
      </c>
      <c r="L822" s="7">
        <f>_xlfn.XLOOKUP($D822,products!$A$1:$A$49,products!$E$1:$E$49,,0)</f>
        <v>13.75</v>
      </c>
      <c r="M822" s="7">
        <f t="shared" si="36"/>
        <v>55</v>
      </c>
      <c r="N822" t="str">
        <f t="shared" si="37"/>
        <v>Excelsa</v>
      </c>
      <c r="O822" t="str">
        <f t="shared" si="38"/>
        <v>Medium</v>
      </c>
      <c r="P822" t="str">
        <f>_xlfn.XLOOKUP(orderstable[[#This Row],[Customer ID]],customers!$A$1:$A$1001,customers!$I$1:$I$1001,,0)</f>
        <v>Yes</v>
      </c>
    </row>
    <row r="823" spans="1:16" x14ac:dyDescent="0.2">
      <c r="A823" s="3" t="s">
        <v>5129</v>
      </c>
      <c r="B823" s="5">
        <v>44144</v>
      </c>
      <c r="C823" s="3" t="s">
        <v>5130</v>
      </c>
      <c r="D823" s="4"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4" t="str">
        <f>_xlfn.XLOOKUP(D823,products!$A$1:$A$49,products!$B$1:$B$49,,0)</f>
        <v>Rob</v>
      </c>
      <c r="J823" s="4" t="str">
        <f>_xlfn.XLOOKUP($D823,products!$A$1:$A$49,products!$C$1:$C$49,,0)</f>
        <v>D</v>
      </c>
      <c r="K823" s="6">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_xlfn.XLOOKUP(orderstable[[#This Row],[Customer ID]],customers!$A$1:$A$1001,customers!$I$1:$I$1001,,0)</f>
        <v>No</v>
      </c>
    </row>
    <row r="824" spans="1:16" x14ac:dyDescent="0.2">
      <c r="A824" s="3" t="s">
        <v>5135</v>
      </c>
      <c r="B824" s="5">
        <v>43585</v>
      </c>
      <c r="C824" s="3" t="s">
        <v>5136</v>
      </c>
      <c r="D824" s="4"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4" t="str">
        <f>_xlfn.XLOOKUP(D824,products!$A$1:$A$49,products!$B$1:$B$49,,0)</f>
        <v>Exc</v>
      </c>
      <c r="J824" s="4" t="str">
        <f>_xlfn.XLOOKUP($D824,products!$A$1:$A$49,products!$C$1:$C$49,,0)</f>
        <v>L</v>
      </c>
      <c r="K824" s="6">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_xlfn.XLOOKUP(orderstable[[#This Row],[Customer ID]],customers!$A$1:$A$1001,customers!$I$1:$I$1001,,0)</f>
        <v>No</v>
      </c>
    </row>
    <row r="825" spans="1:16" x14ac:dyDescent="0.2">
      <c r="A825" s="3" t="s">
        <v>5141</v>
      </c>
      <c r="B825" s="5">
        <v>44134</v>
      </c>
      <c r="C825" s="3" t="s">
        <v>5142</v>
      </c>
      <c r="D825" s="4"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4" t="str">
        <f>_xlfn.XLOOKUP(D825,products!$A$1:$A$49,products!$B$1:$B$49,,0)</f>
        <v>Lib</v>
      </c>
      <c r="J825" s="4" t="str">
        <f>_xlfn.XLOOKUP($D825,products!$A$1:$A$49,products!$C$1:$C$49,,0)</f>
        <v>L</v>
      </c>
      <c r="K825" s="6">
        <f>_xlfn.XLOOKUP($D825,products!$A$1:$A$49,products!$D$1:$D$49,,0)</f>
        <v>1</v>
      </c>
      <c r="L825" s="7">
        <f>_xlfn.XLOOKUP($D825,products!$A$1:$A$49,products!$E$1:$E$49,,0)</f>
        <v>15.85</v>
      </c>
      <c r="M825" s="7">
        <f t="shared" si="36"/>
        <v>47.55</v>
      </c>
      <c r="N825" t="str">
        <f t="shared" si="37"/>
        <v>Liberica</v>
      </c>
      <c r="O825" t="str">
        <f t="shared" si="38"/>
        <v>Light</v>
      </c>
      <c r="P825" t="str">
        <f>_xlfn.XLOOKUP(orderstable[[#This Row],[Customer ID]],customers!$A$1:$A$1001,customers!$I$1:$I$1001,,0)</f>
        <v>Yes</v>
      </c>
    </row>
    <row r="826" spans="1:16" x14ac:dyDescent="0.2">
      <c r="A826" s="3" t="s">
        <v>5147</v>
      </c>
      <c r="B826" s="5">
        <v>43781</v>
      </c>
      <c r="C826" s="3" t="s">
        <v>5148</v>
      </c>
      <c r="D826" s="4"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4" t="str">
        <f>_xlfn.XLOOKUP(D826,products!$A$1:$A$49,products!$B$1:$B$49,,0)</f>
        <v>Ara</v>
      </c>
      <c r="J826" s="4" t="str">
        <f>_xlfn.XLOOKUP($D826,products!$A$1:$A$49,products!$C$1:$C$49,,0)</f>
        <v>M</v>
      </c>
      <c r="K826" s="6">
        <f>_xlfn.XLOOKUP($D826,products!$A$1:$A$49,products!$D$1:$D$49,,0)</f>
        <v>0.2</v>
      </c>
      <c r="L826" s="7">
        <f>_xlfn.XLOOKUP($D826,products!$A$1:$A$49,products!$E$1:$E$49,,0)</f>
        <v>3.375</v>
      </c>
      <c r="M826" s="7">
        <f t="shared" si="36"/>
        <v>16.875</v>
      </c>
      <c r="N826" t="str">
        <f t="shared" si="37"/>
        <v>Arabica</v>
      </c>
      <c r="O826" t="str">
        <f t="shared" si="38"/>
        <v>Medium</v>
      </c>
      <c r="P826" t="str">
        <f>_xlfn.XLOOKUP(orderstable[[#This Row],[Customer ID]],customers!$A$1:$A$1001,customers!$I$1:$I$1001,,0)</f>
        <v>Yes</v>
      </c>
    </row>
    <row r="827" spans="1:16" x14ac:dyDescent="0.2">
      <c r="A827" s="3" t="s">
        <v>5152</v>
      </c>
      <c r="B827" s="5">
        <v>44603</v>
      </c>
      <c r="C827" s="3" t="s">
        <v>5188</v>
      </c>
      <c r="D827" s="4"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4" t="str">
        <f>_xlfn.XLOOKUP(D827,products!$A$1:$A$49,products!$B$1:$B$49,,0)</f>
        <v>Ara</v>
      </c>
      <c r="J827" s="4" t="str">
        <f>_xlfn.XLOOKUP($D827,products!$A$1:$A$49,products!$C$1:$C$49,,0)</f>
        <v>D</v>
      </c>
      <c r="K827" s="6">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_xlfn.XLOOKUP(orderstable[[#This Row],[Customer ID]],customers!$A$1:$A$1001,customers!$I$1:$I$1001,,0)</f>
        <v>Yes</v>
      </c>
    </row>
    <row r="828" spans="1:16" x14ac:dyDescent="0.2">
      <c r="A828" s="3" t="s">
        <v>5158</v>
      </c>
      <c r="B828" s="5">
        <v>44283</v>
      </c>
      <c r="C828" s="3" t="s">
        <v>5159</v>
      </c>
      <c r="D828" s="4"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4" t="str">
        <f>_xlfn.XLOOKUP(D828,products!$A$1:$A$49,products!$B$1:$B$49,,0)</f>
        <v>Exc</v>
      </c>
      <c r="J828" s="4" t="str">
        <f>_xlfn.XLOOKUP($D828,products!$A$1:$A$49,products!$C$1:$C$49,,0)</f>
        <v>M</v>
      </c>
      <c r="K828" s="6">
        <f>_xlfn.XLOOKUP($D828,products!$A$1:$A$49,products!$D$1:$D$49,,0)</f>
        <v>0.5</v>
      </c>
      <c r="L828" s="7">
        <f>_xlfn.XLOOKUP($D828,products!$A$1:$A$49,products!$E$1:$E$49,,0)</f>
        <v>8.25</v>
      </c>
      <c r="M828" s="7">
        <f t="shared" si="36"/>
        <v>41.25</v>
      </c>
      <c r="N828" t="str">
        <f t="shared" si="37"/>
        <v>Excelsa</v>
      </c>
      <c r="O828" t="str">
        <f t="shared" si="38"/>
        <v>Medium</v>
      </c>
      <c r="P828" t="str">
        <f>_xlfn.XLOOKUP(orderstable[[#This Row],[Customer ID]],customers!$A$1:$A$1001,customers!$I$1:$I$1001,,0)</f>
        <v>Yes</v>
      </c>
    </row>
    <row r="829" spans="1:16" x14ac:dyDescent="0.2">
      <c r="A829" s="3" t="s">
        <v>5164</v>
      </c>
      <c r="B829" s="5">
        <v>44540</v>
      </c>
      <c r="C829" s="3" t="s">
        <v>5165</v>
      </c>
      <c r="D829" s="4"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4" t="str">
        <f>_xlfn.XLOOKUP(D829,products!$A$1:$A$49,products!$B$1:$B$49,,0)</f>
        <v>Exc</v>
      </c>
      <c r="J829" s="4" t="str">
        <f>_xlfn.XLOOKUP($D829,products!$A$1:$A$49,products!$C$1:$C$49,,0)</f>
        <v>M</v>
      </c>
      <c r="K829" s="6">
        <f>_xlfn.XLOOKUP($D829,products!$A$1:$A$49,products!$D$1:$D$49,,0)</f>
        <v>0.2</v>
      </c>
      <c r="L829" s="7">
        <f>_xlfn.XLOOKUP($D829,products!$A$1:$A$49,products!$E$1:$E$49,,0)</f>
        <v>4.125</v>
      </c>
      <c r="M829" s="7">
        <f t="shared" si="36"/>
        <v>20.625</v>
      </c>
      <c r="N829" t="str">
        <f t="shared" si="37"/>
        <v>Excelsa</v>
      </c>
      <c r="O829" t="str">
        <f t="shared" si="38"/>
        <v>Medium</v>
      </c>
      <c r="P829" t="str">
        <f>_xlfn.XLOOKUP(orderstable[[#This Row],[Customer ID]],customers!$A$1:$A$1001,customers!$I$1:$I$1001,,0)</f>
        <v>No</v>
      </c>
    </row>
    <row r="830" spans="1:16" x14ac:dyDescent="0.2">
      <c r="A830" s="3" t="s">
        <v>5170</v>
      </c>
      <c r="B830" s="5">
        <v>44505</v>
      </c>
      <c r="C830" s="3" t="s">
        <v>5171</v>
      </c>
      <c r="D830" s="4"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4" t="str">
        <f>_xlfn.XLOOKUP(D830,products!$A$1:$A$49,products!$B$1:$B$49,,0)</f>
        <v>Ara</v>
      </c>
      <c r="J830" s="4" t="str">
        <f>_xlfn.XLOOKUP($D830,products!$A$1:$A$49,products!$C$1:$C$49,,0)</f>
        <v>D</v>
      </c>
      <c r="K830" s="6">
        <f>_xlfn.XLOOKUP($D830,products!$A$1:$A$49,products!$D$1:$D$49,,0)</f>
        <v>2.5</v>
      </c>
      <c r="L830" s="7">
        <f>_xlfn.XLOOKUP($D830,products!$A$1:$A$49,products!$E$1:$E$49,,0)</f>
        <v>22.884999999999998</v>
      </c>
      <c r="M830" s="7">
        <f t="shared" si="36"/>
        <v>137.31</v>
      </c>
      <c r="N830" t="str">
        <f t="shared" si="37"/>
        <v>Arabica</v>
      </c>
      <c r="O830" t="str">
        <f t="shared" si="38"/>
        <v>Dark</v>
      </c>
      <c r="P830" t="str">
        <f>_xlfn.XLOOKUP(orderstable[[#This Row],[Customer ID]],customers!$A$1:$A$1001,customers!$I$1:$I$1001,,0)</f>
        <v>Yes</v>
      </c>
    </row>
    <row r="831" spans="1:16" x14ac:dyDescent="0.2">
      <c r="A831" s="3" t="s">
        <v>5176</v>
      </c>
      <c r="B831" s="5">
        <v>43890</v>
      </c>
      <c r="C831" s="3" t="s">
        <v>5177</v>
      </c>
      <c r="D831" s="4"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4" t="str">
        <f>_xlfn.XLOOKUP(D831,products!$A$1:$A$49,products!$B$1:$B$49,,0)</f>
        <v>Ara</v>
      </c>
      <c r="J831" s="4" t="str">
        <f>_xlfn.XLOOKUP($D831,products!$A$1:$A$49,products!$C$1:$C$49,,0)</f>
        <v>D</v>
      </c>
      <c r="K831" s="6">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_xlfn.XLOOKUP(orderstable[[#This Row],[Customer ID]],customers!$A$1:$A$1001,customers!$I$1:$I$1001,,0)</f>
        <v>No</v>
      </c>
    </row>
    <row r="832" spans="1:16" x14ac:dyDescent="0.2">
      <c r="A832" s="3" t="s">
        <v>5182</v>
      </c>
      <c r="B832" s="5">
        <v>44414</v>
      </c>
      <c r="C832" s="3" t="s">
        <v>5183</v>
      </c>
      <c r="D832" s="4"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4" t="str">
        <f>_xlfn.XLOOKUP(D832,products!$A$1:$A$49,products!$B$1:$B$49,,0)</f>
        <v>Exc</v>
      </c>
      <c r="J832" s="4" t="str">
        <f>_xlfn.XLOOKUP($D832,products!$A$1:$A$49,products!$C$1:$C$49,,0)</f>
        <v>M</v>
      </c>
      <c r="K832" s="6">
        <f>_xlfn.XLOOKUP($D832,products!$A$1:$A$49,products!$D$1:$D$49,,0)</f>
        <v>1</v>
      </c>
      <c r="L832" s="7">
        <f>_xlfn.XLOOKUP($D832,products!$A$1:$A$49,products!$E$1:$E$49,,0)</f>
        <v>13.75</v>
      </c>
      <c r="M832" s="7">
        <f t="shared" si="36"/>
        <v>27.5</v>
      </c>
      <c r="N832" t="str">
        <f t="shared" si="37"/>
        <v>Excelsa</v>
      </c>
      <c r="O832" t="str">
        <f t="shared" si="38"/>
        <v>Medium</v>
      </c>
      <c r="P832" t="str">
        <f>_xlfn.XLOOKUP(orderstable[[#This Row],[Customer ID]],customers!$A$1:$A$1001,customers!$I$1:$I$1001,,0)</f>
        <v>No</v>
      </c>
    </row>
    <row r="833" spans="1:16" x14ac:dyDescent="0.2">
      <c r="A833" s="3" t="s">
        <v>5182</v>
      </c>
      <c r="B833" s="5">
        <v>44414</v>
      </c>
      <c r="C833" s="3" t="s">
        <v>5183</v>
      </c>
      <c r="D833" s="4"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4" t="str">
        <f>_xlfn.XLOOKUP(D833,products!$A$1:$A$49,products!$B$1:$B$49,,0)</f>
        <v>Ara</v>
      </c>
      <c r="J833" s="4" t="str">
        <f>_xlfn.XLOOKUP($D833,products!$A$1:$A$49,products!$C$1:$C$49,,0)</f>
        <v>D</v>
      </c>
      <c r="K833" s="6">
        <f>_xlfn.XLOOKUP($D833,products!$A$1:$A$49,products!$D$1:$D$49,,0)</f>
        <v>0.2</v>
      </c>
      <c r="L833" s="7">
        <f>_xlfn.XLOOKUP($D833,products!$A$1:$A$49,products!$E$1:$E$49,,0)</f>
        <v>2.9849999999999999</v>
      </c>
      <c r="M833" s="7">
        <f t="shared" si="36"/>
        <v>5.97</v>
      </c>
      <c r="N833" t="str">
        <f t="shared" si="37"/>
        <v>Arabica</v>
      </c>
      <c r="O833" t="str">
        <f t="shared" si="38"/>
        <v>Dark</v>
      </c>
      <c r="P833" t="str">
        <f>_xlfn.XLOOKUP(orderstable[[#This Row],[Customer ID]],customers!$A$1:$A$1001,customers!$I$1:$I$1001,,0)</f>
        <v>No</v>
      </c>
    </row>
    <row r="834" spans="1:16" x14ac:dyDescent="0.2">
      <c r="A834" s="3" t="s">
        <v>5193</v>
      </c>
      <c r="B834" s="5">
        <v>44274</v>
      </c>
      <c r="C834" s="3" t="s">
        <v>5194</v>
      </c>
      <c r="D834" s="4"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4" t="str">
        <f>_xlfn.XLOOKUP(D834,products!$A$1:$A$49,products!$B$1:$B$49,,0)</f>
        <v>Rob</v>
      </c>
      <c r="J834" s="4" t="str">
        <f>_xlfn.XLOOKUP($D834,products!$A$1:$A$49,products!$C$1:$C$49,,0)</f>
        <v>M</v>
      </c>
      <c r="K834" s="6">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_xlfn.XLOOKUP(orderstable[[#This Row],[Customer ID]],customers!$A$1:$A$1001,customers!$I$1:$I$1001,,0)</f>
        <v>No</v>
      </c>
    </row>
    <row r="835" spans="1:16" x14ac:dyDescent="0.2">
      <c r="A835" s="3" t="s">
        <v>5199</v>
      </c>
      <c r="B835" s="5">
        <v>44302</v>
      </c>
      <c r="C835" s="3" t="s">
        <v>5200</v>
      </c>
      <c r="D835" s="4"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4" t="str">
        <f>_xlfn.XLOOKUP(D835,products!$A$1:$A$49,products!$B$1:$B$49,,0)</f>
        <v>Rob</v>
      </c>
      <c r="J835" s="4" t="str">
        <f>_xlfn.XLOOKUP($D835,products!$A$1:$A$49,products!$C$1:$C$49,,0)</f>
        <v>D</v>
      </c>
      <c r="K835" s="6">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
      <c r="A836" s="3" t="s">
        <v>5205</v>
      </c>
      <c r="B836" s="5">
        <v>44141</v>
      </c>
      <c r="C836" s="3" t="s">
        <v>5206</v>
      </c>
      <c r="D836" s="4"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4" t="str">
        <f>_xlfn.XLOOKUP(D836,products!$A$1:$A$49,products!$B$1:$B$49,,0)</f>
        <v>Ara</v>
      </c>
      <c r="J836" s="4" t="str">
        <f>_xlfn.XLOOKUP($D836,products!$A$1:$A$49,products!$C$1:$C$49,,0)</f>
        <v>D</v>
      </c>
      <c r="K836" s="6">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_xlfn.XLOOKUP(orderstable[[#This Row],[Customer ID]],customers!$A$1:$A$1001,customers!$I$1:$I$1001,,0)</f>
        <v>No</v>
      </c>
    </row>
    <row r="837" spans="1:16" x14ac:dyDescent="0.2">
      <c r="A837" s="3" t="s">
        <v>5211</v>
      </c>
      <c r="B837" s="5">
        <v>44270</v>
      </c>
      <c r="C837" s="3" t="s">
        <v>5212</v>
      </c>
      <c r="D837" s="4"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4" t="str">
        <f>_xlfn.XLOOKUP(D837,products!$A$1:$A$49,products!$B$1:$B$49,,0)</f>
        <v>Exc</v>
      </c>
      <c r="J837" s="4" t="str">
        <f>_xlfn.XLOOKUP($D837,products!$A$1:$A$49,products!$C$1:$C$49,,0)</f>
        <v>L</v>
      </c>
      <c r="K837" s="6">
        <f>_xlfn.XLOOKUP($D837,products!$A$1:$A$49,products!$D$1:$D$49,,0)</f>
        <v>0.5</v>
      </c>
      <c r="L837" s="7">
        <f>_xlfn.XLOOKUP($D837,products!$A$1:$A$49,products!$E$1:$E$49,,0)</f>
        <v>8.91</v>
      </c>
      <c r="M837" s="7">
        <f t="shared" si="39"/>
        <v>8.91</v>
      </c>
      <c r="N837" t="str">
        <f t="shared" si="40"/>
        <v>Excelsa</v>
      </c>
      <c r="O837" t="str">
        <f t="shared" si="41"/>
        <v>Light</v>
      </c>
      <c r="P837" t="str">
        <f>_xlfn.XLOOKUP(orderstable[[#This Row],[Customer ID]],customers!$A$1:$A$1001,customers!$I$1:$I$1001,,0)</f>
        <v>Yes</v>
      </c>
    </row>
    <row r="838" spans="1:16" x14ac:dyDescent="0.2">
      <c r="A838" s="3" t="s">
        <v>5216</v>
      </c>
      <c r="B838" s="5">
        <v>44486</v>
      </c>
      <c r="C838" s="3" t="s">
        <v>5217</v>
      </c>
      <c r="D838" s="4"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4" t="str">
        <f>_xlfn.XLOOKUP(D838,products!$A$1:$A$49,products!$B$1:$B$49,,0)</f>
        <v>Ara</v>
      </c>
      <c r="J838" s="4" t="str">
        <f>_xlfn.XLOOKUP($D838,products!$A$1:$A$49,products!$C$1:$C$49,,0)</f>
        <v>D</v>
      </c>
      <c r="K838" s="6">
        <f>_xlfn.XLOOKUP($D838,products!$A$1:$A$49,products!$D$1:$D$49,,0)</f>
        <v>0.2</v>
      </c>
      <c r="L838" s="7">
        <f>_xlfn.XLOOKUP($D838,products!$A$1:$A$49,products!$E$1:$E$49,,0)</f>
        <v>2.9849999999999999</v>
      </c>
      <c r="M838" s="7">
        <f t="shared" si="39"/>
        <v>11.94</v>
      </c>
      <c r="N838" t="str">
        <f t="shared" si="40"/>
        <v>Arabica</v>
      </c>
      <c r="O838" t="str">
        <f t="shared" si="41"/>
        <v>Dark</v>
      </c>
      <c r="P838" t="str">
        <f>_xlfn.XLOOKUP(orderstable[[#This Row],[Customer ID]],customers!$A$1:$A$1001,customers!$I$1:$I$1001,,0)</f>
        <v>No</v>
      </c>
    </row>
    <row r="839" spans="1:16" x14ac:dyDescent="0.2">
      <c r="A839" s="3" t="s">
        <v>5222</v>
      </c>
      <c r="B839" s="5">
        <v>43715</v>
      </c>
      <c r="C839" s="3" t="s">
        <v>5113</v>
      </c>
      <c r="D839" s="4"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4" t="str">
        <f>_xlfn.XLOOKUP(D839,products!$A$1:$A$49,products!$B$1:$B$49,,0)</f>
        <v>Lib</v>
      </c>
      <c r="J839" s="4" t="str">
        <f>_xlfn.XLOOKUP($D839,products!$A$1:$A$49,products!$C$1:$C$49,,0)</f>
        <v>M</v>
      </c>
      <c r="K839" s="6">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_xlfn.XLOOKUP(orderstable[[#This Row],[Customer ID]],customers!$A$1:$A$1001,customers!$I$1:$I$1001,,0)</f>
        <v>No</v>
      </c>
    </row>
    <row r="840" spans="1:16" x14ac:dyDescent="0.2">
      <c r="A840" s="3" t="s">
        <v>5228</v>
      </c>
      <c r="B840" s="5">
        <v>44755</v>
      </c>
      <c r="C840" s="3" t="s">
        <v>5229</v>
      </c>
      <c r="D840" s="4"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4" t="str">
        <f>_xlfn.XLOOKUP(D840,products!$A$1:$A$49,products!$B$1:$B$49,,0)</f>
        <v>Ara</v>
      </c>
      <c r="J840" s="4" t="str">
        <f>_xlfn.XLOOKUP($D840,products!$A$1:$A$49,products!$C$1:$C$49,,0)</f>
        <v>D</v>
      </c>
      <c r="K840" s="6">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_xlfn.XLOOKUP(orderstable[[#This Row],[Customer ID]],customers!$A$1:$A$1001,customers!$I$1:$I$1001,,0)</f>
        <v>No</v>
      </c>
    </row>
    <row r="841" spans="1:16" x14ac:dyDescent="0.2">
      <c r="A841" s="3" t="s">
        <v>5234</v>
      </c>
      <c r="B841" s="5">
        <v>44521</v>
      </c>
      <c r="C841" s="3" t="s">
        <v>5235</v>
      </c>
      <c r="D841" s="4"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4" t="str">
        <f>_xlfn.XLOOKUP(D841,products!$A$1:$A$49,products!$B$1:$B$49,,0)</f>
        <v>Exc</v>
      </c>
      <c r="J841" s="4" t="str">
        <f>_xlfn.XLOOKUP($D841,products!$A$1:$A$49,products!$C$1:$C$49,,0)</f>
        <v>M</v>
      </c>
      <c r="K841" s="6">
        <f>_xlfn.XLOOKUP($D841,products!$A$1:$A$49,products!$D$1:$D$49,,0)</f>
        <v>0.5</v>
      </c>
      <c r="L841" s="7">
        <f>_xlfn.XLOOKUP($D841,products!$A$1:$A$49,products!$E$1:$E$49,,0)</f>
        <v>8.25</v>
      </c>
      <c r="M841" s="7">
        <f t="shared" si="39"/>
        <v>41.25</v>
      </c>
      <c r="N841" t="str">
        <f t="shared" si="40"/>
        <v>Excelsa</v>
      </c>
      <c r="O841" t="str">
        <f t="shared" si="41"/>
        <v>Medium</v>
      </c>
      <c r="P841" t="str">
        <f>_xlfn.XLOOKUP(orderstable[[#This Row],[Customer ID]],customers!$A$1:$A$1001,customers!$I$1:$I$1001,,0)</f>
        <v>No</v>
      </c>
    </row>
    <row r="842" spans="1:16" x14ac:dyDescent="0.2">
      <c r="A842" s="3" t="s">
        <v>5240</v>
      </c>
      <c r="B842" s="5">
        <v>44574</v>
      </c>
      <c r="C842" s="3" t="s">
        <v>5241</v>
      </c>
      <c r="D842" s="4"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4" t="str">
        <f>_xlfn.XLOOKUP(D842,products!$A$1:$A$49,products!$B$1:$B$49,,0)</f>
        <v>Rob</v>
      </c>
      <c r="J842" s="4" t="str">
        <f>_xlfn.XLOOKUP($D842,products!$A$1:$A$49,products!$C$1:$C$49,,0)</f>
        <v>L</v>
      </c>
      <c r="K842" s="6">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_xlfn.XLOOKUP(orderstable[[#This Row],[Customer ID]],customers!$A$1:$A$1001,customers!$I$1:$I$1001,,0)</f>
        <v>Yes</v>
      </c>
    </row>
    <row r="843" spans="1:16" x14ac:dyDescent="0.2">
      <c r="A843" s="3" t="s">
        <v>5246</v>
      </c>
      <c r="B843" s="5">
        <v>44755</v>
      </c>
      <c r="C843" s="3" t="s">
        <v>5247</v>
      </c>
      <c r="D843" s="4"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4" t="str">
        <f>_xlfn.XLOOKUP(D843,products!$A$1:$A$49,products!$B$1:$B$49,,0)</f>
        <v>Lib</v>
      </c>
      <c r="J843" s="4" t="str">
        <f>_xlfn.XLOOKUP($D843,products!$A$1:$A$49,products!$C$1:$C$49,,0)</f>
        <v>M</v>
      </c>
      <c r="K843" s="6">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_xlfn.XLOOKUP(orderstable[[#This Row],[Customer ID]],customers!$A$1:$A$1001,customers!$I$1:$I$1001,,0)</f>
        <v>No</v>
      </c>
    </row>
    <row r="844" spans="1:16" x14ac:dyDescent="0.2">
      <c r="A844" s="3" t="s">
        <v>5251</v>
      </c>
      <c r="B844" s="5">
        <v>44502</v>
      </c>
      <c r="C844" s="3" t="s">
        <v>5188</v>
      </c>
      <c r="D844" s="4"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4" t="str">
        <f>_xlfn.XLOOKUP(D844,products!$A$1:$A$49,products!$B$1:$B$49,,0)</f>
        <v>Exc</v>
      </c>
      <c r="J844" s="4" t="str">
        <f>_xlfn.XLOOKUP($D844,products!$A$1:$A$49,products!$C$1:$C$49,,0)</f>
        <v>M</v>
      </c>
      <c r="K844" s="6">
        <f>_xlfn.XLOOKUP($D844,products!$A$1:$A$49,products!$D$1:$D$49,,0)</f>
        <v>0.2</v>
      </c>
      <c r="L844" s="7">
        <f>_xlfn.XLOOKUP($D844,products!$A$1:$A$49,products!$E$1:$E$49,,0)</f>
        <v>4.125</v>
      </c>
      <c r="M844" s="7">
        <f t="shared" si="39"/>
        <v>8.25</v>
      </c>
      <c r="N844" t="str">
        <f t="shared" si="40"/>
        <v>Excelsa</v>
      </c>
      <c r="O844" t="str">
        <f t="shared" si="41"/>
        <v>Medium</v>
      </c>
      <c r="P844" t="str">
        <f>_xlfn.XLOOKUP(orderstable[[#This Row],[Customer ID]],customers!$A$1:$A$1001,customers!$I$1:$I$1001,,0)</f>
        <v>Yes</v>
      </c>
    </row>
    <row r="845" spans="1:16" x14ac:dyDescent="0.2">
      <c r="A845" s="3" t="s">
        <v>5256</v>
      </c>
      <c r="B845" s="5">
        <v>44387</v>
      </c>
      <c r="C845" s="3" t="s">
        <v>5257</v>
      </c>
      <c r="D845" s="4"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4" t="str">
        <f>_xlfn.XLOOKUP(D845,products!$A$1:$A$49,products!$B$1:$B$49,,0)</f>
        <v>Exc</v>
      </c>
      <c r="J845" s="4" t="str">
        <f>_xlfn.XLOOKUP($D845,products!$A$1:$A$49,products!$C$1:$C$49,,0)</f>
        <v>M</v>
      </c>
      <c r="K845" s="6">
        <f>_xlfn.XLOOKUP($D845,products!$A$1:$A$49,products!$D$1:$D$49,,0)</f>
        <v>0.2</v>
      </c>
      <c r="L845" s="7">
        <f>_xlfn.XLOOKUP($D845,products!$A$1:$A$49,products!$E$1:$E$49,,0)</f>
        <v>4.125</v>
      </c>
      <c r="M845" s="7">
        <f t="shared" si="39"/>
        <v>8.25</v>
      </c>
      <c r="N845" t="str">
        <f t="shared" si="40"/>
        <v>Excelsa</v>
      </c>
      <c r="O845" t="str">
        <f t="shared" si="41"/>
        <v>Medium</v>
      </c>
      <c r="P845" t="str">
        <f>_xlfn.XLOOKUP(orderstable[[#This Row],[Customer ID]],customers!$A$1:$A$1001,customers!$I$1:$I$1001,,0)</f>
        <v>Yes</v>
      </c>
    </row>
    <row r="846" spans="1:16" x14ac:dyDescent="0.2">
      <c r="A846" s="3" t="s">
        <v>5262</v>
      </c>
      <c r="B846" s="5">
        <v>44476</v>
      </c>
      <c r="C846" s="3" t="s">
        <v>5263</v>
      </c>
      <c r="D846" s="4"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4" t="str">
        <f>_xlfn.XLOOKUP(D846,products!$A$1:$A$49,products!$B$1:$B$49,,0)</f>
        <v>Ara</v>
      </c>
      <c r="J846" s="4" t="str">
        <f>_xlfn.XLOOKUP($D846,products!$A$1:$A$49,products!$C$1:$C$49,,0)</f>
        <v>D</v>
      </c>
      <c r="K846" s="6">
        <f>_xlfn.XLOOKUP($D846,products!$A$1:$A$49,products!$D$1:$D$49,,0)</f>
        <v>0.5</v>
      </c>
      <c r="L846" s="7">
        <f>_xlfn.XLOOKUP($D846,products!$A$1:$A$49,products!$E$1:$E$49,,0)</f>
        <v>5.97</v>
      </c>
      <c r="M846" s="7">
        <f t="shared" si="39"/>
        <v>35.82</v>
      </c>
      <c r="N846" t="str">
        <f t="shared" si="40"/>
        <v>Arabica</v>
      </c>
      <c r="O846" t="str">
        <f t="shared" si="41"/>
        <v>Dark</v>
      </c>
      <c r="P846" t="str">
        <f>_xlfn.XLOOKUP(orderstable[[#This Row],[Customer ID]],customers!$A$1:$A$1001,customers!$I$1:$I$1001,,0)</f>
        <v>Yes</v>
      </c>
    </row>
    <row r="847" spans="1:16" x14ac:dyDescent="0.2">
      <c r="A847" s="3" t="s">
        <v>5268</v>
      </c>
      <c r="B847" s="5">
        <v>43889</v>
      </c>
      <c r="C847" s="3" t="s">
        <v>5269</v>
      </c>
      <c r="D847" s="4"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4" t="str">
        <f>_xlfn.XLOOKUP(D847,products!$A$1:$A$49,products!$B$1:$B$49,,0)</f>
        <v>Exc</v>
      </c>
      <c r="J847" s="4" t="str">
        <f>_xlfn.XLOOKUP($D847,products!$A$1:$A$49,products!$C$1:$C$49,,0)</f>
        <v>D</v>
      </c>
      <c r="K847" s="6">
        <f>_xlfn.XLOOKUP($D847,products!$A$1:$A$49,products!$D$1:$D$49,,0)</f>
        <v>2.5</v>
      </c>
      <c r="L847" s="7">
        <f>_xlfn.XLOOKUP($D847,products!$A$1:$A$49,products!$E$1:$E$49,,0)</f>
        <v>27.945</v>
      </c>
      <c r="M847" s="7">
        <f t="shared" si="39"/>
        <v>167.67000000000002</v>
      </c>
      <c r="N847" t="str">
        <f t="shared" si="40"/>
        <v>Excelsa</v>
      </c>
      <c r="O847" t="str">
        <f t="shared" si="41"/>
        <v>Dark</v>
      </c>
      <c r="P847" t="str">
        <f>_xlfn.XLOOKUP(orderstable[[#This Row],[Customer ID]],customers!$A$1:$A$1001,customers!$I$1:$I$1001,,0)</f>
        <v>No</v>
      </c>
    </row>
    <row r="848" spans="1:16" x14ac:dyDescent="0.2">
      <c r="A848" s="3" t="s">
        <v>5273</v>
      </c>
      <c r="B848" s="5">
        <v>44747</v>
      </c>
      <c r="C848" s="3" t="s">
        <v>5274</v>
      </c>
      <c r="D848" s="4"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4" t="str">
        <f>_xlfn.XLOOKUP(D848,products!$A$1:$A$49,products!$B$1:$B$49,,0)</f>
        <v>Ara</v>
      </c>
      <c r="J848" s="4" t="str">
        <f>_xlfn.XLOOKUP($D848,products!$A$1:$A$49,products!$C$1:$C$49,,0)</f>
        <v>M</v>
      </c>
      <c r="K848" s="6">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_xlfn.XLOOKUP(orderstable[[#This Row],[Customer ID]],customers!$A$1:$A$1001,customers!$I$1:$I$1001,,0)</f>
        <v>Yes</v>
      </c>
    </row>
    <row r="849" spans="1:16" x14ac:dyDescent="0.2">
      <c r="A849" s="3" t="s">
        <v>5278</v>
      </c>
      <c r="B849" s="5">
        <v>44460</v>
      </c>
      <c r="C849" s="3" t="s">
        <v>5279</v>
      </c>
      <c r="D849" s="4"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4" t="str">
        <f>_xlfn.XLOOKUP(D849,products!$A$1:$A$49,products!$B$1:$B$49,,0)</f>
        <v>Ara</v>
      </c>
      <c r="J849" s="4" t="str">
        <f>_xlfn.XLOOKUP($D849,products!$A$1:$A$49,products!$C$1:$C$49,,0)</f>
        <v>D</v>
      </c>
      <c r="K849" s="6">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_xlfn.XLOOKUP(orderstable[[#This Row],[Customer ID]],customers!$A$1:$A$1001,customers!$I$1:$I$1001,,0)</f>
        <v>Yes</v>
      </c>
    </row>
    <row r="850" spans="1:16" x14ac:dyDescent="0.2">
      <c r="A850" s="3" t="s">
        <v>5283</v>
      </c>
      <c r="B850" s="5">
        <v>43468</v>
      </c>
      <c r="C850" s="3" t="s">
        <v>5284</v>
      </c>
      <c r="D850" s="4"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4" t="str">
        <f>_xlfn.XLOOKUP(D850,products!$A$1:$A$49,products!$B$1:$B$49,,0)</f>
        <v>Exc</v>
      </c>
      <c r="J850" s="4" t="str">
        <f>_xlfn.XLOOKUP($D850,products!$A$1:$A$49,products!$C$1:$C$49,,0)</f>
        <v>L</v>
      </c>
      <c r="K850" s="6">
        <f>_xlfn.XLOOKUP($D850,products!$A$1:$A$49,products!$D$1:$D$49,,0)</f>
        <v>0.5</v>
      </c>
      <c r="L850" s="7">
        <f>_xlfn.XLOOKUP($D850,products!$A$1:$A$49,products!$E$1:$E$49,,0)</f>
        <v>8.91</v>
      </c>
      <c r="M850" s="7">
        <f t="shared" si="39"/>
        <v>53.46</v>
      </c>
      <c r="N850" t="str">
        <f t="shared" si="40"/>
        <v>Excelsa</v>
      </c>
      <c r="O850" t="str">
        <f t="shared" si="41"/>
        <v>Light</v>
      </c>
      <c r="P850" t="str">
        <f>_xlfn.XLOOKUP(orderstable[[#This Row],[Customer ID]],customers!$A$1:$A$1001,customers!$I$1:$I$1001,,0)</f>
        <v>No</v>
      </c>
    </row>
    <row r="851" spans="1:16" x14ac:dyDescent="0.2">
      <c r="A851" s="3" t="s">
        <v>5288</v>
      </c>
      <c r="B851" s="5">
        <v>44628</v>
      </c>
      <c r="C851" s="3" t="s">
        <v>5289</v>
      </c>
      <c r="D851" s="4"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4" t="str">
        <f>_xlfn.XLOOKUP(D851,products!$A$1:$A$49,products!$B$1:$B$49,,0)</f>
        <v>Ara</v>
      </c>
      <c r="J851" s="4" t="str">
        <f>_xlfn.XLOOKUP($D851,products!$A$1:$A$49,products!$C$1:$C$49,,0)</f>
        <v>L</v>
      </c>
      <c r="K851" s="6">
        <f>_xlfn.XLOOKUP($D851,products!$A$1:$A$49,products!$D$1:$D$49,,0)</f>
        <v>0.2</v>
      </c>
      <c r="L851" s="7">
        <f>_xlfn.XLOOKUP($D851,products!$A$1:$A$49,products!$E$1:$E$49,,0)</f>
        <v>3.8849999999999998</v>
      </c>
      <c r="M851" s="7">
        <f t="shared" si="39"/>
        <v>23.31</v>
      </c>
      <c r="N851" t="str">
        <f t="shared" si="40"/>
        <v>Arabica</v>
      </c>
      <c r="O851" t="str">
        <f t="shared" si="41"/>
        <v>Light</v>
      </c>
      <c r="P851" t="str">
        <f>_xlfn.XLOOKUP(orderstable[[#This Row],[Customer ID]],customers!$A$1:$A$1001,customers!$I$1:$I$1001,,0)</f>
        <v>Yes</v>
      </c>
    </row>
    <row r="852" spans="1:16" x14ac:dyDescent="0.2">
      <c r="A852" s="3" t="s">
        <v>5288</v>
      </c>
      <c r="B852" s="5">
        <v>44628</v>
      </c>
      <c r="C852" s="3" t="s">
        <v>5289</v>
      </c>
      <c r="D852" s="4"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4" t="str">
        <f>_xlfn.XLOOKUP(D852,products!$A$1:$A$49,products!$B$1:$B$49,,0)</f>
        <v>Ara</v>
      </c>
      <c r="J852" s="4" t="str">
        <f>_xlfn.XLOOKUP($D852,products!$A$1:$A$49,products!$C$1:$C$49,,0)</f>
        <v>M</v>
      </c>
      <c r="K852" s="6">
        <f>_xlfn.XLOOKUP($D852,products!$A$1:$A$49,products!$D$1:$D$49,,0)</f>
        <v>0.2</v>
      </c>
      <c r="L852" s="7">
        <f>_xlfn.XLOOKUP($D852,products!$A$1:$A$49,products!$E$1:$E$49,,0)</f>
        <v>3.375</v>
      </c>
      <c r="M852" s="7">
        <f t="shared" si="39"/>
        <v>6.75</v>
      </c>
      <c r="N852" t="str">
        <f t="shared" si="40"/>
        <v>Arabica</v>
      </c>
      <c r="O852" t="str">
        <f t="shared" si="41"/>
        <v>Medium</v>
      </c>
      <c r="P852" t="str">
        <f>_xlfn.XLOOKUP(orderstable[[#This Row],[Customer ID]],customers!$A$1:$A$1001,customers!$I$1:$I$1001,,0)</f>
        <v>Yes</v>
      </c>
    </row>
    <row r="853" spans="1:16" x14ac:dyDescent="0.2">
      <c r="A853" s="3" t="s">
        <v>5299</v>
      </c>
      <c r="B853" s="5">
        <v>43900</v>
      </c>
      <c r="C853" s="3" t="s">
        <v>5300</v>
      </c>
      <c r="D853" s="4"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4" t="str">
        <f>_xlfn.XLOOKUP(D853,products!$A$1:$A$49,products!$B$1:$B$49,,0)</f>
        <v>Lib</v>
      </c>
      <c r="J853" s="4" t="str">
        <f>_xlfn.XLOOKUP($D853,products!$A$1:$A$49,products!$C$1:$C$49,,0)</f>
        <v>D</v>
      </c>
      <c r="K853" s="6">
        <f>_xlfn.XLOOKUP($D853,products!$A$1:$A$49,products!$D$1:$D$49,,0)</f>
        <v>0.5</v>
      </c>
      <c r="L853" s="7">
        <f>_xlfn.XLOOKUP($D853,products!$A$1:$A$49,products!$E$1:$E$49,,0)</f>
        <v>7.77</v>
      </c>
      <c r="M853" s="7">
        <f t="shared" si="39"/>
        <v>7.77</v>
      </c>
      <c r="N853" t="str">
        <f t="shared" si="40"/>
        <v>Liberica</v>
      </c>
      <c r="O853" t="str">
        <f t="shared" si="41"/>
        <v>Dark</v>
      </c>
      <c r="P853" t="str">
        <f>_xlfn.XLOOKUP(orderstable[[#This Row],[Customer ID]],customers!$A$1:$A$1001,customers!$I$1:$I$1001,,0)</f>
        <v>Yes</v>
      </c>
    </row>
    <row r="854" spans="1:16" x14ac:dyDescent="0.2">
      <c r="A854" s="3" t="s">
        <v>5305</v>
      </c>
      <c r="B854" s="5">
        <v>44527</v>
      </c>
      <c r="C854" s="3" t="s">
        <v>5306</v>
      </c>
      <c r="D854" s="4"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4" t="str">
        <f>_xlfn.XLOOKUP(D854,products!$A$1:$A$49,products!$B$1:$B$49,,0)</f>
        <v>Lib</v>
      </c>
      <c r="J854" s="4" t="str">
        <f>_xlfn.XLOOKUP($D854,products!$A$1:$A$49,products!$C$1:$C$49,,0)</f>
        <v>D</v>
      </c>
      <c r="K854" s="6">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_xlfn.XLOOKUP(orderstable[[#This Row],[Customer ID]],customers!$A$1:$A$1001,customers!$I$1:$I$1001,,0)</f>
        <v>Yes</v>
      </c>
    </row>
    <row r="855" spans="1:16" x14ac:dyDescent="0.2">
      <c r="A855" s="3" t="s">
        <v>5310</v>
      </c>
      <c r="B855" s="5">
        <v>44259</v>
      </c>
      <c r="C855" s="3" t="s">
        <v>5311</v>
      </c>
      <c r="D855" s="4"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4" t="str">
        <f>_xlfn.XLOOKUP(D855,products!$A$1:$A$49,products!$B$1:$B$49,,0)</f>
        <v>Ara</v>
      </c>
      <c r="J855" s="4" t="str">
        <f>_xlfn.XLOOKUP($D855,products!$A$1:$A$49,products!$C$1:$C$49,,0)</f>
        <v>D</v>
      </c>
      <c r="K855" s="6">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_xlfn.XLOOKUP(orderstable[[#This Row],[Customer ID]],customers!$A$1:$A$1001,customers!$I$1:$I$1001,,0)</f>
        <v>No</v>
      </c>
    </row>
    <row r="856" spans="1:16" x14ac:dyDescent="0.2">
      <c r="A856" s="3" t="s">
        <v>5315</v>
      </c>
      <c r="B856" s="5">
        <v>44516</v>
      </c>
      <c r="C856" s="3" t="s">
        <v>5316</v>
      </c>
      <c r="D856" s="4"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4" t="str">
        <f>_xlfn.XLOOKUP(D856,products!$A$1:$A$49,products!$B$1:$B$49,,0)</f>
        <v>Rob</v>
      </c>
      <c r="J856" s="4" t="str">
        <f>_xlfn.XLOOKUP($D856,products!$A$1:$A$49,products!$C$1:$C$49,,0)</f>
        <v>L</v>
      </c>
      <c r="K856" s="6">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_xlfn.XLOOKUP(orderstable[[#This Row],[Customer ID]],customers!$A$1:$A$1001,customers!$I$1:$I$1001,,0)</f>
        <v>Yes</v>
      </c>
    </row>
    <row r="857" spans="1:16" x14ac:dyDescent="0.2">
      <c r="A857" s="3" t="s">
        <v>5321</v>
      </c>
      <c r="B857" s="5">
        <v>43632</v>
      </c>
      <c r="C857" s="3" t="s">
        <v>5322</v>
      </c>
      <c r="D857" s="4"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4" t="str">
        <f>_xlfn.XLOOKUP(D857,products!$A$1:$A$49,products!$B$1:$B$49,,0)</f>
        <v>Lib</v>
      </c>
      <c r="J857" s="4" t="str">
        <f>_xlfn.XLOOKUP($D857,products!$A$1:$A$49,products!$C$1:$C$49,,0)</f>
        <v>D</v>
      </c>
      <c r="K857" s="6">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_xlfn.XLOOKUP(orderstable[[#This Row],[Customer ID]],customers!$A$1:$A$1001,customers!$I$1:$I$1001,,0)</f>
        <v>No</v>
      </c>
    </row>
    <row r="858" spans="1:16" x14ac:dyDescent="0.2">
      <c r="A858" s="3" t="s">
        <v>5327</v>
      </c>
      <c r="B858" s="5">
        <v>44031</v>
      </c>
      <c r="C858" s="3" t="s">
        <v>5188</v>
      </c>
      <c r="D858" s="4"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4" t="str">
        <f>_xlfn.XLOOKUP(D858,products!$A$1:$A$49,products!$B$1:$B$49,,0)</f>
        <v>Lib</v>
      </c>
      <c r="J858" s="4" t="str">
        <f>_xlfn.XLOOKUP($D858,products!$A$1:$A$49,products!$C$1:$C$49,,0)</f>
        <v>M</v>
      </c>
      <c r="K858" s="6">
        <f>_xlfn.XLOOKUP($D858,products!$A$1:$A$49,products!$D$1:$D$49,,0)</f>
        <v>0.2</v>
      </c>
      <c r="L858" s="7">
        <f>_xlfn.XLOOKUP($D858,products!$A$1:$A$49,products!$E$1:$E$49,,0)</f>
        <v>4.3650000000000002</v>
      </c>
      <c r="M858" s="7">
        <f t="shared" si="39"/>
        <v>8.73</v>
      </c>
      <c r="N858" t="str">
        <f t="shared" si="40"/>
        <v>Liberica</v>
      </c>
      <c r="O858" t="str">
        <f t="shared" si="41"/>
        <v>Medium</v>
      </c>
      <c r="P858" t="str">
        <f>_xlfn.XLOOKUP(orderstable[[#This Row],[Customer ID]],customers!$A$1:$A$1001,customers!$I$1:$I$1001,,0)</f>
        <v>Yes</v>
      </c>
    </row>
    <row r="859" spans="1:16" x14ac:dyDescent="0.2">
      <c r="A859" s="3" t="s">
        <v>5333</v>
      </c>
      <c r="B859" s="5">
        <v>43889</v>
      </c>
      <c r="C859" s="3" t="s">
        <v>5334</v>
      </c>
      <c r="D859" s="4"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4" t="str">
        <f>_xlfn.XLOOKUP(D859,products!$A$1:$A$49,products!$B$1:$B$49,,0)</f>
        <v>Rob</v>
      </c>
      <c r="J859" s="4" t="str">
        <f>_xlfn.XLOOKUP($D859,products!$A$1:$A$49,products!$C$1:$C$49,,0)</f>
        <v>L</v>
      </c>
      <c r="K859" s="6">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_xlfn.XLOOKUP(orderstable[[#This Row],[Customer ID]],customers!$A$1:$A$1001,customers!$I$1:$I$1001,,0)</f>
        <v>No</v>
      </c>
    </row>
    <row r="860" spans="1:16" x14ac:dyDescent="0.2">
      <c r="A860" s="3" t="s">
        <v>5339</v>
      </c>
      <c r="B860" s="5">
        <v>43638</v>
      </c>
      <c r="C860" s="3" t="s">
        <v>5340</v>
      </c>
      <c r="D860" s="4"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4" t="str">
        <f>_xlfn.XLOOKUP(D860,products!$A$1:$A$49,products!$B$1:$B$49,,0)</f>
        <v>Lib</v>
      </c>
      <c r="J860" s="4" t="str">
        <f>_xlfn.XLOOKUP($D860,products!$A$1:$A$49,products!$C$1:$C$49,,0)</f>
        <v>M</v>
      </c>
      <c r="K860" s="6">
        <f>_xlfn.XLOOKUP($D860,products!$A$1:$A$49,products!$D$1:$D$49,,0)</f>
        <v>0.5</v>
      </c>
      <c r="L860" s="7">
        <f>_xlfn.XLOOKUP($D860,products!$A$1:$A$49,products!$E$1:$E$49,,0)</f>
        <v>8.73</v>
      </c>
      <c r="M860" s="7">
        <f t="shared" si="39"/>
        <v>34.92</v>
      </c>
      <c r="N860" t="str">
        <f t="shared" si="40"/>
        <v>Liberica</v>
      </c>
      <c r="O860" t="str">
        <f t="shared" si="41"/>
        <v>Medium</v>
      </c>
      <c r="P860" t="str">
        <f>_xlfn.XLOOKUP(orderstable[[#This Row],[Customer ID]],customers!$A$1:$A$1001,customers!$I$1:$I$1001,,0)</f>
        <v>No</v>
      </c>
    </row>
    <row r="861" spans="1:16" x14ac:dyDescent="0.2">
      <c r="A861" s="3" t="s">
        <v>5345</v>
      </c>
      <c r="B861" s="5">
        <v>43716</v>
      </c>
      <c r="C861" s="3" t="s">
        <v>5346</v>
      </c>
      <c r="D861" s="4"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4" t="str">
        <f>_xlfn.XLOOKUP(D861,products!$A$1:$A$49,products!$B$1:$B$49,,0)</f>
        <v>Ara</v>
      </c>
      <c r="J861" s="4" t="str">
        <f>_xlfn.XLOOKUP($D861,products!$A$1:$A$49,products!$C$1:$C$49,,0)</f>
        <v>L</v>
      </c>
      <c r="K861" s="6">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_xlfn.XLOOKUP(orderstable[[#This Row],[Customer ID]],customers!$A$1:$A$1001,customers!$I$1:$I$1001,,0)</f>
        <v>No</v>
      </c>
    </row>
    <row r="862" spans="1:16" x14ac:dyDescent="0.2">
      <c r="A862" s="3" t="s">
        <v>5351</v>
      </c>
      <c r="B862" s="5">
        <v>44707</v>
      </c>
      <c r="C862" s="3" t="s">
        <v>5352</v>
      </c>
      <c r="D862" s="4"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4" t="str">
        <f>_xlfn.XLOOKUP(D862,products!$A$1:$A$49,products!$B$1:$B$49,,0)</f>
        <v>Ara</v>
      </c>
      <c r="J862" s="4" t="str">
        <f>_xlfn.XLOOKUP($D862,products!$A$1:$A$49,products!$C$1:$C$49,,0)</f>
        <v>M</v>
      </c>
      <c r="K862" s="6">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_xlfn.XLOOKUP(orderstable[[#This Row],[Customer ID]],customers!$A$1:$A$1001,customers!$I$1:$I$1001,,0)</f>
        <v>No</v>
      </c>
    </row>
    <row r="863" spans="1:16" x14ac:dyDescent="0.2">
      <c r="A863" s="3" t="s">
        <v>5356</v>
      </c>
      <c r="B863" s="5">
        <v>43802</v>
      </c>
      <c r="C863" s="3" t="s">
        <v>5357</v>
      </c>
      <c r="D863" s="4"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4" t="str">
        <f>_xlfn.XLOOKUP(D863,products!$A$1:$A$49,products!$B$1:$B$49,,0)</f>
        <v>Lib</v>
      </c>
      <c r="J863" s="4" t="str">
        <f>_xlfn.XLOOKUP($D863,products!$A$1:$A$49,products!$C$1:$C$49,,0)</f>
        <v>D</v>
      </c>
      <c r="K863" s="6">
        <f>_xlfn.XLOOKUP($D863,products!$A$1:$A$49,products!$D$1:$D$49,,0)</f>
        <v>1</v>
      </c>
      <c r="L863" s="7">
        <f>_xlfn.XLOOKUP($D863,products!$A$1:$A$49,products!$E$1:$E$49,,0)</f>
        <v>12.95</v>
      </c>
      <c r="M863" s="7">
        <f t="shared" si="39"/>
        <v>77.699999999999989</v>
      </c>
      <c r="N863" t="str">
        <f t="shared" si="40"/>
        <v>Liberica</v>
      </c>
      <c r="O863" t="str">
        <f t="shared" si="41"/>
        <v>Dark</v>
      </c>
      <c r="P863" t="str">
        <f>_xlfn.XLOOKUP(orderstable[[#This Row],[Customer ID]],customers!$A$1:$A$1001,customers!$I$1:$I$1001,,0)</f>
        <v>Yes</v>
      </c>
    </row>
    <row r="864" spans="1:16" x14ac:dyDescent="0.2">
      <c r="A864" s="3" t="s">
        <v>5362</v>
      </c>
      <c r="B864" s="5">
        <v>43725</v>
      </c>
      <c r="C864" s="3" t="s">
        <v>5363</v>
      </c>
      <c r="D864" s="4"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4" t="str">
        <f>_xlfn.XLOOKUP(D864,products!$A$1:$A$49,products!$B$1:$B$49,,0)</f>
        <v>Rob</v>
      </c>
      <c r="J864" s="4" t="str">
        <f>_xlfn.XLOOKUP($D864,products!$A$1:$A$49,products!$C$1:$C$49,,0)</f>
        <v>M</v>
      </c>
      <c r="K864" s="6">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_xlfn.XLOOKUP(orderstable[[#This Row],[Customer ID]],customers!$A$1:$A$1001,customers!$I$1:$I$1001,,0)</f>
        <v>Yes</v>
      </c>
    </row>
    <row r="865" spans="1:16" x14ac:dyDescent="0.2">
      <c r="A865" s="3" t="s">
        <v>5368</v>
      </c>
      <c r="B865" s="5">
        <v>44712</v>
      </c>
      <c r="C865" s="3" t="s">
        <v>5369</v>
      </c>
      <c r="D865" s="4"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4" t="str">
        <f>_xlfn.XLOOKUP(D865,products!$A$1:$A$49,products!$B$1:$B$49,,0)</f>
        <v>Lib</v>
      </c>
      <c r="J865" s="4" t="str">
        <f>_xlfn.XLOOKUP($D865,products!$A$1:$A$49,products!$C$1:$C$49,,0)</f>
        <v>M</v>
      </c>
      <c r="K865" s="6">
        <f>_xlfn.XLOOKUP($D865,products!$A$1:$A$49,products!$D$1:$D$49,,0)</f>
        <v>1</v>
      </c>
      <c r="L865" s="7">
        <f>_xlfn.XLOOKUP($D865,products!$A$1:$A$49,products!$E$1:$E$49,,0)</f>
        <v>14.55</v>
      </c>
      <c r="M865" s="7">
        <f t="shared" si="39"/>
        <v>29.1</v>
      </c>
      <c r="N865" t="str">
        <f t="shared" si="40"/>
        <v>Liberica</v>
      </c>
      <c r="O865" t="str">
        <f t="shared" si="41"/>
        <v>Medium</v>
      </c>
      <c r="P865" t="str">
        <f>_xlfn.XLOOKUP(orderstable[[#This Row],[Customer ID]],customers!$A$1:$A$1001,customers!$I$1:$I$1001,,0)</f>
        <v>Yes</v>
      </c>
    </row>
    <row r="866" spans="1:16" x14ac:dyDescent="0.2">
      <c r="A866" s="3" t="s">
        <v>5374</v>
      </c>
      <c r="B866" s="5">
        <v>43759</v>
      </c>
      <c r="C866" s="3" t="s">
        <v>5375</v>
      </c>
      <c r="D866" s="4"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4" t="str">
        <f>_xlfn.XLOOKUP(D866,products!$A$1:$A$49,products!$B$1:$B$49,,0)</f>
        <v>Rob</v>
      </c>
      <c r="J866" s="4" t="str">
        <f>_xlfn.XLOOKUP($D866,products!$A$1:$A$49,products!$C$1:$C$49,,0)</f>
        <v>L</v>
      </c>
      <c r="K866" s="6">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_xlfn.XLOOKUP(orderstable[[#This Row],[Customer ID]],customers!$A$1:$A$1001,customers!$I$1:$I$1001,,0)</f>
        <v>No</v>
      </c>
    </row>
    <row r="867" spans="1:16" x14ac:dyDescent="0.2">
      <c r="A867" s="3" t="s">
        <v>5380</v>
      </c>
      <c r="B867" s="5">
        <v>44675</v>
      </c>
      <c r="C867" s="3" t="s">
        <v>5428</v>
      </c>
      <c r="D867" s="4"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4" t="str">
        <f>_xlfn.XLOOKUP(D867,products!$A$1:$A$49,products!$B$1:$B$49,,0)</f>
        <v>Ara</v>
      </c>
      <c r="J867" s="4" t="str">
        <f>_xlfn.XLOOKUP($D867,products!$A$1:$A$49,products!$C$1:$C$49,,0)</f>
        <v>M</v>
      </c>
      <c r="K867" s="6">
        <f>_xlfn.XLOOKUP($D867,products!$A$1:$A$49,products!$D$1:$D$49,,0)</f>
        <v>0.5</v>
      </c>
      <c r="L867" s="7">
        <f>_xlfn.XLOOKUP($D867,products!$A$1:$A$49,products!$E$1:$E$49,,0)</f>
        <v>6.75</v>
      </c>
      <c r="M867" s="7">
        <f t="shared" si="39"/>
        <v>6.75</v>
      </c>
      <c r="N867" t="str">
        <f t="shared" si="40"/>
        <v>Arabica</v>
      </c>
      <c r="O867" t="str">
        <f t="shared" si="41"/>
        <v>Medium</v>
      </c>
      <c r="P867" t="str">
        <f>_xlfn.XLOOKUP(orderstable[[#This Row],[Customer ID]],customers!$A$1:$A$1001,customers!$I$1:$I$1001,,0)</f>
        <v>Yes</v>
      </c>
    </row>
    <row r="868" spans="1:16" x14ac:dyDescent="0.2">
      <c r="A868" s="3" t="s">
        <v>5385</v>
      </c>
      <c r="B868" s="5">
        <v>44209</v>
      </c>
      <c r="C868" s="3" t="s">
        <v>5386</v>
      </c>
      <c r="D868" s="4"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4" t="str">
        <f>_xlfn.XLOOKUP(D868,products!$A$1:$A$49,products!$B$1:$B$49,,0)</f>
        <v>Ara</v>
      </c>
      <c r="J868" s="4" t="str">
        <f>_xlfn.XLOOKUP($D868,products!$A$1:$A$49,products!$C$1:$C$49,,0)</f>
        <v>D</v>
      </c>
      <c r="K868" s="6">
        <f>_xlfn.XLOOKUP($D868,products!$A$1:$A$49,products!$D$1:$D$49,,0)</f>
        <v>0.5</v>
      </c>
      <c r="L868" s="7">
        <f>_xlfn.XLOOKUP($D868,products!$A$1:$A$49,products!$E$1:$E$49,,0)</f>
        <v>5.97</v>
      </c>
      <c r="M868" s="7">
        <f t="shared" si="39"/>
        <v>17.91</v>
      </c>
      <c r="N868" t="str">
        <f t="shared" si="40"/>
        <v>Arabica</v>
      </c>
      <c r="O868" t="str">
        <f t="shared" si="41"/>
        <v>Dark</v>
      </c>
      <c r="P868" t="str">
        <f>_xlfn.XLOOKUP(orderstable[[#This Row],[Customer ID]],customers!$A$1:$A$1001,customers!$I$1:$I$1001,,0)</f>
        <v>No</v>
      </c>
    </row>
    <row r="869" spans="1:16" x14ac:dyDescent="0.2">
      <c r="A869" s="3" t="s">
        <v>5391</v>
      </c>
      <c r="B869" s="5">
        <v>44792</v>
      </c>
      <c r="C869" s="3" t="s">
        <v>5392</v>
      </c>
      <c r="D869" s="4"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4" t="str">
        <f>_xlfn.XLOOKUP(D869,products!$A$1:$A$49,products!$B$1:$B$49,,0)</f>
        <v>Ara</v>
      </c>
      <c r="J869" s="4" t="str">
        <f>_xlfn.XLOOKUP($D869,products!$A$1:$A$49,products!$C$1:$C$49,,0)</f>
        <v>L</v>
      </c>
      <c r="K869" s="6">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_xlfn.XLOOKUP(orderstable[[#This Row],[Customer ID]],customers!$A$1:$A$1001,customers!$I$1:$I$1001,,0)</f>
        <v>Yes</v>
      </c>
    </row>
    <row r="870" spans="1:16" x14ac:dyDescent="0.2">
      <c r="A870" s="3" t="s">
        <v>5396</v>
      </c>
      <c r="B870" s="5">
        <v>43526</v>
      </c>
      <c r="C870" s="3" t="s">
        <v>5397</v>
      </c>
      <c r="D870" s="4"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4" t="str">
        <f>_xlfn.XLOOKUP(D870,products!$A$1:$A$49,products!$B$1:$B$49,,0)</f>
        <v>Exc</v>
      </c>
      <c r="J870" s="4" t="str">
        <f>_xlfn.XLOOKUP($D870,products!$A$1:$A$49,products!$C$1:$C$49,,0)</f>
        <v>M</v>
      </c>
      <c r="K870" s="6">
        <f>_xlfn.XLOOKUP($D870,products!$A$1:$A$49,products!$D$1:$D$49,,0)</f>
        <v>0.5</v>
      </c>
      <c r="L870" s="7">
        <f>_xlfn.XLOOKUP($D870,products!$A$1:$A$49,products!$E$1:$E$49,,0)</f>
        <v>8.25</v>
      </c>
      <c r="M870" s="7">
        <f t="shared" si="39"/>
        <v>41.25</v>
      </c>
      <c r="N870" t="str">
        <f t="shared" si="40"/>
        <v>Excelsa</v>
      </c>
      <c r="O870" t="str">
        <f t="shared" si="41"/>
        <v>Medium</v>
      </c>
      <c r="P870" t="str">
        <f>_xlfn.XLOOKUP(orderstable[[#This Row],[Customer ID]],customers!$A$1:$A$1001,customers!$I$1:$I$1001,,0)</f>
        <v>Yes</v>
      </c>
    </row>
    <row r="871" spans="1:16" x14ac:dyDescent="0.2">
      <c r="A871" s="3" t="s">
        <v>5402</v>
      </c>
      <c r="B871" s="5">
        <v>43851</v>
      </c>
      <c r="C871" s="3" t="s">
        <v>5403</v>
      </c>
      <c r="D871" s="4"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4" t="str">
        <f>_xlfn.XLOOKUP(D871,products!$A$1:$A$49,products!$B$1:$B$49,,0)</f>
        <v>Rob</v>
      </c>
      <c r="J871" s="4" t="str">
        <f>_xlfn.XLOOKUP($D871,products!$A$1:$A$49,products!$C$1:$C$49,,0)</f>
        <v>M</v>
      </c>
      <c r="K871" s="6">
        <f>_xlfn.XLOOKUP($D871,products!$A$1:$A$49,products!$D$1:$D$49,,0)</f>
        <v>0.5</v>
      </c>
      <c r="L871" s="7">
        <f>_xlfn.XLOOKUP($D871,products!$A$1:$A$49,products!$E$1:$E$49,,0)</f>
        <v>5.97</v>
      </c>
      <c r="M871" s="7">
        <f t="shared" si="39"/>
        <v>17.91</v>
      </c>
      <c r="N871" t="str">
        <f t="shared" si="40"/>
        <v>Robusta</v>
      </c>
      <c r="O871" t="str">
        <f t="shared" si="41"/>
        <v>Medium</v>
      </c>
      <c r="P871" t="str">
        <f>_xlfn.XLOOKUP(orderstable[[#This Row],[Customer ID]],customers!$A$1:$A$1001,customers!$I$1:$I$1001,,0)</f>
        <v>Yes</v>
      </c>
    </row>
    <row r="872" spans="1:16" x14ac:dyDescent="0.2">
      <c r="A872" s="3" t="s">
        <v>5407</v>
      </c>
      <c r="B872" s="5">
        <v>44460</v>
      </c>
      <c r="C872" s="3" t="s">
        <v>5408</v>
      </c>
      <c r="D872" s="4"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4" t="str">
        <f>_xlfn.XLOOKUP(D872,products!$A$1:$A$49,products!$B$1:$B$49,,0)</f>
        <v>Exc</v>
      </c>
      <c r="J872" s="4" t="str">
        <f>_xlfn.XLOOKUP($D872,products!$A$1:$A$49,products!$C$1:$C$49,,0)</f>
        <v>D</v>
      </c>
      <c r="K872" s="6">
        <f>_xlfn.XLOOKUP($D872,products!$A$1:$A$49,products!$D$1:$D$49,,0)</f>
        <v>0.5</v>
      </c>
      <c r="L872" s="7">
        <f>_xlfn.XLOOKUP($D872,products!$A$1:$A$49,products!$E$1:$E$49,,0)</f>
        <v>7.29</v>
      </c>
      <c r="M872" s="7">
        <f t="shared" si="39"/>
        <v>7.29</v>
      </c>
      <c r="N872" t="str">
        <f t="shared" si="40"/>
        <v>Excelsa</v>
      </c>
      <c r="O872" t="str">
        <f t="shared" si="41"/>
        <v>Dark</v>
      </c>
      <c r="P872" t="str">
        <f>_xlfn.XLOOKUP(orderstable[[#This Row],[Customer ID]],customers!$A$1:$A$1001,customers!$I$1:$I$1001,,0)</f>
        <v>Yes</v>
      </c>
    </row>
    <row r="873" spans="1:16" x14ac:dyDescent="0.2">
      <c r="A873" s="3" t="s">
        <v>5413</v>
      </c>
      <c r="B873" s="5">
        <v>43707</v>
      </c>
      <c r="C873" s="3" t="s">
        <v>5414</v>
      </c>
      <c r="D873" s="4"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4" t="str">
        <f>_xlfn.XLOOKUP(D873,products!$A$1:$A$49,products!$B$1:$B$49,,0)</f>
        <v>Exc</v>
      </c>
      <c r="J873" s="4" t="str">
        <f>_xlfn.XLOOKUP($D873,products!$A$1:$A$49,products!$C$1:$C$49,,0)</f>
        <v>L</v>
      </c>
      <c r="K873" s="6">
        <f>_xlfn.XLOOKUP($D873,products!$A$1:$A$49,products!$D$1:$D$49,,0)</f>
        <v>1</v>
      </c>
      <c r="L873" s="7">
        <f>_xlfn.XLOOKUP($D873,products!$A$1:$A$49,products!$E$1:$E$49,,0)</f>
        <v>14.85</v>
      </c>
      <c r="M873" s="7">
        <f t="shared" si="39"/>
        <v>29.7</v>
      </c>
      <c r="N873" t="str">
        <f t="shared" si="40"/>
        <v>Excelsa</v>
      </c>
      <c r="O873" t="str">
        <f t="shared" si="41"/>
        <v>Light</v>
      </c>
      <c r="P873" t="str">
        <f>_xlfn.XLOOKUP(orderstable[[#This Row],[Customer ID]],customers!$A$1:$A$1001,customers!$I$1:$I$1001,,0)</f>
        <v>Yes</v>
      </c>
    </row>
    <row r="874" spans="1:16" x14ac:dyDescent="0.2">
      <c r="A874" s="3" t="s">
        <v>5421</v>
      </c>
      <c r="B874" s="5">
        <v>43521</v>
      </c>
      <c r="C874" s="3" t="s">
        <v>5422</v>
      </c>
      <c r="D874" s="4"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4" t="str">
        <f>_xlfn.XLOOKUP(D874,products!$A$1:$A$49,products!$B$1:$B$49,,0)</f>
        <v>Ara</v>
      </c>
      <c r="J874" s="4" t="str">
        <f>_xlfn.XLOOKUP($D874,products!$A$1:$A$49,products!$C$1:$C$49,,0)</f>
        <v>M</v>
      </c>
      <c r="K874" s="6">
        <f>_xlfn.XLOOKUP($D874,products!$A$1:$A$49,products!$D$1:$D$49,,0)</f>
        <v>1</v>
      </c>
      <c r="L874" s="7">
        <f>_xlfn.XLOOKUP($D874,products!$A$1:$A$49,products!$E$1:$E$49,,0)</f>
        <v>11.25</v>
      </c>
      <c r="M874" s="7">
        <f t="shared" si="39"/>
        <v>22.5</v>
      </c>
      <c r="N874" t="str">
        <f t="shared" si="40"/>
        <v>Arabica</v>
      </c>
      <c r="O874" t="str">
        <f t="shared" si="41"/>
        <v>Medium</v>
      </c>
      <c r="P874" t="str">
        <f>_xlfn.XLOOKUP(orderstable[[#This Row],[Customer ID]],customers!$A$1:$A$1001,customers!$I$1:$I$1001,,0)</f>
        <v>No</v>
      </c>
    </row>
    <row r="875" spans="1:16" x14ac:dyDescent="0.2">
      <c r="A875" s="3" t="s">
        <v>5427</v>
      </c>
      <c r="B875" s="5">
        <v>43725</v>
      </c>
      <c r="C875" s="3" t="s">
        <v>5428</v>
      </c>
      <c r="D875" s="4"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4" t="str">
        <f>_xlfn.XLOOKUP(D875,products!$A$1:$A$49,products!$B$1:$B$49,,0)</f>
        <v>Rob</v>
      </c>
      <c r="J875" s="4" t="str">
        <f>_xlfn.XLOOKUP($D875,products!$A$1:$A$49,products!$C$1:$C$49,,0)</f>
        <v>M</v>
      </c>
      <c r="K875" s="6">
        <f>_xlfn.XLOOKUP($D875,products!$A$1:$A$49,products!$D$1:$D$49,,0)</f>
        <v>0.2</v>
      </c>
      <c r="L875" s="7">
        <f>_xlfn.XLOOKUP($D875,products!$A$1:$A$49,products!$E$1:$E$49,,0)</f>
        <v>2.9849999999999999</v>
      </c>
      <c r="M875" s="7">
        <f t="shared" si="39"/>
        <v>11.94</v>
      </c>
      <c r="N875" t="str">
        <f t="shared" si="40"/>
        <v>Robusta</v>
      </c>
      <c r="O875" t="str">
        <f t="shared" si="41"/>
        <v>Medium</v>
      </c>
      <c r="P875" t="str">
        <f>_xlfn.XLOOKUP(orderstable[[#This Row],[Customer ID]],customers!$A$1:$A$1001,customers!$I$1:$I$1001,,0)</f>
        <v>Yes</v>
      </c>
    </row>
    <row r="876" spans="1:16" x14ac:dyDescent="0.2">
      <c r="A876" s="3" t="s">
        <v>5433</v>
      </c>
      <c r="B876" s="5">
        <v>43680</v>
      </c>
      <c r="C876" s="3" t="s">
        <v>5434</v>
      </c>
      <c r="D876" s="4"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4" t="str">
        <f>_xlfn.XLOOKUP(D876,products!$A$1:$A$49,products!$B$1:$B$49,,0)</f>
        <v>Ara</v>
      </c>
      <c r="J876" s="4" t="str">
        <f>_xlfn.XLOOKUP($D876,products!$A$1:$A$49,products!$C$1:$C$49,,0)</f>
        <v>L</v>
      </c>
      <c r="K876" s="6">
        <f>_xlfn.XLOOKUP($D876,products!$A$1:$A$49,products!$D$1:$D$49,,0)</f>
        <v>1</v>
      </c>
      <c r="L876" s="7">
        <f>_xlfn.XLOOKUP($D876,products!$A$1:$A$49,products!$E$1:$E$49,,0)</f>
        <v>12.95</v>
      </c>
      <c r="M876" s="7">
        <f t="shared" si="39"/>
        <v>25.9</v>
      </c>
      <c r="N876" t="str">
        <f t="shared" si="40"/>
        <v>Arabica</v>
      </c>
      <c r="O876" t="str">
        <f t="shared" si="41"/>
        <v>Light</v>
      </c>
      <c r="P876" t="str">
        <f>_xlfn.XLOOKUP(orderstable[[#This Row],[Customer ID]],customers!$A$1:$A$1001,customers!$I$1:$I$1001,,0)</f>
        <v>No</v>
      </c>
    </row>
    <row r="877" spans="1:16" x14ac:dyDescent="0.2">
      <c r="A877" s="3" t="s">
        <v>5439</v>
      </c>
      <c r="B877" s="5">
        <v>44253</v>
      </c>
      <c r="C877" s="3" t="s">
        <v>5440</v>
      </c>
      <c r="D877" s="4"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4" t="str">
        <f>_xlfn.XLOOKUP(D877,products!$A$1:$A$49,products!$B$1:$B$49,,0)</f>
        <v>Lib</v>
      </c>
      <c r="J877" s="4" t="str">
        <f>_xlfn.XLOOKUP($D877,products!$A$1:$A$49,products!$C$1:$C$49,,0)</f>
        <v>M</v>
      </c>
      <c r="K877" s="6">
        <f>_xlfn.XLOOKUP($D877,products!$A$1:$A$49,products!$D$1:$D$49,,0)</f>
        <v>0.5</v>
      </c>
      <c r="L877" s="7">
        <f>_xlfn.XLOOKUP($D877,products!$A$1:$A$49,products!$E$1:$E$49,,0)</f>
        <v>8.73</v>
      </c>
      <c r="M877" s="7">
        <f t="shared" si="39"/>
        <v>43.650000000000006</v>
      </c>
      <c r="N877" t="str">
        <f t="shared" si="40"/>
        <v>Liberica</v>
      </c>
      <c r="O877" t="str">
        <f t="shared" si="41"/>
        <v>Medium</v>
      </c>
      <c r="P877" t="str">
        <f>_xlfn.XLOOKUP(orderstable[[#This Row],[Customer ID]],customers!$A$1:$A$1001,customers!$I$1:$I$1001,,0)</f>
        <v>No</v>
      </c>
    </row>
    <row r="878" spans="1:16" x14ac:dyDescent="0.2">
      <c r="A878" s="3" t="s">
        <v>5439</v>
      </c>
      <c r="B878" s="5">
        <v>44253</v>
      </c>
      <c r="C878" s="3" t="s">
        <v>5440</v>
      </c>
      <c r="D878" s="4"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4" t="str">
        <f>_xlfn.XLOOKUP(D878,products!$A$1:$A$49,products!$B$1:$B$49,,0)</f>
        <v>Ara</v>
      </c>
      <c r="J878" s="4" t="str">
        <f>_xlfn.XLOOKUP($D878,products!$A$1:$A$49,products!$C$1:$C$49,,0)</f>
        <v>L</v>
      </c>
      <c r="K878" s="6">
        <f>_xlfn.XLOOKUP($D878,products!$A$1:$A$49,products!$D$1:$D$49,,0)</f>
        <v>0.5</v>
      </c>
      <c r="L878" s="7">
        <f>_xlfn.XLOOKUP($D878,products!$A$1:$A$49,products!$E$1:$E$49,,0)</f>
        <v>7.77</v>
      </c>
      <c r="M878" s="7">
        <f t="shared" si="39"/>
        <v>46.62</v>
      </c>
      <c r="N878" t="str">
        <f t="shared" si="40"/>
        <v>Arabica</v>
      </c>
      <c r="O878" t="str">
        <f t="shared" si="41"/>
        <v>Light</v>
      </c>
      <c r="P878" t="str">
        <f>_xlfn.XLOOKUP(orderstable[[#This Row],[Customer ID]],customers!$A$1:$A$1001,customers!$I$1:$I$1001,,0)</f>
        <v>No</v>
      </c>
    </row>
    <row r="879" spans="1:16" x14ac:dyDescent="0.2">
      <c r="A879" s="3" t="s">
        <v>5450</v>
      </c>
      <c r="B879" s="5">
        <v>44411</v>
      </c>
      <c r="C879" s="3" t="s">
        <v>5451</v>
      </c>
      <c r="D879" s="4"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4" t="str">
        <f>_xlfn.XLOOKUP(D879,products!$A$1:$A$49,products!$B$1:$B$49,,0)</f>
        <v>Lib</v>
      </c>
      <c r="J879" s="4" t="str">
        <f>_xlfn.XLOOKUP($D879,products!$A$1:$A$49,products!$C$1:$C$49,,0)</f>
        <v>L</v>
      </c>
      <c r="K879" s="6">
        <f>_xlfn.XLOOKUP($D879,products!$A$1:$A$49,products!$D$1:$D$49,,0)</f>
        <v>0.5</v>
      </c>
      <c r="L879" s="7">
        <f>_xlfn.XLOOKUP($D879,products!$A$1:$A$49,products!$E$1:$E$49,,0)</f>
        <v>9.51</v>
      </c>
      <c r="M879" s="7">
        <f t="shared" si="39"/>
        <v>28.53</v>
      </c>
      <c r="N879" t="str">
        <f t="shared" si="40"/>
        <v>Liberica</v>
      </c>
      <c r="O879" t="str">
        <f t="shared" si="41"/>
        <v>Light</v>
      </c>
      <c r="P879" t="str">
        <f>_xlfn.XLOOKUP(orderstable[[#This Row],[Customer ID]],customers!$A$1:$A$1001,customers!$I$1:$I$1001,,0)</f>
        <v>No</v>
      </c>
    </row>
    <row r="880" spans="1:16" x14ac:dyDescent="0.2">
      <c r="A880" s="3" t="s">
        <v>5456</v>
      </c>
      <c r="B880" s="5">
        <v>44323</v>
      </c>
      <c r="C880" s="3" t="s">
        <v>5457</v>
      </c>
      <c r="D880" s="4"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4" t="str">
        <f>_xlfn.XLOOKUP(D880,products!$A$1:$A$49,products!$B$1:$B$49,,0)</f>
        <v>Rob</v>
      </c>
      <c r="J880" s="4" t="str">
        <f>_xlfn.XLOOKUP($D880,products!$A$1:$A$49,products!$C$1:$C$49,,0)</f>
        <v>L</v>
      </c>
      <c r="K880" s="6">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_xlfn.XLOOKUP(orderstable[[#This Row],[Customer ID]],customers!$A$1:$A$1001,customers!$I$1:$I$1001,,0)</f>
        <v>Yes</v>
      </c>
    </row>
    <row r="881" spans="1:16" x14ac:dyDescent="0.2">
      <c r="A881" s="3" t="s">
        <v>5461</v>
      </c>
      <c r="B881" s="5">
        <v>43630</v>
      </c>
      <c r="C881" s="3" t="s">
        <v>5462</v>
      </c>
      <c r="D881" s="4"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4" t="str">
        <f>_xlfn.XLOOKUP(D881,products!$A$1:$A$49,products!$B$1:$B$49,,0)</f>
        <v>Exc</v>
      </c>
      <c r="J881" s="4" t="str">
        <f>_xlfn.XLOOKUP($D881,products!$A$1:$A$49,products!$C$1:$C$49,,0)</f>
        <v>D</v>
      </c>
      <c r="K881" s="6">
        <f>_xlfn.XLOOKUP($D881,products!$A$1:$A$49,products!$D$1:$D$49,,0)</f>
        <v>0.2</v>
      </c>
      <c r="L881" s="7">
        <f>_xlfn.XLOOKUP($D881,products!$A$1:$A$49,products!$E$1:$E$49,,0)</f>
        <v>3.645</v>
      </c>
      <c r="M881" s="7">
        <f t="shared" si="39"/>
        <v>10.935</v>
      </c>
      <c r="N881" t="str">
        <f t="shared" si="40"/>
        <v>Excelsa</v>
      </c>
      <c r="O881" t="str">
        <f t="shared" si="41"/>
        <v>Dark</v>
      </c>
      <c r="P881" t="str">
        <f>_xlfn.XLOOKUP(orderstable[[#This Row],[Customer ID]],customers!$A$1:$A$1001,customers!$I$1:$I$1001,,0)</f>
        <v>No</v>
      </c>
    </row>
    <row r="882" spans="1:16" x14ac:dyDescent="0.2">
      <c r="A882" s="3" t="s">
        <v>5466</v>
      </c>
      <c r="B882" s="5">
        <v>43790</v>
      </c>
      <c r="C882" s="3" t="s">
        <v>5467</v>
      </c>
      <c r="D882" s="4"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4" t="str">
        <f>_xlfn.XLOOKUP(D882,products!$A$1:$A$49,products!$B$1:$B$49,,0)</f>
        <v>Rob</v>
      </c>
      <c r="J882" s="4" t="str">
        <f>_xlfn.XLOOKUP($D882,products!$A$1:$A$49,products!$C$1:$C$49,,0)</f>
        <v>L</v>
      </c>
      <c r="K882" s="6">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_xlfn.XLOOKUP(orderstable[[#This Row],[Customer ID]],customers!$A$1:$A$1001,customers!$I$1:$I$1001,,0)</f>
        <v>No</v>
      </c>
    </row>
    <row r="883" spans="1:16" x14ac:dyDescent="0.2">
      <c r="A883" s="3" t="s">
        <v>5472</v>
      </c>
      <c r="B883" s="5">
        <v>44286</v>
      </c>
      <c r="C883" s="3" t="s">
        <v>5473</v>
      </c>
      <c r="D883" s="4"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4" t="str">
        <f>_xlfn.XLOOKUP(D883,products!$A$1:$A$49,products!$B$1:$B$49,,0)</f>
        <v>Ara</v>
      </c>
      <c r="J883" s="4" t="str">
        <f>_xlfn.XLOOKUP($D883,products!$A$1:$A$49,products!$C$1:$C$49,,0)</f>
        <v>L</v>
      </c>
      <c r="K883" s="6">
        <f>_xlfn.XLOOKUP($D883,products!$A$1:$A$49,products!$D$1:$D$49,,0)</f>
        <v>0.2</v>
      </c>
      <c r="L883" s="7">
        <f>_xlfn.XLOOKUP($D883,products!$A$1:$A$49,products!$E$1:$E$49,,0)</f>
        <v>3.8849999999999998</v>
      </c>
      <c r="M883" s="7">
        <f t="shared" si="39"/>
        <v>23.31</v>
      </c>
      <c r="N883" t="str">
        <f t="shared" si="40"/>
        <v>Arabica</v>
      </c>
      <c r="O883" t="str">
        <f t="shared" si="41"/>
        <v>Light</v>
      </c>
      <c r="P883" t="str">
        <f>_xlfn.XLOOKUP(orderstable[[#This Row],[Customer ID]],customers!$A$1:$A$1001,customers!$I$1:$I$1001,,0)</f>
        <v>Yes</v>
      </c>
    </row>
    <row r="884" spans="1:16" x14ac:dyDescent="0.2">
      <c r="A884" s="3" t="s">
        <v>5477</v>
      </c>
      <c r="B884" s="5">
        <v>43647</v>
      </c>
      <c r="C884" s="3" t="s">
        <v>5526</v>
      </c>
      <c r="D884" s="4"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4" t="str">
        <f>_xlfn.XLOOKUP(D884,products!$A$1:$A$49,products!$B$1:$B$49,,0)</f>
        <v>Ara</v>
      </c>
      <c r="J884" s="4" t="str">
        <f>_xlfn.XLOOKUP($D884,products!$A$1:$A$49,products!$C$1:$C$49,,0)</f>
        <v>D</v>
      </c>
      <c r="K884" s="6">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_xlfn.XLOOKUP(orderstable[[#This Row],[Customer ID]],customers!$A$1:$A$1001,customers!$I$1:$I$1001,,0)</f>
        <v>Yes</v>
      </c>
    </row>
    <row r="885" spans="1:16" x14ac:dyDescent="0.2">
      <c r="A885" s="3" t="s">
        <v>5483</v>
      </c>
      <c r="B885" s="5">
        <v>43956</v>
      </c>
      <c r="C885" s="3" t="s">
        <v>5484</v>
      </c>
      <c r="D885" s="4"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4" t="str">
        <f>_xlfn.XLOOKUP(D885,products!$A$1:$A$49,products!$B$1:$B$49,,0)</f>
        <v>Ara</v>
      </c>
      <c r="J885" s="4" t="str">
        <f>_xlfn.XLOOKUP($D885,products!$A$1:$A$49,products!$C$1:$C$49,,0)</f>
        <v>M</v>
      </c>
      <c r="K885" s="6">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_xlfn.XLOOKUP(orderstable[[#This Row],[Customer ID]],customers!$A$1:$A$1001,customers!$I$1:$I$1001,,0)</f>
        <v>Yes</v>
      </c>
    </row>
    <row r="886" spans="1:16" x14ac:dyDescent="0.2">
      <c r="A886" s="3" t="s">
        <v>5489</v>
      </c>
      <c r="B886" s="5">
        <v>43941</v>
      </c>
      <c r="C886" s="3" t="s">
        <v>5490</v>
      </c>
      <c r="D886" s="4"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4" t="str">
        <f>_xlfn.XLOOKUP(D886,products!$A$1:$A$49,products!$B$1:$B$49,,0)</f>
        <v>Rob</v>
      </c>
      <c r="J886" s="4" t="str">
        <f>_xlfn.XLOOKUP($D886,products!$A$1:$A$49,products!$C$1:$C$49,,0)</f>
        <v>D</v>
      </c>
      <c r="K886" s="6">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_xlfn.XLOOKUP(orderstable[[#This Row],[Customer ID]],customers!$A$1:$A$1001,customers!$I$1:$I$1001,,0)</f>
        <v>Yes</v>
      </c>
    </row>
    <row r="887" spans="1:16" x14ac:dyDescent="0.2">
      <c r="A887" s="3" t="s">
        <v>5495</v>
      </c>
      <c r="B887" s="5">
        <v>43664</v>
      </c>
      <c r="C887" s="3" t="s">
        <v>5496</v>
      </c>
      <c r="D887" s="4"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4" t="str">
        <f>_xlfn.XLOOKUP(D887,products!$A$1:$A$49,products!$B$1:$B$49,,0)</f>
        <v>Rob</v>
      </c>
      <c r="J887" s="4" t="str">
        <f>_xlfn.XLOOKUP($D887,products!$A$1:$A$49,products!$C$1:$C$49,,0)</f>
        <v>D</v>
      </c>
      <c r="K887" s="6">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_xlfn.XLOOKUP(orderstable[[#This Row],[Customer ID]],customers!$A$1:$A$1001,customers!$I$1:$I$1001,,0)</f>
        <v>No</v>
      </c>
    </row>
    <row r="888" spans="1:16" x14ac:dyDescent="0.2">
      <c r="A888" s="3" t="s">
        <v>5501</v>
      </c>
      <c r="B888" s="5">
        <v>44518</v>
      </c>
      <c r="C888" s="3" t="s">
        <v>5502</v>
      </c>
      <c r="D888" s="4"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4" t="str">
        <f>_xlfn.XLOOKUP(D888,products!$A$1:$A$49,products!$B$1:$B$49,,0)</f>
        <v>Lib</v>
      </c>
      <c r="J888" s="4" t="str">
        <f>_xlfn.XLOOKUP($D888,products!$A$1:$A$49,products!$C$1:$C$49,,0)</f>
        <v>M</v>
      </c>
      <c r="K888" s="6">
        <f>_xlfn.XLOOKUP($D888,products!$A$1:$A$49,products!$D$1:$D$49,,0)</f>
        <v>0.5</v>
      </c>
      <c r="L888" s="7">
        <f>_xlfn.XLOOKUP($D888,products!$A$1:$A$49,products!$E$1:$E$49,,0)</f>
        <v>8.73</v>
      </c>
      <c r="M888" s="7">
        <f t="shared" si="39"/>
        <v>17.46</v>
      </c>
      <c r="N888" t="str">
        <f t="shared" si="40"/>
        <v>Liberica</v>
      </c>
      <c r="O888" t="str">
        <f t="shared" si="41"/>
        <v>Medium</v>
      </c>
      <c r="P888" t="str">
        <f>_xlfn.XLOOKUP(orderstable[[#This Row],[Customer ID]],customers!$A$1:$A$1001,customers!$I$1:$I$1001,,0)</f>
        <v>No</v>
      </c>
    </row>
    <row r="889" spans="1:16" x14ac:dyDescent="0.2">
      <c r="A889" s="3" t="s">
        <v>5507</v>
      </c>
      <c r="B889" s="5">
        <v>44002</v>
      </c>
      <c r="C889" s="3" t="s">
        <v>5508</v>
      </c>
      <c r="D889" s="4"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4" t="str">
        <f>_xlfn.XLOOKUP(D889,products!$A$1:$A$49,products!$B$1:$B$49,,0)</f>
        <v>Exc</v>
      </c>
      <c r="J889" s="4" t="str">
        <f>_xlfn.XLOOKUP($D889,products!$A$1:$A$49,products!$C$1:$C$49,,0)</f>
        <v>L</v>
      </c>
      <c r="K889" s="6">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_xlfn.XLOOKUP(orderstable[[#This Row],[Customer ID]],customers!$A$1:$A$1001,customers!$I$1:$I$1001,,0)</f>
        <v>No</v>
      </c>
    </row>
    <row r="890" spans="1:16" x14ac:dyDescent="0.2">
      <c r="A890" s="3" t="s">
        <v>5513</v>
      </c>
      <c r="B890" s="5">
        <v>44292</v>
      </c>
      <c r="C890" s="3" t="s">
        <v>5514</v>
      </c>
      <c r="D890" s="4"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4" t="str">
        <f>_xlfn.XLOOKUP(D890,products!$A$1:$A$49,products!$B$1:$B$49,,0)</f>
        <v>Ara</v>
      </c>
      <c r="J890" s="4" t="str">
        <f>_xlfn.XLOOKUP($D890,products!$A$1:$A$49,products!$C$1:$C$49,,0)</f>
        <v>L</v>
      </c>
      <c r="K890" s="6">
        <f>_xlfn.XLOOKUP($D890,products!$A$1:$A$49,products!$D$1:$D$49,,0)</f>
        <v>0.2</v>
      </c>
      <c r="L890" s="7">
        <f>_xlfn.XLOOKUP($D890,products!$A$1:$A$49,products!$E$1:$E$49,,0)</f>
        <v>3.8849999999999998</v>
      </c>
      <c r="M890" s="7">
        <f t="shared" si="39"/>
        <v>7.77</v>
      </c>
      <c r="N890" t="str">
        <f t="shared" si="40"/>
        <v>Arabica</v>
      </c>
      <c r="O890" t="str">
        <f t="shared" si="41"/>
        <v>Light</v>
      </c>
      <c r="P890" t="str">
        <f>_xlfn.XLOOKUP(orderstable[[#This Row],[Customer ID]],customers!$A$1:$A$1001,customers!$I$1:$I$1001,,0)</f>
        <v>Yes</v>
      </c>
    </row>
    <row r="891" spans="1:16" x14ac:dyDescent="0.2">
      <c r="A891" s="3" t="s">
        <v>5519</v>
      </c>
      <c r="B891" s="5">
        <v>43633</v>
      </c>
      <c r="C891" s="3" t="s">
        <v>5520</v>
      </c>
      <c r="D891" s="4"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4" t="str">
        <f>_xlfn.XLOOKUP(D891,products!$A$1:$A$49,products!$B$1:$B$49,,0)</f>
        <v>Rob</v>
      </c>
      <c r="J891" s="4" t="str">
        <f>_xlfn.XLOOKUP($D891,products!$A$1:$A$49,products!$C$1:$C$49,,0)</f>
        <v>D</v>
      </c>
      <c r="K891" s="6">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_xlfn.XLOOKUP(orderstable[[#This Row],[Customer ID]],customers!$A$1:$A$1001,customers!$I$1:$I$1001,,0)</f>
        <v>Yes</v>
      </c>
    </row>
    <row r="892" spans="1:16" x14ac:dyDescent="0.2">
      <c r="A892" s="3" t="s">
        <v>5525</v>
      </c>
      <c r="B892" s="5">
        <v>44646</v>
      </c>
      <c r="C892" s="3" t="s">
        <v>5526</v>
      </c>
      <c r="D892" s="4"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4" t="str">
        <f>_xlfn.XLOOKUP(D892,products!$A$1:$A$49,products!$B$1:$B$49,,0)</f>
        <v>Rob</v>
      </c>
      <c r="J892" s="4" t="str">
        <f>_xlfn.XLOOKUP($D892,products!$A$1:$A$49,products!$C$1:$C$49,,0)</f>
        <v>D</v>
      </c>
      <c r="K892" s="6">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_xlfn.XLOOKUP(orderstable[[#This Row],[Customer ID]],customers!$A$1:$A$1001,customers!$I$1:$I$1001,,0)</f>
        <v>Yes</v>
      </c>
    </row>
    <row r="893" spans="1:16" x14ac:dyDescent="0.2">
      <c r="A893" s="3" t="s">
        <v>5531</v>
      </c>
      <c r="B893" s="5">
        <v>44469</v>
      </c>
      <c r="C893" s="3" t="s">
        <v>5532</v>
      </c>
      <c r="D893" s="4"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4" t="str">
        <f>_xlfn.XLOOKUP(D893,products!$A$1:$A$49,products!$B$1:$B$49,,0)</f>
        <v>Ara</v>
      </c>
      <c r="J893" s="4" t="str">
        <f>_xlfn.XLOOKUP($D893,products!$A$1:$A$49,products!$C$1:$C$49,,0)</f>
        <v>D</v>
      </c>
      <c r="K893" s="6">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_xlfn.XLOOKUP(orderstable[[#This Row],[Customer ID]],customers!$A$1:$A$1001,customers!$I$1:$I$1001,,0)</f>
        <v>Yes</v>
      </c>
    </row>
    <row r="894" spans="1:16" x14ac:dyDescent="0.2">
      <c r="A894" s="3" t="s">
        <v>5537</v>
      </c>
      <c r="B894" s="5">
        <v>43635</v>
      </c>
      <c r="C894" s="3" t="s">
        <v>5538</v>
      </c>
      <c r="D894" s="4"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4" t="str">
        <f>_xlfn.XLOOKUP(D894,products!$A$1:$A$49,products!$B$1:$B$49,,0)</f>
        <v>Exc</v>
      </c>
      <c r="J894" s="4" t="str">
        <f>_xlfn.XLOOKUP($D894,products!$A$1:$A$49,products!$C$1:$C$49,,0)</f>
        <v>M</v>
      </c>
      <c r="K894" s="6">
        <f>_xlfn.XLOOKUP($D894,products!$A$1:$A$49,products!$D$1:$D$49,,0)</f>
        <v>0.2</v>
      </c>
      <c r="L894" s="7">
        <f>_xlfn.XLOOKUP($D894,products!$A$1:$A$49,products!$E$1:$E$49,,0)</f>
        <v>4.125</v>
      </c>
      <c r="M894" s="7">
        <f t="shared" si="39"/>
        <v>20.625</v>
      </c>
      <c r="N894" t="str">
        <f t="shared" si="40"/>
        <v>Excelsa</v>
      </c>
      <c r="O894" t="str">
        <f t="shared" si="41"/>
        <v>Medium</v>
      </c>
      <c r="P894" t="str">
        <f>_xlfn.XLOOKUP(orderstable[[#This Row],[Customer ID]],customers!$A$1:$A$1001,customers!$I$1:$I$1001,,0)</f>
        <v>No</v>
      </c>
    </row>
    <row r="895" spans="1:16" x14ac:dyDescent="0.2">
      <c r="A895" s="3" t="s">
        <v>5543</v>
      </c>
      <c r="B895" s="5">
        <v>44651</v>
      </c>
      <c r="C895" s="3" t="s">
        <v>5544</v>
      </c>
      <c r="D895" s="4"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4" t="str">
        <f>_xlfn.XLOOKUP(D895,products!$A$1:$A$49,products!$B$1:$B$49,,0)</f>
        <v>Lib</v>
      </c>
      <c r="J895" s="4" t="str">
        <f>_xlfn.XLOOKUP($D895,products!$A$1:$A$49,products!$C$1:$C$49,,0)</f>
        <v>L</v>
      </c>
      <c r="K895" s="6">
        <f>_xlfn.XLOOKUP($D895,products!$A$1:$A$49,products!$D$1:$D$49,,0)</f>
        <v>0.5</v>
      </c>
      <c r="L895" s="7">
        <f>_xlfn.XLOOKUP($D895,products!$A$1:$A$49,products!$E$1:$E$49,,0)</f>
        <v>9.51</v>
      </c>
      <c r="M895" s="7">
        <f t="shared" si="39"/>
        <v>57.06</v>
      </c>
      <c r="N895" t="str">
        <f t="shared" si="40"/>
        <v>Liberica</v>
      </c>
      <c r="O895" t="str">
        <f t="shared" si="41"/>
        <v>Light</v>
      </c>
      <c r="P895" t="str">
        <f>_xlfn.XLOOKUP(orderstable[[#This Row],[Customer ID]],customers!$A$1:$A$1001,customers!$I$1:$I$1001,,0)</f>
        <v>Yes</v>
      </c>
    </row>
    <row r="896" spans="1:16" x14ac:dyDescent="0.2">
      <c r="A896" s="3" t="s">
        <v>5548</v>
      </c>
      <c r="B896" s="5">
        <v>44016</v>
      </c>
      <c r="C896" s="3" t="s">
        <v>5549</v>
      </c>
      <c r="D896" s="4"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4" t="str">
        <f>_xlfn.XLOOKUP(D896,products!$A$1:$A$49,products!$B$1:$B$49,,0)</f>
        <v>Rob</v>
      </c>
      <c r="J896" s="4" t="str">
        <f>_xlfn.XLOOKUP($D896,products!$A$1:$A$49,products!$C$1:$C$49,,0)</f>
        <v>D</v>
      </c>
      <c r="K896" s="6">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_xlfn.XLOOKUP(orderstable[[#This Row],[Customer ID]],customers!$A$1:$A$1001,customers!$I$1:$I$1001,,0)</f>
        <v>Yes</v>
      </c>
    </row>
    <row r="897" spans="1:16" x14ac:dyDescent="0.2">
      <c r="A897" s="3" t="s">
        <v>5553</v>
      </c>
      <c r="B897" s="5">
        <v>44521</v>
      </c>
      <c r="C897" s="3" t="s">
        <v>5554</v>
      </c>
      <c r="D897" s="4"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4" t="str">
        <f>_xlfn.XLOOKUP(D897,products!$A$1:$A$49,products!$B$1:$B$49,,0)</f>
        <v>Exc</v>
      </c>
      <c r="J897" s="4" t="str">
        <f>_xlfn.XLOOKUP($D897,products!$A$1:$A$49,products!$C$1:$C$49,,0)</f>
        <v>M</v>
      </c>
      <c r="K897" s="6">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_xlfn.XLOOKUP(orderstable[[#This Row],[Customer ID]],customers!$A$1:$A$1001,customers!$I$1:$I$1001,,0)</f>
        <v>No</v>
      </c>
    </row>
    <row r="898" spans="1:16" x14ac:dyDescent="0.2">
      <c r="A898" s="3" t="s">
        <v>5558</v>
      </c>
      <c r="B898" s="5">
        <v>44347</v>
      </c>
      <c r="C898" s="3" t="s">
        <v>5559</v>
      </c>
      <c r="D898" s="4"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4" t="str">
        <f>_xlfn.XLOOKUP(D898,products!$A$1:$A$49,products!$B$1:$B$49,,0)</f>
        <v>Rob</v>
      </c>
      <c r="J898" s="4" t="str">
        <f>_xlfn.XLOOKUP($D898,products!$A$1:$A$49,products!$C$1:$C$49,,0)</f>
        <v>D</v>
      </c>
      <c r="K898" s="6">
        <f>_xlfn.XLOOKUP($D898,products!$A$1:$A$49,products!$D$1:$D$49,,0)</f>
        <v>0.5</v>
      </c>
      <c r="L898" s="7">
        <f>_xlfn.XLOOKUP($D898,products!$A$1:$A$49,products!$E$1:$E$49,,0)</f>
        <v>5.3699999999999992</v>
      </c>
      <c r="M898" s="7">
        <f t="shared" si="39"/>
        <v>32.22</v>
      </c>
      <c r="N898" t="str">
        <f t="shared" si="40"/>
        <v>Robusta</v>
      </c>
      <c r="O898" t="str">
        <f t="shared" si="41"/>
        <v>Dark</v>
      </c>
      <c r="P898" t="str">
        <f>_xlfn.XLOOKUP(orderstable[[#This Row],[Customer ID]],customers!$A$1:$A$1001,customers!$I$1:$I$1001,,0)</f>
        <v>Yes</v>
      </c>
    </row>
    <row r="899" spans="1:16" x14ac:dyDescent="0.2">
      <c r="A899" s="3" t="s">
        <v>5564</v>
      </c>
      <c r="B899" s="5">
        <v>43932</v>
      </c>
      <c r="C899" s="3" t="s">
        <v>5565</v>
      </c>
      <c r="D899" s="4"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4" t="str">
        <f>_xlfn.XLOOKUP(D899,products!$A$1:$A$49,products!$B$1:$B$49,,0)</f>
        <v>Exc</v>
      </c>
      <c r="J899" s="4" t="str">
        <f>_xlfn.XLOOKUP($D899,products!$A$1:$A$49,products!$C$1:$C$49,,0)</f>
        <v>D</v>
      </c>
      <c r="K899" s="6">
        <f>_xlfn.XLOOKUP($D899,products!$A$1:$A$49,products!$D$1:$D$49,,0)</f>
        <v>1</v>
      </c>
      <c r="L899" s="7">
        <f>_xlfn.XLOOKUP($D899,products!$A$1:$A$49,products!$E$1:$E$49,,0)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
      <c r="A900" s="3" t="s">
        <v>5570</v>
      </c>
      <c r="B900" s="5">
        <v>44089</v>
      </c>
      <c r="C900" s="3" t="s">
        <v>5571</v>
      </c>
      <c r="D900" s="4"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4" t="str">
        <f>_xlfn.XLOOKUP(D900,products!$A$1:$A$49,products!$B$1:$B$49,,0)</f>
        <v>Rob</v>
      </c>
      <c r="J900" s="4" t="str">
        <f>_xlfn.XLOOKUP($D900,products!$A$1:$A$49,products!$C$1:$C$49,,0)</f>
        <v>L</v>
      </c>
      <c r="K900" s="6">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_xlfn.XLOOKUP(orderstable[[#This Row],[Customer ID]],customers!$A$1:$A$1001,customers!$I$1:$I$1001,,0)</f>
        <v>No</v>
      </c>
    </row>
    <row r="901" spans="1:16" x14ac:dyDescent="0.2">
      <c r="A901" s="3" t="s">
        <v>5575</v>
      </c>
      <c r="B901" s="5">
        <v>44523</v>
      </c>
      <c r="C901" s="3" t="s">
        <v>5554</v>
      </c>
      <c r="D901" s="4"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4" t="str">
        <f>_xlfn.XLOOKUP(D901,products!$A$1:$A$49,products!$B$1:$B$49,,0)</f>
        <v>Lib</v>
      </c>
      <c r="J901" s="4" t="str">
        <f>_xlfn.XLOOKUP($D901,products!$A$1:$A$49,products!$C$1:$C$49,,0)</f>
        <v>M</v>
      </c>
      <c r="K901" s="6">
        <f>_xlfn.XLOOKUP($D901,products!$A$1:$A$49,products!$D$1:$D$49,,0)</f>
        <v>1</v>
      </c>
      <c r="L901" s="7">
        <f>_xlfn.XLOOKUP($D901,products!$A$1:$A$49,products!$E$1:$E$49,,0)</f>
        <v>14.55</v>
      </c>
      <c r="M901" s="7">
        <f t="shared" si="42"/>
        <v>72.75</v>
      </c>
      <c r="N901" t="str">
        <f t="shared" si="43"/>
        <v>Liberica</v>
      </c>
      <c r="O901" t="str">
        <f t="shared" si="44"/>
        <v>Medium</v>
      </c>
      <c r="P901" t="str">
        <f>_xlfn.XLOOKUP(orderstable[[#This Row],[Customer ID]],customers!$A$1:$A$1001,customers!$I$1:$I$1001,,0)</f>
        <v>No</v>
      </c>
    </row>
    <row r="902" spans="1:16" x14ac:dyDescent="0.2">
      <c r="A902" s="3" t="s">
        <v>5580</v>
      </c>
      <c r="B902" s="5">
        <v>44584</v>
      </c>
      <c r="C902" s="3" t="s">
        <v>5581</v>
      </c>
      <c r="D902" s="4"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4" t="str">
        <f>_xlfn.XLOOKUP(D902,products!$A$1:$A$49,products!$B$1:$B$49,,0)</f>
        <v>Lib</v>
      </c>
      <c r="J902" s="4" t="str">
        <f>_xlfn.XLOOKUP($D902,products!$A$1:$A$49,products!$C$1:$C$49,,0)</f>
        <v>L</v>
      </c>
      <c r="K902" s="6">
        <f>_xlfn.XLOOKUP($D902,products!$A$1:$A$49,products!$D$1:$D$49,,0)</f>
        <v>1</v>
      </c>
      <c r="L902" s="7">
        <f>_xlfn.XLOOKUP($D902,products!$A$1:$A$49,products!$E$1:$E$49,,0)</f>
        <v>15.85</v>
      </c>
      <c r="M902" s="7">
        <f t="shared" si="42"/>
        <v>47.55</v>
      </c>
      <c r="N902" t="str">
        <f t="shared" si="43"/>
        <v>Liberica</v>
      </c>
      <c r="O902" t="str">
        <f t="shared" si="44"/>
        <v>Light</v>
      </c>
      <c r="P902" t="str">
        <f>_xlfn.XLOOKUP(orderstable[[#This Row],[Customer ID]],customers!$A$1:$A$1001,customers!$I$1:$I$1001,,0)</f>
        <v>No</v>
      </c>
    </row>
    <row r="903" spans="1:16" x14ac:dyDescent="0.2">
      <c r="A903" s="3" t="s">
        <v>5585</v>
      </c>
      <c r="B903" s="5">
        <v>44223</v>
      </c>
      <c r="C903" s="3" t="s">
        <v>5586</v>
      </c>
      <c r="D903" s="4"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4" t="str">
        <f>_xlfn.XLOOKUP(D903,products!$A$1:$A$49,products!$B$1:$B$49,,0)</f>
        <v>Rob</v>
      </c>
      <c r="J903" s="4" t="str">
        <f>_xlfn.XLOOKUP($D903,products!$A$1:$A$49,products!$C$1:$C$49,,0)</f>
        <v>L</v>
      </c>
      <c r="K903" s="6">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_xlfn.XLOOKUP(orderstable[[#This Row],[Customer ID]],customers!$A$1:$A$1001,customers!$I$1:$I$1001,,0)</f>
        <v>Yes</v>
      </c>
    </row>
    <row r="904" spans="1:16" x14ac:dyDescent="0.2">
      <c r="A904" s="3" t="s">
        <v>5591</v>
      </c>
      <c r="B904" s="5">
        <v>43640</v>
      </c>
      <c r="C904" s="3" t="s">
        <v>5592</v>
      </c>
      <c r="D904" s="4"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4" t="str">
        <f>_xlfn.XLOOKUP(D904,products!$A$1:$A$49,products!$B$1:$B$49,,0)</f>
        <v>Exc</v>
      </c>
      <c r="J904" s="4" t="str">
        <f>_xlfn.XLOOKUP($D904,products!$A$1:$A$49,products!$C$1:$C$49,,0)</f>
        <v>M</v>
      </c>
      <c r="K904" s="6">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_xlfn.XLOOKUP(orderstable[[#This Row],[Customer ID]],customers!$A$1:$A$1001,customers!$I$1:$I$1001,,0)</f>
        <v>No</v>
      </c>
    </row>
    <row r="905" spans="1:16" x14ac:dyDescent="0.2">
      <c r="A905" s="3" t="s">
        <v>5597</v>
      </c>
      <c r="B905" s="5">
        <v>43905</v>
      </c>
      <c r="C905" s="3" t="s">
        <v>5598</v>
      </c>
      <c r="D905" s="4"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4" t="str">
        <f>_xlfn.XLOOKUP(D905,products!$A$1:$A$49,products!$B$1:$B$49,,0)</f>
        <v>Lib</v>
      </c>
      <c r="J905" s="4" t="str">
        <f>_xlfn.XLOOKUP($D905,products!$A$1:$A$49,products!$C$1:$C$49,,0)</f>
        <v>M</v>
      </c>
      <c r="K905" s="6">
        <f>_xlfn.XLOOKUP($D905,products!$A$1:$A$49,products!$D$1:$D$49,,0)</f>
        <v>0.5</v>
      </c>
      <c r="L905" s="7">
        <f>_xlfn.XLOOKUP($D905,products!$A$1:$A$49,products!$E$1:$E$49,,0)</f>
        <v>8.73</v>
      </c>
      <c r="M905" s="7">
        <f t="shared" si="42"/>
        <v>17.46</v>
      </c>
      <c r="N905" t="str">
        <f t="shared" si="43"/>
        <v>Liberica</v>
      </c>
      <c r="O905" t="str">
        <f t="shared" si="44"/>
        <v>Medium</v>
      </c>
      <c r="P905" t="str">
        <f>_xlfn.XLOOKUP(orderstable[[#This Row],[Customer ID]],customers!$A$1:$A$1001,customers!$I$1:$I$1001,,0)</f>
        <v>No</v>
      </c>
    </row>
    <row r="906" spans="1:16" x14ac:dyDescent="0.2">
      <c r="A906" s="3" t="s">
        <v>5603</v>
      </c>
      <c r="B906" s="5">
        <v>44463</v>
      </c>
      <c r="C906" s="3" t="s">
        <v>5604</v>
      </c>
      <c r="D906" s="4"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4" t="str">
        <f>_xlfn.XLOOKUP(D906,products!$A$1:$A$49,products!$B$1:$B$49,,0)</f>
        <v>Ara</v>
      </c>
      <c r="J906" s="4" t="str">
        <f>_xlfn.XLOOKUP($D906,products!$A$1:$A$49,products!$C$1:$C$49,,0)</f>
        <v>L</v>
      </c>
      <c r="K906" s="6">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_xlfn.XLOOKUP(orderstable[[#This Row],[Customer ID]],customers!$A$1:$A$1001,customers!$I$1:$I$1001,,0)</f>
        <v>No</v>
      </c>
    </row>
    <row r="907" spans="1:16" x14ac:dyDescent="0.2">
      <c r="A907" s="3" t="s">
        <v>5609</v>
      </c>
      <c r="B907" s="5">
        <v>43560</v>
      </c>
      <c r="C907" s="3" t="s">
        <v>5610</v>
      </c>
      <c r="D907" s="4"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4" t="str">
        <f>_xlfn.XLOOKUP(D907,products!$A$1:$A$49,products!$B$1:$B$49,,0)</f>
        <v>Ara</v>
      </c>
      <c r="J907" s="4" t="str">
        <f>_xlfn.XLOOKUP($D907,products!$A$1:$A$49,products!$C$1:$C$49,,0)</f>
        <v>M</v>
      </c>
      <c r="K907" s="6">
        <f>_xlfn.XLOOKUP($D907,products!$A$1:$A$49,products!$D$1:$D$49,,0)</f>
        <v>0.5</v>
      </c>
      <c r="L907" s="7">
        <f>_xlfn.XLOOKUP($D907,products!$A$1:$A$49,products!$E$1:$E$49,,0)</f>
        <v>6.75</v>
      </c>
      <c r="M907" s="7">
        <f t="shared" si="42"/>
        <v>40.5</v>
      </c>
      <c r="N907" t="str">
        <f t="shared" si="43"/>
        <v>Arabica</v>
      </c>
      <c r="O907" t="str">
        <f t="shared" si="44"/>
        <v>Medium</v>
      </c>
      <c r="P907" t="str">
        <f>_xlfn.XLOOKUP(orderstable[[#This Row],[Customer ID]],customers!$A$1:$A$1001,customers!$I$1:$I$1001,,0)</f>
        <v>Yes</v>
      </c>
    </row>
    <row r="908" spans="1:16" x14ac:dyDescent="0.2">
      <c r="A908" s="3" t="s">
        <v>5614</v>
      </c>
      <c r="B908" s="5">
        <v>44588</v>
      </c>
      <c r="C908" s="3" t="s">
        <v>5615</v>
      </c>
      <c r="D908" s="4"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4" t="str">
        <f>_xlfn.XLOOKUP(D908,products!$A$1:$A$49,products!$B$1:$B$49,,0)</f>
        <v>Ara</v>
      </c>
      <c r="J908" s="4" t="str">
        <f>_xlfn.XLOOKUP($D908,products!$A$1:$A$49,products!$C$1:$C$49,,0)</f>
        <v>M</v>
      </c>
      <c r="K908" s="6">
        <f>_xlfn.XLOOKUP($D908,products!$A$1:$A$49,products!$D$1:$D$49,,0)</f>
        <v>0.5</v>
      </c>
      <c r="L908" s="7">
        <f>_xlfn.XLOOKUP($D908,products!$A$1:$A$49,products!$E$1:$E$49,,0)</f>
        <v>6.75</v>
      </c>
      <c r="M908" s="7">
        <f t="shared" si="42"/>
        <v>27</v>
      </c>
      <c r="N908" t="str">
        <f t="shared" si="43"/>
        <v>Arabica</v>
      </c>
      <c r="O908" t="str">
        <f t="shared" si="44"/>
        <v>Medium</v>
      </c>
      <c r="P908" t="str">
        <f>_xlfn.XLOOKUP(orderstable[[#This Row],[Customer ID]],customers!$A$1:$A$1001,customers!$I$1:$I$1001,,0)</f>
        <v>Yes</v>
      </c>
    </row>
    <row r="909" spans="1:16" x14ac:dyDescent="0.2">
      <c r="A909" s="3" t="s">
        <v>5620</v>
      </c>
      <c r="B909" s="5">
        <v>44449</v>
      </c>
      <c r="C909" s="3" t="s">
        <v>5621</v>
      </c>
      <c r="D909" s="4"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4" t="str">
        <f>_xlfn.XLOOKUP(D909,products!$A$1:$A$49,products!$B$1:$B$49,,0)</f>
        <v>Lib</v>
      </c>
      <c r="J909" s="4" t="str">
        <f>_xlfn.XLOOKUP($D909,products!$A$1:$A$49,products!$C$1:$C$49,,0)</f>
        <v>D</v>
      </c>
      <c r="K909" s="6">
        <f>_xlfn.XLOOKUP($D909,products!$A$1:$A$49,products!$D$1:$D$49,,0)</f>
        <v>1</v>
      </c>
      <c r="L909" s="7">
        <f>_xlfn.XLOOKUP($D909,products!$A$1:$A$49,products!$E$1:$E$49,,0)</f>
        <v>12.95</v>
      </c>
      <c r="M909" s="7">
        <f t="shared" si="42"/>
        <v>38.849999999999994</v>
      </c>
      <c r="N909" t="str">
        <f t="shared" si="43"/>
        <v>Liberica</v>
      </c>
      <c r="O909" t="str">
        <f t="shared" si="44"/>
        <v>Dark</v>
      </c>
      <c r="P909" t="str">
        <f>_xlfn.XLOOKUP(orderstable[[#This Row],[Customer ID]],customers!$A$1:$A$1001,customers!$I$1:$I$1001,,0)</f>
        <v>No</v>
      </c>
    </row>
    <row r="910" spans="1:16" x14ac:dyDescent="0.2">
      <c r="A910" s="3" t="s">
        <v>5626</v>
      </c>
      <c r="B910" s="5">
        <v>43836</v>
      </c>
      <c r="C910" s="3" t="s">
        <v>5627</v>
      </c>
      <c r="D910" s="4"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4" t="str">
        <f>_xlfn.XLOOKUP(D910,products!$A$1:$A$49,products!$B$1:$B$49,,0)</f>
        <v>Rob</v>
      </c>
      <c r="J910" s="4" t="str">
        <f>_xlfn.XLOOKUP($D910,products!$A$1:$A$49,products!$C$1:$C$49,,0)</f>
        <v>L</v>
      </c>
      <c r="K910" s="6">
        <f>_xlfn.XLOOKUP($D910,products!$A$1:$A$49,products!$D$1:$D$49,,0)</f>
        <v>1</v>
      </c>
      <c r="L910" s="7">
        <f>_xlfn.XLOOKUP($D910,products!$A$1:$A$49,products!$E$1:$E$49,,0)</f>
        <v>11.95</v>
      </c>
      <c r="M910" s="7">
        <f t="shared" si="42"/>
        <v>59.75</v>
      </c>
      <c r="N910" t="str">
        <f t="shared" si="43"/>
        <v>Robusta</v>
      </c>
      <c r="O910" t="str">
        <f t="shared" si="44"/>
        <v>Light</v>
      </c>
      <c r="P910" t="str">
        <f>_xlfn.XLOOKUP(orderstable[[#This Row],[Customer ID]],customers!$A$1:$A$1001,customers!$I$1:$I$1001,,0)</f>
        <v>No</v>
      </c>
    </row>
    <row r="911" spans="1:16" x14ac:dyDescent="0.2">
      <c r="A911" s="3" t="s">
        <v>5632</v>
      </c>
      <c r="B911" s="5">
        <v>44635</v>
      </c>
      <c r="C911" s="3" t="s">
        <v>5633</v>
      </c>
      <c r="D911" s="4"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4" t="str">
        <f>_xlfn.XLOOKUP(D911,products!$A$1:$A$49,products!$B$1:$B$49,,0)</f>
        <v>Rob</v>
      </c>
      <c r="J911" s="4" t="str">
        <f>_xlfn.XLOOKUP($D911,products!$A$1:$A$49,products!$C$1:$C$49,,0)</f>
        <v>L</v>
      </c>
      <c r="K911" s="6">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_xlfn.XLOOKUP(orderstable[[#This Row],[Customer ID]],customers!$A$1:$A$1001,customers!$I$1:$I$1001,,0)</f>
        <v>No</v>
      </c>
    </row>
    <row r="912" spans="1:16" x14ac:dyDescent="0.2">
      <c r="A912" s="3" t="s">
        <v>5637</v>
      </c>
      <c r="B912" s="5">
        <v>44447</v>
      </c>
      <c r="C912" s="3" t="s">
        <v>5638</v>
      </c>
      <c r="D912" s="4"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4" t="str">
        <f>_xlfn.XLOOKUP(D912,products!$A$1:$A$49,products!$B$1:$B$49,,0)</f>
        <v>Ara</v>
      </c>
      <c r="J912" s="4" t="str">
        <f>_xlfn.XLOOKUP($D912,products!$A$1:$A$49,products!$C$1:$C$49,,0)</f>
        <v>D</v>
      </c>
      <c r="K912" s="6">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_xlfn.XLOOKUP(orderstable[[#This Row],[Customer ID]],customers!$A$1:$A$1001,customers!$I$1:$I$1001,,0)</f>
        <v>No</v>
      </c>
    </row>
    <row r="913" spans="1:16" x14ac:dyDescent="0.2">
      <c r="A913" s="3" t="s">
        <v>5643</v>
      </c>
      <c r="B913" s="5">
        <v>44511</v>
      </c>
      <c r="C913" s="3" t="s">
        <v>5644</v>
      </c>
      <c r="D913" s="4"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4" t="str">
        <f>_xlfn.XLOOKUP(D913,products!$A$1:$A$49,products!$B$1:$B$49,,0)</f>
        <v>Ara</v>
      </c>
      <c r="J913" s="4" t="str">
        <f>_xlfn.XLOOKUP($D913,products!$A$1:$A$49,products!$C$1:$C$49,,0)</f>
        <v>M</v>
      </c>
      <c r="K913" s="6">
        <f>_xlfn.XLOOKUP($D913,products!$A$1:$A$49,products!$D$1:$D$49,,0)</f>
        <v>1</v>
      </c>
      <c r="L913" s="7">
        <f>_xlfn.XLOOKUP($D913,products!$A$1:$A$49,products!$E$1:$E$49,,0)</f>
        <v>11.25</v>
      </c>
      <c r="M913" s="7">
        <f t="shared" si="42"/>
        <v>45</v>
      </c>
      <c r="N913" t="str">
        <f t="shared" si="43"/>
        <v>Arabica</v>
      </c>
      <c r="O913" t="str">
        <f t="shared" si="44"/>
        <v>Medium</v>
      </c>
      <c r="P913" t="str">
        <f>_xlfn.XLOOKUP(orderstable[[#This Row],[Customer ID]],customers!$A$1:$A$1001,customers!$I$1:$I$1001,,0)</f>
        <v>Yes</v>
      </c>
    </row>
    <row r="914" spans="1:16" x14ac:dyDescent="0.2">
      <c r="A914" s="3" t="s">
        <v>5649</v>
      </c>
      <c r="B914" s="5">
        <v>43726</v>
      </c>
      <c r="C914" s="3" t="s">
        <v>5650</v>
      </c>
      <c r="D914" s="4"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4" t="str">
        <f>_xlfn.XLOOKUP(D914,products!$A$1:$A$49,products!$B$1:$B$49,,0)</f>
        <v>Rob</v>
      </c>
      <c r="J914" s="4" t="str">
        <f>_xlfn.XLOOKUP($D914,products!$A$1:$A$49,products!$C$1:$C$49,,0)</f>
        <v>M</v>
      </c>
      <c r="K914" s="6">
        <f>_xlfn.XLOOKUP($D914,products!$A$1:$A$49,products!$D$1:$D$49,,0)</f>
        <v>2.5</v>
      </c>
      <c r="L914" s="7">
        <f>_xlfn.XLOOKUP($D914,products!$A$1:$A$49,products!$E$1:$E$49,,0)</f>
        <v>22.884999999999998</v>
      </c>
      <c r="M914" s="7">
        <f t="shared" si="42"/>
        <v>137.31</v>
      </c>
      <c r="N914" t="str">
        <f t="shared" si="43"/>
        <v>Robusta</v>
      </c>
      <c r="O914" t="str">
        <f t="shared" si="44"/>
        <v>Medium</v>
      </c>
      <c r="P914" t="str">
        <f>_xlfn.XLOOKUP(orderstable[[#This Row],[Customer ID]],customers!$A$1:$A$1001,customers!$I$1:$I$1001,,0)</f>
        <v>Yes</v>
      </c>
    </row>
    <row r="915" spans="1:16" x14ac:dyDescent="0.2">
      <c r="A915" s="3" t="s">
        <v>5654</v>
      </c>
      <c r="B915" s="5">
        <v>44406</v>
      </c>
      <c r="C915" s="3" t="s">
        <v>5655</v>
      </c>
      <c r="D915" s="4"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4" t="str">
        <f>_xlfn.XLOOKUP(D915,products!$A$1:$A$49,products!$B$1:$B$49,,0)</f>
        <v>Ara</v>
      </c>
      <c r="J915" s="4" t="str">
        <f>_xlfn.XLOOKUP($D915,products!$A$1:$A$49,products!$C$1:$C$49,,0)</f>
        <v>M</v>
      </c>
      <c r="K915" s="6">
        <f>_xlfn.XLOOKUP($D915,products!$A$1:$A$49,products!$D$1:$D$49,,0)</f>
        <v>0.5</v>
      </c>
      <c r="L915" s="7">
        <f>_xlfn.XLOOKUP($D915,products!$A$1:$A$49,products!$E$1:$E$49,,0)</f>
        <v>6.75</v>
      </c>
      <c r="M915" s="7">
        <f t="shared" si="42"/>
        <v>6.75</v>
      </c>
      <c r="N915" t="str">
        <f t="shared" si="43"/>
        <v>Arabica</v>
      </c>
      <c r="O915" t="str">
        <f t="shared" si="44"/>
        <v>Medium</v>
      </c>
      <c r="P915" t="str">
        <f>_xlfn.XLOOKUP(orderstable[[#This Row],[Customer ID]],customers!$A$1:$A$1001,customers!$I$1:$I$1001,,0)</f>
        <v>No</v>
      </c>
    </row>
    <row r="916" spans="1:16" x14ac:dyDescent="0.2">
      <c r="A916" s="3" t="s">
        <v>5660</v>
      </c>
      <c r="B916" s="5">
        <v>44640</v>
      </c>
      <c r="C916" s="3" t="s">
        <v>5661</v>
      </c>
      <c r="D916" s="4"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4" t="str">
        <f>_xlfn.XLOOKUP(D916,products!$A$1:$A$49,products!$B$1:$B$49,,0)</f>
        <v>Ara</v>
      </c>
      <c r="J916" s="4" t="str">
        <f>_xlfn.XLOOKUP($D916,products!$A$1:$A$49,products!$C$1:$C$49,,0)</f>
        <v>M</v>
      </c>
      <c r="K916" s="6">
        <f>_xlfn.XLOOKUP($D916,products!$A$1:$A$49,products!$D$1:$D$49,,0)</f>
        <v>1</v>
      </c>
      <c r="L916" s="7">
        <f>_xlfn.XLOOKUP($D916,products!$A$1:$A$49,products!$E$1:$E$49,,0)</f>
        <v>11.25</v>
      </c>
      <c r="M916" s="7">
        <f t="shared" si="42"/>
        <v>45</v>
      </c>
      <c r="N916" t="str">
        <f t="shared" si="43"/>
        <v>Arabica</v>
      </c>
      <c r="O916" t="str">
        <f t="shared" si="44"/>
        <v>Medium</v>
      </c>
      <c r="P916" t="str">
        <f>_xlfn.XLOOKUP(orderstable[[#This Row],[Customer ID]],customers!$A$1:$A$1001,customers!$I$1:$I$1001,,0)</f>
        <v>No</v>
      </c>
    </row>
    <row r="917" spans="1:16" x14ac:dyDescent="0.2">
      <c r="A917" s="3" t="s">
        <v>5666</v>
      </c>
      <c r="B917" s="5">
        <v>43955</v>
      </c>
      <c r="C917" s="3" t="s">
        <v>5667</v>
      </c>
      <c r="D917" s="4"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4" t="str">
        <f>_xlfn.XLOOKUP(D917,products!$A$1:$A$49,products!$B$1:$B$49,,0)</f>
        <v>Exc</v>
      </c>
      <c r="J917" s="4" t="str">
        <f>_xlfn.XLOOKUP($D917,products!$A$1:$A$49,products!$C$1:$C$49,,0)</f>
        <v>D</v>
      </c>
      <c r="K917" s="6">
        <f>_xlfn.XLOOKUP($D917,products!$A$1:$A$49,products!$D$1:$D$49,,0)</f>
        <v>2.5</v>
      </c>
      <c r="L917" s="7">
        <f>_xlfn.XLOOKUP($D917,products!$A$1:$A$49,products!$E$1:$E$49,,0)</f>
        <v>27.945</v>
      </c>
      <c r="M917" s="7">
        <f t="shared" si="42"/>
        <v>83.835000000000008</v>
      </c>
      <c r="N917" t="str">
        <f t="shared" si="43"/>
        <v>Excelsa</v>
      </c>
      <c r="O917" t="str">
        <f t="shared" si="44"/>
        <v>Dark</v>
      </c>
      <c r="P917" t="str">
        <f>_xlfn.XLOOKUP(orderstable[[#This Row],[Customer ID]],customers!$A$1:$A$1001,customers!$I$1:$I$1001,,0)</f>
        <v>Yes</v>
      </c>
    </row>
    <row r="918" spans="1:16" x14ac:dyDescent="0.2">
      <c r="A918" s="3" t="s">
        <v>5672</v>
      </c>
      <c r="B918" s="5">
        <v>44291</v>
      </c>
      <c r="C918" s="3" t="s">
        <v>5673</v>
      </c>
      <c r="D918" s="4"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4" t="str">
        <f>_xlfn.XLOOKUP(D918,products!$A$1:$A$49,products!$B$1:$B$49,,0)</f>
        <v>Exc</v>
      </c>
      <c r="J918" s="4" t="str">
        <f>_xlfn.XLOOKUP($D918,products!$A$1:$A$49,products!$C$1:$C$49,,0)</f>
        <v>D</v>
      </c>
      <c r="K918" s="6">
        <f>_xlfn.XLOOKUP($D918,products!$A$1:$A$49,products!$D$1:$D$49,,0)</f>
        <v>0.2</v>
      </c>
      <c r="L918" s="7">
        <f>_xlfn.XLOOKUP($D918,products!$A$1:$A$49,products!$E$1:$E$49,,0)</f>
        <v>3.645</v>
      </c>
      <c r="M918" s="7">
        <f t="shared" si="42"/>
        <v>3.645</v>
      </c>
      <c r="N918" t="str">
        <f t="shared" si="43"/>
        <v>Excelsa</v>
      </c>
      <c r="O918" t="str">
        <f t="shared" si="44"/>
        <v>Dark</v>
      </c>
      <c r="P918" t="str">
        <f>_xlfn.XLOOKUP(orderstable[[#This Row],[Customer ID]],customers!$A$1:$A$1001,customers!$I$1:$I$1001,,0)</f>
        <v>Yes</v>
      </c>
    </row>
    <row r="919" spans="1:16" x14ac:dyDescent="0.2">
      <c r="A919" s="3" t="s">
        <v>5676</v>
      </c>
      <c r="B919" s="5">
        <v>44573</v>
      </c>
      <c r="C919" s="3" t="s">
        <v>5677</v>
      </c>
      <c r="D919" s="4"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4" t="str">
        <f>_xlfn.XLOOKUP(D919,products!$A$1:$A$49,products!$B$1:$B$49,,0)</f>
        <v>Ara</v>
      </c>
      <c r="J919" s="4" t="str">
        <f>_xlfn.XLOOKUP($D919,products!$A$1:$A$49,products!$C$1:$C$49,,0)</f>
        <v>M</v>
      </c>
      <c r="K919" s="6">
        <f>_xlfn.XLOOKUP($D919,products!$A$1:$A$49,products!$D$1:$D$49,,0)</f>
        <v>0.5</v>
      </c>
      <c r="L919" s="7">
        <f>_xlfn.XLOOKUP($D919,products!$A$1:$A$49,products!$E$1:$E$49,,0)</f>
        <v>6.75</v>
      </c>
      <c r="M919" s="7">
        <f t="shared" si="42"/>
        <v>6.75</v>
      </c>
      <c r="N919" t="str">
        <f t="shared" si="43"/>
        <v>Arabica</v>
      </c>
      <c r="O919" t="str">
        <f t="shared" si="44"/>
        <v>Medium</v>
      </c>
      <c r="P919" t="str">
        <f>_xlfn.XLOOKUP(orderstable[[#This Row],[Customer ID]],customers!$A$1:$A$1001,customers!$I$1:$I$1001,,0)</f>
        <v>No</v>
      </c>
    </row>
    <row r="920" spans="1:16" x14ac:dyDescent="0.2">
      <c r="A920" s="3" t="s">
        <v>5676</v>
      </c>
      <c r="B920" s="5">
        <v>44573</v>
      </c>
      <c r="C920" s="3" t="s">
        <v>5677</v>
      </c>
      <c r="D920" s="4"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4" t="str">
        <f>_xlfn.XLOOKUP(D920,products!$A$1:$A$49,products!$B$1:$B$49,,0)</f>
        <v>Exc</v>
      </c>
      <c r="J920" s="4" t="str">
        <f>_xlfn.XLOOKUP($D920,products!$A$1:$A$49,products!$C$1:$C$49,,0)</f>
        <v>D</v>
      </c>
      <c r="K920" s="6">
        <f>_xlfn.XLOOKUP($D920,products!$A$1:$A$49,products!$D$1:$D$49,,0)</f>
        <v>0.5</v>
      </c>
      <c r="L920" s="7">
        <f>_xlfn.XLOOKUP($D920,products!$A$1:$A$49,products!$E$1:$E$49,,0)</f>
        <v>7.29</v>
      </c>
      <c r="M920" s="7">
        <f t="shared" si="42"/>
        <v>21.87</v>
      </c>
      <c r="N920" t="str">
        <f t="shared" si="43"/>
        <v>Excelsa</v>
      </c>
      <c r="O920" t="str">
        <f t="shared" si="44"/>
        <v>Dark</v>
      </c>
      <c r="P920" t="str">
        <f>_xlfn.XLOOKUP(orderstable[[#This Row],[Customer ID]],customers!$A$1:$A$1001,customers!$I$1:$I$1001,,0)</f>
        <v>No</v>
      </c>
    </row>
    <row r="921" spans="1:16" x14ac:dyDescent="0.2">
      <c r="A921" s="3" t="s">
        <v>5687</v>
      </c>
      <c r="B921" s="5">
        <v>44181</v>
      </c>
      <c r="C921" s="3" t="s">
        <v>5688</v>
      </c>
      <c r="D921" s="4"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4" t="str">
        <f>_xlfn.XLOOKUP(D921,products!$A$1:$A$49,products!$B$1:$B$49,,0)</f>
        <v>Rob</v>
      </c>
      <c r="J921" s="4" t="str">
        <f>_xlfn.XLOOKUP($D921,products!$A$1:$A$49,products!$C$1:$C$49,,0)</f>
        <v>D</v>
      </c>
      <c r="K921" s="6">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_xlfn.XLOOKUP(orderstable[[#This Row],[Customer ID]],customers!$A$1:$A$1001,customers!$I$1:$I$1001,,0)</f>
        <v>Yes</v>
      </c>
    </row>
    <row r="922" spans="1:16" x14ac:dyDescent="0.2">
      <c r="A922" s="3" t="s">
        <v>5693</v>
      </c>
      <c r="B922" s="5">
        <v>44711</v>
      </c>
      <c r="C922" s="3" t="s">
        <v>5694</v>
      </c>
      <c r="D922" s="4"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4" t="str">
        <f>_xlfn.XLOOKUP(D922,products!$A$1:$A$49,products!$B$1:$B$49,,0)</f>
        <v>Rob</v>
      </c>
      <c r="J922" s="4" t="str">
        <f>_xlfn.XLOOKUP($D922,products!$A$1:$A$49,products!$C$1:$C$49,,0)</f>
        <v>D</v>
      </c>
      <c r="K922" s="6">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_xlfn.XLOOKUP(orderstable[[#This Row],[Customer ID]],customers!$A$1:$A$1001,customers!$I$1:$I$1001,,0)</f>
        <v>No</v>
      </c>
    </row>
    <row r="923" spans="1:16" x14ac:dyDescent="0.2">
      <c r="A923" s="3" t="s">
        <v>5699</v>
      </c>
      <c r="B923" s="5">
        <v>44509</v>
      </c>
      <c r="C923" s="3" t="s">
        <v>5700</v>
      </c>
      <c r="D923" s="4"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4" t="str">
        <f>_xlfn.XLOOKUP(D923,products!$A$1:$A$49,products!$B$1:$B$49,,0)</f>
        <v>Lib</v>
      </c>
      <c r="J923" s="4" t="str">
        <f>_xlfn.XLOOKUP($D923,products!$A$1:$A$49,products!$C$1:$C$49,,0)</f>
        <v>D</v>
      </c>
      <c r="K923" s="6">
        <f>_xlfn.XLOOKUP($D923,products!$A$1:$A$49,products!$D$1:$D$49,,0)</f>
        <v>0.2</v>
      </c>
      <c r="L923" s="7">
        <f>_xlfn.XLOOKUP($D923,products!$A$1:$A$49,products!$E$1:$E$49,,0)</f>
        <v>3.8849999999999998</v>
      </c>
      <c r="M923" s="7">
        <f t="shared" si="42"/>
        <v>7.77</v>
      </c>
      <c r="N923" t="str">
        <f t="shared" si="43"/>
        <v>Liberica</v>
      </c>
      <c r="O923" t="str">
        <f t="shared" si="44"/>
        <v>Dark</v>
      </c>
      <c r="P923" t="str">
        <f>_xlfn.XLOOKUP(orderstable[[#This Row],[Customer ID]],customers!$A$1:$A$1001,customers!$I$1:$I$1001,,0)</f>
        <v>No</v>
      </c>
    </row>
    <row r="924" spans="1:16" x14ac:dyDescent="0.2">
      <c r="A924" s="3" t="s">
        <v>5705</v>
      </c>
      <c r="B924" s="5">
        <v>44659</v>
      </c>
      <c r="C924" s="3" t="s">
        <v>5706</v>
      </c>
      <c r="D924" s="4"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4" t="str">
        <f>_xlfn.XLOOKUP(D924,products!$A$1:$A$49,products!$B$1:$B$49,,0)</f>
        <v>Ara</v>
      </c>
      <c r="J924" s="4" t="str">
        <f>_xlfn.XLOOKUP($D924,products!$A$1:$A$49,products!$C$1:$C$49,,0)</f>
        <v>M</v>
      </c>
      <c r="K924" s="6">
        <f>_xlfn.XLOOKUP($D924,products!$A$1:$A$49,products!$D$1:$D$49,,0)</f>
        <v>1</v>
      </c>
      <c r="L924" s="7">
        <f>_xlfn.XLOOKUP($D924,products!$A$1:$A$49,products!$E$1:$E$49,,0)</f>
        <v>11.25</v>
      </c>
      <c r="M924" s="7">
        <f t="shared" si="42"/>
        <v>67.5</v>
      </c>
      <c r="N924" t="str">
        <f t="shared" si="43"/>
        <v>Arabica</v>
      </c>
      <c r="O924" t="str">
        <f t="shared" si="44"/>
        <v>Medium</v>
      </c>
      <c r="P924" t="str">
        <f>_xlfn.XLOOKUP(orderstable[[#This Row],[Customer ID]],customers!$A$1:$A$1001,customers!$I$1:$I$1001,,0)</f>
        <v>Yes</v>
      </c>
    </row>
    <row r="925" spans="1:16" x14ac:dyDescent="0.2">
      <c r="A925" s="3" t="s">
        <v>5709</v>
      </c>
      <c r="B925" s="5">
        <v>43746</v>
      </c>
      <c r="C925" s="3" t="s">
        <v>5710</v>
      </c>
      <c r="D925" s="4"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4" t="str">
        <f>_xlfn.XLOOKUP(D925,products!$A$1:$A$49,products!$B$1:$B$49,,0)</f>
        <v>Exc</v>
      </c>
      <c r="J925" s="4" t="str">
        <f>_xlfn.XLOOKUP($D925,products!$A$1:$A$49,products!$C$1:$C$49,,0)</f>
        <v>D</v>
      </c>
      <c r="K925" s="6">
        <f>_xlfn.XLOOKUP($D925,products!$A$1:$A$49,products!$D$1:$D$49,,0)</f>
        <v>2.5</v>
      </c>
      <c r="L925" s="7">
        <f>_xlfn.XLOOKUP($D925,products!$A$1:$A$49,products!$E$1:$E$49,,0)</f>
        <v>27.945</v>
      </c>
      <c r="M925" s="7">
        <f t="shared" si="42"/>
        <v>27.945</v>
      </c>
      <c r="N925" t="str">
        <f t="shared" si="43"/>
        <v>Excelsa</v>
      </c>
      <c r="O925" t="str">
        <f t="shared" si="44"/>
        <v>Dark</v>
      </c>
      <c r="P925" t="str">
        <f>_xlfn.XLOOKUP(orderstable[[#This Row],[Customer ID]],customers!$A$1:$A$1001,customers!$I$1:$I$1001,,0)</f>
        <v>No</v>
      </c>
    </row>
    <row r="926" spans="1:16" x14ac:dyDescent="0.2">
      <c r="A926" s="3" t="s">
        <v>5715</v>
      </c>
      <c r="B926" s="5">
        <v>44451</v>
      </c>
      <c r="C926" s="3" t="s">
        <v>5716</v>
      </c>
      <c r="D926" s="4"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4" t="str">
        <f>_xlfn.XLOOKUP(D926,products!$A$1:$A$49,products!$B$1:$B$49,,0)</f>
        <v>Ara</v>
      </c>
      <c r="J926" s="4" t="str">
        <f>_xlfn.XLOOKUP($D926,products!$A$1:$A$49,products!$C$1:$C$49,,0)</f>
        <v>L</v>
      </c>
      <c r="K926" s="6">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_xlfn.XLOOKUP(orderstable[[#This Row],[Customer ID]],customers!$A$1:$A$1001,customers!$I$1:$I$1001,,0)</f>
        <v>No</v>
      </c>
    </row>
    <row r="927" spans="1:16" x14ac:dyDescent="0.2">
      <c r="A927" s="3" t="s">
        <v>5720</v>
      </c>
      <c r="B927" s="5">
        <v>44770</v>
      </c>
      <c r="C927" s="3" t="s">
        <v>5554</v>
      </c>
      <c r="D927" s="4"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4" t="str">
        <f>_xlfn.XLOOKUP(D927,products!$A$1:$A$49,products!$B$1:$B$49,,0)</f>
        <v>Ara</v>
      </c>
      <c r="J927" s="4" t="str">
        <f>_xlfn.XLOOKUP($D927,products!$A$1:$A$49,products!$C$1:$C$49,,0)</f>
        <v>M</v>
      </c>
      <c r="K927" s="6">
        <f>_xlfn.XLOOKUP($D927,products!$A$1:$A$49,products!$D$1:$D$49,,0)</f>
        <v>0.5</v>
      </c>
      <c r="L927" s="7">
        <f>_xlfn.XLOOKUP($D927,products!$A$1:$A$49,products!$E$1:$E$49,,0)</f>
        <v>6.75</v>
      </c>
      <c r="M927" s="7">
        <f t="shared" si="42"/>
        <v>20.25</v>
      </c>
      <c r="N927" t="str">
        <f t="shared" si="43"/>
        <v>Arabica</v>
      </c>
      <c r="O927" t="str">
        <f t="shared" si="44"/>
        <v>Medium</v>
      </c>
      <c r="P927" t="str">
        <f>_xlfn.XLOOKUP(orderstable[[#This Row],[Customer ID]],customers!$A$1:$A$1001,customers!$I$1:$I$1001,,0)</f>
        <v>No</v>
      </c>
    </row>
    <row r="928" spans="1:16" x14ac:dyDescent="0.2">
      <c r="A928" s="3" t="s">
        <v>5725</v>
      </c>
      <c r="B928" s="5">
        <v>44012</v>
      </c>
      <c r="C928" s="3" t="s">
        <v>5726</v>
      </c>
      <c r="D928" s="4"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4" t="str">
        <f>_xlfn.XLOOKUP(D928,products!$A$1:$A$49,products!$B$1:$B$49,,0)</f>
        <v>Ara</v>
      </c>
      <c r="J928" s="4" t="str">
        <f>_xlfn.XLOOKUP($D928,products!$A$1:$A$49,products!$C$1:$C$49,,0)</f>
        <v>M</v>
      </c>
      <c r="K928" s="6">
        <f>_xlfn.XLOOKUP($D928,products!$A$1:$A$49,products!$D$1:$D$49,,0)</f>
        <v>0.5</v>
      </c>
      <c r="L928" s="7">
        <f>_xlfn.XLOOKUP($D928,products!$A$1:$A$49,products!$E$1:$E$49,,0)</f>
        <v>6.75</v>
      </c>
      <c r="M928" s="7">
        <f t="shared" si="42"/>
        <v>33.75</v>
      </c>
      <c r="N928" t="str">
        <f t="shared" si="43"/>
        <v>Arabica</v>
      </c>
      <c r="O928" t="str">
        <f t="shared" si="44"/>
        <v>Medium</v>
      </c>
      <c r="P928" t="str">
        <f>_xlfn.XLOOKUP(orderstable[[#This Row],[Customer ID]],customers!$A$1:$A$1001,customers!$I$1:$I$1001,,0)</f>
        <v>Yes</v>
      </c>
    </row>
    <row r="929" spans="1:16" x14ac:dyDescent="0.2">
      <c r="A929" s="3" t="s">
        <v>5731</v>
      </c>
      <c r="B929" s="5">
        <v>43474</v>
      </c>
      <c r="C929" s="3" t="s">
        <v>5732</v>
      </c>
      <c r="D929" s="4"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4" t="str">
        <f>_xlfn.XLOOKUP(D929,products!$A$1:$A$49,products!$B$1:$B$49,,0)</f>
        <v>Exc</v>
      </c>
      <c r="J929" s="4" t="str">
        <f>_xlfn.XLOOKUP($D929,products!$A$1:$A$49,products!$C$1:$C$49,,0)</f>
        <v>D</v>
      </c>
      <c r="K929" s="6">
        <f>_xlfn.XLOOKUP($D929,products!$A$1:$A$49,products!$D$1:$D$49,,0)</f>
        <v>2.5</v>
      </c>
      <c r="L929" s="7">
        <f>_xlfn.XLOOKUP($D929,products!$A$1:$A$49,products!$E$1:$E$49,,0)</f>
        <v>27.945</v>
      </c>
      <c r="M929" s="7">
        <f t="shared" si="42"/>
        <v>111.78</v>
      </c>
      <c r="N929" t="str">
        <f t="shared" si="43"/>
        <v>Excelsa</v>
      </c>
      <c r="O929" t="str">
        <f t="shared" si="44"/>
        <v>Dark</v>
      </c>
      <c r="P929" t="str">
        <f>_xlfn.XLOOKUP(orderstable[[#This Row],[Customer ID]],customers!$A$1:$A$1001,customers!$I$1:$I$1001,,0)</f>
        <v>No</v>
      </c>
    </row>
    <row r="930" spans="1:16" x14ac:dyDescent="0.2">
      <c r="A930" s="3" t="s">
        <v>5737</v>
      </c>
      <c r="B930" s="5">
        <v>44754</v>
      </c>
      <c r="C930" s="3" t="s">
        <v>5738</v>
      </c>
      <c r="D930" s="4"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4" t="str">
        <f>_xlfn.XLOOKUP(D930,products!$A$1:$A$49,products!$B$1:$B$49,,0)</f>
        <v>Exc</v>
      </c>
      <c r="J930" s="4" t="str">
        <f>_xlfn.XLOOKUP($D930,products!$A$1:$A$49,products!$C$1:$C$49,,0)</f>
        <v>M</v>
      </c>
      <c r="K930" s="6">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_xlfn.XLOOKUP(orderstable[[#This Row],[Customer ID]],customers!$A$1:$A$1001,customers!$I$1:$I$1001,,0)</f>
        <v>Yes</v>
      </c>
    </row>
    <row r="931" spans="1:16" x14ac:dyDescent="0.2">
      <c r="A931" s="3" t="s">
        <v>5742</v>
      </c>
      <c r="B931" s="5">
        <v>44165</v>
      </c>
      <c r="C931" s="3" t="s">
        <v>5743</v>
      </c>
      <c r="D931" s="4"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4" t="str">
        <f>_xlfn.XLOOKUP(D931,products!$A$1:$A$49,products!$B$1:$B$49,,0)</f>
        <v>Exc</v>
      </c>
      <c r="J931" s="4" t="str">
        <f>_xlfn.XLOOKUP($D931,products!$A$1:$A$49,products!$C$1:$C$49,,0)</f>
        <v>L</v>
      </c>
      <c r="K931" s="6">
        <f>_xlfn.XLOOKUP($D931,products!$A$1:$A$49,products!$D$1:$D$49,,0)</f>
        <v>0.2</v>
      </c>
      <c r="L931" s="7">
        <f>_xlfn.XLOOKUP($D931,products!$A$1:$A$49,products!$E$1:$E$49,,0)</f>
        <v>4.4550000000000001</v>
      </c>
      <c r="M931" s="7">
        <f t="shared" si="42"/>
        <v>8.91</v>
      </c>
      <c r="N931" t="str">
        <f t="shared" si="43"/>
        <v>Excelsa</v>
      </c>
      <c r="O931" t="str">
        <f t="shared" si="44"/>
        <v>Light</v>
      </c>
      <c r="P931" t="str">
        <f>_xlfn.XLOOKUP(orderstable[[#This Row],[Customer ID]],customers!$A$1:$A$1001,customers!$I$1:$I$1001,,0)</f>
        <v>Yes</v>
      </c>
    </row>
    <row r="932" spans="1:16" x14ac:dyDescent="0.2">
      <c r="A932" s="3" t="s">
        <v>5748</v>
      </c>
      <c r="B932" s="5">
        <v>43546</v>
      </c>
      <c r="C932" s="3" t="s">
        <v>5749</v>
      </c>
      <c r="D932" s="4"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4" t="str">
        <f>_xlfn.XLOOKUP(D932,products!$A$1:$A$49,products!$B$1:$B$49,,0)</f>
        <v>Exc</v>
      </c>
      <c r="J932" s="4" t="str">
        <f>_xlfn.XLOOKUP($D932,products!$A$1:$A$49,products!$C$1:$C$49,,0)</f>
        <v>D</v>
      </c>
      <c r="K932" s="6">
        <f>_xlfn.XLOOKUP($D932,products!$A$1:$A$49,products!$D$1:$D$49,,0)</f>
        <v>1</v>
      </c>
      <c r="L932" s="7">
        <f>_xlfn.XLOOKUP($D932,products!$A$1:$A$49,products!$E$1:$E$49,,0)</f>
        <v>12.15</v>
      </c>
      <c r="M932" s="7">
        <f t="shared" si="42"/>
        <v>12.15</v>
      </c>
      <c r="N932" t="str">
        <f t="shared" si="43"/>
        <v>Excelsa</v>
      </c>
      <c r="O932" t="str">
        <f t="shared" si="44"/>
        <v>Dark</v>
      </c>
      <c r="P932" t="str">
        <f>_xlfn.XLOOKUP(orderstable[[#This Row],[Customer ID]],customers!$A$1:$A$1001,customers!$I$1:$I$1001,,0)</f>
        <v>Yes</v>
      </c>
    </row>
    <row r="933" spans="1:16" x14ac:dyDescent="0.2">
      <c r="A933" s="3" t="s">
        <v>5753</v>
      </c>
      <c r="B933" s="5">
        <v>44607</v>
      </c>
      <c r="C933" s="3" t="s">
        <v>5754</v>
      </c>
      <c r="D933" s="4"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4" t="str">
        <f>_xlfn.XLOOKUP(D933,products!$A$1:$A$49,products!$B$1:$B$49,,0)</f>
        <v>Ara</v>
      </c>
      <c r="J933" s="4" t="str">
        <f>_xlfn.XLOOKUP($D933,products!$A$1:$A$49,products!$C$1:$C$49,,0)</f>
        <v>D</v>
      </c>
      <c r="K933" s="6">
        <f>_xlfn.XLOOKUP($D933,products!$A$1:$A$49,products!$D$1:$D$49,,0)</f>
        <v>0.5</v>
      </c>
      <c r="L933" s="7">
        <f>_xlfn.XLOOKUP($D933,products!$A$1:$A$49,products!$E$1:$E$49,,0)</f>
        <v>5.97</v>
      </c>
      <c r="M933" s="7">
        <f t="shared" si="42"/>
        <v>23.88</v>
      </c>
      <c r="N933" t="str">
        <f t="shared" si="43"/>
        <v>Arabica</v>
      </c>
      <c r="O933" t="str">
        <f t="shared" si="44"/>
        <v>Dark</v>
      </c>
      <c r="P933" t="str">
        <f>_xlfn.XLOOKUP(orderstable[[#This Row],[Customer ID]],customers!$A$1:$A$1001,customers!$I$1:$I$1001,,0)</f>
        <v>Yes</v>
      </c>
    </row>
    <row r="934" spans="1:16" x14ac:dyDescent="0.2">
      <c r="A934" s="3" t="s">
        <v>5757</v>
      </c>
      <c r="B934" s="5">
        <v>44117</v>
      </c>
      <c r="C934" s="3" t="s">
        <v>5758</v>
      </c>
      <c r="D934" s="4"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4" t="str">
        <f>_xlfn.XLOOKUP(D934,products!$A$1:$A$49,products!$B$1:$B$49,,0)</f>
        <v>Exc</v>
      </c>
      <c r="J934" s="4" t="str">
        <f>_xlfn.XLOOKUP($D934,products!$A$1:$A$49,products!$C$1:$C$49,,0)</f>
        <v>M</v>
      </c>
      <c r="K934" s="6">
        <f>_xlfn.XLOOKUP($D934,products!$A$1:$A$49,products!$D$1:$D$49,,0)</f>
        <v>1</v>
      </c>
      <c r="L934" s="7">
        <f>_xlfn.XLOOKUP($D934,products!$A$1:$A$49,products!$E$1:$E$49,,0)</f>
        <v>13.75</v>
      </c>
      <c r="M934" s="7">
        <f t="shared" si="42"/>
        <v>55</v>
      </c>
      <c r="N934" t="str">
        <f t="shared" si="43"/>
        <v>Excelsa</v>
      </c>
      <c r="O934" t="str">
        <f t="shared" si="44"/>
        <v>Medium</v>
      </c>
      <c r="P934" t="str">
        <f>_xlfn.XLOOKUP(orderstable[[#This Row],[Customer ID]],customers!$A$1:$A$1001,customers!$I$1:$I$1001,,0)</f>
        <v>No</v>
      </c>
    </row>
    <row r="935" spans="1:16" x14ac:dyDescent="0.2">
      <c r="A935" s="3" t="s">
        <v>5763</v>
      </c>
      <c r="B935" s="5">
        <v>44557</v>
      </c>
      <c r="C935" s="3" t="s">
        <v>5764</v>
      </c>
      <c r="D935" s="4"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4" t="str">
        <f>_xlfn.XLOOKUP(D935,products!$A$1:$A$49,products!$B$1:$B$49,,0)</f>
        <v>Rob</v>
      </c>
      <c r="J935" s="4" t="str">
        <f>_xlfn.XLOOKUP($D935,products!$A$1:$A$49,products!$C$1:$C$49,,0)</f>
        <v>D</v>
      </c>
      <c r="K935" s="6">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_xlfn.XLOOKUP(orderstable[[#This Row],[Customer ID]],customers!$A$1:$A$1001,customers!$I$1:$I$1001,,0)</f>
        <v>Yes</v>
      </c>
    </row>
    <row r="936" spans="1:16" x14ac:dyDescent="0.2">
      <c r="A936" s="3" t="s">
        <v>5768</v>
      </c>
      <c r="B936" s="5">
        <v>44409</v>
      </c>
      <c r="C936" s="3" t="s">
        <v>5769</v>
      </c>
      <c r="D936" s="4"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4" t="str">
        <f>_xlfn.XLOOKUP(D936,products!$A$1:$A$49,products!$B$1:$B$49,,0)</f>
        <v>Rob</v>
      </c>
      <c r="J936" s="4" t="str">
        <f>_xlfn.XLOOKUP($D936,products!$A$1:$A$49,products!$C$1:$C$49,,0)</f>
        <v>M</v>
      </c>
      <c r="K936" s="6">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_xlfn.XLOOKUP(orderstable[[#This Row],[Customer ID]],customers!$A$1:$A$1001,customers!$I$1:$I$1001,,0)</f>
        <v>No</v>
      </c>
    </row>
    <row r="937" spans="1:16" x14ac:dyDescent="0.2">
      <c r="A937" s="3" t="s">
        <v>5774</v>
      </c>
      <c r="B937" s="5">
        <v>44153</v>
      </c>
      <c r="C937" s="3" t="s">
        <v>5775</v>
      </c>
      <c r="D937" s="4"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4" t="str">
        <f>_xlfn.XLOOKUP(D937,products!$A$1:$A$49,products!$B$1:$B$49,,0)</f>
        <v>Ara</v>
      </c>
      <c r="J937" s="4" t="str">
        <f>_xlfn.XLOOKUP($D937,products!$A$1:$A$49,products!$C$1:$C$49,,0)</f>
        <v>M</v>
      </c>
      <c r="K937" s="6">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_xlfn.XLOOKUP(orderstable[[#This Row],[Customer ID]],customers!$A$1:$A$1001,customers!$I$1:$I$1001,,0)</f>
        <v>Yes</v>
      </c>
    </row>
    <row r="938" spans="1:16" x14ac:dyDescent="0.2">
      <c r="A938" s="3" t="s">
        <v>5780</v>
      </c>
      <c r="B938" s="5">
        <v>44493</v>
      </c>
      <c r="C938" s="3" t="s">
        <v>5781</v>
      </c>
      <c r="D938" s="4"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4" t="str">
        <f>_xlfn.XLOOKUP(D938,products!$A$1:$A$49,products!$B$1:$B$49,,0)</f>
        <v>Lib</v>
      </c>
      <c r="J938" s="4" t="str">
        <f>_xlfn.XLOOKUP($D938,products!$A$1:$A$49,products!$C$1:$C$49,,0)</f>
        <v>D</v>
      </c>
      <c r="K938" s="6">
        <f>_xlfn.XLOOKUP($D938,products!$A$1:$A$49,products!$D$1:$D$49,,0)</f>
        <v>0.5</v>
      </c>
      <c r="L938" s="7">
        <f>_xlfn.XLOOKUP($D938,products!$A$1:$A$49,products!$E$1:$E$49,,0)</f>
        <v>7.77</v>
      </c>
      <c r="M938" s="7">
        <f t="shared" si="42"/>
        <v>23.31</v>
      </c>
      <c r="N938" t="str">
        <f t="shared" si="43"/>
        <v>Liberica</v>
      </c>
      <c r="O938" t="str">
        <f t="shared" si="44"/>
        <v>Dark</v>
      </c>
      <c r="P938" t="str">
        <f>_xlfn.XLOOKUP(orderstable[[#This Row],[Customer ID]],customers!$A$1:$A$1001,customers!$I$1:$I$1001,,0)</f>
        <v>Yes</v>
      </c>
    </row>
    <row r="939" spans="1:16" x14ac:dyDescent="0.2">
      <c r="A939" s="3" t="s">
        <v>5780</v>
      </c>
      <c r="B939" s="5">
        <v>44493</v>
      </c>
      <c r="C939" s="3" t="s">
        <v>5781</v>
      </c>
      <c r="D939" s="4"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4" t="str">
        <f>_xlfn.XLOOKUP(D939,products!$A$1:$A$49,products!$B$1:$B$49,,0)</f>
        <v>Rob</v>
      </c>
      <c r="J939" s="4" t="str">
        <f>_xlfn.XLOOKUP($D939,products!$A$1:$A$49,products!$C$1:$C$49,,0)</f>
        <v>M</v>
      </c>
      <c r="K939" s="6">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_xlfn.XLOOKUP(orderstable[[#This Row],[Customer ID]],customers!$A$1:$A$1001,customers!$I$1:$I$1001,,0)</f>
        <v>Yes</v>
      </c>
    </row>
    <row r="940" spans="1:16" x14ac:dyDescent="0.2">
      <c r="A940" s="3" t="s">
        <v>5791</v>
      </c>
      <c r="B940" s="5">
        <v>43829</v>
      </c>
      <c r="C940" s="3" t="s">
        <v>5792</v>
      </c>
      <c r="D940" s="4"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4" t="str">
        <f>_xlfn.XLOOKUP(D940,products!$A$1:$A$49,products!$B$1:$B$49,,0)</f>
        <v>Exc</v>
      </c>
      <c r="J940" s="4" t="str">
        <f>_xlfn.XLOOKUP($D940,products!$A$1:$A$49,products!$C$1:$C$49,,0)</f>
        <v>L</v>
      </c>
      <c r="K940" s="6">
        <f>_xlfn.XLOOKUP($D940,products!$A$1:$A$49,products!$D$1:$D$49,,0)</f>
        <v>1</v>
      </c>
      <c r="L940" s="7">
        <f>_xlfn.XLOOKUP($D940,products!$A$1:$A$49,products!$E$1:$E$49,,0)</f>
        <v>14.85</v>
      </c>
      <c r="M940" s="7">
        <f t="shared" si="42"/>
        <v>74.25</v>
      </c>
      <c r="N940" t="str">
        <f t="shared" si="43"/>
        <v>Excelsa</v>
      </c>
      <c r="O940" t="str">
        <f t="shared" si="44"/>
        <v>Light</v>
      </c>
      <c r="P940" t="str">
        <f>_xlfn.XLOOKUP(orderstable[[#This Row],[Customer ID]],customers!$A$1:$A$1001,customers!$I$1:$I$1001,,0)</f>
        <v>Yes</v>
      </c>
    </row>
    <row r="941" spans="1:16" x14ac:dyDescent="0.2">
      <c r="A941" s="3" t="s">
        <v>5797</v>
      </c>
      <c r="B941" s="5">
        <v>44229</v>
      </c>
      <c r="C941" s="3" t="s">
        <v>5798</v>
      </c>
      <c r="D941" s="4"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4" t="str">
        <f>_xlfn.XLOOKUP(D941,products!$A$1:$A$49,products!$B$1:$B$49,,0)</f>
        <v>Lib</v>
      </c>
      <c r="J941" s="4" t="str">
        <f>_xlfn.XLOOKUP($D941,products!$A$1:$A$49,products!$C$1:$C$49,,0)</f>
        <v>L</v>
      </c>
      <c r="K941" s="6">
        <f>_xlfn.XLOOKUP($D941,products!$A$1:$A$49,products!$D$1:$D$49,,0)</f>
        <v>0.2</v>
      </c>
      <c r="L941" s="7">
        <f>_xlfn.XLOOKUP($D941,products!$A$1:$A$49,products!$E$1:$E$49,,0)</f>
        <v>4.7549999999999999</v>
      </c>
      <c r="M941" s="7">
        <f t="shared" si="42"/>
        <v>28.53</v>
      </c>
      <c r="N941" t="str">
        <f t="shared" si="43"/>
        <v>Liberica</v>
      </c>
      <c r="O941" t="str">
        <f t="shared" si="44"/>
        <v>Light</v>
      </c>
      <c r="P941" t="str">
        <f>_xlfn.XLOOKUP(orderstable[[#This Row],[Customer ID]],customers!$A$1:$A$1001,customers!$I$1:$I$1001,,0)</f>
        <v>No</v>
      </c>
    </row>
    <row r="942" spans="1:16" x14ac:dyDescent="0.2">
      <c r="A942" s="3" t="s">
        <v>5803</v>
      </c>
      <c r="B942" s="5">
        <v>44332</v>
      </c>
      <c r="C942" s="3" t="s">
        <v>5804</v>
      </c>
      <c r="D942" s="4"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4" t="str">
        <f>_xlfn.XLOOKUP(D942,products!$A$1:$A$49,products!$B$1:$B$49,,0)</f>
        <v>Rob</v>
      </c>
      <c r="J942" s="4" t="str">
        <f>_xlfn.XLOOKUP($D942,products!$A$1:$A$49,products!$C$1:$C$49,,0)</f>
        <v>L</v>
      </c>
      <c r="K942" s="6">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_xlfn.XLOOKUP(orderstable[[#This Row],[Customer ID]],customers!$A$1:$A$1001,customers!$I$1:$I$1001,,0)</f>
        <v>Yes</v>
      </c>
    </row>
    <row r="943" spans="1:16" x14ac:dyDescent="0.2">
      <c r="A943" s="3" t="s">
        <v>5809</v>
      </c>
      <c r="B943" s="5">
        <v>44674</v>
      </c>
      <c r="C943" s="3" t="s">
        <v>5810</v>
      </c>
      <c r="D943" s="4"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4" t="str">
        <f>_xlfn.XLOOKUP(D943,products!$A$1:$A$49,products!$B$1:$B$49,,0)</f>
        <v>Ara</v>
      </c>
      <c r="J943" s="4" t="str">
        <f>_xlfn.XLOOKUP($D943,products!$A$1:$A$49,products!$C$1:$C$49,,0)</f>
        <v>L</v>
      </c>
      <c r="K943" s="6">
        <f>_xlfn.XLOOKUP($D943,products!$A$1:$A$49,products!$D$1:$D$49,,0)</f>
        <v>0.5</v>
      </c>
      <c r="L943" s="7">
        <f>_xlfn.XLOOKUP($D943,products!$A$1:$A$49,products!$E$1:$E$49,,0)</f>
        <v>7.77</v>
      </c>
      <c r="M943" s="7">
        <f t="shared" si="42"/>
        <v>15.54</v>
      </c>
      <c r="N943" t="str">
        <f t="shared" si="43"/>
        <v>Arabica</v>
      </c>
      <c r="O943" t="str">
        <f t="shared" si="44"/>
        <v>Light</v>
      </c>
      <c r="P943" t="str">
        <f>_xlfn.XLOOKUP(orderstable[[#This Row],[Customer ID]],customers!$A$1:$A$1001,customers!$I$1:$I$1001,,0)</f>
        <v>Yes</v>
      </c>
    </row>
    <row r="944" spans="1:16" x14ac:dyDescent="0.2">
      <c r="A944" s="3" t="s">
        <v>5816</v>
      </c>
      <c r="B944" s="5">
        <v>44464</v>
      </c>
      <c r="C944" s="3" t="s">
        <v>5817</v>
      </c>
      <c r="D944" s="4"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4" t="str">
        <f>_xlfn.XLOOKUP(D944,products!$A$1:$A$49,products!$B$1:$B$49,,0)</f>
        <v>Rob</v>
      </c>
      <c r="J944" s="4" t="str">
        <f>_xlfn.XLOOKUP($D944,products!$A$1:$A$49,products!$C$1:$C$49,,0)</f>
        <v>L</v>
      </c>
      <c r="K944" s="6">
        <f>_xlfn.XLOOKUP($D944,products!$A$1:$A$49,products!$D$1:$D$49,,0)</f>
        <v>1</v>
      </c>
      <c r="L944" s="7">
        <f>_xlfn.XLOOKUP($D944,products!$A$1:$A$49,products!$E$1:$E$49,,0)</f>
        <v>11.95</v>
      </c>
      <c r="M944" s="7">
        <f t="shared" si="42"/>
        <v>35.849999999999994</v>
      </c>
      <c r="N944" t="str">
        <f t="shared" si="43"/>
        <v>Robusta</v>
      </c>
      <c r="O944" t="str">
        <f t="shared" si="44"/>
        <v>Light</v>
      </c>
      <c r="P944" t="str">
        <f>_xlfn.XLOOKUP(orderstable[[#This Row],[Customer ID]],customers!$A$1:$A$1001,customers!$I$1:$I$1001,,0)</f>
        <v>No</v>
      </c>
    </row>
    <row r="945" spans="1:16" x14ac:dyDescent="0.2">
      <c r="A945" s="3" t="s">
        <v>5822</v>
      </c>
      <c r="B945" s="5">
        <v>44719</v>
      </c>
      <c r="C945" s="3" t="s">
        <v>5823</v>
      </c>
      <c r="D945" s="4"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4" t="str">
        <f>_xlfn.XLOOKUP(D945,products!$A$1:$A$49,products!$B$1:$B$49,,0)</f>
        <v>Ara</v>
      </c>
      <c r="J945" s="4" t="str">
        <f>_xlfn.XLOOKUP($D945,products!$A$1:$A$49,products!$C$1:$C$49,,0)</f>
        <v>L</v>
      </c>
      <c r="K945" s="6">
        <f>_xlfn.XLOOKUP($D945,products!$A$1:$A$49,products!$D$1:$D$49,,0)</f>
        <v>0.5</v>
      </c>
      <c r="L945" s="7">
        <f>_xlfn.XLOOKUP($D945,products!$A$1:$A$49,products!$E$1:$E$49,,0)</f>
        <v>7.77</v>
      </c>
      <c r="M945" s="7">
        <f t="shared" si="42"/>
        <v>46.62</v>
      </c>
      <c r="N945" t="str">
        <f t="shared" si="43"/>
        <v>Arabica</v>
      </c>
      <c r="O945" t="str">
        <f t="shared" si="44"/>
        <v>Light</v>
      </c>
      <c r="P945" t="str">
        <f>_xlfn.XLOOKUP(orderstable[[#This Row],[Customer ID]],customers!$A$1:$A$1001,customers!$I$1:$I$1001,,0)</f>
        <v>No</v>
      </c>
    </row>
    <row r="946" spans="1:16" x14ac:dyDescent="0.2">
      <c r="A946" s="3" t="s">
        <v>5828</v>
      </c>
      <c r="B946" s="5">
        <v>44054</v>
      </c>
      <c r="C946" s="3" t="s">
        <v>5829</v>
      </c>
      <c r="D946" s="4"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4" t="str">
        <f>_xlfn.XLOOKUP(D946,products!$A$1:$A$49,products!$B$1:$B$49,,0)</f>
        <v>Rob</v>
      </c>
      <c r="J946" s="4" t="str">
        <f>_xlfn.XLOOKUP($D946,products!$A$1:$A$49,products!$C$1:$C$49,,0)</f>
        <v>L</v>
      </c>
      <c r="K946" s="6">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_xlfn.XLOOKUP(orderstable[[#This Row],[Customer ID]],customers!$A$1:$A$1001,customers!$I$1:$I$1001,,0)</f>
        <v>No</v>
      </c>
    </row>
    <row r="947" spans="1:16" x14ac:dyDescent="0.2">
      <c r="A947" s="3" t="s">
        <v>5834</v>
      </c>
      <c r="B947" s="5">
        <v>43524</v>
      </c>
      <c r="C947" s="3" t="s">
        <v>5835</v>
      </c>
      <c r="D947" s="4"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4" t="str">
        <f>_xlfn.XLOOKUP(D947,products!$A$1:$A$49,products!$B$1:$B$49,,0)</f>
        <v>Lib</v>
      </c>
      <c r="J947" s="4" t="str">
        <f>_xlfn.XLOOKUP($D947,products!$A$1:$A$49,products!$C$1:$C$49,,0)</f>
        <v>D</v>
      </c>
      <c r="K947" s="6">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_xlfn.XLOOKUP(orderstable[[#This Row],[Customer ID]],customers!$A$1:$A$1001,customers!$I$1:$I$1001,,0)</f>
        <v>No</v>
      </c>
    </row>
    <row r="948" spans="1:16" x14ac:dyDescent="0.2">
      <c r="A948" s="3" t="s">
        <v>5839</v>
      </c>
      <c r="B948" s="5">
        <v>43719</v>
      </c>
      <c r="C948" s="3" t="s">
        <v>5840</v>
      </c>
      <c r="D948" s="4"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4" t="str">
        <f>_xlfn.XLOOKUP(D948,products!$A$1:$A$49,products!$B$1:$B$49,,0)</f>
        <v>Lib</v>
      </c>
      <c r="J948" s="4" t="str">
        <f>_xlfn.XLOOKUP($D948,products!$A$1:$A$49,products!$C$1:$C$49,,0)</f>
        <v>D</v>
      </c>
      <c r="K948" s="6">
        <f>_xlfn.XLOOKUP($D948,products!$A$1:$A$49,products!$D$1:$D$49,,0)</f>
        <v>0.5</v>
      </c>
      <c r="L948" s="7">
        <f>_xlfn.XLOOKUP($D948,products!$A$1:$A$49,products!$E$1:$E$49,,0)</f>
        <v>7.77</v>
      </c>
      <c r="M948" s="7">
        <f t="shared" si="42"/>
        <v>23.31</v>
      </c>
      <c r="N948" t="str">
        <f t="shared" si="43"/>
        <v>Liberica</v>
      </c>
      <c r="O948" t="str">
        <f t="shared" si="44"/>
        <v>Dark</v>
      </c>
      <c r="P948" t="str">
        <f>_xlfn.XLOOKUP(orderstable[[#This Row],[Customer ID]],customers!$A$1:$A$1001,customers!$I$1:$I$1001,,0)</f>
        <v>No</v>
      </c>
    </row>
    <row r="949" spans="1:16" x14ac:dyDescent="0.2">
      <c r="A949" s="3" t="s">
        <v>5844</v>
      </c>
      <c r="B949" s="5">
        <v>44294</v>
      </c>
      <c r="C949" s="3" t="s">
        <v>5845</v>
      </c>
      <c r="D949" s="4"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4" t="str">
        <f>_xlfn.XLOOKUP(D949,products!$A$1:$A$49,products!$B$1:$B$49,,0)</f>
        <v>Ara</v>
      </c>
      <c r="J949" s="4" t="str">
        <f>_xlfn.XLOOKUP($D949,products!$A$1:$A$49,products!$C$1:$C$49,,0)</f>
        <v>M</v>
      </c>
      <c r="K949" s="6">
        <f>_xlfn.XLOOKUP($D949,products!$A$1:$A$49,products!$D$1:$D$49,,0)</f>
        <v>1</v>
      </c>
      <c r="L949" s="7">
        <f>_xlfn.XLOOKUP($D949,products!$A$1:$A$49,products!$E$1:$E$49,,0)</f>
        <v>11.25</v>
      </c>
      <c r="M949" s="7">
        <f t="shared" si="42"/>
        <v>11.25</v>
      </c>
      <c r="N949" t="str">
        <f t="shared" si="43"/>
        <v>Arabica</v>
      </c>
      <c r="O949" t="str">
        <f t="shared" si="44"/>
        <v>Medium</v>
      </c>
      <c r="P949" t="str">
        <f>_xlfn.XLOOKUP(orderstable[[#This Row],[Customer ID]],customers!$A$1:$A$1001,customers!$I$1:$I$1001,,0)</f>
        <v>No</v>
      </c>
    </row>
    <row r="950" spans="1:16" x14ac:dyDescent="0.2">
      <c r="A950" s="3" t="s">
        <v>5849</v>
      </c>
      <c r="B950" s="5">
        <v>44445</v>
      </c>
      <c r="C950" s="3" t="s">
        <v>5850</v>
      </c>
      <c r="D950" s="4"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4" t="str">
        <f>_xlfn.XLOOKUP(D950,products!$A$1:$A$49,products!$B$1:$B$49,,0)</f>
        <v>Exc</v>
      </c>
      <c r="J950" s="4" t="str">
        <f>_xlfn.XLOOKUP($D950,products!$A$1:$A$49,products!$C$1:$C$49,,0)</f>
        <v>D</v>
      </c>
      <c r="K950" s="6">
        <f>_xlfn.XLOOKUP($D950,products!$A$1:$A$49,products!$D$1:$D$49,,0)</f>
        <v>2.5</v>
      </c>
      <c r="L950" s="7">
        <f>_xlfn.XLOOKUP($D950,products!$A$1:$A$49,products!$E$1:$E$49,,0)</f>
        <v>27.945</v>
      </c>
      <c r="M950" s="7">
        <f t="shared" si="42"/>
        <v>83.835000000000008</v>
      </c>
      <c r="N950" t="str">
        <f t="shared" si="43"/>
        <v>Excelsa</v>
      </c>
      <c r="O950" t="str">
        <f t="shared" si="44"/>
        <v>Dark</v>
      </c>
      <c r="P950" t="str">
        <f>_xlfn.XLOOKUP(orderstable[[#This Row],[Customer ID]],customers!$A$1:$A$1001,customers!$I$1:$I$1001,,0)</f>
        <v>Yes</v>
      </c>
    </row>
    <row r="951" spans="1:16" x14ac:dyDescent="0.2">
      <c r="A951" s="3" t="s">
        <v>5855</v>
      </c>
      <c r="B951" s="5">
        <v>44449</v>
      </c>
      <c r="C951" s="3" t="s">
        <v>5856</v>
      </c>
      <c r="D951" s="4"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4" t="str">
        <f>_xlfn.XLOOKUP(D951,products!$A$1:$A$49,products!$B$1:$B$49,,0)</f>
        <v>Rob</v>
      </c>
      <c r="J951" s="4" t="str">
        <f>_xlfn.XLOOKUP($D951,products!$A$1:$A$49,products!$C$1:$C$49,,0)</f>
        <v>L</v>
      </c>
      <c r="K951" s="6">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_xlfn.XLOOKUP(orderstable[[#This Row],[Customer ID]],customers!$A$1:$A$1001,customers!$I$1:$I$1001,,0)</f>
        <v>No</v>
      </c>
    </row>
    <row r="952" spans="1:16" x14ac:dyDescent="0.2">
      <c r="A952" s="3" t="s">
        <v>5861</v>
      </c>
      <c r="B952" s="5">
        <v>44703</v>
      </c>
      <c r="C952" s="3" t="s">
        <v>5862</v>
      </c>
      <c r="D952" s="4"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4" t="str">
        <f>_xlfn.XLOOKUP(D952,products!$A$1:$A$49,products!$B$1:$B$49,,0)</f>
        <v>Rob</v>
      </c>
      <c r="J952" s="4" t="str">
        <f>_xlfn.XLOOKUP($D952,products!$A$1:$A$49,products!$C$1:$C$49,,0)</f>
        <v>L</v>
      </c>
      <c r="K952" s="6">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_xlfn.XLOOKUP(orderstable[[#This Row],[Customer ID]],customers!$A$1:$A$1001,customers!$I$1:$I$1001,,0)</f>
        <v>Yes</v>
      </c>
    </row>
    <row r="953" spans="1:16" x14ac:dyDescent="0.2">
      <c r="A953" s="3" t="s">
        <v>5866</v>
      </c>
      <c r="B953" s="5">
        <v>44092</v>
      </c>
      <c r="C953" s="3" t="s">
        <v>5867</v>
      </c>
      <c r="D953" s="4"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4" t="str">
        <f>_xlfn.XLOOKUP(D953,products!$A$1:$A$49,products!$B$1:$B$49,,0)</f>
        <v>Rob</v>
      </c>
      <c r="J953" s="4" t="str">
        <f>_xlfn.XLOOKUP($D953,products!$A$1:$A$49,products!$C$1:$C$49,,0)</f>
        <v>L</v>
      </c>
      <c r="K953" s="6">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_xlfn.XLOOKUP(orderstable[[#This Row],[Customer ID]],customers!$A$1:$A$1001,customers!$I$1:$I$1001,,0)</f>
        <v>No</v>
      </c>
    </row>
    <row r="954" spans="1:16" x14ac:dyDescent="0.2">
      <c r="A954" s="3" t="s">
        <v>5872</v>
      </c>
      <c r="B954" s="5">
        <v>44439</v>
      </c>
      <c r="C954" s="3" t="s">
        <v>5873</v>
      </c>
      <c r="D954" s="4"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4" t="str">
        <f>_xlfn.XLOOKUP(D954,products!$A$1:$A$49,products!$B$1:$B$49,,0)</f>
        <v>Ara</v>
      </c>
      <c r="J954" s="4" t="str">
        <f>_xlfn.XLOOKUP($D954,products!$A$1:$A$49,products!$C$1:$C$49,,0)</f>
        <v>M</v>
      </c>
      <c r="K954" s="6">
        <f>_xlfn.XLOOKUP($D954,products!$A$1:$A$49,products!$D$1:$D$49,,0)</f>
        <v>1</v>
      </c>
      <c r="L954" s="7">
        <f>_xlfn.XLOOKUP($D954,products!$A$1:$A$49,products!$E$1:$E$49,,0)</f>
        <v>11.25</v>
      </c>
      <c r="M954" s="7">
        <f t="shared" si="42"/>
        <v>22.5</v>
      </c>
      <c r="N954" t="str">
        <f t="shared" si="43"/>
        <v>Arabica</v>
      </c>
      <c r="O954" t="str">
        <f t="shared" si="44"/>
        <v>Medium</v>
      </c>
      <c r="P954" t="str">
        <f>_xlfn.XLOOKUP(orderstable[[#This Row],[Customer ID]],customers!$A$1:$A$1001,customers!$I$1:$I$1001,,0)</f>
        <v>Yes</v>
      </c>
    </row>
    <row r="955" spans="1:16" x14ac:dyDescent="0.2">
      <c r="A955" s="3" t="s">
        <v>5878</v>
      </c>
      <c r="B955" s="5">
        <v>44582</v>
      </c>
      <c r="C955" s="3" t="s">
        <v>5764</v>
      </c>
      <c r="D955" s="4"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4" t="str">
        <f>_xlfn.XLOOKUP(D955,products!$A$1:$A$49,products!$B$1:$B$49,,0)</f>
        <v>Ara</v>
      </c>
      <c r="J955" s="4" t="str">
        <f>_xlfn.XLOOKUP($D955,products!$A$1:$A$49,products!$C$1:$C$49,,0)</f>
        <v>L</v>
      </c>
      <c r="K955" s="6">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_xlfn.XLOOKUP(orderstable[[#This Row],[Customer ID]],customers!$A$1:$A$1001,customers!$I$1:$I$1001,,0)</f>
        <v>Yes</v>
      </c>
    </row>
    <row r="956" spans="1:16" x14ac:dyDescent="0.2">
      <c r="A956" s="3" t="s">
        <v>5884</v>
      </c>
      <c r="B956" s="5">
        <v>44722</v>
      </c>
      <c r="C956" s="3" t="s">
        <v>5764</v>
      </c>
      <c r="D956" s="4"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4" t="str">
        <f>_xlfn.XLOOKUP(D956,products!$A$1:$A$49,products!$B$1:$B$49,,0)</f>
        <v>Exc</v>
      </c>
      <c r="J956" s="4" t="str">
        <f>_xlfn.XLOOKUP($D956,products!$A$1:$A$49,products!$C$1:$C$49,,0)</f>
        <v>D</v>
      </c>
      <c r="K956" s="6">
        <f>_xlfn.XLOOKUP($D956,products!$A$1:$A$49,products!$D$1:$D$49,,0)</f>
        <v>2.5</v>
      </c>
      <c r="L956" s="7">
        <f>_xlfn.XLOOKUP($D956,products!$A$1:$A$49,products!$E$1:$E$49,,0)</f>
        <v>27.945</v>
      </c>
      <c r="M956" s="7">
        <f t="shared" si="42"/>
        <v>27.945</v>
      </c>
      <c r="N956" t="str">
        <f t="shared" si="43"/>
        <v>Excelsa</v>
      </c>
      <c r="O956" t="str">
        <f t="shared" si="44"/>
        <v>Dark</v>
      </c>
      <c r="P956" t="str">
        <f>_xlfn.XLOOKUP(orderstable[[#This Row],[Customer ID]],customers!$A$1:$A$1001,customers!$I$1:$I$1001,,0)</f>
        <v>Yes</v>
      </c>
    </row>
    <row r="957" spans="1:16" x14ac:dyDescent="0.2">
      <c r="A957" s="3" t="s">
        <v>5890</v>
      </c>
      <c r="B957" s="5">
        <v>43582</v>
      </c>
      <c r="C957" s="3" t="s">
        <v>5764</v>
      </c>
      <c r="D957" s="4"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4" t="str">
        <f>_xlfn.XLOOKUP(D957,products!$A$1:$A$49,products!$B$1:$B$49,,0)</f>
        <v>Exc</v>
      </c>
      <c r="J957" s="4" t="str">
        <f>_xlfn.XLOOKUP($D957,products!$A$1:$A$49,products!$C$1:$C$49,,0)</f>
        <v>L</v>
      </c>
      <c r="K957" s="6">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_xlfn.XLOOKUP(orderstable[[#This Row],[Customer ID]],customers!$A$1:$A$1001,customers!$I$1:$I$1001,,0)</f>
        <v>Yes</v>
      </c>
    </row>
    <row r="958" spans="1:16" x14ac:dyDescent="0.2">
      <c r="A958" s="3" t="s">
        <v>5890</v>
      </c>
      <c r="B958" s="5">
        <v>43582</v>
      </c>
      <c r="C958" s="3" t="s">
        <v>5764</v>
      </c>
      <c r="D958" s="4"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4" t="str">
        <f>_xlfn.XLOOKUP(D958,products!$A$1:$A$49,products!$B$1:$B$49,,0)</f>
        <v>Rob</v>
      </c>
      <c r="J958" s="4" t="str">
        <f>_xlfn.XLOOKUP($D958,products!$A$1:$A$49,products!$C$1:$C$49,,0)</f>
        <v>L</v>
      </c>
      <c r="K958" s="6">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_xlfn.XLOOKUP(orderstable[[#This Row],[Customer ID]],customers!$A$1:$A$1001,customers!$I$1:$I$1001,,0)</f>
        <v>Yes</v>
      </c>
    </row>
    <row r="959" spans="1:16" x14ac:dyDescent="0.2">
      <c r="A959" s="3" t="s">
        <v>5890</v>
      </c>
      <c r="B959" s="5">
        <v>43582</v>
      </c>
      <c r="C959" s="3" t="s">
        <v>5764</v>
      </c>
      <c r="D959" s="4"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4" t="str">
        <f>_xlfn.XLOOKUP(D959,products!$A$1:$A$49,products!$B$1:$B$49,,0)</f>
        <v>Exc</v>
      </c>
      <c r="J959" s="4" t="str">
        <f>_xlfn.XLOOKUP($D959,products!$A$1:$A$49,products!$C$1:$C$49,,0)</f>
        <v>L</v>
      </c>
      <c r="K959" s="6">
        <f>_xlfn.XLOOKUP($D959,products!$A$1:$A$49,products!$D$1:$D$49,,0)</f>
        <v>1</v>
      </c>
      <c r="L959" s="7">
        <f>_xlfn.XLOOKUP($D959,products!$A$1:$A$49,products!$E$1:$E$49,,0)</f>
        <v>14.85</v>
      </c>
      <c r="M959" s="7">
        <f t="shared" si="42"/>
        <v>14.85</v>
      </c>
      <c r="N959" t="str">
        <f t="shared" si="43"/>
        <v>Excelsa</v>
      </c>
      <c r="O959" t="str">
        <f t="shared" si="44"/>
        <v>Light</v>
      </c>
      <c r="P959" t="str">
        <f>_xlfn.XLOOKUP(orderstable[[#This Row],[Customer ID]],customers!$A$1:$A$1001,customers!$I$1:$I$1001,,0)</f>
        <v>Yes</v>
      </c>
    </row>
    <row r="960" spans="1:16" x14ac:dyDescent="0.2">
      <c r="A960" s="3" t="s">
        <v>5890</v>
      </c>
      <c r="B960" s="5">
        <v>43582</v>
      </c>
      <c r="C960" s="3" t="s">
        <v>5764</v>
      </c>
      <c r="D960" s="4"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4" t="str">
        <f>_xlfn.XLOOKUP(D960,products!$A$1:$A$49,products!$B$1:$B$49,,0)</f>
        <v>Ara</v>
      </c>
      <c r="J960" s="4" t="str">
        <f>_xlfn.XLOOKUP($D960,products!$A$1:$A$49,products!$C$1:$C$49,,0)</f>
        <v>L</v>
      </c>
      <c r="K960" s="6">
        <f>_xlfn.XLOOKUP($D960,products!$A$1:$A$49,products!$D$1:$D$49,,0)</f>
        <v>0.2</v>
      </c>
      <c r="L960" s="7">
        <f>_xlfn.XLOOKUP($D960,products!$A$1:$A$49,products!$E$1:$E$49,,0)</f>
        <v>3.8849999999999998</v>
      </c>
      <c r="M960" s="7">
        <f t="shared" si="42"/>
        <v>7.77</v>
      </c>
      <c r="N960" t="str">
        <f t="shared" si="43"/>
        <v>Arabica</v>
      </c>
      <c r="O960" t="str">
        <f t="shared" si="44"/>
        <v>Light</v>
      </c>
      <c r="P960" t="str">
        <f>_xlfn.XLOOKUP(orderstable[[#This Row],[Customer ID]],customers!$A$1:$A$1001,customers!$I$1:$I$1001,,0)</f>
        <v>Yes</v>
      </c>
    </row>
    <row r="961" spans="1:16" x14ac:dyDescent="0.2">
      <c r="A961" s="3" t="s">
        <v>5910</v>
      </c>
      <c r="B961" s="5">
        <v>44598</v>
      </c>
      <c r="C961" s="3" t="s">
        <v>5911</v>
      </c>
      <c r="D961" s="4"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4" t="str">
        <f>_xlfn.XLOOKUP(D961,products!$A$1:$A$49,products!$B$1:$B$49,,0)</f>
        <v>Lib</v>
      </c>
      <c r="J961" s="4" t="str">
        <f>_xlfn.XLOOKUP($D961,products!$A$1:$A$49,products!$C$1:$C$49,,0)</f>
        <v>L</v>
      </c>
      <c r="K961" s="6">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_xlfn.XLOOKUP(orderstable[[#This Row],[Customer ID]],customers!$A$1:$A$1001,customers!$I$1:$I$1001,,0)</f>
        <v>Yes</v>
      </c>
    </row>
    <row r="962" spans="1:16" x14ac:dyDescent="0.2">
      <c r="A962" s="3" t="s">
        <v>5915</v>
      </c>
      <c r="B962" s="5">
        <v>44591</v>
      </c>
      <c r="C962" s="3" t="s">
        <v>5916</v>
      </c>
      <c r="D962" s="4"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4" t="str">
        <f>_xlfn.XLOOKUP(D962,products!$A$1:$A$49,products!$B$1:$B$49,,0)</f>
        <v>Lib</v>
      </c>
      <c r="J962" s="4" t="str">
        <f>_xlfn.XLOOKUP($D962,products!$A$1:$A$49,products!$C$1:$C$49,,0)</f>
        <v>L</v>
      </c>
      <c r="K962" s="6">
        <f>_xlfn.XLOOKUP($D962,products!$A$1:$A$49,products!$D$1:$D$49,,0)</f>
        <v>1</v>
      </c>
      <c r="L962" s="7">
        <f>_xlfn.XLOOKUP($D962,products!$A$1:$A$49,products!$E$1:$E$49,,0)</f>
        <v>15.85</v>
      </c>
      <c r="M962" s="7">
        <f t="shared" si="42"/>
        <v>79.25</v>
      </c>
      <c r="N962" t="str">
        <f t="shared" si="43"/>
        <v>Liberica</v>
      </c>
      <c r="O962" t="str">
        <f t="shared" si="44"/>
        <v>Light</v>
      </c>
      <c r="P962" t="str">
        <f>_xlfn.XLOOKUP(orderstable[[#This Row],[Customer ID]],customers!$A$1:$A$1001,customers!$I$1:$I$1001,,0)</f>
        <v>Yes</v>
      </c>
    </row>
    <row r="963" spans="1:16" x14ac:dyDescent="0.2">
      <c r="A963" s="3" t="s">
        <v>5921</v>
      </c>
      <c r="B963" s="5">
        <v>44158</v>
      </c>
      <c r="C963" s="3" t="s">
        <v>5922</v>
      </c>
      <c r="D963" s="4"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4" t="str">
        <f>_xlfn.XLOOKUP(D963,products!$A$1:$A$49,products!$B$1:$B$49,,0)</f>
        <v>Ara</v>
      </c>
      <c r="J963" s="4" t="str">
        <f>_xlfn.XLOOKUP($D963,products!$A$1:$A$49,products!$C$1:$C$49,,0)</f>
        <v>D</v>
      </c>
      <c r="K963" s="6">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
      <c r="A964" s="3" t="s">
        <v>5926</v>
      </c>
      <c r="B964" s="5">
        <v>44664</v>
      </c>
      <c r="C964" s="3" t="s">
        <v>5927</v>
      </c>
      <c r="D964" s="4"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4" t="str">
        <f>_xlfn.XLOOKUP(D964,products!$A$1:$A$49,products!$B$1:$B$49,,0)</f>
        <v>Rob</v>
      </c>
      <c r="J964" s="4" t="str">
        <f>_xlfn.XLOOKUP($D964,products!$A$1:$A$49,products!$C$1:$C$49,,0)</f>
        <v>D</v>
      </c>
      <c r="K964" s="6">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_xlfn.XLOOKUP(orderstable[[#This Row],[Customer ID]],customers!$A$1:$A$1001,customers!$I$1:$I$1001,,0)</f>
        <v>Yes</v>
      </c>
    </row>
    <row r="965" spans="1:16" x14ac:dyDescent="0.2">
      <c r="A965" s="3" t="s">
        <v>5932</v>
      </c>
      <c r="B965" s="5">
        <v>44203</v>
      </c>
      <c r="C965" s="3" t="s">
        <v>5933</v>
      </c>
      <c r="D965" s="4"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4" t="str">
        <f>_xlfn.XLOOKUP(D965,products!$A$1:$A$49,products!$B$1:$B$49,,0)</f>
        <v>Rob</v>
      </c>
      <c r="J965" s="4" t="str">
        <f>_xlfn.XLOOKUP($D965,products!$A$1:$A$49,products!$C$1:$C$49,,0)</f>
        <v>M</v>
      </c>
      <c r="K965" s="6">
        <f>_xlfn.XLOOKUP($D965,products!$A$1:$A$49,products!$D$1:$D$49,,0)</f>
        <v>0.5</v>
      </c>
      <c r="L965" s="7">
        <f>_xlfn.XLOOKUP($D965,products!$A$1:$A$49,products!$E$1:$E$49,,0)</f>
        <v>5.97</v>
      </c>
      <c r="M965" s="7">
        <f t="shared" si="45"/>
        <v>23.88</v>
      </c>
      <c r="N965" t="str">
        <f t="shared" si="46"/>
        <v>Robusta</v>
      </c>
      <c r="O965" t="str">
        <f t="shared" si="47"/>
        <v>Medium</v>
      </c>
      <c r="P965" t="str">
        <f>_xlfn.XLOOKUP(orderstable[[#This Row],[Customer ID]],customers!$A$1:$A$1001,customers!$I$1:$I$1001,,0)</f>
        <v>Yes</v>
      </c>
    </row>
    <row r="966" spans="1:16" x14ac:dyDescent="0.2">
      <c r="A966" s="3" t="s">
        <v>5938</v>
      </c>
      <c r="B966" s="5">
        <v>43865</v>
      </c>
      <c r="C966" s="3" t="s">
        <v>5939</v>
      </c>
      <c r="D966" s="4"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4" t="str">
        <f>_xlfn.XLOOKUP(D966,products!$A$1:$A$49,products!$B$1:$B$49,,0)</f>
        <v>Exc</v>
      </c>
      <c r="J966" s="4" t="str">
        <f>_xlfn.XLOOKUP($D966,products!$A$1:$A$49,products!$C$1:$C$49,,0)</f>
        <v>L</v>
      </c>
      <c r="K966" s="6">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_xlfn.XLOOKUP(orderstable[[#This Row],[Customer ID]],customers!$A$1:$A$1001,customers!$I$1:$I$1001,,0)</f>
        <v>No</v>
      </c>
    </row>
    <row r="967" spans="1:16" x14ac:dyDescent="0.2">
      <c r="A967" s="3" t="s">
        <v>5944</v>
      </c>
      <c r="B967" s="5">
        <v>43724</v>
      </c>
      <c r="C967" s="3" t="s">
        <v>5945</v>
      </c>
      <c r="D967" s="4"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4" t="str">
        <f>_xlfn.XLOOKUP(D967,products!$A$1:$A$49,products!$B$1:$B$49,,0)</f>
        <v>Rob</v>
      </c>
      <c r="J967" s="4" t="str">
        <f>_xlfn.XLOOKUP($D967,products!$A$1:$A$49,products!$C$1:$C$49,,0)</f>
        <v>M</v>
      </c>
      <c r="K967" s="6">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_xlfn.XLOOKUP(orderstable[[#This Row],[Customer ID]],customers!$A$1:$A$1001,customers!$I$1:$I$1001,,0)</f>
        <v>Yes</v>
      </c>
    </row>
    <row r="968" spans="1:16" x14ac:dyDescent="0.2">
      <c r="A968" s="3" t="s">
        <v>5949</v>
      </c>
      <c r="B968" s="5">
        <v>43491</v>
      </c>
      <c r="C968" s="3" t="s">
        <v>5950</v>
      </c>
      <c r="D968" s="4"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4" t="str">
        <f>_xlfn.XLOOKUP(D968,products!$A$1:$A$49,products!$B$1:$B$49,,0)</f>
        <v>Exc</v>
      </c>
      <c r="J968" s="4" t="str">
        <f>_xlfn.XLOOKUP($D968,products!$A$1:$A$49,products!$C$1:$C$49,,0)</f>
        <v>L</v>
      </c>
      <c r="K968" s="6">
        <f>_xlfn.XLOOKUP($D968,products!$A$1:$A$49,products!$D$1:$D$49,,0)</f>
        <v>0.5</v>
      </c>
      <c r="L968" s="7">
        <f>_xlfn.XLOOKUP($D968,products!$A$1:$A$49,products!$E$1:$E$49,,0)</f>
        <v>8.91</v>
      </c>
      <c r="M968" s="7">
        <f t="shared" si="45"/>
        <v>53.46</v>
      </c>
      <c r="N968" t="str">
        <f t="shared" si="46"/>
        <v>Excelsa</v>
      </c>
      <c r="O968" t="str">
        <f t="shared" si="47"/>
        <v>Light</v>
      </c>
      <c r="P968" t="str">
        <f>_xlfn.XLOOKUP(orderstable[[#This Row],[Customer ID]],customers!$A$1:$A$1001,customers!$I$1:$I$1001,,0)</f>
        <v>Yes</v>
      </c>
    </row>
    <row r="969" spans="1:16" x14ac:dyDescent="0.2">
      <c r="A969" s="3" t="s">
        <v>5955</v>
      </c>
      <c r="B969" s="5">
        <v>44246</v>
      </c>
      <c r="C969" s="3" t="s">
        <v>5956</v>
      </c>
      <c r="D969" s="4"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4" t="str">
        <f>_xlfn.XLOOKUP(D969,products!$A$1:$A$49,products!$B$1:$B$49,,0)</f>
        <v>Rob</v>
      </c>
      <c r="J969" s="4" t="str">
        <f>_xlfn.XLOOKUP($D969,products!$A$1:$A$49,products!$C$1:$C$49,,0)</f>
        <v>D</v>
      </c>
      <c r="K969" s="6">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_xlfn.XLOOKUP(orderstable[[#This Row],[Customer ID]],customers!$A$1:$A$1001,customers!$I$1:$I$1001,,0)</f>
        <v>Yes</v>
      </c>
    </row>
    <row r="970" spans="1:16" x14ac:dyDescent="0.2">
      <c r="A970" s="3" t="s">
        <v>5961</v>
      </c>
      <c r="B970" s="5">
        <v>44642</v>
      </c>
      <c r="C970" s="3" t="s">
        <v>5962</v>
      </c>
      <c r="D970" s="4"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4" t="str">
        <f>_xlfn.XLOOKUP(D970,products!$A$1:$A$49,products!$B$1:$B$49,,0)</f>
        <v>Rob</v>
      </c>
      <c r="J970" s="4" t="str">
        <f>_xlfn.XLOOKUP($D970,products!$A$1:$A$49,products!$C$1:$C$49,,0)</f>
        <v>M</v>
      </c>
      <c r="K970" s="6">
        <f>_xlfn.XLOOKUP($D970,products!$A$1:$A$49,products!$D$1:$D$49,,0)</f>
        <v>0.2</v>
      </c>
      <c r="L970" s="7">
        <f>_xlfn.XLOOKUP($D970,products!$A$1:$A$49,products!$E$1:$E$49,,0)</f>
        <v>2.9849999999999999</v>
      </c>
      <c r="M970" s="7">
        <f t="shared" si="45"/>
        <v>5.97</v>
      </c>
      <c r="N970" t="str">
        <f t="shared" si="46"/>
        <v>Robusta</v>
      </c>
      <c r="O970" t="str">
        <f t="shared" si="47"/>
        <v>Medium</v>
      </c>
      <c r="P970" t="str">
        <f>_xlfn.XLOOKUP(orderstable[[#This Row],[Customer ID]],customers!$A$1:$A$1001,customers!$I$1:$I$1001,,0)</f>
        <v>No</v>
      </c>
    </row>
    <row r="971" spans="1:16" x14ac:dyDescent="0.2">
      <c r="A971" s="3" t="s">
        <v>5967</v>
      </c>
      <c r="B971" s="5">
        <v>43649</v>
      </c>
      <c r="C971" s="3" t="s">
        <v>5968</v>
      </c>
      <c r="D971" s="4"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4" t="str">
        <f>_xlfn.XLOOKUP(D971,products!$A$1:$A$49,products!$B$1:$B$49,,0)</f>
        <v>Lib</v>
      </c>
      <c r="J971" s="4" t="str">
        <f>_xlfn.XLOOKUP($D971,products!$A$1:$A$49,products!$C$1:$C$49,,0)</f>
        <v>D</v>
      </c>
      <c r="K971" s="6">
        <f>_xlfn.XLOOKUP($D971,products!$A$1:$A$49,products!$D$1:$D$49,,0)</f>
        <v>1</v>
      </c>
      <c r="L971" s="7">
        <f>_xlfn.XLOOKUP($D971,products!$A$1:$A$49,products!$E$1:$E$49,,0)</f>
        <v>12.95</v>
      </c>
      <c r="M971" s="7">
        <f t="shared" si="45"/>
        <v>12.95</v>
      </c>
      <c r="N971" t="str">
        <f t="shared" si="46"/>
        <v>Liberica</v>
      </c>
      <c r="O971" t="str">
        <f t="shared" si="47"/>
        <v>Dark</v>
      </c>
      <c r="P971" t="str">
        <f>_xlfn.XLOOKUP(orderstable[[#This Row],[Customer ID]],customers!$A$1:$A$1001,customers!$I$1:$I$1001,,0)</f>
        <v>Yes</v>
      </c>
    </row>
    <row r="972" spans="1:16" x14ac:dyDescent="0.2">
      <c r="A972" s="3" t="s">
        <v>5973</v>
      </c>
      <c r="B972" s="5">
        <v>43729</v>
      </c>
      <c r="C972" s="3" t="s">
        <v>5974</v>
      </c>
      <c r="D972" s="4"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4" t="str">
        <f>_xlfn.XLOOKUP(D972,products!$A$1:$A$49,products!$B$1:$B$49,,0)</f>
        <v>Exc</v>
      </c>
      <c r="J972" s="4" t="str">
        <f>_xlfn.XLOOKUP($D972,products!$A$1:$A$49,products!$C$1:$C$49,,0)</f>
        <v>M</v>
      </c>
      <c r="K972" s="6">
        <f>_xlfn.XLOOKUP($D972,products!$A$1:$A$49,products!$D$1:$D$49,,0)</f>
        <v>0.5</v>
      </c>
      <c r="L972" s="7">
        <f>_xlfn.XLOOKUP($D972,products!$A$1:$A$49,products!$E$1:$E$49,,0)</f>
        <v>8.25</v>
      </c>
      <c r="M972" s="7">
        <f t="shared" si="45"/>
        <v>8.25</v>
      </c>
      <c r="N972" t="str">
        <f t="shared" si="46"/>
        <v>Excelsa</v>
      </c>
      <c r="O972" t="str">
        <f t="shared" si="47"/>
        <v>Medium</v>
      </c>
      <c r="P972" t="str">
        <f>_xlfn.XLOOKUP(orderstable[[#This Row],[Customer ID]],customers!$A$1:$A$1001,customers!$I$1:$I$1001,,0)</f>
        <v>No</v>
      </c>
    </row>
    <row r="973" spans="1:16" x14ac:dyDescent="0.2">
      <c r="A973" s="3" t="s">
        <v>5978</v>
      </c>
      <c r="B973" s="5">
        <v>43703</v>
      </c>
      <c r="C973" s="3" t="s">
        <v>5979</v>
      </c>
      <c r="D973" s="4"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4" t="str">
        <f>_xlfn.XLOOKUP(D973,products!$A$1:$A$49,products!$B$1:$B$49,,0)</f>
        <v>Ara</v>
      </c>
      <c r="J973" s="4" t="str">
        <f>_xlfn.XLOOKUP($D973,products!$A$1:$A$49,products!$C$1:$C$49,,0)</f>
        <v>L</v>
      </c>
      <c r="K973" s="6">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_xlfn.XLOOKUP(orderstable[[#This Row],[Customer ID]],customers!$A$1:$A$1001,customers!$I$1:$I$1001,,0)</f>
        <v>No</v>
      </c>
    </row>
    <row r="974" spans="1:16" x14ac:dyDescent="0.2">
      <c r="A974" s="3" t="s">
        <v>5984</v>
      </c>
      <c r="B974" s="5">
        <v>44411</v>
      </c>
      <c r="C974" s="3" t="s">
        <v>5985</v>
      </c>
      <c r="D974" s="4"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4" t="str">
        <f>_xlfn.XLOOKUP(D974,products!$A$1:$A$49,products!$B$1:$B$49,,0)</f>
        <v>Ara</v>
      </c>
      <c r="J974" s="4" t="str">
        <f>_xlfn.XLOOKUP($D974,products!$A$1:$A$49,products!$C$1:$C$49,,0)</f>
        <v>L</v>
      </c>
      <c r="K974" s="6">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_xlfn.XLOOKUP(orderstable[[#This Row],[Customer ID]],customers!$A$1:$A$1001,customers!$I$1:$I$1001,,0)</f>
        <v>Yes</v>
      </c>
    </row>
    <row r="975" spans="1:16" x14ac:dyDescent="0.2">
      <c r="A975" s="3" t="s">
        <v>5989</v>
      </c>
      <c r="B975" s="5">
        <v>44493</v>
      </c>
      <c r="C975" s="3" t="s">
        <v>5990</v>
      </c>
      <c r="D975" s="4"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4" t="str">
        <f>_xlfn.XLOOKUP(D975,products!$A$1:$A$49,products!$B$1:$B$49,,0)</f>
        <v>Lib</v>
      </c>
      <c r="J975" s="4" t="str">
        <f>_xlfn.XLOOKUP($D975,products!$A$1:$A$49,products!$C$1:$C$49,,0)</f>
        <v>M</v>
      </c>
      <c r="K975" s="6">
        <f>_xlfn.XLOOKUP($D975,products!$A$1:$A$49,products!$D$1:$D$49,,0)</f>
        <v>1</v>
      </c>
      <c r="L975" s="7">
        <f>_xlfn.XLOOKUP($D975,products!$A$1:$A$49,products!$E$1:$E$49,,0)</f>
        <v>14.55</v>
      </c>
      <c r="M975" s="7">
        <f t="shared" si="45"/>
        <v>87.300000000000011</v>
      </c>
      <c r="N975" t="str">
        <f t="shared" si="46"/>
        <v>Liberica</v>
      </c>
      <c r="O975" t="str">
        <f t="shared" si="47"/>
        <v>Medium</v>
      </c>
      <c r="P975" t="str">
        <f>_xlfn.XLOOKUP(orderstable[[#This Row],[Customer ID]],customers!$A$1:$A$1001,customers!$I$1:$I$1001,,0)</f>
        <v>No</v>
      </c>
    </row>
    <row r="976" spans="1:16" x14ac:dyDescent="0.2">
      <c r="A976" s="3" t="s">
        <v>5995</v>
      </c>
      <c r="B976" s="5">
        <v>43556</v>
      </c>
      <c r="C976" s="3" t="s">
        <v>5996</v>
      </c>
      <c r="D976" s="4"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4" t="str">
        <f>_xlfn.XLOOKUP(D976,products!$A$1:$A$49,products!$B$1:$B$49,,0)</f>
        <v>Rob</v>
      </c>
      <c r="J976" s="4" t="str">
        <f>_xlfn.XLOOKUP($D976,products!$A$1:$A$49,products!$C$1:$C$49,,0)</f>
        <v>D</v>
      </c>
      <c r="K976" s="6">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_xlfn.XLOOKUP(orderstable[[#This Row],[Customer ID]],customers!$A$1:$A$1001,customers!$I$1:$I$1001,,0)</f>
        <v>Yes</v>
      </c>
    </row>
    <row r="977" spans="1:16" x14ac:dyDescent="0.2">
      <c r="A977" s="3" t="s">
        <v>6001</v>
      </c>
      <c r="B977" s="5">
        <v>44538</v>
      </c>
      <c r="C977" s="3" t="s">
        <v>6002</v>
      </c>
      <c r="D977" s="4"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4" t="str">
        <f>_xlfn.XLOOKUP(D977,products!$A$1:$A$49,products!$B$1:$B$49,,0)</f>
        <v>Ara</v>
      </c>
      <c r="J977" s="4" t="str">
        <f>_xlfn.XLOOKUP($D977,products!$A$1:$A$49,products!$C$1:$C$49,,0)</f>
        <v>D</v>
      </c>
      <c r="K977" s="6">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_xlfn.XLOOKUP(orderstable[[#This Row],[Customer ID]],customers!$A$1:$A$1001,customers!$I$1:$I$1001,,0)</f>
        <v>Yes</v>
      </c>
    </row>
    <row r="978" spans="1:16" x14ac:dyDescent="0.2">
      <c r="A978" s="3" t="s">
        <v>6007</v>
      </c>
      <c r="B978" s="5">
        <v>43643</v>
      </c>
      <c r="C978" s="3" t="s">
        <v>6008</v>
      </c>
      <c r="D978" s="4"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4" t="str">
        <f>_xlfn.XLOOKUP(D978,products!$A$1:$A$49,products!$B$1:$B$49,,0)</f>
        <v>Rob</v>
      </c>
      <c r="J978" s="4" t="str">
        <f>_xlfn.XLOOKUP($D978,products!$A$1:$A$49,products!$C$1:$C$49,,0)</f>
        <v>L</v>
      </c>
      <c r="K978" s="6">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_xlfn.XLOOKUP(orderstable[[#This Row],[Customer ID]],customers!$A$1:$A$1001,customers!$I$1:$I$1001,,0)</f>
        <v>Yes</v>
      </c>
    </row>
    <row r="979" spans="1:16" x14ac:dyDescent="0.2">
      <c r="A979" s="3" t="s">
        <v>6013</v>
      </c>
      <c r="B979" s="5">
        <v>44026</v>
      </c>
      <c r="C979" s="3" t="s">
        <v>6014</v>
      </c>
      <c r="D979" s="4"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4" t="str">
        <f>_xlfn.XLOOKUP(D979,products!$A$1:$A$49,products!$B$1:$B$49,,0)</f>
        <v>Rob</v>
      </c>
      <c r="J979" s="4" t="str">
        <f>_xlfn.XLOOKUP($D979,products!$A$1:$A$49,products!$C$1:$C$49,,0)</f>
        <v>L</v>
      </c>
      <c r="K979" s="6">
        <f>_xlfn.XLOOKUP($D979,products!$A$1:$A$49,products!$D$1:$D$49,,0)</f>
        <v>1</v>
      </c>
      <c r="L979" s="7">
        <f>_xlfn.XLOOKUP($D979,products!$A$1:$A$49,products!$E$1:$E$49,,0)</f>
        <v>11.95</v>
      </c>
      <c r="M979" s="7">
        <f t="shared" si="45"/>
        <v>59.75</v>
      </c>
      <c r="N979" t="str">
        <f t="shared" si="46"/>
        <v>Robusta</v>
      </c>
      <c r="O979" t="str">
        <f t="shared" si="47"/>
        <v>Light</v>
      </c>
      <c r="P979" t="str">
        <f>_xlfn.XLOOKUP(orderstable[[#This Row],[Customer ID]],customers!$A$1:$A$1001,customers!$I$1:$I$1001,,0)</f>
        <v>No</v>
      </c>
    </row>
    <row r="980" spans="1:16" x14ac:dyDescent="0.2">
      <c r="A980" s="3" t="s">
        <v>6019</v>
      </c>
      <c r="B980" s="5">
        <v>43913</v>
      </c>
      <c r="C980" s="3" t="s">
        <v>5990</v>
      </c>
      <c r="D980" s="4"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4" t="str">
        <f>_xlfn.XLOOKUP(D980,products!$A$1:$A$49,products!$B$1:$B$49,,0)</f>
        <v>Ara</v>
      </c>
      <c r="J980" s="4" t="str">
        <f>_xlfn.XLOOKUP($D980,products!$A$1:$A$49,products!$C$1:$C$49,,0)</f>
        <v>L</v>
      </c>
      <c r="K980" s="6">
        <f>_xlfn.XLOOKUP($D980,products!$A$1:$A$49,products!$D$1:$D$49,,0)</f>
        <v>0.5</v>
      </c>
      <c r="L980" s="7">
        <f>_xlfn.XLOOKUP($D980,products!$A$1:$A$49,products!$E$1:$E$49,,0)</f>
        <v>7.77</v>
      </c>
      <c r="M980" s="7">
        <f t="shared" si="45"/>
        <v>23.31</v>
      </c>
      <c r="N980" t="str">
        <f t="shared" si="46"/>
        <v>Arabica</v>
      </c>
      <c r="O980" t="str">
        <f t="shared" si="47"/>
        <v>Light</v>
      </c>
      <c r="P980" t="str">
        <f>_xlfn.XLOOKUP(orderstable[[#This Row],[Customer ID]],customers!$A$1:$A$1001,customers!$I$1:$I$1001,,0)</f>
        <v>No</v>
      </c>
    </row>
    <row r="981" spans="1:16" x14ac:dyDescent="0.2">
      <c r="A981" s="3" t="s">
        <v>6025</v>
      </c>
      <c r="B981" s="5">
        <v>43856</v>
      </c>
      <c r="C981" s="3" t="s">
        <v>6026</v>
      </c>
      <c r="D981" s="4"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4" t="str">
        <f>_xlfn.XLOOKUP(D981,products!$A$1:$A$49,products!$B$1:$B$49,,0)</f>
        <v>Rob</v>
      </c>
      <c r="J981" s="4" t="str">
        <f>_xlfn.XLOOKUP($D981,products!$A$1:$A$49,products!$C$1:$C$49,,0)</f>
        <v>D</v>
      </c>
      <c r="K981" s="6">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_xlfn.XLOOKUP(orderstable[[#This Row],[Customer ID]],customers!$A$1:$A$1001,customers!$I$1:$I$1001,,0)</f>
        <v>No</v>
      </c>
    </row>
    <row r="982" spans="1:16" x14ac:dyDescent="0.2">
      <c r="A982" s="3" t="s">
        <v>6030</v>
      </c>
      <c r="B982" s="5">
        <v>43982</v>
      </c>
      <c r="C982" s="3" t="s">
        <v>6031</v>
      </c>
      <c r="D982" s="4"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4" t="str">
        <f>_xlfn.XLOOKUP(D982,products!$A$1:$A$49,products!$B$1:$B$49,,0)</f>
        <v>Exc</v>
      </c>
      <c r="J982" s="4" t="str">
        <f>_xlfn.XLOOKUP($D982,products!$A$1:$A$49,products!$C$1:$C$49,,0)</f>
        <v>D</v>
      </c>
      <c r="K982" s="6">
        <f>_xlfn.XLOOKUP($D982,products!$A$1:$A$49,products!$D$1:$D$49,,0)</f>
        <v>2.5</v>
      </c>
      <c r="L982" s="7">
        <f>_xlfn.XLOOKUP($D982,products!$A$1:$A$49,products!$E$1:$E$49,,0)</f>
        <v>27.945</v>
      </c>
      <c r="M982" s="7">
        <f t="shared" si="45"/>
        <v>167.67000000000002</v>
      </c>
      <c r="N982" t="str">
        <f t="shared" si="46"/>
        <v>Excelsa</v>
      </c>
      <c r="O982" t="str">
        <f t="shared" si="47"/>
        <v>Dark</v>
      </c>
      <c r="P982" t="str">
        <f>_xlfn.XLOOKUP(orderstable[[#This Row],[Customer ID]],customers!$A$1:$A$1001,customers!$I$1:$I$1001,,0)</f>
        <v>Yes</v>
      </c>
    </row>
    <row r="983" spans="1:16" x14ac:dyDescent="0.2">
      <c r="A983" s="3" t="s">
        <v>6035</v>
      </c>
      <c r="B983" s="5">
        <v>44397</v>
      </c>
      <c r="C983" s="3" t="s">
        <v>6036</v>
      </c>
      <c r="D983" s="4"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4" t="str">
        <f>_xlfn.XLOOKUP(D983,products!$A$1:$A$49,products!$B$1:$B$49,,0)</f>
        <v>Exc</v>
      </c>
      <c r="J983" s="4" t="str">
        <f>_xlfn.XLOOKUP($D983,products!$A$1:$A$49,products!$C$1:$C$49,,0)</f>
        <v>D</v>
      </c>
      <c r="K983" s="6">
        <f>_xlfn.XLOOKUP($D983,products!$A$1:$A$49,products!$D$1:$D$49,,0)</f>
        <v>0.2</v>
      </c>
      <c r="L983" s="7">
        <f>_xlfn.XLOOKUP($D983,products!$A$1:$A$49,products!$E$1:$E$49,,0)</f>
        <v>3.645</v>
      </c>
      <c r="M983" s="7">
        <f t="shared" si="45"/>
        <v>21.87</v>
      </c>
      <c r="N983" t="str">
        <f t="shared" si="46"/>
        <v>Excelsa</v>
      </c>
      <c r="O983" t="str">
        <f t="shared" si="47"/>
        <v>Dark</v>
      </c>
      <c r="P983" t="str">
        <f>_xlfn.XLOOKUP(orderstable[[#This Row],[Customer ID]],customers!$A$1:$A$1001,customers!$I$1:$I$1001,,0)</f>
        <v>Yes</v>
      </c>
    </row>
    <row r="984" spans="1:16" x14ac:dyDescent="0.2">
      <c r="A984" s="3" t="s">
        <v>6041</v>
      </c>
      <c r="B984" s="5">
        <v>44785</v>
      </c>
      <c r="C984" s="3" t="s">
        <v>6042</v>
      </c>
      <c r="D984" s="4"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4" t="str">
        <f>_xlfn.XLOOKUP(D984,products!$A$1:$A$49,products!$B$1:$B$49,,0)</f>
        <v>Rob</v>
      </c>
      <c r="J984" s="4" t="str">
        <f>_xlfn.XLOOKUP($D984,products!$A$1:$A$49,products!$C$1:$C$49,,0)</f>
        <v>L</v>
      </c>
      <c r="K984" s="6">
        <f>_xlfn.XLOOKUP($D984,products!$A$1:$A$49,products!$D$1:$D$49,,0)</f>
        <v>1</v>
      </c>
      <c r="L984" s="7">
        <f>_xlfn.XLOOKUP($D984,products!$A$1:$A$49,products!$E$1:$E$49,,0)</f>
        <v>11.95</v>
      </c>
      <c r="M984" s="7">
        <f t="shared" si="45"/>
        <v>23.9</v>
      </c>
      <c r="N984" t="str">
        <f t="shared" si="46"/>
        <v>Robusta</v>
      </c>
      <c r="O984" t="str">
        <f t="shared" si="47"/>
        <v>Light</v>
      </c>
      <c r="P984" t="str">
        <f>_xlfn.XLOOKUP(orderstable[[#This Row],[Customer ID]],customers!$A$1:$A$1001,customers!$I$1:$I$1001,,0)</f>
        <v>Yes</v>
      </c>
    </row>
    <row r="985" spans="1:16" x14ac:dyDescent="0.2">
      <c r="A985" s="3" t="s">
        <v>6047</v>
      </c>
      <c r="B985" s="5">
        <v>43831</v>
      </c>
      <c r="C985" s="3" t="s">
        <v>6048</v>
      </c>
      <c r="D985" s="4"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4" t="str">
        <f>_xlfn.XLOOKUP(D985,products!$A$1:$A$49,products!$B$1:$B$49,,0)</f>
        <v>Ara</v>
      </c>
      <c r="J985" s="4" t="str">
        <f>_xlfn.XLOOKUP($D985,products!$A$1:$A$49,products!$C$1:$C$49,,0)</f>
        <v>M</v>
      </c>
      <c r="K985" s="6">
        <f>_xlfn.XLOOKUP($D985,products!$A$1:$A$49,products!$D$1:$D$49,,0)</f>
        <v>0.2</v>
      </c>
      <c r="L985" s="7">
        <f>_xlfn.XLOOKUP($D985,products!$A$1:$A$49,products!$E$1:$E$49,,0)</f>
        <v>3.375</v>
      </c>
      <c r="M985" s="7">
        <f t="shared" si="45"/>
        <v>6.75</v>
      </c>
      <c r="N985" t="str">
        <f t="shared" si="46"/>
        <v>Arabica</v>
      </c>
      <c r="O985" t="str">
        <f t="shared" si="47"/>
        <v>Medium</v>
      </c>
      <c r="P985" t="str">
        <f>_xlfn.XLOOKUP(orderstable[[#This Row],[Customer ID]],customers!$A$1:$A$1001,customers!$I$1:$I$1001,,0)</f>
        <v>Yes</v>
      </c>
    </row>
    <row r="986" spans="1:16" x14ac:dyDescent="0.2">
      <c r="A986" s="3" t="s">
        <v>6053</v>
      </c>
      <c r="B986" s="5">
        <v>44214</v>
      </c>
      <c r="C986" s="3" t="s">
        <v>6054</v>
      </c>
      <c r="D986" s="4"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4" t="str">
        <f>_xlfn.XLOOKUP(D986,products!$A$1:$A$49,products!$B$1:$B$49,,0)</f>
        <v>Exc</v>
      </c>
      <c r="J986" s="4" t="str">
        <f>_xlfn.XLOOKUP($D986,products!$A$1:$A$49,products!$C$1:$C$49,,0)</f>
        <v>M</v>
      </c>
      <c r="K986" s="6">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_xlfn.XLOOKUP(orderstable[[#This Row],[Customer ID]],customers!$A$1:$A$1001,customers!$I$1:$I$1001,,0)</f>
        <v>Yes</v>
      </c>
    </row>
    <row r="987" spans="1:16" x14ac:dyDescent="0.2">
      <c r="A987" s="3" t="s">
        <v>6058</v>
      </c>
      <c r="B987" s="5">
        <v>44561</v>
      </c>
      <c r="C987" s="3" t="s">
        <v>6059</v>
      </c>
      <c r="D987" s="4"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4" t="str">
        <f>_xlfn.XLOOKUP(D987,products!$A$1:$A$49,products!$B$1:$B$49,,0)</f>
        <v>Rob</v>
      </c>
      <c r="J987" s="4" t="str">
        <f>_xlfn.XLOOKUP($D987,products!$A$1:$A$49,products!$C$1:$C$49,,0)</f>
        <v>L</v>
      </c>
      <c r="K987" s="6">
        <f>_xlfn.XLOOKUP($D987,products!$A$1:$A$49,products!$D$1:$D$49,,0)</f>
        <v>1</v>
      </c>
      <c r="L987" s="7">
        <f>_xlfn.XLOOKUP($D987,products!$A$1:$A$49,products!$E$1:$E$49,,0)</f>
        <v>11.95</v>
      </c>
      <c r="M987" s="7">
        <f t="shared" si="45"/>
        <v>47.8</v>
      </c>
      <c r="N987" t="str">
        <f t="shared" si="46"/>
        <v>Robusta</v>
      </c>
      <c r="O987" t="str">
        <f t="shared" si="47"/>
        <v>Light</v>
      </c>
      <c r="P987" t="str">
        <f>_xlfn.XLOOKUP(orderstable[[#This Row],[Customer ID]],customers!$A$1:$A$1001,customers!$I$1:$I$1001,,0)</f>
        <v>No</v>
      </c>
    </row>
    <row r="988" spans="1:16" x14ac:dyDescent="0.2">
      <c r="A988" s="3" t="s">
        <v>6064</v>
      </c>
      <c r="B988" s="5">
        <v>43955</v>
      </c>
      <c r="C988" s="3" t="s">
        <v>6065</v>
      </c>
      <c r="D988" s="4"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4" t="str">
        <f>_xlfn.XLOOKUP(D988,products!$A$1:$A$49,products!$B$1:$B$49,,0)</f>
        <v>Lib</v>
      </c>
      <c r="J988" s="4" t="str">
        <f>_xlfn.XLOOKUP($D988,products!$A$1:$A$49,products!$C$1:$C$49,,0)</f>
        <v>M</v>
      </c>
      <c r="K988" s="6">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_xlfn.XLOOKUP(orderstable[[#This Row],[Customer ID]],customers!$A$1:$A$1001,customers!$I$1:$I$1001,,0)</f>
        <v>No</v>
      </c>
    </row>
    <row r="989" spans="1:16" x14ac:dyDescent="0.2">
      <c r="A989" s="3" t="s">
        <v>6070</v>
      </c>
      <c r="B989" s="5">
        <v>44247</v>
      </c>
      <c r="C989" s="3" t="s">
        <v>6071</v>
      </c>
      <c r="D989" s="4"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4" t="str">
        <f>_xlfn.XLOOKUP(D989,products!$A$1:$A$49,products!$B$1:$B$49,,0)</f>
        <v>Ara</v>
      </c>
      <c r="J989" s="4" t="str">
        <f>_xlfn.XLOOKUP($D989,products!$A$1:$A$49,products!$C$1:$C$49,,0)</f>
        <v>D</v>
      </c>
      <c r="K989" s="6">
        <f>_xlfn.XLOOKUP($D989,products!$A$1:$A$49,products!$D$1:$D$49,,0)</f>
        <v>0.5</v>
      </c>
      <c r="L989" s="7">
        <f>_xlfn.XLOOKUP($D989,products!$A$1:$A$49,products!$E$1:$E$49,,0)</f>
        <v>5.97</v>
      </c>
      <c r="M989" s="7">
        <f t="shared" si="45"/>
        <v>29.849999999999998</v>
      </c>
      <c r="N989" t="str">
        <f t="shared" si="46"/>
        <v>Arabica</v>
      </c>
      <c r="O989" t="str">
        <f t="shared" si="47"/>
        <v>Dark</v>
      </c>
      <c r="P989" t="str">
        <f>_xlfn.XLOOKUP(orderstable[[#This Row],[Customer ID]],customers!$A$1:$A$1001,customers!$I$1:$I$1001,,0)</f>
        <v>Yes</v>
      </c>
    </row>
    <row r="990" spans="1:16" x14ac:dyDescent="0.2">
      <c r="A990" s="3" t="s">
        <v>6076</v>
      </c>
      <c r="B990" s="5">
        <v>43897</v>
      </c>
      <c r="C990" s="3" t="s">
        <v>6077</v>
      </c>
      <c r="D990" s="4"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4" t="str">
        <f>_xlfn.XLOOKUP(D990,products!$A$1:$A$49,products!$B$1:$B$49,,0)</f>
        <v>Rob</v>
      </c>
      <c r="J990" s="4" t="str">
        <f>_xlfn.XLOOKUP($D990,products!$A$1:$A$49,products!$C$1:$C$49,,0)</f>
        <v>M</v>
      </c>
      <c r="K990" s="6">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_xlfn.XLOOKUP(orderstable[[#This Row],[Customer ID]],customers!$A$1:$A$1001,customers!$I$1:$I$1001,,0)</f>
        <v>Yes</v>
      </c>
    </row>
    <row r="991" spans="1:16" x14ac:dyDescent="0.2">
      <c r="A991" s="3" t="s">
        <v>6081</v>
      </c>
      <c r="B991" s="5">
        <v>43560</v>
      </c>
      <c r="C991" s="3" t="s">
        <v>6082</v>
      </c>
      <c r="D991" s="4"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4" t="str">
        <f>_xlfn.XLOOKUP(D991,products!$A$1:$A$49,products!$B$1:$B$49,,0)</f>
        <v>Ara</v>
      </c>
      <c r="J991" s="4" t="str">
        <f>_xlfn.XLOOKUP($D991,products!$A$1:$A$49,products!$C$1:$C$49,,0)</f>
        <v>M</v>
      </c>
      <c r="K991" s="6">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_xlfn.XLOOKUP(orderstable[[#This Row],[Customer ID]],customers!$A$1:$A$1001,customers!$I$1:$I$1001,,0)</f>
        <v>Yes</v>
      </c>
    </row>
    <row r="992" spans="1:16" x14ac:dyDescent="0.2">
      <c r="A992" s="3" t="s">
        <v>6086</v>
      </c>
      <c r="B992" s="5">
        <v>44718</v>
      </c>
      <c r="C992" s="3" t="s">
        <v>6118</v>
      </c>
      <c r="D992" s="4"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4" t="str">
        <f>_xlfn.XLOOKUP(D992,products!$A$1:$A$49,products!$B$1:$B$49,,0)</f>
        <v>Exc</v>
      </c>
      <c r="J992" s="4" t="str">
        <f>_xlfn.XLOOKUP($D992,products!$A$1:$A$49,products!$C$1:$C$49,,0)</f>
        <v>D</v>
      </c>
      <c r="K992" s="6">
        <f>_xlfn.XLOOKUP($D992,products!$A$1:$A$49,products!$D$1:$D$49,,0)</f>
        <v>0.2</v>
      </c>
      <c r="L992" s="7">
        <f>_xlfn.XLOOKUP($D992,products!$A$1:$A$49,products!$E$1:$E$49,,0)</f>
        <v>3.645</v>
      </c>
      <c r="M992" s="7">
        <f t="shared" si="45"/>
        <v>18.225000000000001</v>
      </c>
      <c r="N992" t="str">
        <f t="shared" si="46"/>
        <v>Excelsa</v>
      </c>
      <c r="O992" t="str">
        <f t="shared" si="47"/>
        <v>Dark</v>
      </c>
      <c r="P992" t="str">
        <f>_xlfn.XLOOKUP(orderstable[[#This Row],[Customer ID]],customers!$A$1:$A$1001,customers!$I$1:$I$1001,,0)</f>
        <v>No</v>
      </c>
    </row>
    <row r="993" spans="1:16" x14ac:dyDescent="0.2">
      <c r="A993" s="3" t="s">
        <v>6086</v>
      </c>
      <c r="B993" s="5">
        <v>44718</v>
      </c>
      <c r="C993" s="3" t="s">
        <v>6118</v>
      </c>
      <c r="D993" s="4"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4" t="str">
        <f>_xlfn.XLOOKUP(D993,products!$A$1:$A$49,products!$B$1:$B$49,,0)</f>
        <v>Lib</v>
      </c>
      <c r="J993" s="4" t="str">
        <f>_xlfn.XLOOKUP($D993,products!$A$1:$A$49,products!$C$1:$C$49,,0)</f>
        <v>D</v>
      </c>
      <c r="K993" s="6">
        <f>_xlfn.XLOOKUP($D993,products!$A$1:$A$49,products!$D$1:$D$49,,0)</f>
        <v>0.5</v>
      </c>
      <c r="L993" s="7">
        <f>_xlfn.XLOOKUP($D993,products!$A$1:$A$49,products!$E$1:$E$49,,0)</f>
        <v>7.77</v>
      </c>
      <c r="M993" s="7">
        <f t="shared" si="45"/>
        <v>15.54</v>
      </c>
      <c r="N993" t="str">
        <f t="shared" si="46"/>
        <v>Liberica</v>
      </c>
      <c r="O993" t="str">
        <f t="shared" si="47"/>
        <v>Dark</v>
      </c>
      <c r="P993" t="str">
        <f>_xlfn.XLOOKUP(orderstable[[#This Row],[Customer ID]],customers!$A$1:$A$1001,customers!$I$1:$I$1001,,0)</f>
        <v>No</v>
      </c>
    </row>
    <row r="994" spans="1:16" x14ac:dyDescent="0.2">
      <c r="A994" s="3" t="s">
        <v>6096</v>
      </c>
      <c r="B994" s="5">
        <v>44276</v>
      </c>
      <c r="C994" s="3" t="s">
        <v>6097</v>
      </c>
      <c r="D994" s="4"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4" t="str">
        <f>_xlfn.XLOOKUP(D994,products!$A$1:$A$49,products!$B$1:$B$49,,0)</f>
        <v>Lib</v>
      </c>
      <c r="J994" s="4" t="str">
        <f>_xlfn.XLOOKUP($D994,products!$A$1:$A$49,products!$C$1:$C$49,,0)</f>
        <v>L</v>
      </c>
      <c r="K994" s="6">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_xlfn.XLOOKUP(orderstable[[#This Row],[Customer ID]],customers!$A$1:$A$1001,customers!$I$1:$I$1001,,0)</f>
        <v>No</v>
      </c>
    </row>
    <row r="995" spans="1:16" x14ac:dyDescent="0.2">
      <c r="A995" s="3" t="s">
        <v>6101</v>
      </c>
      <c r="B995" s="5">
        <v>44549</v>
      </c>
      <c r="C995" s="3" t="s">
        <v>6102</v>
      </c>
      <c r="D995" s="4"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4" t="str">
        <f>_xlfn.XLOOKUP(D995,products!$A$1:$A$49,products!$B$1:$B$49,,0)</f>
        <v>Ara</v>
      </c>
      <c r="J995" s="4" t="str">
        <f>_xlfn.XLOOKUP($D995,products!$A$1:$A$49,products!$C$1:$C$49,,0)</f>
        <v>L</v>
      </c>
      <c r="K995" s="6">
        <f>_xlfn.XLOOKUP($D995,products!$A$1:$A$49,products!$D$1:$D$49,,0)</f>
        <v>1</v>
      </c>
      <c r="L995" s="7">
        <f>_xlfn.XLOOKUP($D995,products!$A$1:$A$49,products!$E$1:$E$49,,0)</f>
        <v>12.95</v>
      </c>
      <c r="M995" s="7">
        <f t="shared" si="45"/>
        <v>77.699999999999989</v>
      </c>
      <c r="N995" t="str">
        <f t="shared" si="46"/>
        <v>Arabica</v>
      </c>
      <c r="O995" t="str">
        <f t="shared" si="47"/>
        <v>Light</v>
      </c>
      <c r="P995" t="str">
        <f>_xlfn.XLOOKUP(orderstable[[#This Row],[Customer ID]],customers!$A$1:$A$1001,customers!$I$1:$I$1001,,0)</f>
        <v>No</v>
      </c>
    </row>
    <row r="996" spans="1:16" x14ac:dyDescent="0.2">
      <c r="A996" s="3" t="s">
        <v>6106</v>
      </c>
      <c r="B996" s="5">
        <v>44244</v>
      </c>
      <c r="C996" s="3" t="s">
        <v>6107</v>
      </c>
      <c r="D996" s="4"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4" t="str">
        <f>_xlfn.XLOOKUP(D996,products!$A$1:$A$49,products!$B$1:$B$49,,0)</f>
        <v>Ara</v>
      </c>
      <c r="J996" s="4" t="str">
        <f>_xlfn.XLOOKUP($D996,products!$A$1:$A$49,products!$C$1:$C$49,,0)</f>
        <v>D</v>
      </c>
      <c r="K996" s="6">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_xlfn.XLOOKUP(orderstable[[#This Row],[Customer ID]],customers!$A$1:$A$1001,customers!$I$1:$I$1001,,0)</f>
        <v>No</v>
      </c>
    </row>
    <row r="997" spans="1:16" x14ac:dyDescent="0.2">
      <c r="A997" s="3" t="s">
        <v>6111</v>
      </c>
      <c r="B997" s="5">
        <v>43836</v>
      </c>
      <c r="C997" s="3" t="s">
        <v>6112</v>
      </c>
      <c r="D997" s="4"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4" t="str">
        <f>_xlfn.XLOOKUP(D997,products!$A$1:$A$49,products!$B$1:$B$49,,0)</f>
        <v>Rob</v>
      </c>
      <c r="J997" s="4" t="str">
        <f>_xlfn.XLOOKUP($D997,products!$A$1:$A$49,products!$C$1:$C$49,,0)</f>
        <v>L</v>
      </c>
      <c r="K997" s="6">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_xlfn.XLOOKUP(orderstable[[#This Row],[Customer ID]],customers!$A$1:$A$1001,customers!$I$1:$I$1001,,0)</f>
        <v>No</v>
      </c>
    </row>
    <row r="998" spans="1:16" x14ac:dyDescent="0.2">
      <c r="A998" s="3" t="s">
        <v>6117</v>
      </c>
      <c r="B998" s="5">
        <v>44685</v>
      </c>
      <c r="C998" s="3" t="s">
        <v>6118</v>
      </c>
      <c r="D998" s="4"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4" t="str">
        <f>_xlfn.XLOOKUP(D998,products!$A$1:$A$49,products!$B$1:$B$49,,0)</f>
        <v>Rob</v>
      </c>
      <c r="J998" s="4" t="str">
        <f>_xlfn.XLOOKUP($D998,products!$A$1:$A$49,products!$C$1:$C$49,,0)</f>
        <v>M</v>
      </c>
      <c r="K998" s="6">
        <f>_xlfn.XLOOKUP($D998,products!$A$1:$A$49,products!$D$1:$D$49,,0)</f>
        <v>0.5</v>
      </c>
      <c r="L998" s="7">
        <f>_xlfn.XLOOKUP($D998,products!$A$1:$A$49,products!$E$1:$E$49,,0)</f>
        <v>5.97</v>
      </c>
      <c r="M998" s="7">
        <f t="shared" si="45"/>
        <v>29.849999999999998</v>
      </c>
      <c r="N998" t="str">
        <f t="shared" si="46"/>
        <v>Robusta</v>
      </c>
      <c r="O998" t="str">
        <f t="shared" si="47"/>
        <v>Medium</v>
      </c>
      <c r="P998" t="str">
        <f>_xlfn.XLOOKUP(orderstable[[#This Row],[Customer ID]],customers!$A$1:$A$1001,customers!$I$1:$I$1001,,0)</f>
        <v>No</v>
      </c>
    </row>
    <row r="999" spans="1:16" x14ac:dyDescent="0.2">
      <c r="A999" s="3" t="s">
        <v>6122</v>
      </c>
      <c r="B999" s="5">
        <v>43749</v>
      </c>
      <c r="C999" s="3" t="s">
        <v>6118</v>
      </c>
      <c r="D999" s="4"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4" t="str">
        <f>_xlfn.XLOOKUP(D999,products!$A$1:$A$49,products!$B$1:$B$49,,0)</f>
        <v>Ara</v>
      </c>
      <c r="J999" s="4" t="str">
        <f>_xlfn.XLOOKUP($D999,products!$A$1:$A$49,products!$C$1:$C$49,,0)</f>
        <v>M</v>
      </c>
      <c r="K999" s="6">
        <f>_xlfn.XLOOKUP($D999,products!$A$1:$A$49,products!$D$1:$D$49,,0)</f>
        <v>0.5</v>
      </c>
      <c r="L999" s="7">
        <f>_xlfn.XLOOKUP($D999,products!$A$1:$A$49,products!$E$1:$E$49,,0)</f>
        <v>6.75</v>
      </c>
      <c r="M999" s="7">
        <f t="shared" si="45"/>
        <v>27</v>
      </c>
      <c r="N999" t="str">
        <f t="shared" si="46"/>
        <v>Arabica</v>
      </c>
      <c r="O999" t="str">
        <f t="shared" si="47"/>
        <v>Medium</v>
      </c>
      <c r="P999" t="str">
        <f>_xlfn.XLOOKUP(orderstable[[#This Row],[Customer ID]],customers!$A$1:$A$1001,customers!$I$1:$I$1001,,0)</f>
        <v>No</v>
      </c>
    </row>
    <row r="1000" spans="1:16" x14ac:dyDescent="0.2">
      <c r="A1000" s="3" t="s">
        <v>6127</v>
      </c>
      <c r="B1000" s="5">
        <v>44411</v>
      </c>
      <c r="C1000" s="3" t="s">
        <v>6128</v>
      </c>
      <c r="D1000" s="4"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4" t="str">
        <f>_xlfn.XLOOKUP(D1000,products!$A$1:$A$49,products!$B$1:$B$49,,0)</f>
        <v>Ara</v>
      </c>
      <c r="J1000" s="4" t="str">
        <f>_xlfn.XLOOKUP($D1000,products!$A$1:$A$49,products!$C$1:$C$49,,0)</f>
        <v>D</v>
      </c>
      <c r="K1000" s="6">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_xlfn.XLOOKUP(orderstable[[#This Row],[Customer ID]],customers!$A$1:$A$1001,customers!$I$1:$I$1001,,0)</f>
        <v>No</v>
      </c>
    </row>
    <row r="1001" spans="1:16" x14ac:dyDescent="0.2">
      <c r="A1001" s="3" t="s">
        <v>6133</v>
      </c>
      <c r="B1001" s="5">
        <v>44119</v>
      </c>
      <c r="C1001" s="3" t="s">
        <v>6134</v>
      </c>
      <c r="D1001" s="4"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4" t="str">
        <f>_xlfn.XLOOKUP(D1001,products!$A$1:$A$49,products!$B$1:$B$49,,0)</f>
        <v>Exc</v>
      </c>
      <c r="J1001" s="4" t="str">
        <f>_xlfn.XLOOKUP($D1001,products!$A$1:$A$49,products!$C$1:$C$49,,0)</f>
        <v>M</v>
      </c>
      <c r="K1001" s="6">
        <f>_xlfn.XLOOKUP($D1001,products!$A$1:$A$49,products!$D$1:$D$49,,0)</f>
        <v>0.2</v>
      </c>
      <c r="L1001" s="7">
        <f>_xlfn.XLOOKUP($D1001,products!$A$1:$A$49,products!$E$1:$E$49,,0)</f>
        <v>4.125</v>
      </c>
      <c r="M1001" s="7">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Top5Customers</vt:lpstr>
      <vt:lpstr>CountryChart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Arun Singh</cp:lastModifiedBy>
  <cp:revision/>
  <dcterms:created xsi:type="dcterms:W3CDTF">2022-11-26T09:51:45Z</dcterms:created>
  <dcterms:modified xsi:type="dcterms:W3CDTF">2024-07-30T07:32:03Z</dcterms:modified>
  <cp:category/>
  <cp:contentStatus/>
</cp:coreProperties>
</file>