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final year project\ST COURIER DATA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  <sheet name="total and mean calc" sheetId="3" r:id="rId3"/>
  </sheets>
  <definedNames>
    <definedName name="_xlcn.WorksheetConnection_Sheet1A1C27" hidden="1">Sheet1!$A$1:$C$27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C$27"/>
        </x15:modelTables>
      </x15:dataModel>
    </ext>
  </extLst>
</workbook>
</file>

<file path=xl/calcChain.xml><?xml version="1.0" encoding="utf-8"?>
<calcChain xmlns="http://schemas.openxmlformats.org/spreadsheetml/2006/main">
  <c r="P63" i="3" l="1"/>
  <c r="P32" i="3"/>
  <c r="P23" i="3"/>
  <c r="P6" i="3"/>
  <c r="O62" i="3"/>
  <c r="K15" i="3" l="1"/>
  <c r="L15" i="3"/>
  <c r="M15" i="3"/>
  <c r="N15" i="3"/>
  <c r="K16" i="3"/>
  <c r="L16" i="3"/>
  <c r="M16" i="3"/>
  <c r="N16" i="3"/>
  <c r="T57" i="3" l="1"/>
  <c r="S33" i="3"/>
  <c r="S24" i="3"/>
  <c r="T24" i="3" s="1"/>
  <c r="O71" i="3"/>
  <c r="O70" i="3"/>
  <c r="Q71" i="3"/>
  <c r="M50" i="3"/>
  <c r="K50" i="3"/>
  <c r="N31" i="3"/>
  <c r="M31" i="3"/>
  <c r="L31" i="3"/>
  <c r="K31" i="3"/>
  <c r="N21" i="3"/>
  <c r="M21" i="3"/>
  <c r="L21" i="3"/>
  <c r="K21" i="3"/>
  <c r="K23" i="3" s="1"/>
  <c r="L64" i="3"/>
  <c r="M64" i="3"/>
  <c r="N64" i="3"/>
  <c r="L63" i="3"/>
  <c r="M63" i="3"/>
  <c r="N63" i="3"/>
  <c r="K64" i="3"/>
  <c r="K63" i="3"/>
  <c r="M57" i="3"/>
  <c r="M56" i="3"/>
  <c r="K57" i="3"/>
  <c r="K56" i="3"/>
  <c r="M49" i="3"/>
  <c r="K49" i="3"/>
  <c r="M41" i="3"/>
  <c r="M40" i="3"/>
  <c r="K41" i="3"/>
  <c r="K40" i="3"/>
  <c r="P67" i="3"/>
  <c r="P61" i="3"/>
  <c r="P60" i="3"/>
  <c r="P64" i="3" s="1"/>
  <c r="R64" i="3" s="1"/>
  <c r="S64" i="3" s="1"/>
  <c r="P54" i="3"/>
  <c r="P53" i="3"/>
  <c r="P45" i="3"/>
  <c r="P46" i="3"/>
  <c r="P47" i="3"/>
  <c r="P48" i="3"/>
  <c r="P44" i="3"/>
  <c r="P37" i="3"/>
  <c r="P38" i="3"/>
  <c r="P39" i="3"/>
  <c r="P36" i="3"/>
  <c r="P28" i="3"/>
  <c r="P29" i="3"/>
  <c r="P30" i="3"/>
  <c r="P19" i="3"/>
  <c r="P11" i="3"/>
  <c r="P12" i="3"/>
  <c r="P13" i="3"/>
  <c r="P14" i="3"/>
  <c r="P10" i="3"/>
  <c r="P3" i="3"/>
  <c r="K4" i="3"/>
  <c r="O69" i="3"/>
  <c r="O67" i="3"/>
  <c r="O61" i="3"/>
  <c r="O60" i="3"/>
  <c r="O64" i="3" s="1"/>
  <c r="O54" i="3"/>
  <c r="O55" i="3"/>
  <c r="O45" i="3"/>
  <c r="O46" i="3"/>
  <c r="O47" i="3"/>
  <c r="O44" i="3"/>
  <c r="O37" i="3"/>
  <c r="O38" i="3"/>
  <c r="O39" i="3"/>
  <c r="O28" i="3"/>
  <c r="O29" i="3"/>
  <c r="O30" i="3"/>
  <c r="O22" i="3"/>
  <c r="O19" i="3"/>
  <c r="O11" i="3"/>
  <c r="O12" i="3"/>
  <c r="O13" i="3"/>
  <c r="O14" i="3"/>
  <c r="O10" i="3"/>
  <c r="N20" i="3"/>
  <c r="M20" i="3"/>
  <c r="L20" i="3"/>
  <c r="K20" i="3"/>
  <c r="N5" i="3"/>
  <c r="M5" i="3"/>
  <c r="L5" i="3"/>
  <c r="O5" i="3" s="1"/>
  <c r="K5" i="3"/>
  <c r="N4" i="3"/>
  <c r="M4" i="3"/>
  <c r="L4" i="3"/>
  <c r="N27" i="3"/>
  <c r="M27" i="3"/>
  <c r="M33" i="3" s="1"/>
  <c r="L27" i="3"/>
  <c r="L33" i="3" s="1"/>
  <c r="K27" i="3"/>
  <c r="N3" i="3"/>
  <c r="L3" i="3"/>
  <c r="N48" i="3"/>
  <c r="N50" i="3" s="1"/>
  <c r="L48" i="3"/>
  <c r="L49" i="3" s="1"/>
  <c r="N53" i="3"/>
  <c r="N57" i="3" s="1"/>
  <c r="L53" i="3"/>
  <c r="L57" i="3" s="1"/>
  <c r="N36" i="3"/>
  <c r="N41" i="3" s="1"/>
  <c r="L36" i="3"/>
  <c r="L4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  <c r="E25" i="3"/>
  <c r="D25" i="3"/>
  <c r="C25" i="3"/>
  <c r="B25" i="3"/>
  <c r="Q64" i="3" l="1"/>
  <c r="K32" i="3"/>
  <c r="O4" i="3"/>
  <c r="L24" i="3"/>
  <c r="N7" i="3"/>
  <c r="O15" i="3"/>
  <c r="O16" i="3"/>
  <c r="P16" i="3"/>
  <c r="R16" i="3" s="1"/>
  <c r="P15" i="3"/>
  <c r="P50" i="3"/>
  <c r="R50" i="3" s="1"/>
  <c r="L32" i="3"/>
  <c r="G25" i="3"/>
  <c r="F25" i="3"/>
  <c r="H9" i="3" s="1"/>
  <c r="M6" i="3"/>
  <c r="O31" i="3"/>
  <c r="L6" i="3"/>
  <c r="N24" i="3"/>
  <c r="K33" i="3"/>
  <c r="O21" i="3"/>
  <c r="P33" i="3"/>
  <c r="L50" i="3"/>
  <c r="L23" i="3"/>
  <c r="K6" i="3"/>
  <c r="I3" i="3"/>
  <c r="N33" i="3"/>
  <c r="K24" i="3"/>
  <c r="O63" i="3"/>
  <c r="M7" i="3"/>
  <c r="L40" i="3"/>
  <c r="L7" i="3"/>
  <c r="O36" i="3"/>
  <c r="O40" i="3" s="1"/>
  <c r="K7" i="3"/>
  <c r="N32" i="3"/>
  <c r="N40" i="3"/>
  <c r="N49" i="3"/>
  <c r="N56" i="3"/>
  <c r="M23" i="3"/>
  <c r="O3" i="3"/>
  <c r="O53" i="3"/>
  <c r="O56" i="3" s="1"/>
  <c r="N23" i="3"/>
  <c r="M32" i="3"/>
  <c r="O27" i="3"/>
  <c r="P7" i="3"/>
  <c r="O20" i="3"/>
  <c r="O24" i="3" s="1"/>
  <c r="N6" i="3"/>
  <c r="P56" i="3"/>
  <c r="L56" i="3"/>
  <c r="O48" i="3"/>
  <c r="O50" i="3" s="1"/>
  <c r="Q50" i="3" s="1"/>
  <c r="P57" i="3"/>
  <c r="R57" i="3" s="1"/>
  <c r="P40" i="3"/>
  <c r="P41" i="3"/>
  <c r="R41" i="3" s="1"/>
  <c r="P49" i="3"/>
  <c r="M24" i="3"/>
  <c r="P21" i="3"/>
  <c r="H14" i="3" l="1"/>
  <c r="I10" i="3"/>
  <c r="H22" i="3"/>
  <c r="H5" i="3"/>
  <c r="H13" i="3"/>
  <c r="H8" i="3"/>
  <c r="H15" i="3"/>
  <c r="H19" i="3"/>
  <c r="H7" i="3"/>
  <c r="H12" i="3"/>
  <c r="H21" i="3"/>
  <c r="O32" i="3"/>
  <c r="H3" i="3"/>
  <c r="H23" i="3"/>
  <c r="I24" i="3"/>
  <c r="H10" i="3"/>
  <c r="H16" i="3"/>
  <c r="H24" i="3"/>
  <c r="H18" i="3"/>
  <c r="I22" i="3"/>
  <c r="H11" i="3"/>
  <c r="H17" i="3"/>
  <c r="H20" i="3"/>
  <c r="H4" i="3"/>
  <c r="H6" i="3"/>
  <c r="I5" i="3"/>
  <c r="I12" i="3"/>
  <c r="I20" i="3"/>
  <c r="I6" i="3"/>
  <c r="I13" i="3"/>
  <c r="I21" i="3"/>
  <c r="O7" i="3"/>
  <c r="I7" i="3"/>
  <c r="I23" i="3"/>
  <c r="I9" i="3"/>
  <c r="I4" i="3"/>
  <c r="Q16" i="3"/>
  <c r="I19" i="3"/>
  <c r="I17" i="3"/>
  <c r="I18" i="3"/>
  <c r="I11" i="3"/>
  <c r="I8" i="3"/>
  <c r="I15" i="3"/>
  <c r="O23" i="3"/>
  <c r="I14" i="3"/>
  <c r="I16" i="3"/>
  <c r="O57" i="3"/>
  <c r="Q57" i="3" s="1"/>
  <c r="O41" i="3"/>
  <c r="Q41" i="3" s="1"/>
  <c r="O6" i="3"/>
  <c r="O33" i="3"/>
  <c r="Q33" i="3" s="1"/>
  <c r="O49" i="3"/>
  <c r="P24" i="3"/>
  <c r="Q24" i="3" s="1"/>
  <c r="I25" i="3" l="1"/>
  <c r="H25" i="3"/>
  <c r="Q7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C$27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C27"/>
        </x15:connection>
      </ext>
    </extLst>
  </connection>
</connections>
</file>

<file path=xl/sharedStrings.xml><?xml version="1.0" encoding="utf-8"?>
<sst xmlns="http://schemas.openxmlformats.org/spreadsheetml/2006/main" count="295" uniqueCount="83">
  <si>
    <t>latitude</t>
  </si>
  <si>
    <t>longitude</t>
  </si>
  <si>
    <t>nodes</t>
  </si>
  <si>
    <t>madurai hub</t>
  </si>
  <si>
    <t>bangalore hub</t>
  </si>
  <si>
    <t>cochin hub</t>
  </si>
  <si>
    <t>krishnagiri hub</t>
  </si>
  <si>
    <t>vellore hub</t>
  </si>
  <si>
    <t>salem hub</t>
  </si>
  <si>
    <t>namakkal hub</t>
  </si>
  <si>
    <t>avinashi hub</t>
  </si>
  <si>
    <t>erode hub</t>
  </si>
  <si>
    <t>tirupur hub</t>
  </si>
  <si>
    <t>chennai guindy hub</t>
  </si>
  <si>
    <t>vijayawada hub</t>
  </si>
  <si>
    <t>mumbai hub</t>
  </si>
  <si>
    <t>chengalpattu hub</t>
  </si>
  <si>
    <t>kanchipuram hub</t>
  </si>
  <si>
    <t>pondicherry hub</t>
  </si>
  <si>
    <t>sriperumbudur hub</t>
  </si>
  <si>
    <t>villupuram hub</t>
  </si>
  <si>
    <t>coimbatore hub</t>
  </si>
  <si>
    <t>dindigul hub</t>
  </si>
  <si>
    <t>trichy hub</t>
  </si>
  <si>
    <t>pudukkotai hub</t>
  </si>
  <si>
    <t>karaikudi hub</t>
  </si>
  <si>
    <t>tirunelveli hub</t>
  </si>
  <si>
    <t>nagercoil hub</t>
  </si>
  <si>
    <t>tuticorin hub</t>
  </si>
  <si>
    <t xml:space="preserve">Bangalore hub </t>
  </si>
  <si>
    <t>3 drop</t>
  </si>
  <si>
    <t>madurai</t>
  </si>
  <si>
    <t>7 drop</t>
  </si>
  <si>
    <t xml:space="preserve">tuticorin hub </t>
  </si>
  <si>
    <t xml:space="preserve">nagercoil hub </t>
  </si>
  <si>
    <t>1-21-18-14</t>
  </si>
  <si>
    <t>1-7-6-4-2-13</t>
  </si>
  <si>
    <t>1-16-14-11-12</t>
  </si>
  <si>
    <t>1-18-5-15-17-11</t>
  </si>
  <si>
    <t>1-20-9-10-8</t>
  </si>
  <si>
    <t>24-1-23-22-21</t>
  </si>
  <si>
    <t>1-20-19-3</t>
  </si>
  <si>
    <t>1-26-25</t>
  </si>
  <si>
    <t>21-1-24-final</t>
  </si>
  <si>
    <t>21-01-24-final</t>
  </si>
  <si>
    <t>HUB LOCATIONS</t>
  </si>
  <si>
    <t xml:space="preserve">TOTAL </t>
  </si>
  <si>
    <t>N.QTY</t>
  </si>
  <si>
    <t>N.WGT</t>
  </si>
  <si>
    <t>FE N.QTY</t>
  </si>
  <si>
    <t>FE N.WGT</t>
  </si>
  <si>
    <t>TOTAL WEIGHT (ST+FE)</t>
  </si>
  <si>
    <t>TOTAL Quantities</t>
  </si>
  <si>
    <t>MEAN ADDED TOTAL WEIGHT</t>
  </si>
  <si>
    <t xml:space="preserve">route1 </t>
  </si>
  <si>
    <t>route 2</t>
  </si>
  <si>
    <t xml:space="preserve">route 3 </t>
  </si>
  <si>
    <t>route 4</t>
  </si>
  <si>
    <t xml:space="preserve">route 5 </t>
  </si>
  <si>
    <t>route6</t>
  </si>
  <si>
    <t>route7</t>
  </si>
  <si>
    <t>route8</t>
  </si>
  <si>
    <t>route9</t>
  </si>
  <si>
    <t xml:space="preserve">total </t>
  </si>
  <si>
    <t xml:space="preserve">mean </t>
  </si>
  <si>
    <t>total</t>
  </si>
  <si>
    <t>mean</t>
  </si>
  <si>
    <t>unit load</t>
  </si>
  <si>
    <t>vehicle capacity</t>
  </si>
  <si>
    <t>hub capacity</t>
  </si>
  <si>
    <t>Madurai</t>
  </si>
  <si>
    <t>Bangalore hub only</t>
  </si>
  <si>
    <t>for chennai guindy hub only</t>
  </si>
  <si>
    <t>for coimbatore hub only</t>
  </si>
  <si>
    <t>pheromone level</t>
  </si>
  <si>
    <t>Hub name</t>
  </si>
  <si>
    <t>Latitude</t>
  </si>
  <si>
    <t>Longitude</t>
  </si>
  <si>
    <t>S.no</t>
  </si>
  <si>
    <t>Hub locations</t>
  </si>
  <si>
    <t>Route no</t>
  </si>
  <si>
    <t>Hub Names</t>
  </si>
  <si>
    <t>Connecting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</si>
</sst>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ont="1" applyFill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0" fillId="7" borderId="0" xfId="0" applyFill="1"/>
    <xf numFmtId="0" fontId="1" fillId="7" borderId="1" xfId="0" applyFont="1" applyFill="1" applyBorder="1" applyAlignment="1">
      <alignment horizontal="center"/>
    </xf>
    <xf numFmtId="0" fontId="0" fillId="8" borderId="0" xfId="0" applyFill="1"/>
    <xf numFmtId="0" fontId="1" fillId="8" borderId="1" xfId="0" applyFont="1" applyFill="1" applyBorder="1" applyAlignment="1">
      <alignment horizontal="center"/>
    </xf>
    <xf numFmtId="0" fontId="0" fillId="9" borderId="0" xfId="0" applyFill="1"/>
    <xf numFmtId="0" fontId="1" fillId="9" borderId="1" xfId="0" applyFont="1" applyFill="1" applyBorder="1" applyAlignment="1">
      <alignment horizontal="center"/>
    </xf>
    <xf numFmtId="0" fontId="0" fillId="10" borderId="0" xfId="0" applyFill="1"/>
    <xf numFmtId="0" fontId="1" fillId="10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/>
    <xf numFmtId="0" fontId="0" fillId="4" borderId="0" xfId="0" applyFill="1" applyAlignment="1">
      <alignment horizontal="center"/>
    </xf>
    <xf numFmtId="0" fontId="0" fillId="0" borderId="2" xfId="0" applyBorder="1"/>
    <xf numFmtId="0" fontId="0" fillId="11" borderId="1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1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of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12213995332511E-2"/>
          <c:y val="9.0796324945121742E-2"/>
          <c:w val="0.90485529172112966"/>
          <c:h val="0.8340604651966115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Sheet2!$O$6:$O$9</c:f>
              <c:numCache>
                <c:formatCode>General</c:formatCode>
                <c:ptCount val="4"/>
                <c:pt idx="0">
                  <c:v>9.9084141131571197</c:v>
                </c:pt>
                <c:pt idx="1">
                  <c:v>10.8146448580643</c:v>
                </c:pt>
                <c:pt idx="2">
                  <c:v>11.958767942831701</c:v>
                </c:pt>
                <c:pt idx="3">
                  <c:v>12.707954460445199</c:v>
                </c:pt>
              </c:numCache>
            </c:numRef>
          </c:xVal>
          <c:yVal>
            <c:numRef>
              <c:f>Sheet2!$P$6:$P$9</c:f>
              <c:numCache>
                <c:formatCode>General</c:formatCode>
                <c:ptCount val="4"/>
                <c:pt idx="0">
                  <c:v>78.149530511297698</c:v>
                </c:pt>
                <c:pt idx="1">
                  <c:v>78.716387460481499</c:v>
                </c:pt>
                <c:pt idx="2">
                  <c:v>79.489528968671493</c:v>
                </c:pt>
                <c:pt idx="3">
                  <c:v>79.9771524882091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C-40F5-A57B-DC22FAD567D7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F73EC94-BEE4-465A-BC8F-998D86EB2F4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84-4211-8D75-4D51F1CCF05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042C336-FD68-4847-9589-7938240A601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A7C-40F5-A57B-DC22FAD567D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C183A7D-7081-479A-856C-660C3B43A20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A7C-40F5-A57B-DC22FAD567D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48D2D3A-AECF-4977-9EE9-6618AF115BD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A7C-40F5-A57B-DC22FAD567D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E879F4B-AB1B-4BA6-B0BC-02D5A59937F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A7C-40F5-A57B-DC22FAD567D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C0FDB16-5FDE-4012-90BB-BBF0C12AA6D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A7C-40F5-A57B-DC22FAD56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Sheet2!$O$10:$O$15</c:f>
              <c:numCache>
                <c:formatCode>General</c:formatCode>
                <c:ptCount val="6"/>
                <c:pt idx="0">
                  <c:v>9.9084141131571197</c:v>
                </c:pt>
                <c:pt idx="1">
                  <c:v>11.221942537410699</c:v>
                </c:pt>
                <c:pt idx="2">
                  <c:v>11.6782231364064</c:v>
                </c:pt>
                <c:pt idx="3">
                  <c:v>12.519623570791699</c:v>
                </c:pt>
                <c:pt idx="4">
                  <c:v>12.9559897936726</c:v>
                </c:pt>
                <c:pt idx="5">
                  <c:v>19.1013054259078</c:v>
                </c:pt>
              </c:numCache>
            </c:numRef>
          </c:xVal>
          <c:yVal>
            <c:numRef>
              <c:f>Sheet2!$P$10:$P$15</c:f>
              <c:numCache>
                <c:formatCode>General</c:formatCode>
                <c:ptCount val="6"/>
                <c:pt idx="0">
                  <c:v>78.149530511297698</c:v>
                </c:pt>
                <c:pt idx="1">
                  <c:v>78.162942484315906</c:v>
                </c:pt>
                <c:pt idx="2">
                  <c:v>78.147393960882795</c:v>
                </c:pt>
                <c:pt idx="3">
                  <c:v>78.218953478226496</c:v>
                </c:pt>
                <c:pt idx="4">
                  <c:v>77.584605516857906</c:v>
                </c:pt>
                <c:pt idx="5">
                  <c:v>72.864999774570705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Sheet2!$Q$10:$Q$15</c15:f>
                <c15:dlblRangeCache>
                  <c:ptCount val="6"/>
                  <c:pt idx="0">
                    <c:v>1</c:v>
                  </c:pt>
                  <c:pt idx="1">
                    <c:v>7</c:v>
                  </c:pt>
                  <c:pt idx="2">
                    <c:v>6</c:v>
                  </c:pt>
                  <c:pt idx="3">
                    <c:v>4</c:v>
                  </c:pt>
                  <c:pt idx="4">
                    <c:v>2</c:v>
                  </c:pt>
                  <c:pt idx="5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A7C-40F5-A57B-DC22FAD567D7}"/>
            </c:ext>
          </c:extLst>
        </c:ser>
        <c:ser>
          <c:idx val="2"/>
          <c:order val="2"/>
          <c:tx>
            <c:v>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3341735559482365E-3"/>
                  <c:y val="5.323798005881334E-2"/>
                </c:manualLayout>
              </c:layout>
              <c:tx>
                <c:rich>
                  <a:bodyPr/>
                  <a:lstStyle/>
                  <a:p>
                    <a:fld id="{82891A30-F7B9-4328-9C58-14F52B03A04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8A7C-40F5-A57B-DC22FAD567D7}"/>
                </c:ext>
              </c:extLst>
            </c:dLbl>
            <c:dLbl>
              <c:idx val="1"/>
              <c:layout>
                <c:manualLayout>
                  <c:x val="-2.3335433889870586E-2"/>
                  <c:y val="-2.6618990029406656E-2"/>
                </c:manualLayout>
              </c:layout>
              <c:tx>
                <c:rich>
                  <a:bodyPr/>
                  <a:lstStyle/>
                  <a:p>
                    <a:fld id="{E806EE37-9F3C-43BA-8E9C-4AD0D1A4C3F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8A7C-40F5-A57B-DC22FAD567D7}"/>
                </c:ext>
              </c:extLst>
            </c:dLbl>
            <c:dLbl>
              <c:idx val="2"/>
              <c:layout>
                <c:manualLayout>
                  <c:x val="-1.3067842978327519E-2"/>
                  <c:y val="-4.43649833823445E-2"/>
                </c:manualLayout>
              </c:layout>
              <c:tx>
                <c:rich>
                  <a:bodyPr/>
                  <a:lstStyle/>
                  <a:p>
                    <a:fld id="{298EF295-2006-4B4B-B325-EA079CBD84B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8A7C-40F5-A57B-DC22FAD567D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9BF2383-8B1F-4172-9EE7-A5D008A5C6C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84-4211-8D75-4D51F1CCF05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9340B45-7239-49C4-9453-6E8B113DCCD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A7C-40F5-A57B-DC22FAD567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Sheet2!$O$16:$O$20</c:f>
              <c:numCache>
                <c:formatCode>General</c:formatCode>
                <c:ptCount val="5"/>
                <c:pt idx="0">
                  <c:v>9.9084141131571197</c:v>
                </c:pt>
                <c:pt idx="1">
                  <c:v>11.9284908145427</c:v>
                </c:pt>
                <c:pt idx="2">
                  <c:v>12.707954460445199</c:v>
                </c:pt>
                <c:pt idx="3">
                  <c:v>13.07059791162</c:v>
                </c:pt>
                <c:pt idx="4">
                  <c:v>16.517452710537601</c:v>
                </c:pt>
              </c:numCache>
            </c:numRef>
          </c:xVal>
          <c:yVal>
            <c:numRef>
              <c:f>Sheet2!$P$16:$P$20</c:f>
              <c:numCache>
                <c:formatCode>General</c:formatCode>
                <c:ptCount val="5"/>
                <c:pt idx="0">
                  <c:v>78.149530511297698</c:v>
                </c:pt>
                <c:pt idx="1">
                  <c:v>79.828220638000502</c:v>
                </c:pt>
                <c:pt idx="2">
                  <c:v>79.9771524882091</c:v>
                </c:pt>
                <c:pt idx="3">
                  <c:v>80.268487901110106</c:v>
                </c:pt>
                <c:pt idx="4">
                  <c:v>80.626063647018299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Sheet2!$Q$16:$Q$20</c15:f>
                <c15:dlblRangeCache>
                  <c:ptCount val="5"/>
                  <c:pt idx="0">
                    <c:v>1</c:v>
                  </c:pt>
                  <c:pt idx="1">
                    <c:v>16</c:v>
                  </c:pt>
                  <c:pt idx="2">
                    <c:v>14</c:v>
                  </c:pt>
                  <c:pt idx="3">
                    <c:v>11</c:v>
                  </c:pt>
                  <c:pt idx="4">
                    <c:v>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A7C-40F5-A57B-DC22FAD567D7}"/>
            </c:ext>
          </c:extLst>
        </c:ser>
        <c:ser>
          <c:idx val="3"/>
          <c:order val="3"/>
          <c:tx>
            <c:v>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7CF41D7-F3AE-4418-BE86-4FF28DF93DB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84-4211-8D75-4D51F1CCF05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855B976-343A-433C-97E8-CA797E4AECE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A7C-40F5-A57B-DC22FAD567D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69FD268-66DB-4475-8E6B-73D5CEF1E74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A7C-40F5-A57B-DC22FAD567D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8C34796-C7F4-4A60-90DB-19E1BDC59DC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A7C-40F5-A57B-DC22FAD567D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BBBCBB9-D53A-450F-AA54-695F56622D1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A7C-40F5-A57B-DC22FAD567D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11E073D-CBE6-45BC-B150-83EB15DABC0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A7C-40F5-A57B-DC22FAD567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Sheet2!$O$21:$O$26</c:f>
              <c:numCache>
                <c:formatCode>General</c:formatCode>
                <c:ptCount val="6"/>
                <c:pt idx="0">
                  <c:v>9.9084141131571197</c:v>
                </c:pt>
                <c:pt idx="1">
                  <c:v>11.958767942831701</c:v>
                </c:pt>
                <c:pt idx="2">
                  <c:v>12.9278152546536</c:v>
                </c:pt>
                <c:pt idx="3">
                  <c:v>12.8281693615146</c:v>
                </c:pt>
                <c:pt idx="4">
                  <c:v>12.969611759084801</c:v>
                </c:pt>
                <c:pt idx="5">
                  <c:v>13.07059791162</c:v>
                </c:pt>
              </c:numCache>
            </c:numRef>
          </c:xVal>
          <c:yVal>
            <c:numRef>
              <c:f>Sheet2!$P$21:$P$26</c:f>
              <c:numCache>
                <c:formatCode>General</c:formatCode>
                <c:ptCount val="6"/>
                <c:pt idx="0">
                  <c:v>78.149530511297698</c:v>
                </c:pt>
                <c:pt idx="1">
                  <c:v>79.489528968671493</c:v>
                </c:pt>
                <c:pt idx="2">
                  <c:v>79.121273616857906</c:v>
                </c:pt>
                <c:pt idx="3">
                  <c:v>79.723579422406104</c:v>
                </c:pt>
                <c:pt idx="4">
                  <c:v>79.944795276378997</c:v>
                </c:pt>
                <c:pt idx="5">
                  <c:v>80.268487901110106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Sheet2!$Q$21:$Q$26</c15:f>
                <c15:dlblRangeCache>
                  <c:ptCount val="6"/>
                  <c:pt idx="0">
                    <c:v>1</c:v>
                  </c:pt>
                  <c:pt idx="1">
                    <c:v>18</c:v>
                  </c:pt>
                  <c:pt idx="2">
                    <c:v>5</c:v>
                  </c:pt>
                  <c:pt idx="3">
                    <c:v>15</c:v>
                  </c:pt>
                  <c:pt idx="4">
                    <c:v>17</c:v>
                  </c:pt>
                  <c:pt idx="5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A7C-40F5-A57B-DC22FAD567D7}"/>
            </c:ext>
          </c:extLst>
        </c:ser>
        <c:ser>
          <c:idx val="4"/>
          <c:order val="4"/>
          <c:tx>
            <c:v>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84195B7-749D-486C-84B5-1D57608D21F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84-4211-8D75-4D51F1CCF054}"/>
                </c:ext>
              </c:extLst>
            </c:dLbl>
            <c:dLbl>
              <c:idx val="1"/>
              <c:layout>
                <c:manualLayout>
                  <c:x val="0"/>
                  <c:y val="-2.2182491691172198E-2"/>
                </c:manualLayout>
              </c:layout>
              <c:tx>
                <c:rich>
                  <a:bodyPr/>
                  <a:lstStyle/>
                  <a:p>
                    <a:fld id="{5DF421A0-DFE6-42EA-AD53-39A8D26AFED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A7C-40F5-A57B-DC22FAD567D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9E4CF23-FB25-4609-B1DB-8B94DB7F073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A7C-40F5-A57B-DC22FAD567D7}"/>
                </c:ext>
              </c:extLst>
            </c:dLbl>
            <c:dLbl>
              <c:idx val="3"/>
              <c:layout>
                <c:manualLayout>
                  <c:x val="1.4001260333922339E-2"/>
                  <c:y val="2.2182491691172205E-3"/>
                </c:manualLayout>
              </c:layout>
              <c:tx>
                <c:rich>
                  <a:bodyPr/>
                  <a:lstStyle/>
                  <a:p>
                    <a:fld id="{2543380B-A0A2-4635-A362-916C9E299BA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8A7C-40F5-A57B-DC22FAD567D7}"/>
                </c:ext>
              </c:extLst>
            </c:dLbl>
            <c:dLbl>
              <c:idx val="4"/>
              <c:layout>
                <c:manualLayout>
                  <c:x val="5.6005041335689364E-3"/>
                  <c:y val="4.658323255146167E-2"/>
                </c:manualLayout>
              </c:layout>
              <c:tx>
                <c:rich>
                  <a:bodyPr/>
                  <a:lstStyle/>
                  <a:p>
                    <a:fld id="{8C8BCC2A-A07E-4ED4-A3A8-E16CCBBA619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8A7C-40F5-A57B-DC22FAD567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Sheet2!$O$27:$O$31</c:f>
              <c:numCache>
                <c:formatCode>General</c:formatCode>
                <c:ptCount val="5"/>
                <c:pt idx="0">
                  <c:v>9.9084141131571197</c:v>
                </c:pt>
                <c:pt idx="1">
                  <c:v>10.397980828333001</c:v>
                </c:pt>
                <c:pt idx="2">
                  <c:v>11.338215578297399</c:v>
                </c:pt>
                <c:pt idx="3">
                  <c:v>11.116172078674399</c:v>
                </c:pt>
                <c:pt idx="4">
                  <c:v>11.140826525224799</c:v>
                </c:pt>
              </c:numCache>
            </c:numRef>
          </c:xVal>
          <c:yVal>
            <c:numRef>
              <c:f>Sheet2!$P$27:$P$31</c:f>
              <c:numCache>
                <c:formatCode>General</c:formatCode>
                <c:ptCount val="5"/>
                <c:pt idx="0">
                  <c:v>78.149530511297698</c:v>
                </c:pt>
                <c:pt idx="1">
                  <c:v>77.970564534092702</c:v>
                </c:pt>
                <c:pt idx="2">
                  <c:v>77.7155528187008</c:v>
                </c:pt>
                <c:pt idx="3">
                  <c:v>77.339569526490394</c:v>
                </c:pt>
                <c:pt idx="4">
                  <c:v>77.203528648839196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Sheet2!$Q$27:$Q$31</c15:f>
                <c15:dlblRangeCache>
                  <c:ptCount val="5"/>
                  <c:pt idx="0">
                    <c:v>1</c:v>
                  </c:pt>
                  <c:pt idx="1">
                    <c:v>20</c:v>
                  </c:pt>
                  <c:pt idx="2">
                    <c:v>9</c:v>
                  </c:pt>
                  <c:pt idx="3">
                    <c:v>10</c:v>
                  </c:pt>
                  <c:pt idx="4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8A7C-40F5-A57B-DC22FAD567D7}"/>
            </c:ext>
          </c:extLst>
        </c:ser>
        <c:ser>
          <c:idx val="5"/>
          <c:order val="5"/>
          <c:tx>
            <c:v>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55B2FBC-5793-4A4A-8A24-ED1B5A38582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A7C-40F5-A57B-DC22FAD567D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8EBFACD-CDD3-4AA7-B159-67039C4F35E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84-4211-8D75-4D51F1CCF054}"/>
                </c:ext>
              </c:extLst>
            </c:dLbl>
            <c:dLbl>
              <c:idx val="2"/>
              <c:layout>
                <c:manualLayout>
                  <c:x val="-2.1468599178680988E-2"/>
                  <c:y val="-3.9928485044110007E-2"/>
                </c:manualLayout>
              </c:layout>
              <c:tx>
                <c:rich>
                  <a:bodyPr/>
                  <a:lstStyle/>
                  <a:p>
                    <a:fld id="{E32170B4-2168-4F33-8924-CE77D7AAB0F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A7C-40F5-A57B-DC22FAD567D7}"/>
                </c:ext>
              </c:extLst>
            </c:dLbl>
            <c:dLbl>
              <c:idx val="3"/>
              <c:layout>
                <c:manualLayout>
                  <c:x val="-9.3341735559482352E-4"/>
                  <c:y val="-3.9928485044110007E-2"/>
                </c:manualLayout>
              </c:layout>
              <c:tx>
                <c:rich>
                  <a:bodyPr/>
                  <a:lstStyle/>
                  <a:p>
                    <a:fld id="{59EE1730-28D9-4455-8C30-2CE43572BD4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A7C-40F5-A57B-DC22FAD567D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025BDEF-459F-41E6-A4F8-6499D7F4FB2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A7C-40F5-A57B-DC22FAD567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Sheet2!$O$32:$O$36</c:f>
              <c:numCache>
                <c:formatCode>General</c:formatCode>
                <c:ptCount val="5"/>
                <c:pt idx="0">
                  <c:v>8.7383770014535305</c:v>
                </c:pt>
                <c:pt idx="1">
                  <c:v>9.9084141131571197</c:v>
                </c:pt>
                <c:pt idx="2">
                  <c:v>10.074913831428301</c:v>
                </c:pt>
                <c:pt idx="3">
                  <c:v>10.3724819046689</c:v>
                </c:pt>
                <c:pt idx="4">
                  <c:v>10.8146448580643</c:v>
                </c:pt>
              </c:numCache>
            </c:numRef>
          </c:xVal>
          <c:yVal>
            <c:numRef>
              <c:f>Sheet2!$P$32:$P$36</c:f>
              <c:numCache>
                <c:formatCode>General</c:formatCode>
                <c:ptCount val="5"/>
                <c:pt idx="0">
                  <c:v>77.732126869826601</c:v>
                </c:pt>
                <c:pt idx="1">
                  <c:v>78.149530511297698</c:v>
                </c:pt>
                <c:pt idx="2">
                  <c:v>78.774992922395597</c:v>
                </c:pt>
                <c:pt idx="3">
                  <c:v>78.806631892889101</c:v>
                </c:pt>
                <c:pt idx="4">
                  <c:v>78.716387460481499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Sheet2!$Q$32:$Q$36</c15:f>
                <c15:dlblRangeCache>
                  <c:ptCount val="5"/>
                  <c:pt idx="0">
                    <c:v>24</c:v>
                  </c:pt>
                  <c:pt idx="1">
                    <c:v>1</c:v>
                  </c:pt>
                  <c:pt idx="2">
                    <c:v>23</c:v>
                  </c:pt>
                  <c:pt idx="3">
                    <c:v>22</c:v>
                  </c:pt>
                  <c:pt idx="4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8A7C-40F5-A57B-DC22FAD567D7}"/>
            </c:ext>
          </c:extLst>
        </c:ser>
        <c:ser>
          <c:idx val="6"/>
          <c:order val="6"/>
          <c:tx>
            <c:v>7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0A83F95D-C99B-463C-AD42-400A814BC20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84-4211-8D75-4D51F1CCF05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2BF2983-47B8-4F42-8491-F717FD82CEC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84-4211-8D75-4D51F1CCF054}"/>
                </c:ext>
              </c:extLst>
            </c:dLbl>
            <c:dLbl>
              <c:idx val="2"/>
              <c:layout>
                <c:manualLayout>
                  <c:x val="-1.4934677689517176E-2"/>
                  <c:y val="3.3273737536758247E-2"/>
                </c:manualLayout>
              </c:layout>
              <c:tx>
                <c:rich>
                  <a:bodyPr/>
                  <a:lstStyle/>
                  <a:p>
                    <a:fld id="{0FDA0FEA-6ACF-434F-A01E-06A02A63942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8A7C-40F5-A57B-DC22FAD567D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624CB00-8BFE-4C04-AC05-9AC5D08F044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A7C-40F5-A57B-DC22FAD56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Sheet2!$O$37:$O$40</c:f>
              <c:numCache>
                <c:formatCode>General</c:formatCode>
                <c:ptCount val="4"/>
                <c:pt idx="0">
                  <c:v>9.9084141131571197</c:v>
                </c:pt>
                <c:pt idx="1">
                  <c:v>10.397980828333001</c:v>
                </c:pt>
                <c:pt idx="2">
                  <c:v>11.023753052047001</c:v>
                </c:pt>
                <c:pt idx="3">
                  <c:v>9.9782171613761008</c:v>
                </c:pt>
              </c:numCache>
            </c:numRef>
          </c:xVal>
          <c:yVal>
            <c:numRef>
              <c:f>Sheet2!$P$37:$P$40</c:f>
              <c:numCache>
                <c:formatCode>General</c:formatCode>
                <c:ptCount val="4"/>
                <c:pt idx="0">
                  <c:v>78.149530511297698</c:v>
                </c:pt>
                <c:pt idx="1">
                  <c:v>77.970564534092702</c:v>
                </c:pt>
                <c:pt idx="2">
                  <c:v>76.993626547810607</c:v>
                </c:pt>
                <c:pt idx="3">
                  <c:v>76.302188190635803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Sheet2!$Q$37:$Q$40</c15:f>
                <c15:dlblRangeCache>
                  <c:ptCount val="4"/>
                  <c:pt idx="0">
                    <c:v>1</c:v>
                  </c:pt>
                  <c:pt idx="1">
                    <c:v>20</c:v>
                  </c:pt>
                  <c:pt idx="2">
                    <c:v>19</c:v>
                  </c:pt>
                  <c:pt idx="3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8A7C-40F5-A57B-DC22FAD567D7}"/>
            </c:ext>
          </c:extLst>
        </c:ser>
        <c:ser>
          <c:idx val="7"/>
          <c:order val="7"/>
          <c:tx>
            <c:v>8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3604511-4AF1-4203-8C26-3D8FD0C1D40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84-4211-8D75-4D51F1CCF054}"/>
                </c:ext>
              </c:extLst>
            </c:dLbl>
            <c:dLbl>
              <c:idx val="1"/>
              <c:layout>
                <c:manualLayout>
                  <c:x val="-1.8668347111896456E-2"/>
                  <c:y val="-1.9964242522054986E-2"/>
                </c:manualLayout>
              </c:layout>
              <c:tx>
                <c:rich>
                  <a:bodyPr/>
                  <a:lstStyle/>
                  <a:p>
                    <a:fld id="{BF115E2B-4581-4CC4-A43A-1DDBE5E05CB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A7C-40F5-A57B-DC22FAD567D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D529130-CDED-47B1-B4F7-01011D35B47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A7C-40F5-A57B-DC22FAD567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Sheet2!$O$41:$O$43</c:f>
              <c:numCache>
                <c:formatCode>General</c:formatCode>
                <c:ptCount val="3"/>
                <c:pt idx="0">
                  <c:v>9.9084141131571197</c:v>
                </c:pt>
                <c:pt idx="1">
                  <c:v>8.7659077726300101</c:v>
                </c:pt>
                <c:pt idx="2">
                  <c:v>8.1789245474974894</c:v>
                </c:pt>
              </c:numCache>
            </c:numRef>
          </c:xVal>
          <c:yVal>
            <c:numRef>
              <c:f>Sheet2!$P$41:$P$43</c:f>
              <c:numCache>
                <c:formatCode>General</c:formatCode>
                <c:ptCount val="3"/>
                <c:pt idx="0">
                  <c:v>78.149530511297698</c:v>
                </c:pt>
                <c:pt idx="1">
                  <c:v>78.137964322010802</c:v>
                </c:pt>
                <c:pt idx="2">
                  <c:v>77.439029293555606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Sheet2!$Q$41:$Q$43</c15:f>
                <c15:dlblRangeCache>
                  <c:ptCount val="3"/>
                  <c:pt idx="0">
                    <c:v>1</c:v>
                  </c:pt>
                  <c:pt idx="1">
                    <c:v>26</c:v>
                  </c:pt>
                  <c:pt idx="2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8A7C-40F5-A57B-DC22FAD567D7}"/>
            </c:ext>
          </c:extLst>
        </c:ser>
        <c:ser>
          <c:idx val="8"/>
          <c:order val="8"/>
          <c:tx>
            <c:v>9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17641C8-91F7-484A-B518-916B6A1DF5C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84-4211-8D75-4D51F1CCF05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17C1227-B907-4084-851D-7364A644B8F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84-4211-8D75-4D51F1CCF05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9756ED-0307-403A-9E8E-4FEF109AFD9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A7C-40F5-A57B-DC22FAD56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Sheet2!$O$44:$O$46</c:f>
              <c:numCache>
                <c:formatCode>General</c:formatCode>
                <c:ptCount val="3"/>
                <c:pt idx="0">
                  <c:v>10.8146448580643</c:v>
                </c:pt>
                <c:pt idx="1">
                  <c:v>9.9084141131571197</c:v>
                </c:pt>
                <c:pt idx="2">
                  <c:v>8.7383770014535305</c:v>
                </c:pt>
              </c:numCache>
            </c:numRef>
          </c:xVal>
          <c:yVal>
            <c:numRef>
              <c:f>Sheet2!$P$44:$P$46</c:f>
              <c:numCache>
                <c:formatCode>General</c:formatCode>
                <c:ptCount val="3"/>
                <c:pt idx="0">
                  <c:v>78.716387460481499</c:v>
                </c:pt>
                <c:pt idx="1">
                  <c:v>78.149530511297698</c:v>
                </c:pt>
                <c:pt idx="2">
                  <c:v>77.732126869826601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Sheet2!$Q$44:$Q$46</c15:f>
                <c15:dlblRangeCache>
                  <c:ptCount val="3"/>
                  <c:pt idx="0">
                    <c:v>21</c:v>
                  </c:pt>
                  <c:pt idx="1">
                    <c:v>1</c:v>
                  </c:pt>
                  <c:pt idx="2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8A7C-40F5-A57B-DC22FAD5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4720"/>
        <c:axId val="100041472"/>
      </c:scatterChart>
      <c:valAx>
        <c:axId val="100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>
            <c:manualLayout>
              <c:xMode val="edge"/>
              <c:yMode val="edge"/>
              <c:x val="0.46356387675158744"/>
              <c:y val="0.93160647041003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1472"/>
        <c:crosses val="autoZero"/>
        <c:crossBetween val="midCat"/>
      </c:valAx>
      <c:valAx>
        <c:axId val="1000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6</xdr:row>
      <xdr:rowOff>180975</xdr:rowOff>
    </xdr:from>
    <xdr:to>
      <xdr:col>26</xdr:col>
      <xdr:colOff>28576</xdr:colOff>
      <xdr:row>32</xdr:row>
      <xdr:rowOff>139046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3"/>
  <sheetViews>
    <sheetView workbookViewId="0">
      <selection activeCell="J7" sqref="J7"/>
    </sheetView>
  </sheetViews>
  <sheetFormatPr defaultRowHeight="15" x14ac:dyDescent="0.25"/>
  <cols>
    <col min="1" max="1" width="8" bestFit="1" customWidth="1"/>
    <col min="2" max="2" width="23.28515625" bestFit="1" customWidth="1"/>
    <col min="3" max="4" width="12" bestFit="1" customWidth="1"/>
    <col min="5" max="5" width="6.85546875" bestFit="1" customWidth="1"/>
    <col min="6" max="6" width="23.28515625" bestFit="1" customWidth="1"/>
    <col min="7" max="7" width="15.42578125" bestFit="1" customWidth="1"/>
    <col min="8" max="8" width="11.140625" bestFit="1" customWidth="1"/>
    <col min="9" max="9" width="23.28515625" bestFit="1" customWidth="1"/>
    <col min="10" max="10" width="21.28515625" bestFit="1" customWidth="1"/>
  </cols>
  <sheetData>
    <row r="1" spans="1:12" ht="18.75" x14ac:dyDescent="0.3">
      <c r="A1" s="86" t="s">
        <v>2</v>
      </c>
      <c r="B1" s="86" t="s">
        <v>79</v>
      </c>
      <c r="C1" s="86" t="s">
        <v>0</v>
      </c>
      <c r="D1" s="86" t="s">
        <v>1</v>
      </c>
      <c r="H1" s="86" t="s">
        <v>80</v>
      </c>
      <c r="I1" s="86" t="s">
        <v>81</v>
      </c>
      <c r="J1" s="86" t="s">
        <v>82</v>
      </c>
    </row>
    <row r="2" spans="1:12" ht="18.75" x14ac:dyDescent="0.3">
      <c r="A2" s="1">
        <v>1</v>
      </c>
      <c r="B2" s="33" t="s">
        <v>3</v>
      </c>
      <c r="C2" s="2">
        <v>9.9084141131571197</v>
      </c>
      <c r="D2" s="2">
        <v>78.149530511297698</v>
      </c>
      <c r="H2" s="6">
        <v>1</v>
      </c>
      <c r="I2" s="87" t="s">
        <v>23</v>
      </c>
      <c r="J2" t="s">
        <v>35</v>
      </c>
    </row>
    <row r="3" spans="1:12" ht="18.75" x14ac:dyDescent="0.3">
      <c r="A3" s="1">
        <v>2</v>
      </c>
      <c r="B3" s="32" t="s">
        <v>4</v>
      </c>
      <c r="C3" s="1">
        <v>12.9559897936726</v>
      </c>
      <c r="D3" s="1">
        <v>77.584605516857906</v>
      </c>
      <c r="H3" s="6">
        <v>1</v>
      </c>
      <c r="I3" s="7" t="s">
        <v>20</v>
      </c>
    </row>
    <row r="4" spans="1:12" ht="18.75" x14ac:dyDescent="0.3">
      <c r="A4" s="1">
        <v>3</v>
      </c>
      <c r="B4" s="32" t="s">
        <v>5</v>
      </c>
      <c r="C4" s="1">
        <v>9.9782171613761008</v>
      </c>
      <c r="D4" s="1">
        <v>76.302188190635803</v>
      </c>
      <c r="H4" s="8">
        <v>1</v>
      </c>
      <c r="I4" s="7" t="s">
        <v>16</v>
      </c>
    </row>
    <row r="5" spans="1:12" ht="18.75" x14ac:dyDescent="0.3">
      <c r="A5" s="1">
        <v>4</v>
      </c>
      <c r="B5" s="32" t="s">
        <v>6</v>
      </c>
      <c r="C5" s="1">
        <v>12.519623570791699</v>
      </c>
      <c r="D5" s="1">
        <v>78.218953478226496</v>
      </c>
      <c r="K5" s="27"/>
      <c r="L5" s="27"/>
    </row>
    <row r="6" spans="1:12" ht="18.75" x14ac:dyDescent="0.3">
      <c r="A6" s="1">
        <v>5</v>
      </c>
      <c r="B6" s="32" t="s">
        <v>7</v>
      </c>
      <c r="C6" s="1">
        <v>12.9278152546536</v>
      </c>
      <c r="D6" s="1">
        <v>79.121273616857906</v>
      </c>
      <c r="H6" s="9">
        <v>2</v>
      </c>
      <c r="I6" s="10" t="s">
        <v>9</v>
      </c>
      <c r="J6" t="s">
        <v>36</v>
      </c>
      <c r="K6" s="65"/>
      <c r="L6" s="65"/>
    </row>
    <row r="7" spans="1:12" ht="18.75" x14ac:dyDescent="0.3">
      <c r="A7" s="1">
        <v>6</v>
      </c>
      <c r="B7" s="32" t="s">
        <v>8</v>
      </c>
      <c r="C7" s="1">
        <v>11.6782231364064</v>
      </c>
      <c r="D7" s="1">
        <v>78.147393960882795</v>
      </c>
      <c r="H7" s="9">
        <v>2</v>
      </c>
      <c r="I7" s="10" t="s">
        <v>8</v>
      </c>
      <c r="K7" s="65"/>
      <c r="L7" s="65"/>
    </row>
    <row r="8" spans="1:12" ht="18.75" x14ac:dyDescent="0.3">
      <c r="A8" s="1">
        <v>7</v>
      </c>
      <c r="B8" s="32" t="s">
        <v>9</v>
      </c>
      <c r="C8" s="1">
        <v>11.221942537410699</v>
      </c>
      <c r="D8" s="1">
        <v>78.162942484315906</v>
      </c>
      <c r="H8" s="9">
        <v>2</v>
      </c>
      <c r="I8" s="10" t="s">
        <v>6</v>
      </c>
      <c r="K8" s="65"/>
      <c r="L8" s="65"/>
    </row>
    <row r="9" spans="1:12" ht="18.75" x14ac:dyDescent="0.3">
      <c r="A9" s="1">
        <v>8</v>
      </c>
      <c r="B9" s="32" t="s">
        <v>10</v>
      </c>
      <c r="C9" s="1">
        <v>11.140826525224799</v>
      </c>
      <c r="D9" s="1">
        <v>77.203528648839196</v>
      </c>
      <c r="H9" s="9">
        <v>2</v>
      </c>
      <c r="I9" s="10" t="s">
        <v>29</v>
      </c>
      <c r="K9" s="65"/>
      <c r="L9" s="65"/>
    </row>
    <row r="10" spans="1:12" ht="18.75" x14ac:dyDescent="0.3">
      <c r="A10" s="1">
        <v>9</v>
      </c>
      <c r="B10" s="32" t="s">
        <v>11</v>
      </c>
      <c r="C10" s="1">
        <v>11.338215578297399</v>
      </c>
      <c r="D10" s="1">
        <v>77.7155528187008</v>
      </c>
      <c r="H10" s="9">
        <v>2</v>
      </c>
      <c r="I10" s="10" t="s">
        <v>15</v>
      </c>
      <c r="K10" s="65"/>
      <c r="L10" s="65"/>
    </row>
    <row r="11" spans="1:12" ht="18.75" x14ac:dyDescent="0.3">
      <c r="A11" s="1">
        <v>10</v>
      </c>
      <c r="B11" s="32" t="s">
        <v>12</v>
      </c>
      <c r="C11" s="1">
        <v>11.116172078674399</v>
      </c>
      <c r="D11" s="1">
        <v>77.339569526490394</v>
      </c>
      <c r="K11" s="65"/>
      <c r="L11" s="65"/>
    </row>
    <row r="12" spans="1:12" ht="18.75" x14ac:dyDescent="0.3">
      <c r="A12" s="1">
        <v>11</v>
      </c>
      <c r="B12" s="32" t="s">
        <v>13</v>
      </c>
      <c r="C12" s="1">
        <v>13.07059791162</v>
      </c>
      <c r="D12" s="1">
        <v>80.268487901110106</v>
      </c>
      <c r="H12" s="11">
        <v>3</v>
      </c>
      <c r="I12" s="12" t="s">
        <v>18</v>
      </c>
      <c r="J12" t="s">
        <v>37</v>
      </c>
      <c r="K12" s="65"/>
      <c r="L12" s="65"/>
    </row>
    <row r="13" spans="1:12" ht="18.75" x14ac:dyDescent="0.3">
      <c r="A13" s="1">
        <v>12</v>
      </c>
      <c r="B13" s="32" t="s">
        <v>14</v>
      </c>
      <c r="C13" s="1">
        <v>16.517452710537601</v>
      </c>
      <c r="D13" s="1">
        <v>80.626063647018299</v>
      </c>
      <c r="H13" s="11">
        <v>3</v>
      </c>
      <c r="I13" s="12" t="s">
        <v>16</v>
      </c>
      <c r="K13" s="65"/>
      <c r="L13" s="65"/>
    </row>
    <row r="14" spans="1:12" ht="18.75" x14ac:dyDescent="0.3">
      <c r="A14" s="1">
        <v>13</v>
      </c>
      <c r="B14" s="32" t="s">
        <v>15</v>
      </c>
      <c r="C14" s="1">
        <v>19.1013054259078</v>
      </c>
      <c r="D14" s="1">
        <v>72.864999774570705</v>
      </c>
      <c r="H14" s="11">
        <v>3</v>
      </c>
      <c r="I14" s="12" t="s">
        <v>13</v>
      </c>
      <c r="K14" s="65"/>
      <c r="L14" s="65"/>
    </row>
    <row r="15" spans="1:12" ht="18.75" x14ac:dyDescent="0.3">
      <c r="A15" s="1">
        <v>14</v>
      </c>
      <c r="B15" s="32" t="s">
        <v>16</v>
      </c>
      <c r="C15" s="1">
        <v>12.707954460445199</v>
      </c>
      <c r="D15" s="1">
        <v>79.9771524882091</v>
      </c>
      <c r="H15" s="11" t="s">
        <v>30</v>
      </c>
      <c r="I15" s="12" t="s">
        <v>14</v>
      </c>
      <c r="K15" s="65"/>
      <c r="L15" s="65"/>
    </row>
    <row r="16" spans="1:12" ht="18.75" x14ac:dyDescent="0.3">
      <c r="A16" s="1">
        <v>15</v>
      </c>
      <c r="B16" s="32" t="s">
        <v>17</v>
      </c>
      <c r="C16" s="1">
        <v>12.8281693615146</v>
      </c>
      <c r="D16" s="1">
        <v>79.723579422406104</v>
      </c>
      <c r="K16" s="65"/>
      <c r="L16" s="65"/>
    </row>
    <row r="17" spans="1:12" ht="18.75" x14ac:dyDescent="0.3">
      <c r="A17" s="1">
        <v>16</v>
      </c>
      <c r="B17" s="32" t="s">
        <v>18</v>
      </c>
      <c r="C17" s="1">
        <v>11.9284908145427</v>
      </c>
      <c r="D17" s="1">
        <v>79.828220638000502</v>
      </c>
      <c r="H17" s="13">
        <v>4</v>
      </c>
      <c r="I17" s="14" t="s">
        <v>20</v>
      </c>
      <c r="J17" t="s">
        <v>38</v>
      </c>
      <c r="K17" s="65"/>
      <c r="L17" s="65"/>
    </row>
    <row r="18" spans="1:12" ht="18.75" x14ac:dyDescent="0.3">
      <c r="A18" s="1">
        <v>17</v>
      </c>
      <c r="B18" s="32" t="s">
        <v>19</v>
      </c>
      <c r="C18" s="1">
        <v>12.969611759084801</v>
      </c>
      <c r="D18" s="1">
        <v>79.944795276378997</v>
      </c>
      <c r="H18" s="13">
        <v>4</v>
      </c>
      <c r="I18" s="14" t="s">
        <v>7</v>
      </c>
      <c r="K18" s="65"/>
      <c r="L18" s="65"/>
    </row>
    <row r="19" spans="1:12" ht="18.75" x14ac:dyDescent="0.3">
      <c r="A19" s="1">
        <v>18</v>
      </c>
      <c r="B19" s="32" t="s">
        <v>20</v>
      </c>
      <c r="C19" s="1">
        <v>11.958767942831701</v>
      </c>
      <c r="D19" s="1">
        <v>79.489528968671493</v>
      </c>
      <c r="H19" s="13">
        <v>4</v>
      </c>
      <c r="I19" s="14" t="s">
        <v>17</v>
      </c>
      <c r="K19" s="65"/>
      <c r="L19" s="65"/>
    </row>
    <row r="20" spans="1:12" ht="18.75" x14ac:dyDescent="0.3">
      <c r="A20" s="1">
        <v>19</v>
      </c>
      <c r="B20" s="32" t="s">
        <v>21</v>
      </c>
      <c r="C20" s="1">
        <v>11.023753052047001</v>
      </c>
      <c r="D20" s="1">
        <v>76.993626547810607</v>
      </c>
      <c r="H20" s="13">
        <v>4</v>
      </c>
      <c r="I20" s="14" t="s">
        <v>19</v>
      </c>
      <c r="K20" s="65"/>
      <c r="L20" s="65"/>
    </row>
    <row r="21" spans="1:12" ht="18.75" x14ac:dyDescent="0.3">
      <c r="A21" s="1">
        <v>20</v>
      </c>
      <c r="B21" s="32" t="s">
        <v>22</v>
      </c>
      <c r="C21" s="1">
        <v>10.397980828333001</v>
      </c>
      <c r="D21" s="1">
        <v>77.970564534092702</v>
      </c>
      <c r="H21" s="13">
        <v>4</v>
      </c>
      <c r="I21" s="14" t="s">
        <v>13</v>
      </c>
    </row>
    <row r="22" spans="1:12" ht="18.75" x14ac:dyDescent="0.3">
      <c r="A22" s="1">
        <v>21</v>
      </c>
      <c r="B22" s="32" t="s">
        <v>23</v>
      </c>
      <c r="C22" s="1">
        <v>10.8146448580643</v>
      </c>
      <c r="D22" s="1">
        <v>78.716387460481499</v>
      </c>
    </row>
    <row r="23" spans="1:12" ht="18.75" x14ac:dyDescent="0.3">
      <c r="A23" s="1">
        <v>22</v>
      </c>
      <c r="B23" s="32" t="s">
        <v>24</v>
      </c>
      <c r="C23" s="1">
        <v>10.3724819046689</v>
      </c>
      <c r="D23" s="1">
        <v>78.806631892889101</v>
      </c>
      <c r="H23" s="15">
        <v>5</v>
      </c>
      <c r="I23" s="16" t="s">
        <v>22</v>
      </c>
      <c r="J23" t="s">
        <v>39</v>
      </c>
    </row>
    <row r="24" spans="1:12" ht="18.75" x14ac:dyDescent="0.3">
      <c r="A24" s="1">
        <v>23</v>
      </c>
      <c r="B24" s="32" t="s">
        <v>25</v>
      </c>
      <c r="C24" s="1">
        <v>10.074913831428301</v>
      </c>
      <c r="D24" s="1">
        <v>78.774992922395597</v>
      </c>
      <c r="H24" s="15">
        <v>5</v>
      </c>
      <c r="I24" s="16" t="s">
        <v>11</v>
      </c>
    </row>
    <row r="25" spans="1:12" ht="18.75" x14ac:dyDescent="0.3">
      <c r="A25" s="1">
        <v>24</v>
      </c>
      <c r="B25" s="32" t="s">
        <v>26</v>
      </c>
      <c r="C25" s="1">
        <v>8.7383770014535305</v>
      </c>
      <c r="D25" s="1">
        <v>77.732126869826601</v>
      </c>
      <c r="H25" s="15">
        <v>5</v>
      </c>
      <c r="I25" s="16" t="s">
        <v>12</v>
      </c>
    </row>
    <row r="26" spans="1:12" ht="18.75" x14ac:dyDescent="0.3">
      <c r="A26" s="1">
        <v>25</v>
      </c>
      <c r="B26" s="32" t="s">
        <v>27</v>
      </c>
      <c r="C26" s="1">
        <v>8.1789245474974894</v>
      </c>
      <c r="D26" s="1">
        <v>77.439029293555606</v>
      </c>
      <c r="H26" s="15">
        <v>5</v>
      </c>
      <c r="I26" s="16" t="s">
        <v>10</v>
      </c>
    </row>
    <row r="27" spans="1:12" ht="18.75" x14ac:dyDescent="0.3">
      <c r="A27" s="1">
        <v>26</v>
      </c>
      <c r="B27" s="32" t="s">
        <v>28</v>
      </c>
      <c r="C27" s="1">
        <v>8.7659077726300101</v>
      </c>
      <c r="D27" s="1">
        <v>78.137964322010802</v>
      </c>
    </row>
    <row r="28" spans="1:12" ht="18.75" x14ac:dyDescent="0.3">
      <c r="H28" s="17">
        <v>6</v>
      </c>
      <c r="I28" s="18" t="s">
        <v>26</v>
      </c>
      <c r="J28" t="s">
        <v>40</v>
      </c>
    </row>
    <row r="29" spans="1:12" ht="18.75" x14ac:dyDescent="0.3">
      <c r="H29" s="17">
        <v>6</v>
      </c>
      <c r="I29" s="18" t="s">
        <v>31</v>
      </c>
    </row>
    <row r="30" spans="1:12" ht="18.75" x14ac:dyDescent="0.3">
      <c r="H30" s="17">
        <v>6</v>
      </c>
      <c r="I30" s="18" t="s">
        <v>25</v>
      </c>
    </row>
    <row r="31" spans="1:12" ht="18.75" x14ac:dyDescent="0.3">
      <c r="H31" s="17">
        <v>6</v>
      </c>
      <c r="I31" s="18" t="s">
        <v>24</v>
      </c>
    </row>
    <row r="32" spans="1:12" ht="18.75" x14ac:dyDescent="0.3">
      <c r="H32" s="17">
        <v>6</v>
      </c>
      <c r="I32" s="18" t="s">
        <v>23</v>
      </c>
    </row>
    <row r="34" spans="8:10" ht="18.75" x14ac:dyDescent="0.3">
      <c r="H34" s="19">
        <v>7</v>
      </c>
      <c r="I34" s="20" t="s">
        <v>22</v>
      </c>
      <c r="J34" t="s">
        <v>41</v>
      </c>
    </row>
    <row r="35" spans="8:10" ht="18.75" x14ac:dyDescent="0.3">
      <c r="H35" s="19">
        <v>7</v>
      </c>
      <c r="I35" s="20" t="s">
        <v>21</v>
      </c>
    </row>
    <row r="36" spans="8:10" ht="18.75" x14ac:dyDescent="0.3">
      <c r="H36" s="19" t="s">
        <v>32</v>
      </c>
      <c r="I36" s="20" t="s">
        <v>5</v>
      </c>
    </row>
    <row r="38" spans="8:10" ht="18.75" x14ac:dyDescent="0.3">
      <c r="H38" s="21">
        <v>8</v>
      </c>
      <c r="I38" s="22" t="s">
        <v>33</v>
      </c>
      <c r="J38" t="s">
        <v>42</v>
      </c>
    </row>
    <row r="39" spans="8:10" ht="18.75" x14ac:dyDescent="0.3">
      <c r="H39" s="21">
        <v>8</v>
      </c>
      <c r="I39" s="22" t="s">
        <v>34</v>
      </c>
    </row>
    <row r="41" spans="8:10" ht="18.75" x14ac:dyDescent="0.3">
      <c r="H41" s="23">
        <v>9</v>
      </c>
      <c r="I41" s="24" t="s">
        <v>23</v>
      </c>
      <c r="J41" s="25" t="s">
        <v>44</v>
      </c>
    </row>
    <row r="42" spans="8:10" ht="18.75" x14ac:dyDescent="0.3">
      <c r="H42" s="23">
        <v>9</v>
      </c>
      <c r="I42" s="24" t="s">
        <v>70</v>
      </c>
      <c r="J42" s="25"/>
    </row>
    <row r="43" spans="8:10" ht="18.75" x14ac:dyDescent="0.3">
      <c r="H43" s="23">
        <v>9</v>
      </c>
      <c r="I43" s="2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Q46"/>
  <sheetViews>
    <sheetView tabSelected="1" topLeftCell="A13" zoomScaleNormal="100" workbookViewId="0">
      <selection activeCell="S3" sqref="S3"/>
    </sheetView>
  </sheetViews>
  <sheetFormatPr defaultRowHeight="15" x14ac:dyDescent="0.25"/>
  <cols>
    <col min="1" max="1" width="4.85546875" bestFit="1" customWidth="1"/>
    <col min="2" max="2" width="23.28515625" bestFit="1" customWidth="1"/>
    <col min="3" max="4" width="12" bestFit="1" customWidth="1"/>
    <col min="10" max="10" width="14.7109375" bestFit="1" customWidth="1"/>
    <col min="13" max="13" width="9.140625" style="26"/>
    <col min="14" max="14" width="14.7109375" bestFit="1" customWidth="1"/>
  </cols>
  <sheetData>
    <row r="4" spans="1:17" ht="18.75" x14ac:dyDescent="0.3">
      <c r="A4" s="86" t="s">
        <v>78</v>
      </c>
      <c r="B4" s="86" t="s">
        <v>75</v>
      </c>
      <c r="C4" s="86" t="s">
        <v>76</v>
      </c>
      <c r="D4" s="86" t="s">
        <v>77</v>
      </c>
    </row>
    <row r="5" spans="1:17" ht="18.75" x14ac:dyDescent="0.3">
      <c r="A5" s="1">
        <v>1</v>
      </c>
      <c r="B5" s="33" t="s">
        <v>3</v>
      </c>
      <c r="C5" s="2">
        <v>9.9084141131571197</v>
      </c>
      <c r="D5" s="2">
        <v>78.149530511297698</v>
      </c>
    </row>
    <row r="6" spans="1:17" ht="18.75" x14ac:dyDescent="0.3">
      <c r="A6" s="1">
        <v>2</v>
      </c>
      <c r="B6" s="32" t="s">
        <v>4</v>
      </c>
      <c r="C6" s="1">
        <v>12.9559897936726</v>
      </c>
      <c r="D6" s="1">
        <v>77.584605516857906</v>
      </c>
      <c r="M6" s="28">
        <v>1</v>
      </c>
      <c r="N6" t="s">
        <v>35</v>
      </c>
      <c r="O6" s="2">
        <v>9.9084141131571197</v>
      </c>
      <c r="P6" s="3">
        <v>78.149530511297698</v>
      </c>
      <c r="Q6" s="30">
        <v>1</v>
      </c>
    </row>
    <row r="7" spans="1:17" ht="18.75" x14ac:dyDescent="0.3">
      <c r="A7" s="1">
        <v>3</v>
      </c>
      <c r="B7" s="32" t="s">
        <v>5</v>
      </c>
      <c r="C7" s="1">
        <v>9.9782171613761008</v>
      </c>
      <c r="D7" s="1">
        <v>76.302188190635803</v>
      </c>
      <c r="O7" s="1">
        <v>10.8146448580643</v>
      </c>
      <c r="P7" s="29">
        <v>78.716387460481499</v>
      </c>
      <c r="Q7" s="30">
        <v>21</v>
      </c>
    </row>
    <row r="8" spans="1:17" ht="18.75" x14ac:dyDescent="0.3">
      <c r="A8" s="1">
        <v>4</v>
      </c>
      <c r="B8" s="32" t="s">
        <v>6</v>
      </c>
      <c r="C8" s="1">
        <v>12.519623570791699</v>
      </c>
      <c r="D8" s="1">
        <v>78.218953478226496</v>
      </c>
      <c r="O8" s="1">
        <v>11.958767942831701</v>
      </c>
      <c r="P8" s="29">
        <v>79.489528968671493</v>
      </c>
      <c r="Q8" s="30">
        <v>18</v>
      </c>
    </row>
    <row r="9" spans="1:17" ht="18.75" x14ac:dyDescent="0.3">
      <c r="A9" s="1">
        <v>5</v>
      </c>
      <c r="B9" s="32" t="s">
        <v>7</v>
      </c>
      <c r="C9" s="1">
        <v>12.9278152546536</v>
      </c>
      <c r="D9" s="1">
        <v>79.121273616857906</v>
      </c>
      <c r="O9" s="1">
        <v>12.707954460445199</v>
      </c>
      <c r="P9" s="29">
        <v>79.9771524882091</v>
      </c>
      <c r="Q9" s="30">
        <v>14</v>
      </c>
    </row>
    <row r="10" spans="1:17" ht="18.75" x14ac:dyDescent="0.3">
      <c r="A10" s="1">
        <v>6</v>
      </c>
      <c r="B10" s="32" t="s">
        <v>8</v>
      </c>
      <c r="C10" s="1">
        <v>11.6782231364064</v>
      </c>
      <c r="D10" s="1">
        <v>78.147393960882795</v>
      </c>
      <c r="M10" s="28">
        <v>2</v>
      </c>
      <c r="N10" t="s">
        <v>36</v>
      </c>
      <c r="O10" s="2">
        <v>9.9084141131571197</v>
      </c>
      <c r="P10" s="3">
        <v>78.149530511297698</v>
      </c>
      <c r="Q10" s="30">
        <v>1</v>
      </c>
    </row>
    <row r="11" spans="1:17" ht="18.75" x14ac:dyDescent="0.3">
      <c r="A11" s="1">
        <v>7</v>
      </c>
      <c r="B11" s="32" t="s">
        <v>9</v>
      </c>
      <c r="C11" s="1">
        <v>11.221942537410699</v>
      </c>
      <c r="D11" s="1">
        <v>78.162942484315906</v>
      </c>
      <c r="O11" s="1">
        <v>11.221942537410699</v>
      </c>
      <c r="P11" s="29">
        <v>78.162942484315906</v>
      </c>
      <c r="Q11" s="30">
        <v>7</v>
      </c>
    </row>
    <row r="12" spans="1:17" ht="18.75" x14ac:dyDescent="0.3">
      <c r="A12" s="1">
        <v>8</v>
      </c>
      <c r="B12" s="32" t="s">
        <v>10</v>
      </c>
      <c r="C12" s="1">
        <v>11.140826525224799</v>
      </c>
      <c r="D12" s="1">
        <v>77.203528648839196</v>
      </c>
      <c r="O12" s="1">
        <v>11.6782231364064</v>
      </c>
      <c r="P12" s="29">
        <v>78.147393960882795</v>
      </c>
      <c r="Q12" s="30">
        <v>6</v>
      </c>
    </row>
    <row r="13" spans="1:17" ht="18.75" x14ac:dyDescent="0.3">
      <c r="A13" s="1">
        <v>9</v>
      </c>
      <c r="B13" s="32" t="s">
        <v>11</v>
      </c>
      <c r="C13" s="1">
        <v>11.338215578297399</v>
      </c>
      <c r="D13" s="1">
        <v>77.7155528187008</v>
      </c>
      <c r="O13" s="1">
        <v>12.519623570791699</v>
      </c>
      <c r="P13" s="29">
        <v>78.218953478226496</v>
      </c>
      <c r="Q13" s="30">
        <v>4</v>
      </c>
    </row>
    <row r="14" spans="1:17" ht="18.75" x14ac:dyDescent="0.3">
      <c r="A14" s="1">
        <v>10</v>
      </c>
      <c r="B14" s="32" t="s">
        <v>12</v>
      </c>
      <c r="C14" s="1">
        <v>11.116172078674399</v>
      </c>
      <c r="D14" s="1">
        <v>77.339569526490394</v>
      </c>
      <c r="O14" s="1">
        <v>12.9559897936726</v>
      </c>
      <c r="P14" s="29">
        <v>77.584605516857906</v>
      </c>
      <c r="Q14" s="30">
        <v>2</v>
      </c>
    </row>
    <row r="15" spans="1:17" ht="18.75" x14ac:dyDescent="0.3">
      <c r="A15" s="1">
        <v>11</v>
      </c>
      <c r="B15" s="32" t="s">
        <v>13</v>
      </c>
      <c r="C15" s="1">
        <v>13.07059791162</v>
      </c>
      <c r="D15" s="1">
        <v>80.268487901110106</v>
      </c>
      <c r="O15" s="1">
        <v>19.1013054259078</v>
      </c>
      <c r="P15" s="29">
        <v>72.864999774570705</v>
      </c>
      <c r="Q15" s="30">
        <v>13</v>
      </c>
    </row>
    <row r="16" spans="1:17" ht="18.75" x14ac:dyDescent="0.3">
      <c r="A16" s="1">
        <v>12</v>
      </c>
      <c r="B16" s="32" t="s">
        <v>14</v>
      </c>
      <c r="C16" s="1">
        <v>16.517452710537601</v>
      </c>
      <c r="D16" s="1">
        <v>80.626063647018299</v>
      </c>
      <c r="M16" s="28">
        <v>3</v>
      </c>
      <c r="N16" t="s">
        <v>37</v>
      </c>
      <c r="O16" s="2">
        <v>9.9084141131571197</v>
      </c>
      <c r="P16" s="3">
        <v>78.149530511297698</v>
      </c>
      <c r="Q16" s="2">
        <v>1</v>
      </c>
    </row>
    <row r="17" spans="1:17" ht="18.75" x14ac:dyDescent="0.3">
      <c r="A17" s="1">
        <v>13</v>
      </c>
      <c r="B17" s="32" t="s">
        <v>15</v>
      </c>
      <c r="C17" s="1">
        <v>19.1013054259078</v>
      </c>
      <c r="D17" s="1">
        <v>72.864999774570705</v>
      </c>
      <c r="O17" s="1">
        <v>11.9284908145427</v>
      </c>
      <c r="P17" s="29">
        <v>79.828220638000502</v>
      </c>
      <c r="Q17" s="2">
        <v>16</v>
      </c>
    </row>
    <row r="18" spans="1:17" ht="18.75" x14ac:dyDescent="0.3">
      <c r="A18" s="1">
        <v>14</v>
      </c>
      <c r="B18" s="32" t="s">
        <v>16</v>
      </c>
      <c r="C18" s="1">
        <v>12.707954460445199</v>
      </c>
      <c r="D18" s="1">
        <v>79.9771524882091</v>
      </c>
      <c r="O18" s="1">
        <v>12.707954460445199</v>
      </c>
      <c r="P18" s="29">
        <v>79.9771524882091</v>
      </c>
      <c r="Q18" s="2">
        <v>14</v>
      </c>
    </row>
    <row r="19" spans="1:17" ht="18.75" x14ac:dyDescent="0.3">
      <c r="A19" s="1">
        <v>15</v>
      </c>
      <c r="B19" s="32" t="s">
        <v>17</v>
      </c>
      <c r="C19" s="1">
        <v>12.8281693615146</v>
      </c>
      <c r="D19" s="1">
        <v>79.723579422406104</v>
      </c>
      <c r="O19" s="1">
        <v>13.07059791162</v>
      </c>
      <c r="P19" s="29">
        <v>80.268487901110106</v>
      </c>
      <c r="Q19" s="2">
        <v>11</v>
      </c>
    </row>
    <row r="20" spans="1:17" ht="18.75" x14ac:dyDescent="0.3">
      <c r="A20" s="1">
        <v>16</v>
      </c>
      <c r="B20" s="32" t="s">
        <v>18</v>
      </c>
      <c r="C20" s="1">
        <v>11.9284908145427</v>
      </c>
      <c r="D20" s="1">
        <v>79.828220638000502</v>
      </c>
      <c r="O20" s="1">
        <v>16.517452710537601</v>
      </c>
      <c r="P20" s="29">
        <v>80.626063647018299</v>
      </c>
      <c r="Q20" s="2">
        <v>12</v>
      </c>
    </row>
    <row r="21" spans="1:17" ht="18.75" x14ac:dyDescent="0.3">
      <c r="A21" s="1">
        <v>17</v>
      </c>
      <c r="B21" s="32" t="s">
        <v>19</v>
      </c>
      <c r="C21" s="1">
        <v>12.969611759084801</v>
      </c>
      <c r="D21" s="1">
        <v>79.944795276378997</v>
      </c>
      <c r="M21" s="28">
        <v>4</v>
      </c>
      <c r="N21" t="s">
        <v>38</v>
      </c>
      <c r="O21" s="2">
        <v>9.9084141131571197</v>
      </c>
      <c r="P21" s="3">
        <v>78.149530511297698</v>
      </c>
      <c r="Q21" s="2">
        <v>1</v>
      </c>
    </row>
    <row r="22" spans="1:17" ht="18.75" x14ac:dyDescent="0.3">
      <c r="A22" s="1">
        <v>18</v>
      </c>
      <c r="B22" s="32" t="s">
        <v>20</v>
      </c>
      <c r="C22" s="1">
        <v>11.958767942831701</v>
      </c>
      <c r="D22" s="1">
        <v>79.489528968671493</v>
      </c>
      <c r="O22" s="1">
        <v>11.958767942831701</v>
      </c>
      <c r="P22" s="29">
        <v>79.489528968671493</v>
      </c>
      <c r="Q22" s="2">
        <v>18</v>
      </c>
    </row>
    <row r="23" spans="1:17" ht="18.75" x14ac:dyDescent="0.3">
      <c r="A23" s="1">
        <v>19</v>
      </c>
      <c r="B23" s="32" t="s">
        <v>21</v>
      </c>
      <c r="C23" s="1">
        <v>11.023753052047001</v>
      </c>
      <c r="D23" s="1">
        <v>76.993626547810607</v>
      </c>
      <c r="O23" s="1">
        <v>12.9278152546536</v>
      </c>
      <c r="P23" s="29">
        <v>79.121273616857906</v>
      </c>
      <c r="Q23" s="2">
        <v>5</v>
      </c>
    </row>
    <row r="24" spans="1:17" ht="18.75" x14ac:dyDescent="0.3">
      <c r="A24" s="1">
        <v>20</v>
      </c>
      <c r="B24" s="32" t="s">
        <v>22</v>
      </c>
      <c r="C24" s="1">
        <v>10.397980828333001</v>
      </c>
      <c r="D24" s="1">
        <v>77.970564534092702</v>
      </c>
      <c r="O24" s="1">
        <v>12.8281693615146</v>
      </c>
      <c r="P24" s="29">
        <v>79.723579422406104</v>
      </c>
      <c r="Q24" s="2">
        <v>15</v>
      </c>
    </row>
    <row r="25" spans="1:17" ht="18.75" x14ac:dyDescent="0.3">
      <c r="A25" s="1">
        <v>21</v>
      </c>
      <c r="B25" s="32" t="s">
        <v>23</v>
      </c>
      <c r="C25" s="1">
        <v>10.8146448580643</v>
      </c>
      <c r="D25" s="1">
        <v>78.716387460481499</v>
      </c>
      <c r="O25" s="1">
        <v>12.969611759084801</v>
      </c>
      <c r="P25" s="29">
        <v>79.944795276378997</v>
      </c>
      <c r="Q25" s="2">
        <v>17</v>
      </c>
    </row>
    <row r="26" spans="1:17" ht="18.75" x14ac:dyDescent="0.3">
      <c r="A26" s="1">
        <v>22</v>
      </c>
      <c r="B26" s="32" t="s">
        <v>24</v>
      </c>
      <c r="C26" s="1">
        <v>10.3724819046689</v>
      </c>
      <c r="D26" s="1">
        <v>78.806631892889101</v>
      </c>
      <c r="O26" s="1">
        <v>13.07059791162</v>
      </c>
      <c r="P26" s="29">
        <v>80.268487901110106</v>
      </c>
      <c r="Q26" s="2">
        <v>11</v>
      </c>
    </row>
    <row r="27" spans="1:17" ht="18.75" x14ac:dyDescent="0.3">
      <c r="A27" s="1">
        <v>23</v>
      </c>
      <c r="B27" s="32" t="s">
        <v>25</v>
      </c>
      <c r="C27" s="1">
        <v>10.074913831428301</v>
      </c>
      <c r="D27" s="1">
        <v>78.774992922395597</v>
      </c>
      <c r="M27" s="28">
        <v>5</v>
      </c>
      <c r="N27" t="s">
        <v>39</v>
      </c>
      <c r="O27" s="2">
        <v>9.9084141131571197</v>
      </c>
      <c r="P27" s="3">
        <v>78.149530511297698</v>
      </c>
      <c r="Q27" s="2">
        <v>1</v>
      </c>
    </row>
    <row r="28" spans="1:17" ht="18.75" x14ac:dyDescent="0.3">
      <c r="A28" s="1">
        <v>24</v>
      </c>
      <c r="B28" s="32" t="s">
        <v>26</v>
      </c>
      <c r="C28" s="1">
        <v>8.7383770014535305</v>
      </c>
      <c r="D28" s="1">
        <v>77.732126869826601</v>
      </c>
      <c r="O28" s="1">
        <v>10.397980828333001</v>
      </c>
      <c r="P28" s="29">
        <v>77.970564534092702</v>
      </c>
      <c r="Q28" s="2">
        <v>20</v>
      </c>
    </row>
    <row r="29" spans="1:17" ht="18.75" x14ac:dyDescent="0.3">
      <c r="A29" s="1">
        <v>25</v>
      </c>
      <c r="B29" s="32" t="s">
        <v>27</v>
      </c>
      <c r="C29" s="1">
        <v>8.1789245474974894</v>
      </c>
      <c r="D29" s="1">
        <v>77.439029293555606</v>
      </c>
      <c r="O29" s="1">
        <v>11.338215578297399</v>
      </c>
      <c r="P29" s="29">
        <v>77.7155528187008</v>
      </c>
      <c r="Q29" s="2">
        <v>9</v>
      </c>
    </row>
    <row r="30" spans="1:17" ht="18.75" x14ac:dyDescent="0.3">
      <c r="A30" s="1">
        <v>26</v>
      </c>
      <c r="B30" s="32" t="s">
        <v>28</v>
      </c>
      <c r="C30" s="1">
        <v>8.7659077726300101</v>
      </c>
      <c r="D30" s="1">
        <v>78.137964322010802</v>
      </c>
      <c r="O30" s="1">
        <v>11.116172078674399</v>
      </c>
      <c r="P30" s="29">
        <v>77.339569526490394</v>
      </c>
      <c r="Q30" s="2">
        <v>10</v>
      </c>
    </row>
    <row r="31" spans="1:17" x14ac:dyDescent="0.25">
      <c r="O31" s="1">
        <v>11.140826525224799</v>
      </c>
      <c r="P31" s="29">
        <v>77.203528648839196</v>
      </c>
      <c r="Q31" s="2">
        <v>8</v>
      </c>
    </row>
    <row r="32" spans="1:17" x14ac:dyDescent="0.25">
      <c r="M32" s="28">
        <v>6</v>
      </c>
      <c r="N32" t="s">
        <v>40</v>
      </c>
      <c r="O32" s="1">
        <v>8.7383770014535305</v>
      </c>
      <c r="P32" s="29">
        <v>77.732126869826601</v>
      </c>
      <c r="Q32" s="2">
        <v>24</v>
      </c>
    </row>
    <row r="33" spans="13:17" x14ac:dyDescent="0.25">
      <c r="O33" s="2">
        <v>9.9084141131571197</v>
      </c>
      <c r="P33" s="3">
        <v>78.149530511297698</v>
      </c>
      <c r="Q33" s="2">
        <v>1</v>
      </c>
    </row>
    <row r="34" spans="13:17" x14ac:dyDescent="0.25">
      <c r="O34" s="1">
        <v>10.074913831428301</v>
      </c>
      <c r="P34" s="29">
        <v>78.774992922395597</v>
      </c>
      <c r="Q34" s="2">
        <v>23</v>
      </c>
    </row>
    <row r="35" spans="13:17" x14ac:dyDescent="0.25">
      <c r="O35" s="1">
        <v>10.3724819046689</v>
      </c>
      <c r="P35" s="29">
        <v>78.806631892889101</v>
      </c>
      <c r="Q35" s="2">
        <v>22</v>
      </c>
    </row>
    <row r="36" spans="13:17" x14ac:dyDescent="0.25">
      <c r="O36" s="1">
        <v>10.8146448580643</v>
      </c>
      <c r="P36" s="29">
        <v>78.716387460481499</v>
      </c>
      <c r="Q36" s="2">
        <v>21</v>
      </c>
    </row>
    <row r="37" spans="13:17" x14ac:dyDescent="0.25">
      <c r="M37" s="28">
        <v>7</v>
      </c>
      <c r="N37" t="s">
        <v>41</v>
      </c>
      <c r="O37" s="2">
        <v>9.9084141131571197</v>
      </c>
      <c r="P37" s="3">
        <v>78.149530511297698</v>
      </c>
      <c r="Q37" s="30">
        <v>1</v>
      </c>
    </row>
    <row r="38" spans="13:17" x14ac:dyDescent="0.25">
      <c r="O38" s="1">
        <v>10.397980828333001</v>
      </c>
      <c r="P38" s="29">
        <v>77.970564534092702</v>
      </c>
      <c r="Q38" s="30">
        <v>20</v>
      </c>
    </row>
    <row r="39" spans="13:17" x14ac:dyDescent="0.25">
      <c r="O39" s="1">
        <v>11.023753052047001</v>
      </c>
      <c r="P39" s="29">
        <v>76.993626547810607</v>
      </c>
      <c r="Q39" s="30">
        <v>19</v>
      </c>
    </row>
    <row r="40" spans="13:17" x14ac:dyDescent="0.25">
      <c r="O40" s="1">
        <v>9.9782171613761008</v>
      </c>
      <c r="P40" s="29">
        <v>76.302188190635803</v>
      </c>
      <c r="Q40" s="30">
        <v>3</v>
      </c>
    </row>
    <row r="41" spans="13:17" x14ac:dyDescent="0.25">
      <c r="M41" s="28">
        <v>8</v>
      </c>
      <c r="N41" t="s">
        <v>42</v>
      </c>
      <c r="O41" s="2">
        <v>9.9084141131571197</v>
      </c>
      <c r="P41" s="3">
        <v>78.149530511297698</v>
      </c>
      <c r="Q41" s="30">
        <v>1</v>
      </c>
    </row>
    <row r="42" spans="13:17" x14ac:dyDescent="0.25">
      <c r="O42" s="1">
        <v>8.7659077726300101</v>
      </c>
      <c r="P42" s="29">
        <v>78.137964322010802</v>
      </c>
      <c r="Q42" s="2">
        <v>26</v>
      </c>
    </row>
    <row r="43" spans="13:17" x14ac:dyDescent="0.25">
      <c r="O43" s="1">
        <v>8.1789245474974894</v>
      </c>
      <c r="P43" s="29">
        <v>77.439029293555606</v>
      </c>
      <c r="Q43" s="2">
        <v>25</v>
      </c>
    </row>
    <row r="44" spans="13:17" x14ac:dyDescent="0.25">
      <c r="M44" s="28">
        <v>9</v>
      </c>
      <c r="N44" s="25" t="s">
        <v>43</v>
      </c>
      <c r="O44" s="1">
        <v>10.8146448580643</v>
      </c>
      <c r="P44" s="29">
        <v>78.716387460481499</v>
      </c>
      <c r="Q44" s="2">
        <v>21</v>
      </c>
    </row>
    <row r="45" spans="13:17" x14ac:dyDescent="0.25">
      <c r="O45" s="2">
        <v>9.9084141131571197</v>
      </c>
      <c r="P45" s="3">
        <v>78.149530511297698</v>
      </c>
      <c r="Q45" s="2">
        <v>1</v>
      </c>
    </row>
    <row r="46" spans="13:17" x14ac:dyDescent="0.25">
      <c r="O46" s="1">
        <v>8.7383770014535305</v>
      </c>
      <c r="P46" s="29">
        <v>77.732126869826601</v>
      </c>
      <c r="Q46" s="2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71"/>
  <sheetViews>
    <sheetView topLeftCell="A58" workbookViewId="0">
      <selection activeCell="O23" sqref="O23"/>
    </sheetView>
  </sheetViews>
  <sheetFormatPr defaultRowHeight="15" x14ac:dyDescent="0.25"/>
  <cols>
    <col min="1" max="1" width="23.28515625" bestFit="1" customWidth="1"/>
    <col min="4" max="4" width="11.5703125" bestFit="1" customWidth="1"/>
    <col min="5" max="5" width="12.42578125" bestFit="1" customWidth="1"/>
    <col min="6" max="6" width="27.5703125" bestFit="1" customWidth="1"/>
    <col min="7" max="7" width="21.42578125" bestFit="1" customWidth="1"/>
    <col min="8" max="8" width="43.85546875" bestFit="1" customWidth="1"/>
    <col min="9" max="9" width="20.85546875" bestFit="1" customWidth="1"/>
    <col min="10" max="10" width="23.140625" bestFit="1" customWidth="1"/>
    <col min="13" max="13" width="11.5703125" bestFit="1" customWidth="1"/>
    <col min="14" max="14" width="12.42578125" bestFit="1" customWidth="1"/>
    <col min="15" max="15" width="27.5703125" bestFit="1" customWidth="1"/>
    <col min="16" max="16" width="21.42578125" bestFit="1" customWidth="1"/>
    <col min="17" max="17" width="17.140625" bestFit="1" customWidth="1"/>
    <col min="18" max="18" width="19.5703125" bestFit="1" customWidth="1"/>
    <col min="19" max="19" width="15.5703125" bestFit="1" customWidth="1"/>
    <col min="20" max="20" width="33.140625" bestFit="1" customWidth="1"/>
  </cols>
  <sheetData>
    <row r="1" spans="1:20" ht="15.75" thickBot="1" x14ac:dyDescent="0.3"/>
    <row r="2" spans="1:20" ht="19.5" thickBot="1" x14ac:dyDescent="0.35">
      <c r="A2" s="31" t="s">
        <v>45</v>
      </c>
      <c r="B2" s="31" t="s">
        <v>47</v>
      </c>
      <c r="C2" s="31" t="s">
        <v>48</v>
      </c>
      <c r="D2" s="31" t="s">
        <v>49</v>
      </c>
      <c r="E2" s="76" t="s">
        <v>50</v>
      </c>
      <c r="F2" s="68" t="s">
        <v>51</v>
      </c>
      <c r="G2" s="68" t="s">
        <v>52</v>
      </c>
      <c r="H2" s="68" t="s">
        <v>53</v>
      </c>
      <c r="I2" s="68" t="s">
        <v>74</v>
      </c>
      <c r="J2" s="77" t="s">
        <v>54</v>
      </c>
      <c r="K2" s="53" t="s">
        <v>47</v>
      </c>
      <c r="L2" s="54" t="s">
        <v>48</v>
      </c>
      <c r="M2" s="54" t="s">
        <v>49</v>
      </c>
      <c r="N2" s="54" t="s">
        <v>50</v>
      </c>
      <c r="O2" s="55" t="s">
        <v>51</v>
      </c>
      <c r="P2" s="74" t="s">
        <v>52</v>
      </c>
      <c r="Q2" s="72" t="s">
        <v>67</v>
      </c>
      <c r="R2" s="68" t="s">
        <v>68</v>
      </c>
      <c r="S2" s="68" t="s">
        <v>69</v>
      </c>
    </row>
    <row r="3" spans="1:20" ht="18.75" x14ac:dyDescent="0.3">
      <c r="A3" s="32" t="s">
        <v>29</v>
      </c>
      <c r="B3" s="32">
        <v>38</v>
      </c>
      <c r="C3" s="32">
        <v>150.69999999999999</v>
      </c>
      <c r="D3" s="32">
        <v>26</v>
      </c>
      <c r="E3" s="38">
        <v>170.15</v>
      </c>
      <c r="F3" s="1">
        <f>SUM(C3,E3)</f>
        <v>320.85000000000002</v>
      </c>
      <c r="G3" s="1">
        <f>SUM(B3,D3)</f>
        <v>64</v>
      </c>
      <c r="H3" s="1">
        <f>F3/$F$25</f>
        <v>1.5394759342750057E-2</v>
      </c>
      <c r="I3" s="84">
        <f>F3/(MAX(F3:F24)-MIN(F3:F24))</f>
        <v>6.0492423599681003E-2</v>
      </c>
      <c r="J3" s="78" t="s">
        <v>23</v>
      </c>
      <c r="K3" s="50">
        <v>297</v>
      </c>
      <c r="L3" s="51">
        <f>3355.29/2</f>
        <v>1677.645</v>
      </c>
      <c r="M3" s="51">
        <v>43</v>
      </c>
      <c r="N3" s="51">
        <f>697.86/2</f>
        <v>348.93</v>
      </c>
      <c r="O3" s="51">
        <f>SUM(L3,N3)</f>
        <v>2026.575</v>
      </c>
      <c r="P3" s="52">
        <f>SUM(K3,M3)</f>
        <v>340</v>
      </c>
    </row>
    <row r="4" spans="1:20" ht="18.75" x14ac:dyDescent="0.3">
      <c r="A4" s="32" t="s">
        <v>6</v>
      </c>
      <c r="B4" s="32">
        <v>65</v>
      </c>
      <c r="C4" s="32">
        <v>305.45</v>
      </c>
      <c r="D4" s="32">
        <v>6</v>
      </c>
      <c r="E4" s="38">
        <v>17.649999999999999</v>
      </c>
      <c r="F4" s="1">
        <f t="shared" ref="F4:F29" si="0">SUM(C4,E4)</f>
        <v>323.09999999999997</v>
      </c>
      <c r="G4" s="1">
        <f>SUM(B4,D4)</f>
        <v>71</v>
      </c>
      <c r="H4" s="1">
        <f>F4/$F$25</f>
        <v>1.5502716981899775E-2</v>
      </c>
      <c r="I4" s="84">
        <f>F4/(MAX(F4:F31)-MIN(F4:F31))</f>
        <v>1.5502716981899775E-2</v>
      </c>
      <c r="J4" s="78" t="s">
        <v>20</v>
      </c>
      <c r="K4" s="5">
        <f>128/2</f>
        <v>64</v>
      </c>
      <c r="L4" s="32">
        <f>1119.55/2</f>
        <v>559.77499999999998</v>
      </c>
      <c r="M4" s="32">
        <f>33/2</f>
        <v>16.5</v>
      </c>
      <c r="N4" s="32">
        <f>170.35/2</f>
        <v>85.174999999999997</v>
      </c>
      <c r="O4" s="32">
        <f t="shared" ref="O4:O5" si="1">SUM(L4,N4)</f>
        <v>644.94999999999993</v>
      </c>
      <c r="P4" s="36">
        <v>81</v>
      </c>
    </row>
    <row r="5" spans="1:20" ht="19.5" thickBot="1" x14ac:dyDescent="0.35">
      <c r="A5" s="32" t="s">
        <v>7</v>
      </c>
      <c r="B5" s="32">
        <v>37</v>
      </c>
      <c r="C5" s="32">
        <v>262.7</v>
      </c>
      <c r="D5" s="32">
        <v>14</v>
      </c>
      <c r="E5" s="38">
        <v>119.9</v>
      </c>
      <c r="F5" s="1">
        <f t="shared" si="0"/>
        <v>382.6</v>
      </c>
      <c r="G5" s="1">
        <f>SUM(B5,D5)</f>
        <v>51</v>
      </c>
      <c r="H5" s="1">
        <f>F5/$F$25</f>
        <v>1.8357596772747925E-2</v>
      </c>
      <c r="I5" s="84">
        <f>F5/(MAX(F5:F32)-MIN(F5:F32))</f>
        <v>1.8357596772747925E-2</v>
      </c>
      <c r="J5" s="78" t="s">
        <v>16</v>
      </c>
      <c r="K5" s="5">
        <f>41/2</f>
        <v>20.5</v>
      </c>
      <c r="L5" s="32">
        <f>423.78/2</f>
        <v>211.89</v>
      </c>
      <c r="M5" s="32">
        <f>2/2</f>
        <v>1</v>
      </c>
      <c r="N5" s="32">
        <f>11.66/2</f>
        <v>5.83</v>
      </c>
      <c r="O5" s="35">
        <f t="shared" si="1"/>
        <v>217.72</v>
      </c>
      <c r="P5" s="42">
        <v>22</v>
      </c>
    </row>
    <row r="6" spans="1:20" ht="18.75" x14ac:dyDescent="0.3">
      <c r="A6" s="32" t="s">
        <v>8</v>
      </c>
      <c r="B6" s="32">
        <v>131</v>
      </c>
      <c r="C6" s="32">
        <v>791.3</v>
      </c>
      <c r="D6" s="32">
        <v>28</v>
      </c>
      <c r="E6" s="38">
        <v>109.35</v>
      </c>
      <c r="F6" s="1">
        <f t="shared" si="0"/>
        <v>900.65</v>
      </c>
      <c r="G6" s="1">
        <f>SUM(B6,D6)</f>
        <v>159</v>
      </c>
      <c r="H6" s="1">
        <f>F6/$F$25</f>
        <v>4.3214243422308986E-2</v>
      </c>
      <c r="I6" s="84">
        <f>F6/(MAX(F6:F33)-MIN(F6:F33))</f>
        <v>4.3214243422308986E-2</v>
      </c>
      <c r="J6" s="79" t="s">
        <v>63</v>
      </c>
      <c r="K6" s="5">
        <f>SUM(K3:K5)</f>
        <v>381.5</v>
      </c>
      <c r="L6" s="32">
        <f t="shared" ref="L6:N6" si="2">SUM(L3:L5)</f>
        <v>2449.31</v>
      </c>
      <c r="M6" s="32">
        <f t="shared" si="2"/>
        <v>60.5</v>
      </c>
      <c r="N6" s="38">
        <f t="shared" si="2"/>
        <v>439.935</v>
      </c>
      <c r="O6" s="38">
        <f>SUM(O3:O5)</f>
        <v>2889.2449999999999</v>
      </c>
      <c r="P6" s="43">
        <f>SUM(P3:P5)</f>
        <v>443</v>
      </c>
    </row>
    <row r="7" spans="1:20" ht="19.5" thickBot="1" x14ac:dyDescent="0.35">
      <c r="A7" s="32" t="s">
        <v>9</v>
      </c>
      <c r="B7" s="32">
        <v>34</v>
      </c>
      <c r="C7" s="32">
        <v>113.35</v>
      </c>
      <c r="D7" s="32">
        <v>10</v>
      </c>
      <c r="E7" s="38">
        <v>36.049999999999997</v>
      </c>
      <c r="F7" s="1">
        <f>SUM(C7,E7)</f>
        <v>149.39999999999998</v>
      </c>
      <c r="G7" s="1">
        <f>SUM(B7,D7)</f>
        <v>44</v>
      </c>
      <c r="H7" s="1">
        <f>F7/$F$25</f>
        <v>7.1683872395413998E-3</v>
      </c>
      <c r="I7" s="84">
        <f>F7/(MAX(F7:F33)-MIN(F7:F33))</f>
        <v>7.1683872395413998E-3</v>
      </c>
      <c r="J7" s="80" t="s">
        <v>64</v>
      </c>
      <c r="K7" s="41">
        <f>AVERAGE(K3:K5)</f>
        <v>127.16666666666667</v>
      </c>
      <c r="L7" s="37">
        <f t="shared" ref="L7:P7" si="3">AVERAGE(L3:L5)</f>
        <v>816.43666666666661</v>
      </c>
      <c r="M7" s="37">
        <f t="shared" si="3"/>
        <v>20.166666666666668</v>
      </c>
      <c r="N7" s="39">
        <f t="shared" si="3"/>
        <v>146.64500000000001</v>
      </c>
      <c r="O7" s="39">
        <f t="shared" si="3"/>
        <v>963.08166666666659</v>
      </c>
      <c r="P7" s="46">
        <f t="shared" si="3"/>
        <v>147.66666666666666</v>
      </c>
      <c r="Q7" s="4">
        <f>O7/P7</f>
        <v>6.5219977426636566</v>
      </c>
      <c r="R7" s="68">
        <v>441</v>
      </c>
      <c r="S7" s="1">
        <v>147</v>
      </c>
    </row>
    <row r="8" spans="1:20" ht="19.5" thickBot="1" x14ac:dyDescent="0.35">
      <c r="A8" s="32" t="s">
        <v>10</v>
      </c>
      <c r="B8" s="32">
        <v>74</v>
      </c>
      <c r="C8" s="32">
        <v>310.3</v>
      </c>
      <c r="D8" s="32">
        <v>18</v>
      </c>
      <c r="E8" s="38">
        <v>125.3</v>
      </c>
      <c r="F8" s="1">
        <f>SUM(C8,E8)</f>
        <v>435.6</v>
      </c>
      <c r="G8" s="1">
        <f>SUM(B8,D8)</f>
        <v>92</v>
      </c>
      <c r="H8" s="1">
        <f>F8/$F$25</f>
        <v>2.090059893938577E-2</v>
      </c>
      <c r="I8" s="84">
        <f>F8/(MAX(F8:F36)-MIN(F8:F36))</f>
        <v>2.090059893938577E-2</v>
      </c>
      <c r="J8" s="73"/>
      <c r="K8" s="73"/>
      <c r="L8" s="73"/>
      <c r="M8" s="73"/>
      <c r="N8" s="73"/>
      <c r="O8" s="73"/>
      <c r="P8" s="73"/>
    </row>
    <row r="9" spans="1:20" ht="19.5" thickBot="1" x14ac:dyDescent="0.35">
      <c r="A9" s="32" t="s">
        <v>11</v>
      </c>
      <c r="B9" s="32">
        <v>135</v>
      </c>
      <c r="C9" s="32">
        <v>579.4</v>
      </c>
      <c r="D9" s="32">
        <v>32</v>
      </c>
      <c r="E9" s="38">
        <v>253.3</v>
      </c>
      <c r="F9" s="1">
        <f>SUM(C9,E9)</f>
        <v>832.7</v>
      </c>
      <c r="G9" s="1">
        <f>SUM(B9,D9)</f>
        <v>167</v>
      </c>
      <c r="H9" s="1">
        <f>F9/$F$25</f>
        <v>3.9953922719987447E-2</v>
      </c>
      <c r="I9" s="84">
        <f>F9/(MAX(F9:F37)-MIN(F9:F37))</f>
        <v>3.9953922719987447E-2</v>
      </c>
      <c r="J9" s="77" t="s">
        <v>55</v>
      </c>
      <c r="K9" s="53" t="s">
        <v>47</v>
      </c>
      <c r="L9" s="54" t="s">
        <v>48</v>
      </c>
      <c r="M9" s="54" t="s">
        <v>49</v>
      </c>
      <c r="N9" s="54" t="s">
        <v>50</v>
      </c>
      <c r="O9" s="55" t="s">
        <v>51</v>
      </c>
      <c r="P9" s="74" t="s">
        <v>52</v>
      </c>
      <c r="Q9" s="72" t="s">
        <v>67</v>
      </c>
      <c r="R9" s="68" t="s">
        <v>68</v>
      </c>
      <c r="S9" s="68" t="s">
        <v>69</v>
      </c>
      <c r="T9" s="56" t="s">
        <v>71</v>
      </c>
    </row>
    <row r="10" spans="1:20" ht="18.75" x14ac:dyDescent="0.3">
      <c r="A10" s="32" t="s">
        <v>12</v>
      </c>
      <c r="B10" s="32">
        <v>55</v>
      </c>
      <c r="C10" s="32">
        <v>249.32</v>
      </c>
      <c r="D10" s="32">
        <v>6</v>
      </c>
      <c r="E10" s="38">
        <v>15.5</v>
      </c>
      <c r="F10" s="1">
        <f>SUM(C10,E10)</f>
        <v>264.82</v>
      </c>
      <c r="G10" s="1">
        <f>SUM(B10,D10)</f>
        <v>61</v>
      </c>
      <c r="H10" s="1">
        <f>F10/$F$25</f>
        <v>1.2706374222057254E-2</v>
      </c>
      <c r="I10" s="84">
        <f>F10/(MAX(F10:F38)-MIN(F10:F38))</f>
        <v>1.2706374222057254E-2</v>
      </c>
      <c r="J10" s="81" t="s">
        <v>9</v>
      </c>
      <c r="K10" s="50">
        <v>34</v>
      </c>
      <c r="L10" s="51">
        <v>113.35</v>
      </c>
      <c r="M10" s="51">
        <v>10</v>
      </c>
      <c r="N10" s="51">
        <v>36.049999999999997</v>
      </c>
      <c r="O10" s="51">
        <f>SUM(L10,N10)</f>
        <v>149.39999999999998</v>
      </c>
      <c r="P10" s="52">
        <f>SUM(K10,M10)</f>
        <v>44</v>
      </c>
    </row>
    <row r="11" spans="1:20" ht="18.75" x14ac:dyDescent="0.3">
      <c r="A11" s="32" t="s">
        <v>13</v>
      </c>
      <c r="B11" s="32">
        <v>467</v>
      </c>
      <c r="C11" s="32">
        <v>2862.47</v>
      </c>
      <c r="D11" s="32">
        <v>269</v>
      </c>
      <c r="E11" s="38">
        <v>2441.5</v>
      </c>
      <c r="F11" s="1">
        <f>SUM(C11,E11)</f>
        <v>5303.9699999999993</v>
      </c>
      <c r="G11" s="1">
        <f>SUM(B11,D11)</f>
        <v>736</v>
      </c>
      <c r="H11" s="1">
        <f>F11/$F$25</f>
        <v>0.25449070192041767</v>
      </c>
      <c r="I11" s="84">
        <f>F11/(MAX(F11:F39)-MIN(F11:F39))</f>
        <v>0.25449070192041767</v>
      </c>
      <c r="J11" s="81" t="s">
        <v>8</v>
      </c>
      <c r="K11" s="5">
        <v>131</v>
      </c>
      <c r="L11" s="32">
        <v>791.3</v>
      </c>
      <c r="M11" s="32">
        <v>28</v>
      </c>
      <c r="N11" s="32">
        <v>109.35</v>
      </c>
      <c r="O11" s="32">
        <f t="shared" ref="O11:O14" si="4">SUM(L11,N11)</f>
        <v>900.65</v>
      </c>
      <c r="P11" s="36">
        <f t="shared" ref="P11:P14" si="5">SUM(K11,M11)</f>
        <v>159</v>
      </c>
    </row>
    <row r="12" spans="1:20" ht="18.75" x14ac:dyDescent="0.3">
      <c r="A12" s="32" t="s">
        <v>16</v>
      </c>
      <c r="B12" s="32">
        <v>41</v>
      </c>
      <c r="C12" s="32">
        <v>423.78</v>
      </c>
      <c r="D12" s="32">
        <v>2</v>
      </c>
      <c r="E12" s="38">
        <v>11.66</v>
      </c>
      <c r="F12" s="1">
        <f>SUM(C12,E12)</f>
        <v>435.44</v>
      </c>
      <c r="G12" s="1">
        <f>SUM(B12,D12)</f>
        <v>43</v>
      </c>
      <c r="H12" s="1">
        <f>F12/$F$25</f>
        <v>2.0892921951712901E-2</v>
      </c>
      <c r="I12" s="84">
        <f>F12/(MAX(F12:F43)-MIN(F12:F43))</f>
        <v>2.0892921951712901E-2</v>
      </c>
      <c r="J12" s="81" t="s">
        <v>6</v>
      </c>
      <c r="K12" s="5">
        <v>65</v>
      </c>
      <c r="L12" s="32">
        <v>305.45</v>
      </c>
      <c r="M12" s="32">
        <v>6</v>
      </c>
      <c r="N12" s="38">
        <v>17.649999999999999</v>
      </c>
      <c r="O12" s="32">
        <f t="shared" si="4"/>
        <v>323.09999999999997</v>
      </c>
      <c r="P12" s="36">
        <f t="shared" si="5"/>
        <v>71</v>
      </c>
    </row>
    <row r="13" spans="1:20" ht="18.75" x14ac:dyDescent="0.3">
      <c r="A13" s="32" t="s">
        <v>17</v>
      </c>
      <c r="B13" s="32">
        <v>18</v>
      </c>
      <c r="C13" s="32">
        <v>96.46</v>
      </c>
      <c r="D13" s="32">
        <v>30</v>
      </c>
      <c r="E13" s="38">
        <v>630.41999999999996</v>
      </c>
      <c r="F13" s="1">
        <f>SUM(C13,E13)</f>
        <v>726.88</v>
      </c>
      <c r="G13" s="1">
        <f>SUM(B13,D13)</f>
        <v>48</v>
      </c>
      <c r="H13" s="1">
        <f>F13/$F$25</f>
        <v>3.4876554997843728E-2</v>
      </c>
      <c r="I13" s="84">
        <f>F13/(MAX(F13:F44)-MIN(F13:F44))</f>
        <v>3.4876554997843728E-2</v>
      </c>
      <c r="J13" s="81" t="s">
        <v>29</v>
      </c>
      <c r="K13" s="5">
        <v>38</v>
      </c>
      <c r="L13" s="32">
        <v>150.69999999999999</v>
      </c>
      <c r="M13" s="32">
        <v>26</v>
      </c>
      <c r="N13" s="38">
        <v>170.15</v>
      </c>
      <c r="O13" s="32">
        <f t="shared" si="4"/>
        <v>320.85000000000002</v>
      </c>
      <c r="P13" s="36">
        <f t="shared" si="5"/>
        <v>64</v>
      </c>
    </row>
    <row r="14" spans="1:20" ht="19.5" thickBot="1" x14ac:dyDescent="0.35">
      <c r="A14" s="32" t="s">
        <v>18</v>
      </c>
      <c r="B14" s="32">
        <v>27</v>
      </c>
      <c r="C14" s="32">
        <v>188.65</v>
      </c>
      <c r="D14" s="32">
        <v>12</v>
      </c>
      <c r="E14" s="38">
        <v>58.1</v>
      </c>
      <c r="F14" s="1">
        <f>SUM(C14,E14)</f>
        <v>246.75</v>
      </c>
      <c r="G14" s="1">
        <f>SUM(B14,D14)</f>
        <v>39</v>
      </c>
      <c r="H14" s="1">
        <f>F14/$F$25</f>
        <v>1.1839354426752614E-2</v>
      </c>
      <c r="I14" s="84">
        <f>F14/(MAX(F14:F45)-MIN(F14:F45))</f>
        <v>1.1839354426752614E-2</v>
      </c>
      <c r="J14" s="81" t="s">
        <v>15</v>
      </c>
      <c r="K14" s="5">
        <v>0</v>
      </c>
      <c r="L14" s="32">
        <v>0</v>
      </c>
      <c r="M14" s="32">
        <v>0</v>
      </c>
      <c r="N14" s="38">
        <v>0</v>
      </c>
      <c r="O14" s="32">
        <f t="shared" si="4"/>
        <v>0</v>
      </c>
      <c r="P14" s="42">
        <f t="shared" si="5"/>
        <v>0</v>
      </c>
    </row>
    <row r="15" spans="1:20" ht="18.75" x14ac:dyDescent="0.3">
      <c r="A15" s="32" t="s">
        <v>19</v>
      </c>
      <c r="B15" s="32">
        <v>9</v>
      </c>
      <c r="C15" s="32">
        <v>16.34</v>
      </c>
      <c r="D15" s="32">
        <v>4</v>
      </c>
      <c r="E15" s="38">
        <v>46</v>
      </c>
      <c r="F15" s="1">
        <f>SUM(C15,E15)</f>
        <v>62.34</v>
      </c>
      <c r="G15" s="1">
        <f>SUM(B15,D15)</f>
        <v>13</v>
      </c>
      <c r="H15" s="1">
        <f>F15/$F$25</f>
        <v>2.9911463220415723E-3</v>
      </c>
      <c r="I15" s="84">
        <f>F15/(MAX(F15:F46)-MIN(F15:F46))</f>
        <v>2.9911463220415723E-3</v>
      </c>
      <c r="J15" s="79" t="s">
        <v>63</v>
      </c>
      <c r="K15" s="5">
        <f>SUM(K10:K14)</f>
        <v>268</v>
      </c>
      <c r="L15" s="32">
        <f t="shared" ref="L15:P15" si="6">SUM(L10:L14)</f>
        <v>1360.8</v>
      </c>
      <c r="M15" s="32">
        <f t="shared" si="6"/>
        <v>70</v>
      </c>
      <c r="N15" s="38">
        <f t="shared" si="6"/>
        <v>333.2</v>
      </c>
      <c r="O15" s="38">
        <f t="shared" si="6"/>
        <v>1694</v>
      </c>
      <c r="P15" s="43">
        <f t="shared" si="6"/>
        <v>338</v>
      </c>
    </row>
    <row r="16" spans="1:20" ht="19.5" thickBot="1" x14ac:dyDescent="0.35">
      <c r="A16" s="32" t="s">
        <v>20</v>
      </c>
      <c r="B16" s="32">
        <v>128</v>
      </c>
      <c r="C16" s="32">
        <v>1119.55</v>
      </c>
      <c r="D16" s="32">
        <v>33</v>
      </c>
      <c r="E16" s="38">
        <v>170.35</v>
      </c>
      <c r="F16" s="1">
        <f>SUM(C16,E16)</f>
        <v>1289.8999999999999</v>
      </c>
      <c r="G16" s="1">
        <f>SUM(B16,D16)</f>
        <v>161</v>
      </c>
      <c r="H16" s="1">
        <f>F16/$F$25</f>
        <v>6.1890914995210516E-2</v>
      </c>
      <c r="I16" s="84">
        <f>F16/(MAX(F16:F47)-MIN(F16:F47))</f>
        <v>6.1890914995210516E-2</v>
      </c>
      <c r="J16" s="80" t="s">
        <v>64</v>
      </c>
      <c r="K16" s="41">
        <f>AVERAGE(K10:K14)</f>
        <v>53.6</v>
      </c>
      <c r="L16" s="37">
        <f t="shared" ref="L16:P16" si="7">AVERAGE(L10:L14)</f>
        <v>272.15999999999997</v>
      </c>
      <c r="M16" s="37">
        <f t="shared" si="7"/>
        <v>14</v>
      </c>
      <c r="N16" s="39">
        <f t="shared" si="7"/>
        <v>66.64</v>
      </c>
      <c r="O16" s="39">
        <f t="shared" si="7"/>
        <v>338.8</v>
      </c>
      <c r="P16" s="46">
        <f t="shared" si="7"/>
        <v>67.599999999999994</v>
      </c>
      <c r="Q16" s="4">
        <f>O16/P16</f>
        <v>5.0118343195266277</v>
      </c>
      <c r="R16" s="68">
        <f>5*P16</f>
        <v>338</v>
      </c>
      <c r="S16" s="1">
        <v>68</v>
      </c>
      <c r="T16" s="1">
        <v>134</v>
      </c>
    </row>
    <row r="17" spans="1:20" ht="19.5" thickBot="1" x14ac:dyDescent="0.35">
      <c r="A17" s="32" t="s">
        <v>21</v>
      </c>
      <c r="B17" s="32">
        <v>244</v>
      </c>
      <c r="C17" s="32">
        <v>1213.28</v>
      </c>
      <c r="D17" s="32">
        <v>59</v>
      </c>
      <c r="E17" s="38">
        <v>357.14</v>
      </c>
      <c r="F17" s="1">
        <f>SUM(C17,E17)</f>
        <v>1570.42</v>
      </c>
      <c r="G17" s="1">
        <f>SUM(B17,D17)</f>
        <v>303</v>
      </c>
      <c r="H17" s="1">
        <f>F17/$F$25</f>
        <v>7.535059363266805E-2</v>
      </c>
      <c r="I17" s="84">
        <f>F17/(MAX(F17:F48)-MIN(F17:F48))</f>
        <v>7.535059363266805E-2</v>
      </c>
      <c r="J17" s="73"/>
      <c r="K17" s="73"/>
      <c r="L17" s="73"/>
      <c r="M17" s="73"/>
      <c r="N17" s="73"/>
      <c r="O17" s="73"/>
      <c r="P17" s="73"/>
    </row>
    <row r="18" spans="1:20" ht="19.5" thickBot="1" x14ac:dyDescent="0.35">
      <c r="A18" s="32" t="s">
        <v>22</v>
      </c>
      <c r="B18" s="32">
        <v>159</v>
      </c>
      <c r="C18" s="32">
        <v>565.04999999999995</v>
      </c>
      <c r="D18" s="32">
        <v>31</v>
      </c>
      <c r="E18" s="38">
        <v>117.8</v>
      </c>
      <c r="F18" s="1">
        <f>SUM(C18,E18)</f>
        <v>682.84999999999991</v>
      </c>
      <c r="G18" s="1">
        <f>SUM(B18,D18)</f>
        <v>190</v>
      </c>
      <c r="H18" s="1">
        <f>F18/$F$25</f>
        <v>3.2763943952616094E-2</v>
      </c>
      <c r="I18" s="84">
        <f>F18/(MAX(F18:F49)-MIN(F18:F49))</f>
        <v>3.2763943952616094E-2</v>
      </c>
      <c r="J18" s="82" t="s">
        <v>56</v>
      </c>
      <c r="K18" s="53" t="s">
        <v>47</v>
      </c>
      <c r="L18" s="54" t="s">
        <v>48</v>
      </c>
      <c r="M18" s="54" t="s">
        <v>49</v>
      </c>
      <c r="N18" s="54" t="s">
        <v>50</v>
      </c>
      <c r="O18" s="55" t="s">
        <v>51</v>
      </c>
      <c r="P18" s="74" t="s">
        <v>52</v>
      </c>
      <c r="Q18" s="72" t="s">
        <v>67</v>
      </c>
      <c r="R18" s="68" t="s">
        <v>68</v>
      </c>
      <c r="S18" s="68" t="s">
        <v>69</v>
      </c>
      <c r="T18" s="57" t="s">
        <v>72</v>
      </c>
    </row>
    <row r="19" spans="1:20" ht="18.75" x14ac:dyDescent="0.3">
      <c r="A19" s="32" t="s">
        <v>23</v>
      </c>
      <c r="B19" s="32">
        <v>595</v>
      </c>
      <c r="C19" s="32">
        <v>3355.29</v>
      </c>
      <c r="D19" s="32">
        <v>85</v>
      </c>
      <c r="E19" s="38">
        <v>697.86</v>
      </c>
      <c r="F19" s="1">
        <f>SUM(C19,E19)</f>
        <v>4053.15</v>
      </c>
      <c r="G19" s="1">
        <f>SUM(B19,D19)</f>
        <v>680</v>
      </c>
      <c r="H19" s="1">
        <f>F19/$F$25</f>
        <v>0.19447489116430541</v>
      </c>
      <c r="I19" s="84">
        <f>F19/(MAX(F19:F50)-MIN(F19:F50))</f>
        <v>0.19447489116430541</v>
      </c>
      <c r="J19" s="83" t="s">
        <v>18</v>
      </c>
      <c r="K19" s="50">
        <v>27</v>
      </c>
      <c r="L19" s="51">
        <v>188.65</v>
      </c>
      <c r="M19" s="51">
        <v>12</v>
      </c>
      <c r="N19" s="51">
        <v>58.1</v>
      </c>
      <c r="O19" s="51">
        <f>SUM(L19,N19)</f>
        <v>246.75</v>
      </c>
      <c r="P19" s="52">
        <f>SUM(K19,M19)</f>
        <v>39</v>
      </c>
    </row>
    <row r="20" spans="1:20" ht="18.75" x14ac:dyDescent="0.3">
      <c r="A20" s="32" t="s">
        <v>24</v>
      </c>
      <c r="B20" s="32">
        <v>0</v>
      </c>
      <c r="C20" s="32">
        <v>0</v>
      </c>
      <c r="D20" s="32">
        <v>0</v>
      </c>
      <c r="E20" s="38">
        <v>0</v>
      </c>
      <c r="F20" s="1">
        <f>SUM(C20,E20)</f>
        <v>0</v>
      </c>
      <c r="G20" s="1">
        <f>SUM(B20,D20)</f>
        <v>0</v>
      </c>
      <c r="H20" s="1">
        <f>F20/$F$25</f>
        <v>0</v>
      </c>
      <c r="I20" s="84">
        <f>F20/(MAX(F20:F51)-MIN(F20:F51))</f>
        <v>0</v>
      </c>
      <c r="J20" s="83" t="s">
        <v>16</v>
      </c>
      <c r="K20" s="5">
        <f>41/2</f>
        <v>20.5</v>
      </c>
      <c r="L20" s="32">
        <f>423.78/2</f>
        <v>211.89</v>
      </c>
      <c r="M20" s="32">
        <f>2/2</f>
        <v>1</v>
      </c>
      <c r="N20" s="32">
        <f>11.66/2</f>
        <v>5.83</v>
      </c>
      <c r="O20" s="32">
        <f t="shared" ref="O20:O22" si="8">SUM(L20,N20)</f>
        <v>217.72</v>
      </c>
      <c r="P20" s="36">
        <v>22</v>
      </c>
    </row>
    <row r="21" spans="1:20" ht="18.75" x14ac:dyDescent="0.3">
      <c r="A21" s="32" t="s">
        <v>25</v>
      </c>
      <c r="B21" s="32">
        <v>101</v>
      </c>
      <c r="C21" s="32">
        <v>357.57</v>
      </c>
      <c r="D21" s="32">
        <v>16</v>
      </c>
      <c r="E21" s="38">
        <v>53.5</v>
      </c>
      <c r="F21" s="1">
        <f>SUM(C21,E21)</f>
        <v>411.07</v>
      </c>
      <c r="G21" s="1">
        <f>SUM(B21,D21)</f>
        <v>117</v>
      </c>
      <c r="H21" s="1">
        <f>F21/$F$25</f>
        <v>1.9723620766789046E-2</v>
      </c>
      <c r="I21" s="84">
        <f>F21/(MAX(F21:F52)-MIN(F21:F52))</f>
        <v>2.0120469272367044E-2</v>
      </c>
      <c r="J21" s="83" t="s">
        <v>13</v>
      </c>
      <c r="K21" s="5">
        <f>467/2</f>
        <v>233.5</v>
      </c>
      <c r="L21" s="32">
        <f>2862.47/2</f>
        <v>1431.2349999999999</v>
      </c>
      <c r="M21" s="38">
        <f>269/2</f>
        <v>134.5</v>
      </c>
      <c r="N21" s="32">
        <f>2441.5/2</f>
        <v>1220.75</v>
      </c>
      <c r="O21" s="32">
        <f t="shared" si="8"/>
        <v>2651.9849999999997</v>
      </c>
      <c r="P21" s="36">
        <f t="shared" ref="P21" si="9">SUM(K21,M21)</f>
        <v>368</v>
      </c>
    </row>
    <row r="22" spans="1:20" ht="18.75" x14ac:dyDescent="0.3">
      <c r="A22" s="32" t="s">
        <v>26</v>
      </c>
      <c r="B22" s="32">
        <v>192</v>
      </c>
      <c r="C22" s="32">
        <v>1190.8530000000001</v>
      </c>
      <c r="D22" s="32">
        <v>26</v>
      </c>
      <c r="E22" s="38">
        <v>107.4</v>
      </c>
      <c r="F22" s="1">
        <f>SUM(C22,E22)</f>
        <v>1298.2530000000002</v>
      </c>
      <c r="G22" s="1">
        <f>SUM(B22,D22)</f>
        <v>218</v>
      </c>
      <c r="H22" s="1">
        <f>F22/$F$25</f>
        <v>6.2291701732907247E-2</v>
      </c>
      <c r="I22" s="84">
        <f>F22/(MAX(F22:F53)-MIN(F22:F53))</f>
        <v>6.3794310224048356E-2</v>
      </c>
      <c r="J22" s="83" t="s">
        <v>14</v>
      </c>
      <c r="K22" s="5">
        <v>7</v>
      </c>
      <c r="L22" s="32">
        <v>14.14</v>
      </c>
      <c r="M22" s="38">
        <v>1</v>
      </c>
      <c r="N22" s="32">
        <v>3</v>
      </c>
      <c r="O22" s="32">
        <f t="shared" si="8"/>
        <v>17.14</v>
      </c>
      <c r="P22" s="42"/>
    </row>
    <row r="23" spans="1:20" ht="18.75" x14ac:dyDescent="0.3">
      <c r="A23" s="32" t="s">
        <v>34</v>
      </c>
      <c r="B23" s="32">
        <v>121</v>
      </c>
      <c r="C23" s="32">
        <v>570.76499999999999</v>
      </c>
      <c r="D23" s="32">
        <v>23</v>
      </c>
      <c r="E23" s="38">
        <v>89.1</v>
      </c>
      <c r="F23" s="1">
        <f>SUM(C23,E23)</f>
        <v>659.86500000000001</v>
      </c>
      <c r="G23" s="1">
        <f>SUM(B23,D23)</f>
        <v>144</v>
      </c>
      <c r="H23" s="1">
        <f>F23/$F$25</f>
        <v>3.1661096692235519E-2</v>
      </c>
      <c r="I23" s="84">
        <f>F23/(MAX(F23:F54)-MIN(F23:F54))</f>
        <v>3.2424829764299924E-2</v>
      </c>
      <c r="J23" s="79" t="s">
        <v>65</v>
      </c>
      <c r="K23" s="5">
        <f>SUM(K19:K22)</f>
        <v>288</v>
      </c>
      <c r="L23" s="32">
        <f t="shared" ref="L23:O23" si="10">SUM(L19:L22)</f>
        <v>1845.915</v>
      </c>
      <c r="M23" s="38">
        <f t="shared" si="10"/>
        <v>148.5</v>
      </c>
      <c r="N23" s="32">
        <f t="shared" si="10"/>
        <v>1287.68</v>
      </c>
      <c r="O23" s="38">
        <f t="shared" si="10"/>
        <v>3133.5949999999998</v>
      </c>
      <c r="P23" s="42">
        <f>SUM(P19:P21)</f>
        <v>429</v>
      </c>
    </row>
    <row r="24" spans="1:20" ht="19.5" thickBot="1" x14ac:dyDescent="0.35">
      <c r="A24" s="32" t="s">
        <v>33</v>
      </c>
      <c r="B24" s="32">
        <v>72</v>
      </c>
      <c r="C24" s="32">
        <v>446</v>
      </c>
      <c r="D24" s="32">
        <v>13</v>
      </c>
      <c r="E24" s="38">
        <v>44.9</v>
      </c>
      <c r="F24" s="1">
        <f>SUM(C24,E24)</f>
        <v>490.9</v>
      </c>
      <c r="G24" s="1">
        <f>SUM(B24,D24)</f>
        <v>85</v>
      </c>
      <c r="H24" s="1">
        <f>F24/$F$25</f>
        <v>2.3553957803821107E-2</v>
      </c>
      <c r="I24" s="84">
        <f>F24/(MAX(F24:F55)-MIN(F24:F55))</f>
        <v>2.4122129422374017E-2</v>
      </c>
      <c r="J24" s="80" t="s">
        <v>64</v>
      </c>
      <c r="K24" s="41">
        <f>AVERAGE(K19:K22)</f>
        <v>72</v>
      </c>
      <c r="L24" s="37">
        <f t="shared" ref="L24:P24" si="11">AVERAGE(L19:L22)</f>
        <v>461.47874999999999</v>
      </c>
      <c r="M24" s="39">
        <f t="shared" si="11"/>
        <v>37.125</v>
      </c>
      <c r="N24" s="37">
        <f t="shared" si="11"/>
        <v>321.92</v>
      </c>
      <c r="O24" s="39">
        <f t="shared" si="11"/>
        <v>783.39874999999995</v>
      </c>
      <c r="P24" s="46">
        <f t="shared" si="11"/>
        <v>143</v>
      </c>
      <c r="Q24" s="4">
        <f t="shared" ref="Q24:Q64" si="12">O24/P24</f>
        <v>5.4783129370629364</v>
      </c>
      <c r="R24" s="68">
        <v>436</v>
      </c>
      <c r="S24" s="1">
        <f>R24/4</f>
        <v>109</v>
      </c>
      <c r="T24" s="1">
        <f>S24*2</f>
        <v>218</v>
      </c>
    </row>
    <row r="25" spans="1:20" ht="19.5" thickBot="1" x14ac:dyDescent="0.35">
      <c r="A25" s="31" t="s">
        <v>46</v>
      </c>
      <c r="B25" s="31">
        <f>SUM(B3:B24)</f>
        <v>2743</v>
      </c>
      <c r="C25" s="31">
        <f>SUM(C3:C24)</f>
        <v>15168.577999999998</v>
      </c>
      <c r="D25" s="31">
        <f>SUM(D3:D24)</f>
        <v>743</v>
      </c>
      <c r="E25" s="76">
        <f>SUM(E3:E24)</f>
        <v>5672.9299999999994</v>
      </c>
      <c r="F25" s="1">
        <f>SUM(C25,E25)</f>
        <v>20841.507999999998</v>
      </c>
      <c r="G25" s="1">
        <f>SUM(B25,D25)</f>
        <v>3486</v>
      </c>
      <c r="H25" s="1">
        <f>SUM(H3:H24)</f>
        <v>0.99999999999999989</v>
      </c>
      <c r="I25" s="85">
        <f>SUM(I3:I24)</f>
        <v>1.0483290259442675</v>
      </c>
      <c r="J25" s="73"/>
      <c r="K25" s="73"/>
      <c r="L25" s="73"/>
      <c r="M25" s="73"/>
      <c r="N25" s="73"/>
      <c r="O25" s="73"/>
      <c r="P25" s="73"/>
    </row>
    <row r="26" spans="1:20" ht="19.5" thickBot="1" x14ac:dyDescent="0.35">
      <c r="J26" s="91" t="s">
        <v>57</v>
      </c>
      <c r="K26" s="53" t="s">
        <v>47</v>
      </c>
      <c r="L26" s="54" t="s">
        <v>48</v>
      </c>
      <c r="M26" s="54" t="s">
        <v>49</v>
      </c>
      <c r="N26" s="54" t="s">
        <v>50</v>
      </c>
      <c r="O26" s="55" t="s">
        <v>51</v>
      </c>
      <c r="P26" s="74" t="s">
        <v>52</v>
      </c>
      <c r="Q26" s="72" t="s">
        <v>67</v>
      </c>
      <c r="R26" s="68" t="s">
        <v>68</v>
      </c>
      <c r="S26" s="68" t="s">
        <v>69</v>
      </c>
    </row>
    <row r="27" spans="1:20" ht="18.75" x14ac:dyDescent="0.3">
      <c r="J27" s="92" t="s">
        <v>20</v>
      </c>
      <c r="K27" s="50">
        <f>128/2</f>
        <v>64</v>
      </c>
      <c r="L27" s="51">
        <f>1119.55/2</f>
        <v>559.77499999999998</v>
      </c>
      <c r="M27" s="51">
        <f>33/2</f>
        <v>16.5</v>
      </c>
      <c r="N27" s="51">
        <f>170.35/2</f>
        <v>85.174999999999997</v>
      </c>
      <c r="O27" s="51">
        <f>SUM(L27,N27)</f>
        <v>644.94999999999993</v>
      </c>
      <c r="P27" s="52">
        <v>81</v>
      </c>
    </row>
    <row r="28" spans="1:20" ht="18.75" x14ac:dyDescent="0.3">
      <c r="J28" s="49" t="s">
        <v>7</v>
      </c>
      <c r="K28" s="5">
        <v>37</v>
      </c>
      <c r="L28" s="32">
        <v>262.7</v>
      </c>
      <c r="M28" s="32">
        <v>14</v>
      </c>
      <c r="N28" s="32">
        <v>119.9</v>
      </c>
      <c r="O28" s="32">
        <f t="shared" ref="O28:O31" si="13">SUM(L28,N28)</f>
        <v>382.6</v>
      </c>
      <c r="P28" s="36">
        <f t="shared" ref="P28:P30" si="14">SUM(K28,M28)</f>
        <v>51</v>
      </c>
    </row>
    <row r="29" spans="1:20" ht="18.75" x14ac:dyDescent="0.3">
      <c r="J29" s="49" t="s">
        <v>17</v>
      </c>
      <c r="K29" s="5">
        <v>18</v>
      </c>
      <c r="L29" s="32">
        <v>96.46</v>
      </c>
      <c r="M29" s="32">
        <v>30</v>
      </c>
      <c r="N29" s="32">
        <v>630.41999999999996</v>
      </c>
      <c r="O29" s="32">
        <f t="shared" si="13"/>
        <v>726.88</v>
      </c>
      <c r="P29" s="36">
        <f t="shared" si="14"/>
        <v>48</v>
      </c>
    </row>
    <row r="30" spans="1:20" ht="18.75" x14ac:dyDescent="0.3">
      <c r="J30" s="49" t="s">
        <v>19</v>
      </c>
      <c r="K30" s="5">
        <v>9</v>
      </c>
      <c r="L30" s="32">
        <v>16.34</v>
      </c>
      <c r="M30" s="32">
        <v>4</v>
      </c>
      <c r="N30" s="32">
        <v>46</v>
      </c>
      <c r="O30" s="32">
        <f t="shared" si="13"/>
        <v>62.34</v>
      </c>
      <c r="P30" s="42">
        <f t="shared" si="14"/>
        <v>13</v>
      </c>
    </row>
    <row r="31" spans="1:20" ht="19.5" thickBot="1" x14ac:dyDescent="0.35">
      <c r="J31" s="93" t="s">
        <v>13</v>
      </c>
      <c r="K31" s="5">
        <f>467/2</f>
        <v>233.5</v>
      </c>
      <c r="L31" s="32">
        <f>2862.47/2</f>
        <v>1431.2349999999999</v>
      </c>
      <c r="M31" s="32">
        <f>269/2</f>
        <v>134.5</v>
      </c>
      <c r="N31" s="38">
        <f>2441.5/2</f>
        <v>1220.75</v>
      </c>
      <c r="O31" s="38">
        <f t="shared" si="13"/>
        <v>2651.9849999999997</v>
      </c>
      <c r="P31" s="32">
        <v>368</v>
      </c>
    </row>
    <row r="32" spans="1:20" ht="18.75" x14ac:dyDescent="0.3">
      <c r="J32" s="89" t="s">
        <v>65</v>
      </c>
      <c r="K32" s="5">
        <f>SUM(K27:K31)</f>
        <v>361.5</v>
      </c>
      <c r="L32" s="32">
        <f t="shared" ref="L32:O32" si="15">SUM(L27:L31)</f>
        <v>2366.5099999999998</v>
      </c>
      <c r="M32" s="32">
        <f t="shared" si="15"/>
        <v>199</v>
      </c>
      <c r="N32" s="38">
        <f t="shared" si="15"/>
        <v>2102.2449999999999</v>
      </c>
      <c r="O32" s="38">
        <f t="shared" si="15"/>
        <v>4468.7549999999992</v>
      </c>
      <c r="P32" s="89">
        <f>SUM(P27:P31)</f>
        <v>561</v>
      </c>
    </row>
    <row r="33" spans="1:19" ht="19.5" thickBot="1" x14ac:dyDescent="0.35">
      <c r="J33" s="46" t="s">
        <v>64</v>
      </c>
      <c r="K33" s="41">
        <f>AVERAGE(K27:K31)</f>
        <v>72.3</v>
      </c>
      <c r="L33" s="37">
        <f t="shared" ref="L33:P33" si="16">AVERAGE(L27:L31)</f>
        <v>473.30199999999996</v>
      </c>
      <c r="M33" s="37">
        <f t="shared" si="16"/>
        <v>39.799999999999997</v>
      </c>
      <c r="N33" s="39">
        <f t="shared" si="16"/>
        <v>420.44899999999996</v>
      </c>
      <c r="O33" s="39">
        <f t="shared" si="16"/>
        <v>893.75099999999986</v>
      </c>
      <c r="P33" s="46">
        <f t="shared" si="16"/>
        <v>112.2</v>
      </c>
      <c r="Q33" s="4">
        <f t="shared" si="12"/>
        <v>7.9656951871657737</v>
      </c>
      <c r="R33" s="68">
        <v>560</v>
      </c>
      <c r="S33" s="1">
        <f>R33/5</f>
        <v>112</v>
      </c>
    </row>
    <row r="34" spans="1:19" ht="19.5" thickBot="1" x14ac:dyDescent="0.35">
      <c r="A34" s="34"/>
      <c r="B34" s="34"/>
      <c r="C34" s="34"/>
      <c r="D34" s="34"/>
      <c r="E34" s="34"/>
      <c r="F34" s="65"/>
      <c r="G34" s="65"/>
      <c r="H34" s="65"/>
      <c r="I34" s="88"/>
      <c r="J34" s="73"/>
      <c r="K34" s="73"/>
      <c r="L34" s="73"/>
      <c r="M34" s="73"/>
      <c r="N34" s="73"/>
      <c r="O34" s="73"/>
      <c r="P34" s="73"/>
      <c r="Q34" s="66"/>
    </row>
    <row r="35" spans="1:19" ht="19.5" thickBot="1" x14ac:dyDescent="0.35">
      <c r="A35" s="58"/>
      <c r="B35" s="58"/>
      <c r="C35" s="58"/>
      <c r="D35" s="34"/>
      <c r="E35" s="34"/>
      <c r="F35" s="65"/>
      <c r="G35" s="65"/>
      <c r="H35" s="65"/>
      <c r="I35" s="88"/>
      <c r="J35" s="43" t="s">
        <v>58</v>
      </c>
      <c r="K35" s="53" t="s">
        <v>47</v>
      </c>
      <c r="L35" s="54" t="s">
        <v>48</v>
      </c>
      <c r="M35" s="54" t="s">
        <v>49</v>
      </c>
      <c r="N35" s="54" t="s">
        <v>50</v>
      </c>
      <c r="O35" s="55" t="s">
        <v>51</v>
      </c>
      <c r="P35" s="74" t="s">
        <v>52</v>
      </c>
      <c r="Q35" s="72" t="s">
        <v>67</v>
      </c>
      <c r="R35" s="68" t="s">
        <v>68</v>
      </c>
      <c r="S35" s="68" t="s">
        <v>69</v>
      </c>
    </row>
    <row r="36" spans="1:19" ht="18.75" x14ac:dyDescent="0.3">
      <c r="A36" s="34"/>
      <c r="B36" s="34"/>
      <c r="C36" s="34"/>
      <c r="D36" s="34"/>
      <c r="E36" s="34"/>
      <c r="F36" s="65"/>
      <c r="G36" s="65"/>
      <c r="H36" s="65"/>
      <c r="I36" s="88"/>
      <c r="J36" s="44" t="s">
        <v>22</v>
      </c>
      <c r="K36" s="50">
        <v>79</v>
      </c>
      <c r="L36" s="51">
        <f>565.05/2</f>
        <v>282.52499999999998</v>
      </c>
      <c r="M36" s="51">
        <v>16</v>
      </c>
      <c r="N36" s="51">
        <f>117.8/2</f>
        <v>58.9</v>
      </c>
      <c r="O36" s="51">
        <f>SUM(L36,N36)</f>
        <v>341.42499999999995</v>
      </c>
      <c r="P36" s="52">
        <f>SUM(K36,M36)</f>
        <v>95</v>
      </c>
      <c r="Q36" s="66"/>
    </row>
    <row r="37" spans="1:19" ht="18.75" x14ac:dyDescent="0.3">
      <c r="A37" s="34"/>
      <c r="B37" s="34"/>
      <c r="C37" s="34"/>
      <c r="D37" s="34"/>
      <c r="E37" s="34"/>
      <c r="F37" s="65"/>
      <c r="G37" s="65"/>
      <c r="H37" s="65"/>
      <c r="I37" s="88"/>
      <c r="J37" s="44" t="s">
        <v>11</v>
      </c>
      <c r="K37" s="5">
        <v>135</v>
      </c>
      <c r="L37" s="32">
        <v>579.4</v>
      </c>
      <c r="M37" s="32">
        <v>32</v>
      </c>
      <c r="N37" s="32">
        <v>253.3</v>
      </c>
      <c r="O37" s="32">
        <f t="shared" ref="O37:O39" si="17">SUM(L37,N37)</f>
        <v>832.7</v>
      </c>
      <c r="P37" s="36">
        <f t="shared" ref="P37:P39" si="18">SUM(K37,M37)</f>
        <v>167</v>
      </c>
      <c r="Q37" s="66"/>
    </row>
    <row r="38" spans="1:19" ht="18.75" x14ac:dyDescent="0.3">
      <c r="A38" s="34"/>
      <c r="B38" s="34"/>
      <c r="C38" s="34"/>
      <c r="D38" s="34"/>
      <c r="E38" s="34"/>
      <c r="F38" s="65"/>
      <c r="G38" s="65"/>
      <c r="H38" s="65"/>
      <c r="I38" s="88"/>
      <c r="J38" s="44" t="s">
        <v>12</v>
      </c>
      <c r="K38" s="5">
        <v>55</v>
      </c>
      <c r="L38" s="32">
        <v>249.32</v>
      </c>
      <c r="M38" s="32">
        <v>6</v>
      </c>
      <c r="N38" s="32">
        <v>15.5</v>
      </c>
      <c r="O38" s="32">
        <f t="shared" si="17"/>
        <v>264.82</v>
      </c>
      <c r="P38" s="36">
        <f t="shared" si="18"/>
        <v>61</v>
      </c>
      <c r="Q38" s="66"/>
    </row>
    <row r="39" spans="1:19" ht="19.5" thickBot="1" x14ac:dyDescent="0.35">
      <c r="J39" s="90" t="s">
        <v>10</v>
      </c>
      <c r="K39" s="5">
        <v>74</v>
      </c>
      <c r="L39" s="32">
        <v>310.3</v>
      </c>
      <c r="M39" s="32">
        <v>18</v>
      </c>
      <c r="N39" s="38">
        <v>125.3</v>
      </c>
      <c r="O39" s="32">
        <f t="shared" si="17"/>
        <v>435.6</v>
      </c>
      <c r="P39" s="42">
        <f t="shared" si="18"/>
        <v>92</v>
      </c>
      <c r="Q39" s="66"/>
    </row>
    <row r="40" spans="1:19" ht="19.5" thickBot="1" x14ac:dyDescent="0.35">
      <c r="J40" s="98" t="s">
        <v>65</v>
      </c>
      <c r="K40" s="5">
        <f>SUM(K36:K39)</f>
        <v>343</v>
      </c>
      <c r="L40" s="32">
        <f t="shared" ref="L40:P40" si="19">SUM(L36:L39)</f>
        <v>1421.5449999999998</v>
      </c>
      <c r="M40" s="32">
        <f t="shared" si="19"/>
        <v>72</v>
      </c>
      <c r="N40" s="38">
        <f t="shared" si="19"/>
        <v>453</v>
      </c>
      <c r="O40" s="38">
        <f t="shared" si="19"/>
        <v>1874.5450000000001</v>
      </c>
      <c r="P40" s="43">
        <f t="shared" si="19"/>
        <v>415</v>
      </c>
      <c r="Q40" s="66"/>
    </row>
    <row r="41" spans="1:19" ht="19.5" thickBot="1" x14ac:dyDescent="0.35">
      <c r="I41" s="65"/>
      <c r="J41" s="99" t="s">
        <v>66</v>
      </c>
      <c r="K41" s="41">
        <f>AVERAGE(K36:K39)</f>
        <v>85.75</v>
      </c>
      <c r="L41" s="37">
        <f t="shared" ref="L41:P41" si="20">AVERAGE(L36:L39)</f>
        <v>355.38624999999996</v>
      </c>
      <c r="M41" s="37">
        <f t="shared" si="20"/>
        <v>18</v>
      </c>
      <c r="N41" s="39">
        <f t="shared" si="20"/>
        <v>113.25</v>
      </c>
      <c r="O41" s="39">
        <f t="shared" si="20"/>
        <v>468.63625000000002</v>
      </c>
      <c r="P41" s="46">
        <f t="shared" si="20"/>
        <v>103.75</v>
      </c>
      <c r="Q41" s="4">
        <f t="shared" si="12"/>
        <v>4.5169759036144583</v>
      </c>
      <c r="R41" s="68">
        <f>4*P41</f>
        <v>415</v>
      </c>
      <c r="S41" s="1">
        <v>104</v>
      </c>
    </row>
    <row r="42" spans="1:19" ht="19.5" thickBot="1" x14ac:dyDescent="0.35">
      <c r="J42" s="73"/>
      <c r="K42" s="73"/>
      <c r="L42" s="73"/>
      <c r="M42" s="73"/>
      <c r="N42" s="73"/>
      <c r="O42" s="73"/>
      <c r="P42" s="73"/>
      <c r="Q42" s="66"/>
    </row>
    <row r="43" spans="1:19" ht="19.5" thickBot="1" x14ac:dyDescent="0.35">
      <c r="J43" s="47" t="s">
        <v>59</v>
      </c>
      <c r="K43" s="53" t="s">
        <v>47</v>
      </c>
      <c r="L43" s="54" t="s">
        <v>48</v>
      </c>
      <c r="M43" s="54" t="s">
        <v>49</v>
      </c>
      <c r="N43" s="54" t="s">
        <v>50</v>
      </c>
      <c r="O43" s="55" t="s">
        <v>51</v>
      </c>
      <c r="P43" s="74" t="s">
        <v>52</v>
      </c>
      <c r="Q43" s="72" t="s">
        <v>67</v>
      </c>
      <c r="R43" s="68" t="s">
        <v>68</v>
      </c>
      <c r="S43" s="68" t="s">
        <v>69</v>
      </c>
    </row>
    <row r="44" spans="1:19" ht="18.75" x14ac:dyDescent="0.3">
      <c r="J44" s="48" t="s">
        <v>26</v>
      </c>
      <c r="K44" s="50">
        <v>0</v>
      </c>
      <c r="L44" s="51">
        <v>0</v>
      </c>
      <c r="M44" s="51">
        <v>0</v>
      </c>
      <c r="N44" s="51">
        <v>0</v>
      </c>
      <c r="O44" s="51">
        <f>SUM(L44,N44)</f>
        <v>0</v>
      </c>
      <c r="P44" s="52">
        <f>SUM(K44,M44)</f>
        <v>0</v>
      </c>
      <c r="Q44" s="66"/>
    </row>
    <row r="45" spans="1:19" ht="19.5" thickBot="1" x14ac:dyDescent="0.35">
      <c r="J45" s="95" t="s">
        <v>31</v>
      </c>
      <c r="K45" s="96">
        <v>0</v>
      </c>
      <c r="L45" s="35">
        <v>0</v>
      </c>
      <c r="M45" s="35">
        <v>0</v>
      </c>
      <c r="N45" s="35">
        <v>0</v>
      </c>
      <c r="O45" s="35">
        <f t="shared" ref="O45:O48" si="21">SUM(L45,N45)</f>
        <v>0</v>
      </c>
      <c r="P45" s="42">
        <f t="shared" ref="P45:P48" si="22">SUM(K45,M45)</f>
        <v>0</v>
      </c>
      <c r="Q45" s="66"/>
    </row>
    <row r="46" spans="1:19" ht="19.5" thickBot="1" x14ac:dyDescent="0.35">
      <c r="J46" s="97" t="s">
        <v>25</v>
      </c>
      <c r="K46" s="5">
        <v>101</v>
      </c>
      <c r="L46" s="32">
        <v>357.57</v>
      </c>
      <c r="M46" s="32">
        <v>16</v>
      </c>
      <c r="N46" s="32">
        <v>53.5</v>
      </c>
      <c r="O46" s="32">
        <f t="shared" si="21"/>
        <v>411.07</v>
      </c>
      <c r="P46" s="36">
        <f t="shared" si="22"/>
        <v>117</v>
      </c>
      <c r="Q46" s="66"/>
    </row>
    <row r="47" spans="1:19" ht="18.75" x14ac:dyDescent="0.3">
      <c r="J47" s="94" t="s">
        <v>24</v>
      </c>
      <c r="K47" s="50">
        <v>0</v>
      </c>
      <c r="L47" s="51">
        <v>0</v>
      </c>
      <c r="M47" s="51">
        <v>0</v>
      </c>
      <c r="N47" s="51">
        <v>0</v>
      </c>
      <c r="O47" s="51">
        <f t="shared" si="21"/>
        <v>0</v>
      </c>
      <c r="P47" s="52">
        <f t="shared" si="22"/>
        <v>0</v>
      </c>
      <c r="Q47" s="66"/>
    </row>
    <row r="48" spans="1:19" ht="19.5" thickBot="1" x14ac:dyDescent="0.35">
      <c r="J48" s="48" t="s">
        <v>23</v>
      </c>
      <c r="K48" s="5">
        <v>297</v>
      </c>
      <c r="L48" s="35">
        <f>3355.29/2</f>
        <v>1677.645</v>
      </c>
      <c r="M48" s="32">
        <v>43</v>
      </c>
      <c r="N48" s="32">
        <f>697.86/2</f>
        <v>348.93</v>
      </c>
      <c r="O48" s="35">
        <f t="shared" si="21"/>
        <v>2026.575</v>
      </c>
      <c r="P48" s="42">
        <f t="shared" si="22"/>
        <v>340</v>
      </c>
      <c r="Q48" s="66"/>
    </row>
    <row r="49" spans="10:20" ht="18.75" x14ac:dyDescent="0.3">
      <c r="J49" s="45" t="s">
        <v>65</v>
      </c>
      <c r="K49" s="40">
        <f>SUM(K44:K48)</f>
        <v>398</v>
      </c>
      <c r="L49" s="32">
        <f t="shared" ref="L49:P49" si="23">SUM(L44:L48)</f>
        <v>2035.2149999999999</v>
      </c>
      <c r="M49" s="5">
        <f t="shared" si="23"/>
        <v>59</v>
      </c>
      <c r="N49" s="40">
        <f t="shared" si="23"/>
        <v>402.43</v>
      </c>
      <c r="O49" s="38">
        <f t="shared" si="23"/>
        <v>2437.645</v>
      </c>
      <c r="P49" s="43">
        <f t="shared" si="23"/>
        <v>457</v>
      </c>
      <c r="Q49" s="66"/>
    </row>
    <row r="50" spans="10:20" ht="19.5" thickBot="1" x14ac:dyDescent="0.35">
      <c r="J50" s="46" t="s">
        <v>64</v>
      </c>
      <c r="K50" s="41">
        <f>AVERAGE(K46:K48)</f>
        <v>132.66666666666666</v>
      </c>
      <c r="L50" s="100">
        <f t="shared" ref="L50:P50" si="24">AVERAGE(L46:L48)</f>
        <v>678.40499999999997</v>
      </c>
      <c r="M50" s="41">
        <f t="shared" si="24"/>
        <v>19.666666666666668</v>
      </c>
      <c r="N50" s="41">
        <f t="shared" si="24"/>
        <v>134.14333333333335</v>
      </c>
      <c r="O50" s="69">
        <f t="shared" si="24"/>
        <v>812.54833333333329</v>
      </c>
      <c r="P50" s="46">
        <f t="shared" si="24"/>
        <v>152.33333333333334</v>
      </c>
      <c r="Q50" s="4">
        <f t="shared" si="12"/>
        <v>5.3340153172866511</v>
      </c>
      <c r="R50" s="33">
        <f>3*P50</f>
        <v>457</v>
      </c>
      <c r="S50" s="1">
        <v>152</v>
      </c>
    </row>
    <row r="51" spans="10:20" ht="19.5" thickBot="1" x14ac:dyDescent="0.35">
      <c r="J51" s="58"/>
      <c r="K51" s="34"/>
      <c r="L51" s="34"/>
      <c r="M51" s="34"/>
      <c r="N51" s="34"/>
      <c r="O51" s="58"/>
      <c r="P51" s="58"/>
      <c r="Q51" s="66"/>
    </row>
    <row r="52" spans="10:20" ht="19.5" thickBot="1" x14ac:dyDescent="0.35">
      <c r="J52" s="59" t="s">
        <v>60</v>
      </c>
      <c r="K52" s="53" t="s">
        <v>47</v>
      </c>
      <c r="L52" s="54" t="s">
        <v>48</v>
      </c>
      <c r="M52" s="54" t="s">
        <v>49</v>
      </c>
      <c r="N52" s="54" t="s">
        <v>50</v>
      </c>
      <c r="O52" s="55" t="s">
        <v>51</v>
      </c>
      <c r="P52" s="67" t="s">
        <v>52</v>
      </c>
      <c r="Q52" s="68" t="s">
        <v>67</v>
      </c>
      <c r="R52" s="68" t="s">
        <v>68</v>
      </c>
      <c r="S52" s="68" t="s">
        <v>69</v>
      </c>
      <c r="T52" s="70" t="s">
        <v>73</v>
      </c>
    </row>
    <row r="53" spans="10:20" ht="18.75" x14ac:dyDescent="0.3">
      <c r="J53" s="60" t="s">
        <v>22</v>
      </c>
      <c r="K53" s="50">
        <v>79</v>
      </c>
      <c r="L53" s="51">
        <f>565.05/2</f>
        <v>282.52499999999998</v>
      </c>
      <c r="M53" s="51">
        <v>16</v>
      </c>
      <c r="N53" s="51">
        <f>117.8/2</f>
        <v>58.9</v>
      </c>
      <c r="O53" s="51">
        <f>SUM(L53,N53)</f>
        <v>341.42499999999995</v>
      </c>
      <c r="P53" s="52">
        <f>SUM(K53,M53)</f>
        <v>95</v>
      </c>
      <c r="Q53" s="66"/>
    </row>
    <row r="54" spans="10:20" ht="18.75" x14ac:dyDescent="0.3">
      <c r="J54" s="60" t="s">
        <v>21</v>
      </c>
      <c r="K54" s="5">
        <v>244</v>
      </c>
      <c r="L54" s="32">
        <v>1213.28</v>
      </c>
      <c r="M54" s="32">
        <v>59</v>
      </c>
      <c r="N54" s="32">
        <v>357.14</v>
      </c>
      <c r="O54" s="32">
        <f t="shared" ref="O54:O55" si="25">SUM(L54,N54)</f>
        <v>1570.42</v>
      </c>
      <c r="P54" s="36">
        <f t="shared" ref="P54" si="26">SUM(K54,M54)</f>
        <v>303</v>
      </c>
      <c r="Q54" s="66"/>
    </row>
    <row r="55" spans="10:20" ht="19.5" thickBot="1" x14ac:dyDescent="0.35">
      <c r="J55" s="60" t="s">
        <v>5</v>
      </c>
      <c r="K55" s="5">
        <v>1</v>
      </c>
      <c r="L55" s="32">
        <v>2.08</v>
      </c>
      <c r="M55" s="32">
        <v>1</v>
      </c>
      <c r="N55" s="32">
        <v>4.66</v>
      </c>
      <c r="O55" s="35">
        <f t="shared" si="25"/>
        <v>6.74</v>
      </c>
      <c r="P55" s="42"/>
      <c r="Q55" s="66"/>
    </row>
    <row r="56" spans="10:20" ht="18.75" x14ac:dyDescent="0.3">
      <c r="J56" s="45" t="s">
        <v>65</v>
      </c>
      <c r="K56" s="5">
        <f>SUM(K53:K55)</f>
        <v>324</v>
      </c>
      <c r="L56" s="32">
        <f t="shared" ref="L56:P56" si="27">SUM(L53:L55)</f>
        <v>1497.8849999999998</v>
      </c>
      <c r="M56" s="32">
        <f t="shared" si="27"/>
        <v>76</v>
      </c>
      <c r="N56" s="38">
        <f t="shared" si="27"/>
        <v>420.7</v>
      </c>
      <c r="O56" s="38">
        <f t="shared" si="27"/>
        <v>1918.585</v>
      </c>
      <c r="P56" s="43">
        <f t="shared" si="27"/>
        <v>398</v>
      </c>
      <c r="Q56" s="66"/>
    </row>
    <row r="57" spans="10:20" ht="19.5" thickBot="1" x14ac:dyDescent="0.35">
      <c r="J57" s="46" t="s">
        <v>66</v>
      </c>
      <c r="K57" s="41">
        <f>AVERAGE(K53:K55)</f>
        <v>108</v>
      </c>
      <c r="L57" s="37">
        <f t="shared" ref="L57:P57" si="28">AVERAGE(L53:L55)</f>
        <v>499.2949999999999</v>
      </c>
      <c r="M57" s="37">
        <f t="shared" si="28"/>
        <v>25.333333333333332</v>
      </c>
      <c r="N57" s="39">
        <f t="shared" si="28"/>
        <v>140.23333333333332</v>
      </c>
      <c r="O57" s="101">
        <f t="shared" si="28"/>
        <v>639.52833333333331</v>
      </c>
      <c r="P57" s="46">
        <f t="shared" si="28"/>
        <v>199</v>
      </c>
      <c r="Q57" s="4">
        <f t="shared" si="12"/>
        <v>3.2137102177554437</v>
      </c>
      <c r="R57" s="33">
        <f>3*P57</f>
        <v>597</v>
      </c>
      <c r="S57" s="1">
        <v>133</v>
      </c>
      <c r="T57" s="1">
        <f>S57*2</f>
        <v>266</v>
      </c>
    </row>
    <row r="58" spans="10:20" ht="19.5" thickBot="1" x14ac:dyDescent="0.35">
      <c r="J58" s="58"/>
      <c r="K58" s="34"/>
      <c r="L58" s="34"/>
      <c r="M58" s="34"/>
      <c r="N58" s="34"/>
      <c r="O58" s="34"/>
      <c r="P58" s="34"/>
      <c r="Q58" s="66"/>
    </row>
    <row r="59" spans="10:20" ht="19.5" thickBot="1" x14ac:dyDescent="0.35">
      <c r="J59" s="59" t="s">
        <v>61</v>
      </c>
      <c r="K59" s="61" t="s">
        <v>47</v>
      </c>
      <c r="L59" s="54" t="s">
        <v>48</v>
      </c>
      <c r="M59" s="54" t="s">
        <v>49</v>
      </c>
      <c r="N59" s="54" t="s">
        <v>50</v>
      </c>
      <c r="O59" s="55" t="s">
        <v>51</v>
      </c>
      <c r="P59" s="67" t="s">
        <v>52</v>
      </c>
      <c r="Q59" s="68" t="s">
        <v>67</v>
      </c>
      <c r="R59" s="68" t="s">
        <v>68</v>
      </c>
      <c r="S59" s="68" t="s">
        <v>69</v>
      </c>
    </row>
    <row r="60" spans="10:20" ht="18.75" x14ac:dyDescent="0.3">
      <c r="J60" s="62" t="s">
        <v>33</v>
      </c>
      <c r="K60" s="5">
        <v>72</v>
      </c>
      <c r="L60" s="32">
        <v>446</v>
      </c>
      <c r="M60" s="32">
        <v>13</v>
      </c>
      <c r="N60" s="32">
        <v>44.9</v>
      </c>
      <c r="O60" s="32">
        <f>SUM(L60,N60)</f>
        <v>490.9</v>
      </c>
      <c r="P60" s="36">
        <f>SUM(K60,M60)</f>
        <v>85</v>
      </c>
      <c r="Q60" s="66"/>
    </row>
    <row r="61" spans="10:20" ht="18.75" x14ac:dyDescent="0.3">
      <c r="J61" s="62" t="s">
        <v>34</v>
      </c>
      <c r="K61" s="4">
        <v>121</v>
      </c>
      <c r="L61" s="33">
        <v>570.76499999999999</v>
      </c>
      <c r="M61" s="32">
        <v>23</v>
      </c>
      <c r="N61" s="32">
        <v>89.1</v>
      </c>
      <c r="O61" s="35">
        <f>SUM(L61,N61)</f>
        <v>659.86500000000001</v>
      </c>
      <c r="P61" s="42">
        <f>SUM(K61,M61)</f>
        <v>144</v>
      </c>
      <c r="Q61" s="66"/>
    </row>
    <row r="62" spans="10:20" ht="19.5" thickBot="1" x14ac:dyDescent="0.35">
      <c r="J62" s="75" t="s">
        <v>26</v>
      </c>
      <c r="K62" s="5">
        <v>192</v>
      </c>
      <c r="L62" s="32">
        <v>1190.8530000000001</v>
      </c>
      <c r="M62" s="32">
        <v>26</v>
      </c>
      <c r="N62" s="38">
        <v>107.4</v>
      </c>
      <c r="O62" s="35">
        <f>SUM(L62,N62)</f>
        <v>1298.2530000000002</v>
      </c>
      <c r="P62" s="32">
        <v>109</v>
      </c>
      <c r="Q62" s="66"/>
    </row>
    <row r="63" spans="10:20" ht="18.75" x14ac:dyDescent="0.3">
      <c r="J63" s="45" t="s">
        <v>65</v>
      </c>
      <c r="K63" s="5">
        <f>SUM(K60:K61)</f>
        <v>193</v>
      </c>
      <c r="L63" s="32">
        <f t="shared" ref="L63:O63" si="29">SUM(L60:L61)</f>
        <v>1016.765</v>
      </c>
      <c r="M63" s="32">
        <f t="shared" si="29"/>
        <v>36</v>
      </c>
      <c r="N63" s="38">
        <f t="shared" si="29"/>
        <v>134</v>
      </c>
      <c r="O63" s="38">
        <f t="shared" si="29"/>
        <v>1150.7649999999999</v>
      </c>
      <c r="P63" s="43">
        <f>SUM(P60:P62)</f>
        <v>338</v>
      </c>
      <c r="Q63" s="66"/>
    </row>
    <row r="64" spans="10:20" ht="19.5" thickBot="1" x14ac:dyDescent="0.35">
      <c r="J64" s="46" t="s">
        <v>64</v>
      </c>
      <c r="K64" s="41">
        <f>AVERAGE(K60:K61)</f>
        <v>96.5</v>
      </c>
      <c r="L64" s="37">
        <f t="shared" ref="L64:P64" si="30">AVERAGE(L60:L61)</f>
        <v>508.38249999999999</v>
      </c>
      <c r="M64" s="37">
        <f t="shared" si="30"/>
        <v>18</v>
      </c>
      <c r="N64" s="39">
        <f t="shared" si="30"/>
        <v>67</v>
      </c>
      <c r="O64" s="101">
        <f t="shared" si="30"/>
        <v>575.38249999999994</v>
      </c>
      <c r="P64" s="46">
        <f t="shared" si="30"/>
        <v>114.5</v>
      </c>
      <c r="Q64" s="4">
        <f t="shared" si="12"/>
        <v>5.025174672489082</v>
      </c>
      <c r="R64" s="33">
        <f>2*P64</f>
        <v>229</v>
      </c>
      <c r="S64" s="1">
        <f>R64/2</f>
        <v>114.5</v>
      </c>
    </row>
    <row r="65" spans="10:19" ht="19.5" thickBot="1" x14ac:dyDescent="0.35">
      <c r="J65" s="58"/>
      <c r="K65" s="34"/>
      <c r="L65" s="34"/>
      <c r="M65" s="34"/>
      <c r="N65" s="34"/>
      <c r="O65" s="58"/>
      <c r="P65" s="58"/>
      <c r="Q65" s="66"/>
    </row>
    <row r="66" spans="10:19" ht="19.5" thickBot="1" x14ac:dyDescent="0.35">
      <c r="J66" s="63" t="s">
        <v>62</v>
      </c>
      <c r="K66" s="61" t="s">
        <v>47</v>
      </c>
      <c r="L66" s="54" t="s">
        <v>48</v>
      </c>
      <c r="M66" s="54" t="s">
        <v>49</v>
      </c>
      <c r="N66" s="71" t="s">
        <v>50</v>
      </c>
      <c r="O66" s="68" t="s">
        <v>51</v>
      </c>
      <c r="P66" s="68" t="s">
        <v>52</v>
      </c>
      <c r="Q66" s="72" t="s">
        <v>67</v>
      </c>
      <c r="R66" s="68" t="s">
        <v>68</v>
      </c>
      <c r="S66" s="68" t="s">
        <v>69</v>
      </c>
    </row>
    <row r="67" spans="10:19" ht="18.75" x14ac:dyDescent="0.3">
      <c r="J67" s="64" t="s">
        <v>23</v>
      </c>
      <c r="K67" s="5">
        <v>0</v>
      </c>
      <c r="L67" s="32">
        <v>0</v>
      </c>
      <c r="M67" s="32">
        <v>0</v>
      </c>
      <c r="N67" s="38">
        <v>0</v>
      </c>
      <c r="O67" s="32">
        <f>SUM(L67,N67)</f>
        <v>0</v>
      </c>
      <c r="P67" s="32">
        <f>SUM(K67,M67)</f>
        <v>0</v>
      </c>
      <c r="Q67" s="66"/>
    </row>
    <row r="68" spans="10:19" ht="18.75" x14ac:dyDescent="0.3">
      <c r="J68" s="64" t="s">
        <v>70</v>
      </c>
      <c r="K68" s="5">
        <v>0</v>
      </c>
      <c r="L68" s="5">
        <v>0</v>
      </c>
      <c r="M68" s="5">
        <v>0</v>
      </c>
      <c r="N68" s="40">
        <v>0</v>
      </c>
      <c r="O68" s="32">
        <v>0</v>
      </c>
      <c r="P68" s="32">
        <v>0</v>
      </c>
      <c r="Q68" s="66"/>
    </row>
    <row r="69" spans="10:19" ht="19.5" thickBot="1" x14ac:dyDescent="0.35">
      <c r="J69" s="64" t="s">
        <v>26</v>
      </c>
      <c r="K69" s="5">
        <v>192</v>
      </c>
      <c r="L69" s="32">
        <v>1190.8530000000001</v>
      </c>
      <c r="M69" s="32">
        <v>26</v>
      </c>
      <c r="N69" s="38">
        <v>107.4</v>
      </c>
      <c r="O69" s="32">
        <f>SUM(L69,N69)</f>
        <v>1298.2530000000002</v>
      </c>
      <c r="P69" s="35">
        <v>109</v>
      </c>
      <c r="Q69" s="66"/>
    </row>
    <row r="70" spans="10:19" ht="18.75" x14ac:dyDescent="0.3">
      <c r="J70" s="45" t="s">
        <v>65</v>
      </c>
      <c r="K70" s="5">
        <v>192</v>
      </c>
      <c r="L70" s="32">
        <v>1190.8530000000001</v>
      </c>
      <c r="M70" s="32">
        <v>26</v>
      </c>
      <c r="N70" s="38">
        <v>107.4</v>
      </c>
      <c r="O70" s="38">
        <f t="shared" ref="O70" si="31">SUM(L70,N70)</f>
        <v>1298.2530000000002</v>
      </c>
      <c r="P70" s="43">
        <v>109</v>
      </c>
      <c r="Q70" s="66"/>
    </row>
    <row r="71" spans="10:19" ht="19.5" thickBot="1" x14ac:dyDescent="0.35">
      <c r="J71" s="46" t="s">
        <v>66</v>
      </c>
      <c r="K71" s="5">
        <v>192</v>
      </c>
      <c r="L71" s="32">
        <v>1190.8530000000001</v>
      </c>
      <c r="M71" s="32">
        <v>26</v>
      </c>
      <c r="N71" s="38">
        <v>107.4</v>
      </c>
      <c r="O71" s="76">
        <f>SUM(L71,N71)</f>
        <v>1298.2530000000002</v>
      </c>
      <c r="P71" s="46">
        <v>109</v>
      </c>
      <c r="Q71" s="4">
        <f>O71/P71</f>
        <v>11.910577981651377</v>
      </c>
      <c r="R71" s="33">
        <v>218</v>
      </c>
      <c r="S71" s="1">
        <v>218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3 D 2 0 1 3 E - 2 F F 3 - 4 B 9 3 - B 4 F 1 - D 4 8 7 7 C 2 6 C 8 0 1 } "   T o u r I d = " 8 b 8 6 2 8 4 e - d c b 4 - 4 5 5 a - b 1 1 e - 1 a 0 3 f a c 1 9 c a 9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g j S U R B V H h e 7 X 0 H m F z V l e Z f r 9 6 r n K u r s 9 R R Q h J B I H K S A A P 2 2 J 7 B G B t n z 6 5 3 x / b k n W + y Z 9 Z j r 8 P M e H Y 8 6 7 E Z g 2 0 M 2 A Y 8 J J O H j B A I h I Q i i q 1 W 5 9 y V 0 3 t V 9 a r e n n N f t b p b a g m B s W h B / f p a l V 6 s u v 8 9 / z n 3 3 H M t 9 2 1 K G 6 h h 0 e C v 7 n h O P P 7 r R + p w x b n L Y B g G R p N W t I Y M W C z i o 8 N I 9 u V Q r h Q R 7 g 5 W 3 w E K u g V 2 2 U C l X E E p r 8 P u t V U / m Y 9 C p g i 7 x 4 b R l I S p r B X n t J a q n 7 w 5 Z A s W c A P y 2 g 2 k N Q v c i o 5 c L g e 3 2 w 2 d j m 0 P z V 6 0 X i 4 j Q 9 s 4 p Q I U m y L e G x k Z R Z l e t z V 3 I p E z E H R b Y L E C m c o w / F K H 2 I Z h G B X o e h m q m o f X 6 6 P v 4 o g v g 5 D S J C j y F E p S R r w u a w p C r l b x n J G r T M A K G 9 Q + B Y F O D 3 I Y Q x l F 8 Z k C N 6 I Z F w y L j o A n A Z / U D r o S 8 d l c 6 E Y J e W M c x m g E / i V O Z A 0 6 h l G A B B m O Y h M 9 1 r A o 4 Q + 1 I j u q Q b J K W B K e J V O 2 O P s j u 0 I e B D v 8 1 V c m m E y K 4 k I x R c + J T B M 7 p 5 E e y g v y T f e k k R x I E d F K k B 0 y M m N 5 t A Q q h 8 m 0 d 0 J G L H d 0 I z o e P E Q k l 6 x j Z G h U k K l S q c D j 8 U C y S N T Q N F S o w f I j Q 7 Z a i T B E M o c d F c M K q 1 V G W 9 t S d C 5 Z L p 7 X + R Q k E m m g c v Q 1 U L 9 C 9 0 X N n o h a q Z S r 7 8 6 i Q p / 7 H R W o Y x b R u C v 0 h t M S E t c z g z I K 0 A b s C H Z 7 Y Z G I 2 J Y I E c w k t g 4 N f u 8 0 l n g 9 i K b q o F a m x f t H Q r Y o 8 E p L m V n i d Y U I x i Q l O q G U 4 n P X 8 B v H D B n o N 3 x D b P + j Z v z o S 1 d i e a s L r j q v a E h z U S p b y C p R 4 y i V o f g q g n B z w R Y t l 8 v D 4 b d h a u 8 0 G l d H 4 F v q o h 7 Z j c h y H 2 Q i m 9 V u h U E H c Y Z n r d c L v X a s a t R x K C p X 3 3 l z a G p p R C a T E d a J b 1 N N a L A E 8 m R p R q k X H 0 e 6 M k Q 9 + x R U I 4 a 0 M Q i r b J I i m b d i J E U m q Q q D r i 9 j j F R f m R i Y U j E y H k O 5 T M 1 e 0 w T 5 j g R / J 4 x K X i I S 6 w j K n b D Z b M i l c + Y H B J / U B o s / J 0 i e o 2 u x W m x k X c 0 v 2 M c k I U g W G V 1 B L w a j D e L 1 Q u D 7 s w U l 8 d v w M T 1 S C / K H F O x S n T V C n Q z U W 4 a w r K 6 A + / / 9 9 9 H s K 6 L J b 6 D Z b 4 H P a U F b o I S 2 O r N B M T d e n H Y h S b L I R W 1 9 I h 7 H a 6 m k + K y g U 8 O K W e G 3 V 6 i n t 2 D 9 C x v x 0 K O P V 6 W P y d T 4 o b S w O t S O U J F 0 1 K + K i P f n w t O i I D e h I j 2 s 0 b Y a W a w 0 U i N Z X L Y 0 L 2 T i B U t L R F p q 2 L Q t N 5 h e I l h K t Y j 3 Z q z X w e n Z B s 0 W I D o 9 L a 4 g E A i I P 4 s k Q Y 3 T s U d U Y Q G G p r r o e G X q 1 D U U D b J A B J Z 0 T L K A q 4 J W v 0 m u h C o h n i V L Y W 0 T D V U 3 V A z H s v A F x y D 5 C 3 T + L J x O p 9 j 2 S A w n z W u q W + G D d b x F P J c k 6 j g s z D S T N O l B F f 5 w P b K V c S Q y D j r / I L 1 r 3 l P R y B 5 + z m j y V p 8 c A 8 6 A A 9 G D J A M I U f p e X D 4 3 W g N l 1 H y o k 4 C I c Q j P P v E w G p u a 0 d d 3 i K S L D V e 8 7 / 3 U + I L w + n z w + w L I a w X c / P 3 v 4 I P X f R J r V r Z A L Z C U c l B D 1 n S M k 2 m T B x N w W M k n 6 P T j w M E + P P 3 0 M 9 R j m y 3 f H / C j p a U Z V 1 9 9 N X 7 5 y / 9 E S S 9 h 6 2 t b s f a y y 3 H j J z 6 O X z 3 4 I K 7 7 n d / G 9 H S U y K g g S D 1 w M V u C 4 p 5 j G e g 4 5 S L 5 K H E V J b U M g w i s k D R j 3 8 V V T y S c 1 C C 7 r P D U u 8 T 2 7 D u 5 b N S / k / z i 6 2 B r w G A / a p w s T l 0 6 i d A y N 7 R K H L I R J D I o c C j k 2 5 H s s t p N C 2 S F n X r 3 Z v G c U S h o K J R l + F w m O e K l Q + L R W r X C 8 a Q f S w M h 0 f H M x Y 5 R B T a 6 F c l i o C N c F o / a V B a e R j q / p h I J z W u e 3 B 1 H w x k h 8 X z r s I 4 V L T G 4 p Q a k K v 0 k 2 j z k 2 8 1 2 Q E k i d 8 A 5 K x c X Q m 6 8 B G e D F V n q O P r G S o i G G m u E O h l g i 8 K N w K G w V Z J g o d a b V M k v I j Y 4 l Q r 6 d z 0 P D z n a g / 2 9 O P f i q 3 F m h 4 c a V w V 2 u 0 S N W 4 e V W k t c s 8 K i 5 D F E Z F l W U O C r 8 x A 5 B z A + P o V l b d 0 I N v j I N 3 H i 7 r v v x v D Q M F w u F 8 5 a f Z b w Z V g W P v n k U 8 h m s z j 3 3 H O x d u 3 l C C t 1 U I I L / / R a U o O D e u C 5 y F K D 8 T Q r m M 5 K i H j m N z Q 1 r R E 5 y Z J p N o T d F b z c b 8 N y f Z J 8 l a A g / J E E Y H A j p m / l s N R i s K Q b j u p o b z D P v e 9 Q L 5 o 7 Z k n P Y C + F S b B t y I f z l x b J M l m x h C z D X P B d J U k m l l x u k p R p t I X I Z y L j k x 1 O Q g 2 G 6 D w W B P w D d F 0 K + V F 1 Z C 2 H h N / l l T i A Q Z K a p W W Z / D X q M I 4 N A 6 l B D W 7 q b N Y P e 6 r v 0 d 4 1 Q v 3 m U e / M 4 5 E 7 / x 8 u / O h X q u / M w m 2 z I F e c / x N E 3 G W s b i l B i w N 5 k j x G s w 9 O m S y W 3 d y u l K E f T r Y g 0 R e D s b R O R N i c x / n x W R Y + + O A j Z A U 1 f O q T N 2 I 0 K S F U K M J Z v 0 B L X w C x n h T C y + c H P + Z i 1 7 5 B L O 9 q g c N m W h a W k Y F 2 n 3 i + E A Y T M t q C J Z A R Q b 1 n V m Z x I 3 2 9 Z w x n L m f J Z i C W T M P q j Q s y m L B A s X h Q M j K w 0 a N E F s 5 u 8 S F x K I u y r s P p d 6 N M F l 1 x K r A Q 6 S v O F N L Z B I L O b t g V k p N 9 K Q Q 7 f R j K x N D s J X / H s E I z E u R x F c x g i q U V O m l b m X w 0 W Z b F 9 7 Y Q 2 C L H J q M I h E L Y M D R f G 9 Y I d R J Q L 4 3 g l f V P Y G J y g u S L B W 5 v A P V 1 Y a x Z + x F s 3 f A w L v v A J / G z H 3 4 b H / v 8 / 4 J O n X 8 L O b z c 0 3 N X y 0 4 z / 7 D 5 o i m x G I r s J v 9 A Q m o i Q 9 K s g n w y g 1 C X D 1 H V K q x H v k T b k r w 6 H n J k c d x k c R h q i X w C e m o h a y Y r d t x 8 y y 1 o b G g k a 7 Y G U y Q T O w I d 8 L b a x b Z H Y j J V g s 9 a R m G 6 j K S U h r f o J O l I 9 3 x 6 o L r F 8 T H X w m w f U 2 E v G 1 j Z 6 h R S M 5 U j K + 1 K k z + o o m y U I F u c I q r G Q Y c Z 6 E k F 4 d B s a J y R G E x B W h K n Y x i Y m r J g a X 2 Y S O C H N k A y d D l Z q 2 r o g K N + 2 c q Y e J 4 l 2 V g o a W h r a x e v N Z L g L p d T f C c z 4 G v S N L o 5 + m m y w 3 n s Q A P 5 i 0 d Y 0 B q h f v O o c x Y h l + N Q t T I U i f R 9 s U g N J Q C 3 2 4 N X n v p P F E n G H e w 5 g H p q x G d / 8 M + o h z R w R V d B 7 K u S j + K k H 0 2 v W D C d 1 t E U s C I 1 k o O / 1 Y 3 E A P W 4 7 a b l E O N O K Z K I p T w m r V 5 0 1 c 2 X Q U f C q B i I 7 k 8 g s s r 0 K W Z Q 0 B U M D v R C U 7 M Y G 5 / E u j V X Q H L o Y s z q S O h k F f p 2 j K I + G E a g i y w G X W e 0 J 4 Z Q 9 4 m R a Q Y c o e O x s A Z v E e n y C H q H m 8 l f 1 N F V b 4 H T Y c o / l o h H g k P j c q x e + H X c 8 N l D y 9 D + W q 8 b 9 m V p M W 4 l k a w M 2 j p E W H 1 i u g Q H y V k m F Y O D E 2 W D C E K G y G O 0 C M t j s 5 k d R z q d E i H 6 u R F F l o I 6 d W D l h I T t q p s 6 o q M t W I 1 Q i w R C X U S 3 w Q i v I R l U F g 7 8 8 o g O d b J C j q + E o e F x T E 9 P Y f e e v U K e K L I V n / 7 E p / D Q Q 4 / i + h s + Z B 6 E U K E f X I s Z G C Y 5 V E f W K u S q i G P z j 7 x r V C Y p O d u 7 5 2 M a t B Q 1 s M 7 5 B G A r F U 8 k I X N g J G w 6 9 A w + 7 9 j o K J q a m / G j H 9 + G u k g 9 G l u W o n 1 J A 3 w + 8 u F s N h i q B U + Q N f 7 o R 3 + H 2 q k F h / o H 0 N G 2 p H q E Y y O a k + B 1 J U j C e Z E s D 4 j 3 0 v E y W d w W O i 9 d k 4 v 8 G i M m 3 p + B O k S + U K A Z 0 Z E x 6 h i C d J 8 y 8 p M k o y N W 9 B x 8 H f V L W + B 3 e k k e m g R i U h 4 a X Y Y K + X y n d 5 a h 2 6 K Y H E 7 Q / c p Y 0 t g t O o R Z m U c d T r I E B T m 4 P V 4 k E n H 6 z m 0 o k U H L 1 N e h j 2 S r + F 6 P Y I / 1 x v / 5 t 1 + r P q / h n Y a r S T z k i p J w u A X k M i r F M v q H q G H 6 O v H 0 S 0 + j v r 4 B a 9 e t w 1 R 0 m q x a A 8 L h W U J w g + D R f j f p u P F Y C X s S L n g d R A y S i w E n 9 e h z F I r i k k W 0 T 3 Z Y I c m z 0 i b e m 4 a / w U W f m 5 J w B o l 4 g k g U E T 1 5 Y 0 O 9 C G G / + s p G D I 1 M Y O + e P b j k 0 k t x 7 w P 3 I p l K I h Z P 4 v n 1 6 5 H J 5 L D i t G X o j 1 n F U A C P c 9 m p I Z K y O 3 w t L P s a f C o K R k r 4 N B 5 r C 0 r I I O C u g 0 3 y k j 9 D 1 K z I c F n D J P v I g l A r J n s M h Y y z 3 R Z A R t e o 4 X u w f 3 8 v n t v w P E r U q V j l A M L B Z g z 3 j 0 K x 2 7 B 7 / w F 0 N p 2 G R r 8 B u 5 u I E y t g P D G K t q X t C P u a D l s i D t 0 7 h V w m 2 U z f i 9 3 O s s 8 Q a q K S l G F r 9 W L X x P z v Z S 5 q F m q R 4 n 3 L N V Y i A h z O 5 l Q h Z 4 h 8 C H K a O e q n F 3 T y A S T y n 1 R o T h 9 s 1 g r c m k G S J E d + l U x t j u T T e B 5 l a o y l J c 3 o r j M t 0 3 T W Q r 3 + / J 9 8 8 v U 4 G s 4 0 p Z 8 6 R U c l a 2 D 3 m N K H x 5 8 s h n 6 4 5 7 Z a r Y J Q 7 J / w e 4 m D G f K v S G J 5 Z h o Z + X t x F a 6 Q g 7 0 / k n P k s V g q 9 M c f S b j v p 7 e K j I f 2 5 S t w 3 m W X k f X h 0 D / L N Z a o J I f L C T q f x E O v I g N h J G 5 H N 1 l J l l s M b v j s V 5 p j S I Y Y 5 7 J Z A y h H 6 X x 0 P W m S 1 D 1 7 X q W P L F i + b D n u + N n P c f r p q 0 g 6 O r H u 8 o t R V l T y M R N k t Z x I 7 i E / s i 4 E 2 V Z B 3 + S Q u M b R 0 X G c c d 5 a d D Y H h b + m l 4 q Y n J x C Q C Z y k 2 / 7 T M / R 0 n c u a h Z q k Y K l B M s 1 R j K l Q i e r o 5 A 0 y R W p c Z I 0 y Y 9 p 8 J E V 4 U c / K R p 9 M g t v i x 0 2 8 n U M s i w p O N H S R Q 3 R 6 4 E / r a J E f p v N z a F g c c h 5 s N t c R M Q i Y g e p o b V 4 y f L M M W N G G U M x C Q F S f k w m B g d E m F A M 9 l 9 K a Q v 2 J 2 3 k A 5 n X q z h l x P t T c A X t Y k y o y k W C A Y f T j d j U B B G 1 h G 0 v v 4 x l q 8 7 E v T + 7 D U P k Q 7 L P 8 / J T z y M V J f 8 n B / T u 6 k V H s B 0 2 L 8 k r 3 t v g e 5 f o u Q U O S 0 B Y N H P A O E / H 9 S B X K C L k k / G D 7 9 + C T 3 z h S t R 5 m 3 H W x a 0 o K F 2 4 e H U X t g 6 U a G s Z h V g U s r c M D S r q m + p h I 9 N 5 3 3 0 P o K 1 9 K a a j U e T S M f T 2 9 p I / W s G r m z c j m U x j a H I Q P 7 z 5 R / j w B 6 4 S 8 v R Y q F m o R Y y r y U o x R o d j W N r e g J / e c S f 6 + w 7 h r / / q L / D S S 5 t w 4 e p z y Z p I + D / f + B a + 8 0 / f F N v O h U Z O s 5 V 6 7 D L 1 1 j I 1 4 P S A i t B p X m q E b E d M 5 G M k t d L F w z m B c z 9 j c O C B L d E M m W Y Q p Y Y X D A b F + 9 F 9 S d S t D G A 8 L a G s k 7 x M p M g v s c G 3 d P 5 Y 1 h s h M 6 R B c p O c I 2 K x F H V 1 M F 3 I o u x 1 o N A Y R q O v e D j V i i 0 V J 6 V y c q t e L p K d 8 k N m s t E f o 8 y i s Z B F X 9 S N R u c w + V p + 7 B i I w F P u w 6 q O 1 j k W 1 5 R 6 s U N J h L v m + 5 L s k 0 3 3 x u F t 8 2 N j n w 0 e R w V p b f 7 3 c C R q h F r E m C G U n r Z C 9 p G l S E i Y y l h x d q u O z A C n v R g I L Q s j H k s g G J g / H j I X L N u U a j u Y 2 h 0 T F q y h 0 x w n i p N k C y 2 j f Y l 0 W k Z D h h x 2 W 1 G B g x z 7 i l x B f D q B p t Z G Y R n m g m X f d I Y s h V 2 G T 9 G R O J Q B W o O w j C c Q 6 v Y j N 0 5 + X N N s h G w h 5 K Z U O I I e a N P 0 W G c V U j Z T G R H + 0 Q z s Z I m K B h 1 7 q A 4 e I i h b K c a R 0 T f G 3 P d S l Q G 8 d n A 5 u p t G y C f T I D v L s B k h E f Q 4 8 l 4 Y y T 7 y 2 T r N 7 7 B C 5 8 j k i d x K E H m y e q + P V c 3 6 r K k 9 J o 5 t u 2 p 4 x z G c l N B H z v w U 9 d h a u o D W A P 3 Q G k s e a m g B B d b m A C k y / b h k Y j C Z R s j x 5 7 G s + j P C g k z R p I 7 X 9 x w g H 6 a E 1 C D 5 X d S M H T 4 7 w s 1 e l H y k t 6 h l V F S Q 1 K N G R e T g Q E U h U 8 B z P X Z U i E z j Y 2 N o 8 F t E h v f 2 c Z K a f h l K L k f + i N n 4 8 g n O j T s O q B s v Z n W S a V m R v M t k Y j g t Y Z J z R E z 6 5 0 S E Z F 2 S Z C M R p T m G w Z 1 m 7 t y R S N B 3 w z K Y k a 9 M i Z S l v j 0 p n B H p g d 2 a M 8 e w 4 I L T 6 l u Q T A y b y 8 w R j B G B O L t k P O v D q / 2 Y J d M J o k a o R Y x m n 4 H O c B n N H C + o s D 9 C 7 w X K Q s a 5 Q k 7 o I 2 b i 7 I m A E z c 5 0 j c z d l K R 7 S K c X X d a C P 4 2 t 5 B A b H U 4 9 y 0 Y D K F A M o p 9 I H e d E 6 4 G h f w z F + x e O 8 6 W J 9 G / f R h S g h o a G Q v u t H k w 2 d v o J v l Y E N a F Q / c 8 P W I u X t z 4 K v 3 P G Q j k 4 5 U t 4 E T e I F k E n 8 c p s h w Y 0 + S b F I y 0 S F T l t C Q N c b g s 9 U L a G b I O F 1 l C l p g c v m e r x H 4 c P 1 q q g 7 2 p 4 h h 2 H 8 i Q B J R w 2 u l N s P k q s M n U i X i 6 R L r S f D E 7 H / k E d R j U g a m q E 8 8 c s I s O 6 K 3 A e s n 7 v / Q 1 n 3 9 + B i 8 H e I r H H x e s 4 S S A B 4 E 5 1 M 3 I j u a R c J G 0 y j j Q R A 2 F Y S G S y a 5 j N 5 I Z Z L I q b v 3 p 7 Z i c i m L V a Z 3 Q i g b q f D b k x 0 q w k 2 W Z g T m w a R O N 1 m 6 3 C 5 I x 4 g f T 8 D S a 4 1 H O o A O 6 X E S k r U 4 M D m c T G r y G h E R f A o H G A D x N D u Q m S 2 J f B 1 n R G T S 3 t O C n t 9 8 m x p R c L j s e f / E p b N m y D T 0 9 v W h s b s E d P 7 s L r Q 1 B v L 7 9 I I b 6 o 1 j R d T b 1 9 h a R Y s R / J S K Z U g g C j r I 4 N v 8 l 4 0 S + Q g H T q V H q b 4 i E c h m R i A S n T N s j J 7 b x y k 0 o W 3 j O 0 r F D 3 Q w t U 8 S W j E / k K h 4 T 1 e / j e J A K m o 4 J c n r l S h E v b T Q H 1 D Z u H s G u n a N i e s H 2 H f P n p t R w E k E / 4 I F J s 8 E b R h l N D u f h y Y A 6 D 7 L q G W q g b + w C B / x e I o g D X o 8 X 4 x N R I o K O v K r h h V 0 v Y G R s U g z S F q g H T S Q z 2 H + g l 3 w I s + G o W h H 5 i T L K z b M z g h n h c F g 8 l u m a f H U k p e o k k p I h s i J F H C J S 7 t O m h D z c 8 9 R s d k M 5 V 8 Q X P v M F p F J J 3 H v f g 7 A r N n z 5 y 7 + H 1 t Z m x K I x X H T h B X j 0 s c e x Y + d O u F 1 u T E x M E 5 H Y z + N E I U V M 5 2 C L y G R n 2 c Y S L 1 Q X J E t t R W O 7 G w 6 n T J + Z Z G D y M T j s n j P G U a j E F 8 y 0 M G E R 2 R k l 6 k h O 4 K t 8 Q 1 i / / N f f / F o w 4 I R V U b C s I y A m I t q o Z 7 S T s x k k T R 1 P a v Q F z m b T 1 n D y E M 9 Z c E F b i R 5 J L J F V Y W s y l L D C T 1 Z L I r I F S U q k S G Y 5 q t M d j g U r y a z T l i 9 D U 1 M j / a 4 K v v v d 7 5 E F W I H 1 L 6 5 H c 3 M z F B v 9 1 q E w d l J j P r D / A M 4 5 + 0 y x 3 1 f + 7 q t o a m / E S + u f Q v / g E L a 8 t g 3 n n n c + X n p p I 3 w + P z x E U I k a e C y R g t N B f p T L g b 5 s A j 3 P b 8 C 6 3 7 q K G r s k Z g s X l Q I R i K y p w 4 K O 9 j a c u + Z s r F q 5 g n w x H U u X k u w M B 9 H U W I / + v j 7 8 z n X X 4 Y z T V 5 I U n M 3 Q S A + r y M W z C H T w h E u y i k V J D B C H 3 C R h M V H d a h Y 8 n d 0 g C c i y k e E i u c d Z 5 X O R 6 M / A p r i g W z g d L I T N E 7 P n O y Z O w E L V o n y L G d R 4 r j 6 t I O b d u J s W l i z D e x K Y 9 N b j v K U n V h O C Z R 2 j F C P 1 V G 9 O Q + d O 1 E J W S 0 Q K O B m 0 O s b 0 t a 9 + G 3 / 8 Z 3 8 o g g L B o J + s G A m p X B b 7 i X Q v r H 8 B j U R Q l l y f / / z v C l / m p p t u w v L l y z E + H c M f X r E S W e / Z m B q f Q s c 5 r c g V L c J / 4 7 E 1 D u d z N s K x 2 i d b i r k u W D F H E p L e 4 P E t v k a + h 1 Q q D c O T w V Q q D L d D h d / N f h d b M z v 8 9 i U o l n L Y t n U f L r 7 o A r 4 r c U 9 l 3 f y O s r E i 3 C G b O P + 2 E Y U 6 r B M M J d Q I d Y q j S q i F x k h m E D u Q R v g 0 H / a R N F z Z Y D r 3 s + C f 1 m w E M w O x / K j m 8 y h N k x T s m K 8 8 9 k z I a P K y I 0 / 9 O 8 k r Y y K N I F m F + 3 / 1 E G 6 4 / j o h t T i n z R 8 I i k i Y O e Z j i A x s u 9 2 G V D K L v g G S V l 4 P + V M h D B V V X O 6 t I / 8 q A 8 V h I z 8 l h 0 B 7 g C y V 2 Y B 3 j 8 s 4 o + n I a w b y B b I q c 5 L b 2 V f j G c C u u l l f n 8 e e Y t l h 2 N x E P r q O q V Q Q z X 4 e Z u D 7 r a B 3 T x L n n X s O H n 7 k M V x 7 7 T X o 7 + 9 H M O D D I 4 / + F 1 n A V S h S L / L c s 8 / i t D P O x i X r P o B N L z y O F R d + m J R A D A / c / V N 8 9 H N / i E T B h T q P h I l 0 R R x V N 6 w o c c 7 U c V A j 1 G J F l Q B M K E a S J A p L n i O R H s 3 A 2 + y h Z s 0 p P t U 3 C c V i E f F 4 n J z 0 i C B R n k j E m Q h u k l K W i k U k h B 5 Z j y L V T 4 6 8 b I W a y s E d 8 K B C j W 7 S 7 c G y y G y j 5 3 E g r l 6 k y A t b z P S Q C t / S h a e p M 7 h A T D H N F o j O T a 6 F m s s g 1 D 7 r o + W i e S R G c w h G / F A z e V F o x m I z 4 P I 7 x R y w m Q I t Y x M j J B N b k L O Y P n 5 F d 0 O W S 3 C R t L N a 7 O i b N t D V Y M X Q 8 C i 8 d p + 4 5 3 s e u R c W q 4 0 k 5 x q k U x m k c n l y b 3 S c v + Y C 8 s f q 8 f S z z + C V l z e g r a N b d E U + j w f Z T B J 1 w T B e 2 r Q R D Y 2 t O O P a P x L n O x Z q h F q s O I J Q e s o K u V p 7 Y Q a S J C M 7 n o O r w e z O 2 e d i v 4 I l k c h I J 7 + Y M x 2 Y U I o s I z F I L Z l I 9 w / / 9 g 1 8 7 1 / / r y j X x U g O p 6 E l N D S e V W + + M Q d c U 2 I m D 9 C E g Y m J S T Q 2 N l Z f z 6 J I Z L M x U d 4 E 8 q q B w n g G k s + A v 8 6 P 1 E A e R s S B g F s S M n J w a B D N T S 0 i 7 a p Y K M J G l p D B E b y Z s S f G Q F x G e 8 i 8 T r 7 f + E C O S F a E L x i k 7 6 2 C 8 Z w N + 6 s B n r n g 1 K g l I b L I Z H k m 0 l a 4 7 Q Z 8 n B G h S u R j W e C 1 Z i D b X I h N D t N 9 T 8 D W f H F 1 z 4 V R I 9 R i R Z V Q a 7 u K 5 F r r 0 L n G n m + O D m K Q b 8 P Z 3 F 6 P X R C H J U n / z o O o 9 9 d D t i u w u c j R J n K V S J L Z A l Y 4 / O b + M 1 N C S u S b a O k i v E 2 k m 4 6 B y Y x 0 O E e P w U T l B n t k K h K j E A f s 8 6 d X v S F 6 o 1 Y i L H U A 5 Q o k 3 Y F M L o 6 C 4 o R X K U H V V H i 9 s 1 Z 5 e i o q / L Z j Y d + E g l B 0 H P 4 l X n G v X D 6 A i 7 S 8 O u o R 9 Q p / b Z y A D / X m u p M a T j r Y n 7 G S D M t O 5 c V r j r Z l S K o w S A C h n N a g q i r J H Q U Z t Y y m c C t s S 4 J 4 f t c m W L y k + V 0 l j G r j c I e 9 J P M U 0 a v r x Z K Q k J x I e z w y M Z h M T O 0 q v w W Z F o K u 6 S i o b 5 A d s Q C C Z R W J / h T 9 p V G S s t C z O s r D S Z T p P H P J x M G T 4 5 G J k S F L 1 3 B G 3 e G O I x 9 V s W H Q + / a Q 6 Q R R s 1 C L F d W G u 6 6 7 Y O b h 0 U u u d f e 1 f / k W v v u v / 4 J f 3 P l L f O 6 z n 8 Y D v 3 o A 6 y 5 a i 4 H R Q c i S H S t P 7 x T 7 K T Y H v v H N b 4 v Q 9 v n n n Y t 9 + / Y T M S W c v u p 0 D A w O w u V 0 k / E q I Z V K w R c I Y G p y Q m R I f O y G j x y O h s 3 F e M a K J i 9 Z u 1 K J S M n J s r P y S U 1 q I o 3 I 3 / r m h 1 d i h 7 I I t D u E h G O y 5 s i q e F x 2 R A / x b G S X i C w 6 S O Z x h z E X X J c w Q 3 J X s l l Q z h E x u 7 z Y d a i C F Y 1 l k V X P m N g V x W 6 7 W V L s b c E J W K j a 9 I 1 F D t b 1 b S H y n e i 3 L M Y r 6 B 0 9 h F d f 3 Y I 1 a 8 4 R W Q 1 r z l 6 N X 9 x 9 N 2 w O B 8 4 9 e w 3 5 R a Y 8 4 z G e y y 6 9 B O e Q A + 5 w 2 L H m g k v Q v r Q N m r M D z W S Z d u / b j V A o i H g i j v p I B D f e + H F M T U 2 h o 7 3 9 s O P P 4 e v t o 4 p I y O X 5 V h 5 b S U h M n l j I B J h B m g x m s F q p 6 E i I m h j 0 j 2 v s 6 R U b P d J B 6 f g Z c g 3 H p 5 K o 5 L P w h j 0 Y S V o w N D y C t u Y 6 c e x s n D Y g n 8 w T 4 G n o 8 + V l d r S I z H Q K 4 c 6 g m L f l D N l R i A F a P A O N L K W f X j M 5 M 5 N Z n L Z M x l D y z e X j H R M n Q K i a h V q s q F o o x k x g I t 6 T O V w P Y Q b s u G c y W a j 9 J T S d c 3 R h y 7 l g u T e 2 f R L 7 X C 1 o r w N 8 s X G E u 4 9 2 e h J 5 S c z y l a X Z a + A 6 f D 2 9 A 1 i 9 w u z x 5 2 V 2 j 2 b g b 5 l / X T P g A d Z U Z R h O h J E r a x i Y a M K O Z 2 7 H l 7 / 8 R T N g U t G R H O Y a G S 6 6 Z Z 6 u b 3 o h n A J 0 c I y 4 d + A V / M k m k + B b v 7 o O 9 z 1 0 P 9 5 3 9 R X U G R x d V S k z k Y c l 5 B Y F a o Z e m 0 b z a j / 6 E w 4 M J 4 + f d n T C q F m o d w c 6 q w V X c t H c v L E Y B o / B c A Q s o + V R s P m P W 0 u O e + 1 i h n w i j w P L I 0 V Y S j Z E y 4 o g D 1 s j L u 7 I t d E 5 i f a I 3 F b y 5 Y C m + o B o 9 F x U J U F W S S 1 b R e P N T t J 1 h Y 8 O l X M G e 7 Y y A Z / U g q w x A Y t U g r P i R z 4 b g 0 4 H O X S o D w c O 9 M I R c O K O n 9 0 p S k h v f m 0 7 S d J h X H R m N 5 Z E Z D x 7 a A q v D p k S d O T F n 4 i s j r P O P h s / + t G P k U x l E I 8 n x V i T 3 e 4 i S + d G p h y E X M w h 3 B 7 A 5 G Q M k j O C e J 5 u j s l w v L 8 T w Q l s V 7 N Q i x V z L N S 6 7 i L 5 U Q a m 9 8 c Q W W H m 0 c 2 A 5 R l L N b + 1 A c 7 I G 8 e Y O O s g O 6 b C 1 e 7 D R L S C F n 8 F u q I I M j X 5 5 o f l F w K f j / 0 o z g 1 k 7 J u Q E S H Z W L d y v s U o I C W q x s 7 c B U f x W M p N D K l Y 1 t G F H B M M X O i y l S z Y I H x G K 8 l V G b L i Q L G g C j 9 N k p 2 Y 3 D s G f 1 c I W o y u 2 e n C x h 0 b 0 d 3 d L S r k t r S 0 4 I r L r 8 S z 6 5 / G 6 M g o d S w K 6 u r C R N I D + I u v f E M U F r 3 5 5 p t w 5 r V / c v g 6 f t O o E W q x Y g 6 h G J d 1 l p A b S C C 8 j D M m Z j 9 j i z E 2 N o a m Y A c k t 5 m J z e W R 5 2 K S f K A G L / k t g x o 8 S + y Y 3 B N F t q l J j C 8 l D m Y R X H b i w Q Q m l B k 2 N y W f R q S s 0 O 4 u h y Q m M v J Y c c 4 Y I 9 t U E F f J R B q f c K G x I Q + 9 W I Z i t 4 o B Z S Y T D 8 L m j E n 4 p T a k B v M I t M 2 5 j q I D D z 1 x H 6 7 7 n Q + L l 5 z F s b K u i F S i A D u d I x 0 t 4 m B 6 A g X / a v F 5 d 0 R H P C d D 0 + n I 9 L n P T v e m y g j I K Y z l j 1 1 0 8 + 1 G j V C L F U c Q i o n z v m U a e n v 7 s G x Z l 0 j 7 Y f + p o B X h d L v w r W 9 / B x / + 0 I f x / P P P 4 c I L L x Q l l z 1 e D 1 5 6 c S P O O + 8 c k V B q z W a p s Z G D 7 / H A Q w q N o 3 x c U I U L 3 x 8 5 f 2 k u + D x q X i P r Y S c r Y E b j Z q J u 2 a k c N N j Q k 3 O L d B 6 b X I K j P E 7 k s t J 2 V o R D J D P V P J p b z a n 0 M n l T H s k M f 7 M k 5 O w 7 x v T e O I r B M g J e L 1 S y o H X L 5 2 e 4 H w Z 9 L V Y 6 x p M H z e + H L T e v S L J Y U P O h T h F w t K w 9 V E I l S p 2 3 T E 2 4 O j N W l s 3 p D G s v v x T b t m / H x O Q k R k b G c M U V V 2 B w Y E C Q 4 Z 5 7 7 8 O + 1 3 d i 3 T X r o D j t 6 O / r x S u v b B L E 5 L L F + R Q d z 7 G w 4 8 7 y j o n g s N v J s n D D N U Q K 0 1 C S 6 E D W Z 2 x 8 E D Y 6 Z n e j B S P T K s 7 r U J C r h L C 6 z Q G 3 f 5 x k W g F + M q p 8 D J 5 O w W s 2 i R m 4 B I 7 + z Y D r / 3 G d v 2 Q s j Y a u R j q L h O 9 9 7 w d 4 9 N H H U d / Y j F Q 6 g 0 y 2 g I r i g 8 N W Q l / M P M b M V J P F g p q F W q w 4 w k I x L m n N w U a W 5 J n H H s L 7 b 7 i B 5 B e n 2 s z K L 0 a 8 N 4 t Q t y m d e s i a P f 7 4 E / i D / / 4 l s k J 2 s k J W M c b E U y 4 4 4 2 H 6 Y B T h j g A y I 9 q C + X d 8 C e Y 5 5 k f 1 Z j A T l Z v Y G Y W 1 M 4 S w m 2 j A F n A O e B 5 X y h g S z + 3 w w y k t n E q h J Q v 4 t 1 t u w q c + + Q n k M m m s X n M u C o W C W P x A U 1 U k k k k 0 N j b h c 5 + 5 U Y T y Y 7 m j M z U W A 2 q E W q x Y g F C M K 5 c U 0 d d / A H t 3 b s E 1 1 1 0 P u 4 N n 2 M p i A p 1 T C k M x v M g O F 0 X d 8 p n i l T x u 4 2 k 5 e i w m O 1 K A p 9 U u a v E 5 6 4 9 u o L x 8 p 0 s p C Y v H K w 3 O g K N 8 P B X D T h z j X L i p X d P w N Q T n F W X p m Z Z F 5 V t e 2 K x k z C 5 6 F p i z z O d c s L X L j R X h X T I 7 n j W W t m L f p G k 5 L + 3 g A W 4 D 2 0 Z s S K n m f S 1 G L N 4 r q 2 F B 6 F o F r f V d u O 7 T n x F k 0 k v 6 4 R X / 1 A q v V G G B d 6 k d s c E U d Z c O Z M a z q F i K y I x l k Z s 2 U 5 b I q A k U e J 4 E o V i c b f A z 4 J o K H j v n 2 B l i E u B c s N P P S 4 F y A 0 8 e S q D p 7 A g M a 5 H 6 g N l O g M n E J G c y s b S b 3 p e H o t Z D V W m 7 a r N j 6 z Z j 0 T h Q U d T M 6 2 E 8 0 + P A 3 g l F 9 C v 8 t 3 V Y Q T Q r L W o y M W q E O s X w a s K B V D S J 0 e o y m j y V Y t s h M 9 1 o L i J d I W x 4 8 X l R v 7 y s V s Q U D 3 f E h e R g G i W t J N b c d f p c Y q 6 V p M h Q E 2 Z j j u X N J i F W 4 6 M G n 0 6 n B U m P B V t 1 S g k X v G S w 1 c u l m D S z k U a 3 p R F 9 P Q e w Y 9 O r e P z e u 5 C I x p C M J 3 H P T 3 6 M e 3 9 6 K 0 Y G h 0 W 4 3 O k 1 8 w q Z T E d C L U l 4 f f x t y n j 4 D a I m + R Y r j i H 5 G M 7 Y S 5 i O R U V U T 5 Y q S O Q N O J 1 x F H j m q S s B v 7 V L r D X L d R 0 W k n J z U S 5 V M J m T Y R 2 N o e H 0 I M i W w Q a T J A y u O M t Q q k G Q u c g M a / M k G o N D 9 L Z Y X K w K Y t Z x k O A A y U F 7 h I 6 l z f G x e M Y u R w I 5 V c q c 5 5 T q y 8 P f 6 c K z B x d O Y z o V U I v y L U Y c h 0 w M d e x 1 7 H p 9 l 6 i N l 0 i k 4 H X L S M d L Y n p D c + M q b N u 6 E 2 2 d T S g T v 2 6 6 + W a 0 N L e I F R L H J 6 Y Q C P J s W z q F Z C c f i S y X 1 4 F E Q U L Y q U A m I 8 P L d M 5 g b C K O g N + N V D I N Z 7 V u 3 Q w m d 0 f h b r B D Z k d q D l g K F p M V U f G I a + p x m N x Q y T L G J v H E / f f j 5 W e f x m l n n Y O D e / Z i 5 + Z X c e j A f v T t 2 4 d s J o 1 I p B m b p 1 1 i 6 Z 5 T F T U L t R j x B o S K W H J Y 1 S n h Y O 9 B 1 E c a 8 N D D D + M L / + 1 / 4 r n n n s V V V 1 y O J 5 5 + B i O j o / j s Z z 6 D Z D S N O + / 5 h c g u + N g N 1 + M H N / 0 Q d p u d L I 6 C S y 6 + G G e c c T o 0 N Y / M i H p 4 A T a 2 G l p B I 6 v n J R + q i G g 8 i v q 6 O a u i 0 + X l Y r T 9 E W l Q j A y R 0 6 G S f x U w D l s o M X B b G S A 7 x D X K r f B Z W 0 S k k U s d l 4 o F D P f 1 w e 3 3 w 5 J X s E 2 b X 0 z l V E O N U I s R b 0 A o H p M 6 3 0 G + T Q M n l I J k H y 8 t W k a 5 U I b s m G 8 x s v k i v B 6 y E l w Q j / b L 6 j a x k j y X E X M 6 7 W T l e P Z t B L m J E l Q l g 5 0 7 d 2 P d 2 k u Q T K X F d I 7 o 1 D j C d X U i k s g z h D m M H u 9 J I 7 R 8 4 e w D J l S R M z p O M y U f 3 0 m A C J X k 9 C J p C d H r 6 P A 7 o 5 g v Y b z g n L f C / D s N X l j h y f X 9 u O r y j q P q V C q W M k q G V S z V q s 6 Z b 1 U L S p y C 4 K j Z b s 6 g n i K f w 1 G G T S 8 g P Z I 5 i k w M j 8 u G 3 D T 7 Q S Z J P X J R D P b a b U S O c h k N D X V E S k M s K 7 p / / 0 F s e e 0 1 s n w D G C O i 8 a o T + / Y f w s R k H D + 9 / W d I Z z L Y N a Y Q q Q x R K S h G f x P p + U 3 I S 2 R N h s N I j i T E a 3 P w 1 t y G r d O x k J t U j z r W O w 3 u q J Y t 9 W L L 1 h H y K 0 v I J D L k C 1 q g V I p 4 6 E l z h f q n X x h A 2 C N h 2 / Z h 6 o x G a z 7 U q Q p d V p C W b J A O j Y s I 2 5 F Z 6 H O h u C R R 2 8 7 m k x H N l 6 n n P b r h c k V Y V M h + k B T k + n x c r 4 8 L v T z z 3 P N o b W 3 B F V d / S I T J m / 0 G t E Q B o U a 7 y E p n n 4 l z + P r j M n 1 u l l N u D 5 W R H t e h h D W R H c E r C H J 5 Z c 2 I g x d G k 2 a K W c x B P q F i m i v E L q I 0 o o J O H Z D P h e Y m H 3 r 7 E 2 h o C o p 7 V e h G V 3 S H w Q W Q u p p d 5 K t a 6 d 6 t W L 0 q U p N 8 i x J v I P n m 4 r T K F J a s P P Y K 7 X O R H t S Q k 6 Z R 3 7 J E j C U d C R 6 z 8 j Z 5 h A V j z M 2 O 6 J m S s b z e f H 9 i 1 z Q a z 5 q d e 8 V j V h x m n 8 F 4 2 g q d G 9 7 0 M J z d R f K h 2 k X B f i a U S 6 p b 0 F J N j W e o 9 f q x 6 x Q I j R 8 P i 8 v G 1 v C m o W V K Y k 1 a H W r 1 H W B y d A x W s m A c o i 5 R y 2 b n n 8 e U R H H + h g 7 k J 2 d q P 8 x a g / i A S a Y Z s A w 0 / S 4 T X N t i B v Y 5 E b / B x H w y M X g a C K 9 E b 1 P I d 6 N / v E Q N J 8 K W k E e O O o C F Y C P f K + C c P d + p i h q h T n E k n X 6 U B t 3 U U C e q Q Q A D e 0 m y 3 f P T W z E 1 O Y X H f 3 k 3 + g 7 s R z q R w j 2 3 / x S 7 X n k a f S P 7 U S J O 9 R 3 o x 5 M P P i i O o 2 e q a / o S 2 D I x o c Y m Z s s c z 5 V i l e C s F f E 5 F r a m X B 2 W l z H V C g 6 x + J k Y 6 D U k U f i f J z P y A H J K s 4 i C m v s n r Q g 0 h c U k x l M d N c m 3 G P E m J B 9 j t T Q h C r B 4 I r w 8 p w G r i 8 e B z M F R z n J g c v B j W i M r 4 K 7 2 o f R e M p G A 3 x d G e i y N Y r 6 I U P d s 5 E 4 s M V P l E O + / Z 0 I R V V 6 Z b N m x I j z N x 5 Z m Z u m x M u L j J P H q b c h q D k x k 7 F B L J P / c W S w P z a + C K 2 Y K Z 4 v k c 8 l Y 3 3 v q D u o y a h b q X Q B L S U K o w w + N Z N 6 r W Q + G c g 6 x Q J q W 0 g Q Z G P z o t Z e h 6 y W R c c 5 + k t f n J S H G 5 H D A x Y v o z g W R a X h 4 W N Q Q 5 + k h K y I a 7 V c W + 3 E Z s u P B Y a f 9 i i Q 7 C 0 7 k y z F I y i h a 6 w 8 h 4 p F Q 5 0 k i X Z o Q e X k z c F U 0 F H M F E V U 7 1 V E j 1 L s A W c 1 M R D 0 U U x D y Z Z A o 2 z D s C p O c k p D I j C I 3 N k u A Y 8 X Q H H U y J k Z n V w j k l K M l S 5 b A 7 + d V / 6 y Q Z Z n k m 5 k A a 5 n j T y 0 E n 9 I M v 6 1 F r K D O S O V 9 U P R O t A U k u O Q g d E M T E c I Z a E k D / n a 3 y G I / 1 V E j 1 L s A v e 5 m 6 I e C 6 G z q Q V t k n O S d g a 6 6 M j z k 6 0 j u I v T G U X z 1 a 9 + C V j l 2 a J 3 R 2 D I b L e T c P S a V p h W Q z W Y w H Y 3 B 7 X a K m b p c t u t 4 m E m m 1 d U y 3 H I Y D k W D U + a J i j w g a l r C u Y Q q l c w s + J F q w u + p j B q h 3 i V w u N y w S T 7 6 s + O M l l G 4 b X O 7 e w N / + P E v w i H N R g K P x J 5 x M y K Q 6 M u x e y V 8 J U W x i Z p + v J p h M O C H W p 3 u k R k l + U f S r 0 Q W K J + f P / U j r 8 + S g t f d t U t c u d W N p D 6 C i l G G 1 X L 0 z O C c p 3 r u a q b 7 q Y w a o d 4 l U B 0 q f L Z W / O x H j 8 N i 2 D E c L S I z r s F T 7 I Y 8 2 Q L 3 S p 6 x a / 7 c C 0 3 H O L 2 6 r E y w 0 4 3 Y g Q R U 8 r 8 4 o 5 0 l H v t Q J f K b z G E p A 7 6 l D m T i G f F + N p s V p a B n 4 J J n Q + j l g j n o G 3 K Z F i h Z G h a P R y J U M C 1 e R 9 i 8 h l M Z N U K 9 S z A W L + M r X / l 7 r D l n D U Y G E 1 g a d u G X j / 0 S t 9 x + M x K V O A 7 u n s D 6 9 R v w r X / 8 D r 7 5 7 e 9 g 2 / b X M T A 0 h h d f 2 g S b 3 Y n v 3 / T D 6 p E A T 6 c H t 9 3 1 C 0 T q 6 o T / x J V b P V 6 v q D f O E p A T H d y 2 s L B i d S L P b + F m 5 P S 5 R f a E V 2 m E I p l y M 1 4 0 l 5 1 l 8 K r 0 P H / K I m p V A D t G T + 1 B X U Y t 9 e h d A t V w 4 / O / f R G W t j X D U X R j e n A Q V 3 z g S r R 3 r 0 C g z o D L 2 4 C 6 e h u a G p Z g 3 b q 1 u O f e e 3 H + e R d g y 5 b N G B 0 b w 8 4 d O 3 H N N e 8 T x 4 o n U t i 7 b z + e f O o Z e j w A j 8 e P S K Q B z 6 9 / U Q w U v 7 B h I 5 a v 7 I b L 4 8 L w C I 9 V S Y J c Q E V Y L Q b L R s V j F U m 3 d q + V p J 8 H a t l c t V 5 M X B x U o Q 7 m E F 7 h F 6 l R a t H A c N I m C m 3 W p m / U 8 P a C W + N b w D U d w H T v F P w r Z W T K c a T T Y f J 9 J q u f m n C j G V Z J g a y 4 Y J R L 6 O s f Q H v b / C n u k l X B 6 O g 4 E t E k 7 G 4 F S 5 c u J c m n 4 / Y 7 b s f E + A Q a m 5 r w x 3 / 4 R 5 i a n s K e 3 X v Q 1 F K P w Y E R r F 1 7 C R S Z p 2 X M t 1 i Z i Q x K o R i y O 6 0 I t z R A d p J v F Z y / T X R / H D u k Z j O K u I A k P V V Q I 9 R i x F s k 1 M W R B N w h M 4 r G Y X R O R C 2 B 1 5 6 1 m p k K B P 9 C R V I s F T r n b A P n m b S F Y h E 2 0 m t c L y + y K i S k 3 3 Q 0 g X D I h 1 w s D z d J S t r S 3 I G O z p 9 n c x l R 3 f V I c N g + M T W F l t X N g i x F H s Q l o s 4 Q h 2 f r 7 t 1 y E G O + V X A U R l F 0 L V z I 5 V T A w u K 3 h l M S x f R s Z M + O A J G J C 6 R I I r o m 5 8 K C T O W C L j K 7 5 2 E O m R h 7 9 h 7 A T T f d j P t / 9 Q i k e i t + 9 e B j 4 v 2 S T v T M q 9 B z H G y o C N / K J I U 5 h Z 0 H f n m K x 0 x y 7 Q y K m o q W s 1 r E t v y Z 1 S k h 2 Z + D O l k W 5 J w g s q 0 6 r x u X 1 G X g j 7 R W 9 z o 1 U f O h 3 k V Y 0 W C H Z D d J J V s 4 C F B B d t Q F y 5 Q T / m Y / N e I s H A G b K G 7 J j V n x L N y f 8 p h T 7 6 F e 2 D h c H g z i w r M v w O N P P 4 F U M o V 7 7 r k P h s M C l Y j l 8 / v w 8 1 / c h R 0 7 X 8 e j j / 0 X r r 7 q S m S H 8 3 T y C v l I e T h C D h R S B c g e H 5 R q z t 9 k p g c O K 1 1 L M Q 2 L N 0 O 2 j e g 4 T d d N 9 p R X V F T V I W x / 6 V F E P M R z V 5 P Y Z y G E 6 N r Z 7 1 p s q E m + x Y g 3 k H x s F J q t w 4 i l V c i h Z d S w q O c n H p 1 e G E f D G Q G k h j N E K D u s p L 4 y N h c a f C b J 2 F p N H 4 j T s z J c f j + s N i v y 6 b Q o q M I Q / g t b G 4 O I G F N R S u j k T 8 k o L 7 W h n 6 z W X 9 8 7 i j S 8 O L 8 z g H / 9 0 G m w h y 3 I x V V h e Q p S C b Y C W S x P R d S f 4 P e 4 B B n f S 6 V k k N 9 k F a / Z Q v E 6 u e x n l c o F j K Y c 6 K i u f 1 A q 2 P D A c y 8 i 0 L E W 5 e F n s O b 8 i 7 B v 1 1 b s 2 3 c A E v l m U b J k v / v l v 8 b D 9 9 6 G z m U r o b R c a u 6 4 i F C T f I s N J + A / c Z G V n 9 9 + M x x 1 p 2 F w 8 3 9 i 4 7 3 f Q H s g j 2 d 3 P I N / / s 5 3 q V E + g r L X w M / u v w u y n s L 2 T b u w e 8 8 + s i J P o O 6 0 A P 2 F U f I r I n 9 O V C c a z S D W k x I k Y M L x C u 2 + i B v h 5 X 4 E u 9 z w K S r O X 3 0 G b H 6 X y B T f 0 p e C q 8 E q E n J 9 9 W 5 4 I y 7 U h f 1 w N z j g c r t E a J 1 X n e f S z R X 6 9 8 d 3 H 8 A V 3 3 w N / / z Y A O w O s k b k b / G 5 b L I D j S 6 V P t u M t d / Y j N e f u w v / / F I Z f / v z 5 9 F 2 2 n m w O Y P Y t O k V j h 1 C z e V x z Y d u Q G a q B 5 d e f C 6 G + v Z V v 4 3 F h Z r k O w X B n D v r w v c h Y s 8 i n U o h l U 5 h o H c v N U A H r r v 2 t + E P U e P 2 u o R P c / 8 D 9 y O e T q C r a 5 n Y d 8 m S Z v H I x Y r s f h n J Q f J b l n j h C p t Z 3 s V s G c 4 5 0 z M Y P O s 2 2 p P G X b u S w n e q c y t 4 / w p Z 1 F c 3 y z F b x O x e T d V E 8 R c m E g c n t H Q J O v l Z 3 3 5 4 g P Y z 0 D + l 4 c Y V Q Z K c d H L a 5 + B E D p t 3 9 u L J A x q K e g W n d T X i 5 Q E z 7 3 D t 6 l U Y T V T Q s u J y R D r P R X 3 3 h S j K d c h Y I l C V J g S X r h H b L T b U J N 9 i w w l Y q O N h b U M R s k 9 H J q t i w w s b 8 I F r r 4 V C 7 O F x o r n B A s l q w 8 a N L 8 O l u L B y z T m w S 2 Y i a 7 R n Z s k c E y w D y x k r H d O U j V y k h a v S S m U Z w Q 4 P + U A G J s a n 0 N h U f / g c X D f d W n T D 4 i o K s n 3 g n 1 9 D P F v C B V 1 + f P 9 3 V 0 H L 6 X h t y 1 7 8 6 T P m R E e Z t u G l Q r d 9 6 x J 8 7 / s / R G v H C p x 5 8 Y e w + e m 7 s f K c S / H M I 3 f h h k 9 / E Z l 8 A U k 0 w G k t I l t a n I P A N U I t N v y a h N r + 6 L / g T / 7 b H 5 F / I w n Z V U w W Y S 3 b 4 W 5 2 C M u h l 8 m T k g z Y F D s e f P g R s a Z u L p P F t h 3 b s f r s c 7 B l y x a R F B s M + k T e 3 e c + / R l I 1 U R W J k p J p + O R Z O M k 2 e j + h P C 3 v J 1 e R C c n 0 d z S R O d U Y S t 6 6 f x i l 8 P g s L 2 5 d I 0 Z K r / 1 8 Z 2 4 a e P 8 P M B t 3 7 o U + 0 c 1 p O M T W L l i J e 7 / z 9 s w O T F F E p L k 3 g d v w M C h v V h 3 1 W 9 h b C q B l H W 2 1 v p i Q o 1 Q i w 2 / J q E Y K 8 u T 6 F j d i m / / 0 7 f x 0 U 9 e i 6 b G B l i y T p T z V p J m K q B L 5 B t 5 h P V g N 9 p Q Z f T m L d j 6 9 J 1 w u r w 4 c 8 U q t H Q 0 4 4 4 7 f o b f / 9 L v i T l U D N P 6 G O C V A u d i z d + 9 L B 6 f + O w K Q T Y u I X Y s s A 9 W J E N p p 0 P w 2 X t 7 D + H G 2 8 z B 5 / / 6 m 8 v x + v j 8 Y 7 O / y P v w t l x R q W I x Z x P n C o u z 2 d Y I t d j w J g j F j c 3 n A p L U 0 X P O H D c 8 j v b 5 t T T O P Y N 9 G Q m T U + O Q P O Z y m l x j f A a T u 2 L w 1 P u I Y H l 4 / E F R P + L n v / o F v v C F z 1 Z t y N H g h p x X c 3 C 7 Z m t P s N U 6 7 3 9 v E s + 3 f v P i K k m P B l s y D n Y c C Q 6 G j L r D O L N F x 7 M L 1 D Q / 1 V A j 1 G L D C R K K Z 7 e G K n 1 I p 5 P o 7 x 8 Q Z b 8 2 b n g W n / v i X y K u 2 b D C l 8 a D j z 2 I 6 z / 2 W S T j Q 3 C G V D h l P x y W W S 3 G o W u z t v g M O B 9 P p 9 7 f I u Y r M T e 4 / p 7 P W Y H F 0 D E 9 N Y 1 I f a S a t z e L 3 I Q O d 6 N M 8 t I C W 2 D + 9 T P B e c k b X g 1 e O m L q B q + e a P c o s N p k p F Q L t g w f f 5 7 V q Y B a l O 8 U B V u j x + 7 8 L q 7 9 y O f h t x X R 0 9 M j L F Y 2 M Y b M R A 9 s L j c e e f g h X H / d h / D D m 3 + M + H g B O 7 b v w w M P P I z 6 + k Y 8 8 c R T O P O s V W S N Z i 3 K 9 L 4 o 3 B G n K J b C t E g T s Y I u Q x y X i c d S L 5 v O i n G k m S R Y R m I g L m o D W s n A J H o z K K b K U F M 5 F O J l Z O N J k p p E T o O X q y l B z + v C 0 h X S R S J U U e z H f c h L / a e + d W L U L N R i w w l a q L k I e S y g t k q y z 4 K A Q 0 e x Y k G F / B 6 n J Q + v k k c o F M H 0 9 C Q e f + x x t L W 3 0 j m s S K a S u O 6 G a 1 H Q 3 P B W s x j i v S m E u o 9 f 4 4 / 9 K D W j w R M w Z R 8 v N u 1 v O z p / L 0 t k Z B j K K B Q 4 4 Z B 4 6 n t B D D h X d L J 4 Z T t y s R y m s x N 4 b t M W d F / 6 G W H N 2 C o G H U V E 8 7 N R P J k Y r X M P c g q g R q i T B G 5 e J / R F v w V C H Q + X 1 x V E x K 1 C k q t s F D G S y M L v z U D L l T G d 6 0 J 3 R I a 7 G s V L H s o i 0 D X r H 8 0 F E 6 l Y 1 J F R i 4 g Q m c R k R b r W 2 G A G 4 f Z j r 7 I e z V r g d + d I T N p h W C r 4 0 b P j K G Q q + P I H m s l y 6 d j w 2 q t 4 5 d X N W L K k A 3 U k J 5 v r Q 1 h 5 x t m Y T u v Q t Q z 2 7 t 4 B L Z / G O e s + i b 7 d G x C O N J D 1 D c D l j a B U k T C e m i t Z 3 3 k c 7 S X W 8 B s B N 1 k u Z X y y s b M / h + R o i n 5 o m R q 0 j o 5 Q P U J K F 5 z k u z R 6 + 6 A Y G j I l s / 6 e Q l K O I a y Q p o r H m b + s l o S m j M H h T + P A t A 1 c p 4 / v x t d w 7 D o V O j T U e d j / c m I g Q T K R b N W P n h v B H V v G 8 P K O H l z 2 r z v w l R f s O P c j f y e m 0 j c 0 d + K p p 5 5 C G V b s 2 P Q M e g / u x a r V F + C D H / k c i r F 9 6 G 5 v x u a X n s N j 9 / 0 U r z 7 9 c / j J + i 4 2 1 C z U Y s P b b K E Y K 8 v T a F l l W h G e 1 j E z h S N T G Y V e L i E 2 l k O w 0 Y 5 y X w C h Z T 7 k i y n o S p r 8 L p K L T b N y j m f m 8 v p R 4 y k 3 l g X 9 U J M a r v 7 e T m F + N 3 7 1 w u p W 8 1 E 0 c r B Z 3 P S o 0 q P z c I j 9 y T 9 b i f f / m 5 k + 9 A c f O A v t D W + 8 j I 1 D M Q t j c s H + y T 1 P w t 1 5 j a g v v p h Q s 1 A n C a Z H 8 c 7 g g B S G U f V B r B a H q D F e R B p j / R n o u o 5 Q s w O W o Q Z o o W k k S o O C T E y e S K v H J F H 1 z 2 7 x w y 0 1 o t 1 n Z l J Y x U z b M t R C G V N 7 Y 4 g d N F f c m M E 0 v a 7 E 3 c L P y v R q U K f L I h v i 2 S + e D r d s x 7 9 9 b A 2 u t T y N T b / 4 G x x 4 / h a 0 B i z I 9 z 2 D o M u C Q v 9 T a F I m U O / W 4 U z v h F M m 0 U r 3 U C Y G p f I V O B c h m R g 1 Q p 0 k v B 2 / / c r G t 1 b E p G K R M N l v y i O P p Q k O S w h q J Q Z f 0 I o S + V K l X h + s X V H 4 I w 7 Y R J q S 2 S x 8 0 l J R 6 N 9 n N R 9 5 P 8 5 2 s F h V Z B N 5 5 E e K k K r j T v W r w g g v C y L R m x W r 0 O e n y g i R b + U g / 0 0 v F 6 C 4 F D g j Z k U k Z 8 A B P V d B y R 1 A I B D C J / / 8 J 1 h 3 1 b W w 6 5 N Y s u o y b H n y V p G f e O + d t 6 C S n 0 Q m k 0 b f 5 n u w 4 e 6 v Q 5 p 8 A Q 3 u E v z F Q 2 h 1 R s X 4 2 2 J C T f I t N h x H 8 t n I B + O Q 9 k w E 7 c 3 i k n D y 8 L I 3 L P 2 s s Q Z k s w k Y Y Z J j N i v k O e l x i V g Y r R G F P K 9 Z H 4 m z J C 7 6 h 0 0 o V y r Y / o 9 X Q J I s y M Y K R B A z e 6 H I 1 o P L K t M 1 8 g r y H G 6 P 9 y U h 2 S U E W u a U e S a r l h r I Y x t m V / B Y C B y 1 9 N m K K F Q U 2 K 1 l V L L j c I a X Y i J V g c t m w e O 3 f R V r P / X 1 6 t a L A z V C v V u x A D F X O Z K w G G X Y S w Z J w D L c D U 6 U f F M 4 s H M M n W f U i f l K C h F r w W n y h O j + F K 7 9 + R 7 x / O s X p R G q C y N W d C I 5 t B u D Q 4 P o 7 u r G 2 r W X o 6 W 5 H t N Z C e X R B J S g H a r d D R d J t p D b w H g / W T C P H w 2 F L D b n g + J Y b w V M 2 r L B u Y m L q / n W C P U O g B U V j 7 m c b C i S g U u a N Z J f s x Z O J X 9 K 1 a n h S 2 4 k p j L w k i z z S M 3 0 2 n E 4 g M A 4 d 6 k X P / 7 S m b j w H 1 5 B S T e w 8 a v n I R 6 P 4 7 d / 0 C c + v / P z 9 X A 6 H f B 5 v Q g F z b G s + E C S Z N / 8 h Q F S A z l 4 2 9 x Q x 4 v Y V f Q i V 3 w n v c u 3 H z V C n c J g S e W y c 6 D B Q l K L Z 9 v O 9 9 X 4 8 7 n j o e z u G M N P 4 M J l F 0 H L F h D q M h d X K + l 5 G G 4 N q p Y V N f K u / T 9 H r + F k k y V s + v p F 1 V d s A A 0 c 3 D W A T 9 4 z L l 5 z s G E u U v 0 5 + D v c 5 g u 6 B l 5 B U S / q m L S 6 U E d S M q y Q X 1 e o Y M / E 4 p y G 8 V Z R I 9 Q p j I j X i s d / / k 3 c + D / + A g / d 9 U N o q k p O f g A f + v i X q B H n U U 4 n I D l d 0 J U 6 M c F P I d P Y H S L J N V q E p 8 W G k l q C T N o p 1 p u A 3 M H F V c p w K j 5 c 9 t U e c f x / / M R y j E 3 n 0 T e a x 2 k R F z 6 y u g E y p y J x I i E d K 0 9 W J h X w Y W l Q F 2 S d i + i B J I I d P u T G C + C l 1 g J t P o z t S S B E 1 q m Y N F A O O T A Z q 2 B E P f Y 4 1 q m I G q H e I Z w f i m F r I j z P g h w L T s W A W j q i x R K a g 1 b U K S m M D v c h l U 5 j e i o G B x F o Y O A Q J s Z G Y F N k f O 7 3 / h Q K i n j u 2 a d x / c d u h F M j Y v k N f P + H P 8 H Z Z 5 2 F y y + 9 A F Y 4 U c y V M D E Y h + K 2 o i y r a G o 5 e l x o I k 1 b K h X 4 H Q a m E x U o S b Y 6 B b j r X a I 0 W K 5 o h e F M w 6 I F I O s F 8 t N 0 e L s j i O W s b N I Q K Z e g + A x Y b R K G B o b h c 0 T w W v q t + 1 G L E T V C n S S 4 O d K l 5 D C e c w o S C f n 1 N n / z f E y m n U y y j S N k W q k i z h v x W p C J k z R z N s I / N o T 2 8 + q R y u T h d d u g 2 D 1 i 6 v o d d 9 y O f Q c O Y N W K F e K 6 r r / + e t z 3 w I M 4 1 H s A f / W X f 4 E D B / v h c T t x + s r l c D i c m D 4 0 i c D S o / P + v n 7 r J j z U Z z q I z / z d Z f D a 2 T I e f a P J R B J q z o 0 9 e W / 1 n X c H a u N Q J w l 1 H g O V / A T 2 P f s f a E I P K i P P Y f d T / 4 6 B l 2 / H n q e + j 3 b H 6 F G y 6 c 2 C i c B k L e o 8 A a 8 i A h 9 p t Y J D U 2 V M 6 f W Y y l R w 0 N u K + E A c b p c T u a y K Z 5 9 5 D n q u C L / P h 4 s u v B C B U B h 5 k o 5 c L 6 K 5 s R 5 n n n k m b v n R r d i 5 Y x s 2 b 9 6 M b 3 z r H 7 H r 9 d 1 w N h 9 N B C 5 o G Z m 7 c F u O f L N s B c m h N N K j G W R i B T z w q 4 e h F y T 4 X P U o W i Q M v v o L M R W l z j Z / U P h U R c 1 C n U T 4 X Z L 4 q 1 B D l 8 n H K V m c M H J j 2 L f v I M 4 / f w 1 6 Y k d n b f 8 m c K 4 c R 7 D T B T W h o e g 3 g w o C 3 B J 0 B / z 2 J n p K f p G Y H z U f P C 2 e V 3 S f 3 p 9 A Z I U p 1 y b 2 x M B F L 5 1 e J / l m x 5 7 T d K C n F 3 3 9 g 9 i z Z w 8 + 9 c l P 4 b n 1 L + D g w R 5 c d M k 6 V M o F O D o / W N 3 y 1 E W N U I s c V g s 5 8 M a v a b q O g F w p 4 7 I O D V q s D F e z m d P H 5 Z o r Z Q X Z T A L e A B G d z J 0 M F z b 8 6 m W s W n 0 O W t v a I d u s k A w r X t 2 1 C 1 + 6 x 7 Q o 6 / / g T P h a v G S F s v A 0 e s T g 8 M x U C 5 5 2 s R D Y k r E f t y 1 K c l N n v 4 x r A d L 7 Z F V P d d Q k 3 0 k E L + R 8 o u A Z s x H a / u 0 m E 0 O X r C g m K r D 5 q C F r b I f Y r 6 s g l i W L Z L W h T F r R p o d h r 4 R x + T V X Y u + u 7 Y h O T W D T + u e x d d O L 2 L b D j A I y J L 9 M U t W G + u 4 G P P v Y g 3 j h 6 f W 4 4 H + / I v 4 e 2 j o / / M 4 W U Z 3 W 4 W q U Y S P / j V f Z 4 I H Z j F Z 5 V 5 C J U b N Q i x Q u x U B + g c j e 2 4 W V m U H o X g / 0 g B v 5 w a 1 I a g V 0 r j 4 T T s 6 P k 2 x w W I K Q K q Z 8 s 8 q z C X P R f X F I N g X 9 E g c b L F j d F h B L f x Z Y s j k d Y i 3 e s / / 2 B b H t S / 9 w I X U M 5 r 7 5 C R 1 7 i 0 4 R O e E B 5 t U t J V F D 4 t 3 W + G o W a p H i N 0 k m x h + 9 O I X r 7 9 i J j 3 / v Z Y T r G 5 E e G 0 V d y Y P C I P l I E 0 5 k + s p i X I t n 1 z I K C Q t y n B D b W E / S z o H T X F a c t d R L 0 r C M 7 H g O L j d X h D U w M T G K z j o Z 1 5 w R h r N K p u S h D F 5 O e 4 i 0 V i R V C d M 5 K 5 5 5 F 5 K J U S P U e x T j C b M m n p X 8 n M b W Z n z o E x + H L W z A 1 V m C N e S D v 8 u O 3 H Q F x V y R 2 G Q n u Z a B V b f D F Z 0 U l V / L J B W n M y U M D I z C v 2 R 2 z C q Z y q I v q u P p 3 T E R Z R S r E s 6 p P / F u R 4 1 Q 7 x F w S D 6 I M W r x e 8 X r r 3 9 q H W 6 + f j n + 5 P 1 t o g A m Q 0 z N M I g A F g V W 8 o v k Q I F c K g U V q 4 p A p w e O i B V 1 y 8 L Q U g V w R b D 3 / 9 M W f P T H g z D o 8 x l 0 d H Y I k j I 4 H L 7 C n c G B 5 N H R w n c r a o R 6 j 4 A j b n f f + l 0 0 t p 0 J j D 2 P s x p y 6 D m 4 A b m 9 T 8 B u 8 x L h T B I Y p S X o m T I z G 2 L T c e S n 8 2 L l C 4 Z F M o l R T J e h F 8 z i l 4 z 0 h F l S m c F + 1 Z Z v X H w 4 t 2 / 3 I J B x H 7 / w y 7 s J t a D E e w R s L Q L W O C a H e 9 C 7 b y u u u P r D k P Q S G h t C C P g C K G Y z Y q l O q 2 K F m s y j q F a g T q m I n B 5 C N q 9 h c H A I L 7 7 4 I l Y u X 4 l 1 V 1 6 O / 3 r i S V x 5 x d X w e u 0 o F E s o T h f h b f F g c H g E S 1 o a x D k z 4 y W 8 m j l 2 J s S S o I 5 W f x n R r B X j G Q n Z w q n f v 9 c I 9 R 7 G G m k K w S 4 f t F g B j p A N F X J 6 e D U O 6 9 K E W O m d J x K W t A o q u S D W r 1 + P F S t W 4 o U X 1 u P 8 8 y 8 k M l 0 B T d P Q 3 9 + H H / 3 4 x 7 j 0 s s u x Z / f r + P K X v o x g 0 C 0 S c D f l j l 0 N i d E c k L A 6 u w G D d R e i 2 V c W g Y p T H T V C v Y d x c V C F O 2 I h m a e Q 2 2 R K u F R l g P 4 3 m w S n M k 0 N p x D I L o E r 4 o S n w c z k y E 6 U 4 W 2 S x d K i L i I P 1 9 r T U Y S W K M E Z I G I a J f T s z G L I e f z C K 1 x 0 h b P g O X j B i v N 9 y 7 R T n l Q 1 H + o 9 j F c S T m S T x B p r U d S W M D H b v x b J T 2 q L r E K g 3 S f I t G 9 S F m F v x e 0 Q 2 e m c O c F h 8 1 I l L z L L 7 X 4 L E h M q 9 I w F M X + o e p T 5 W N m s o D O Q w 1 J P C j 0 b b k X P + h 9 j W a Q C j 8 1 A s u h C C 0 l A 0 5 s 7 N V E j 1 H s c m b E U L J I F m d G j a 9 x N 9 a e Q H s 7 C 5 j F r k q 9 s 0 O F 3 l K G l Y i h r i i i 8 M h e F f A m K r J M P p m K l K 4 m z E c W y w h T a c + b q G o z x v u 2 4 6 9 b v 4 a m H 7 0 R D S x v O P P M M + C w J X N x l w S 3 f + x a d o 4 T 3 L d e q W 5 9 6 q E m + 9 z i U c h F r V 5 R F m T G u s 6 f b U 4 B L E + l H P r Q h M 6 g i 2 D 0 b W M i O F u B q t C H P a / B 6 3 A g 4 K q I Q S 1 m 3 w t H u x + a h o 5 N j L a Q d 1 y h J b N W D 1 W V s S G Z S q 2 O Z x + U A L m 7 X 6 N G K T D Y P l 9 O c w d s X k 8 X f q Y Y a o d 7 j k C p l L N M m 4 Q l a 4 W / 1 w S A i V V Q F Y 4 N D a G l f e n j l w h n o B V 3 M 8 s 2 N l 0 g S 5 q H m J e y z 1 s G o h t 1 P B M 0 k 6 8 Z S Z i i + 3 l P B W c 3 m 6 o l H o j c q Y y B + a p G q J v n e 4 6 i Q Z e j z N s E o S G K A l 1 e c S U Q n 4 V t V Q N Q y f 2 F o N V M Q Z G I U 8 j m x O N t e O X K Y T M d I L j + M 6 v i x I B P 7 S r z 9 q s a F y c T o r n t r d Q j f S d Q I V Y O o U 5 4 M B 0 m 6 p a i R W y H X q U j F 8 r A 7 T B + J p 1 a M j I z i 0 n / a K i o h G W U D v 3 X 7 X l z y v U 3 4 w e O v i W 0 Y 1 V k b x 8 T c i l + j R K q r l m l i f O w o z L F 2 d e 4 T z 9 B f D K g R q g Y B 9 l f s L j c K m S K 8 t m Z 4 g 0 7 w M m l j 2 R S 1 7 z I 4 p W 8 G X N y l V F W C 4 4 n Z L I m 3 g q J x 9 P 6 3 3 H I r t m z d Q X 6 d F W t a J S x 1 p d E a q G B J S E L Q L S H s s a L Z b a Y 7 v Q m l e V J Q 8 6 F q O A w u w n + p Z Q s q S 8 9 A W h + F b m i i L L M D Q W i T V m y c N K N v H z w 7 I s a P b n u 5 g E K p j J W t R 6 x Q f Y I 4 v 6 u H K F u G b H H C I 8 0 u V 7 p j 5 2 5 h 7 V J Z V R S 0 7 O 7 u w m N P P o v r r / 8 4 / u P 7 / 4 a A 3 w e v z w + 3 1 w 9 J d s H T 9 b 7 q n u 8 8 a o R 6 j y F + 8 D m M H N q N i 6 7 7 U / R u f g j N q 3 + n + o m J i E v H c k V D 3 p q E H O K M 9 A p s 8 E J K h G E P z 5 q D 4 Z S M A 5 N v P W D A l u W 8 z h 7 4 j 7 G a O 0 / B 1 4 w k n B Z z c H g 4 6 c C B K T M q y P X U K x w m J D g U a V F N T q x J v v c Y 6 p Z f h Q 9 c 9 2 k 8 d 9 c 3 k Z 4 e x u l 1 a T R K g 3 j t 4 X / B h r v / Q S w B e t u v b o c v W A 8 9 7 o c H b S j m Z D j r n b B U 1 9 a N Z q V f i 0 y M d V 2 F Y 5 K J I e Y R E 5 m G c h v R k x g 4 P H O Z s y p m s i v 4 b 7 H N 9 K 1 Z q P c Y 2 D J w g c y J v q 0 Y G + 7 H Q O 8 e N L c s R W x q B D d 8 + k u w W 1 R R N a m o Z d B Y V 4 9 r v r t L 7 P f p u q 1 w u z 1 Y d s X v i 9 e / L q 4 + Y v C W r Q 6 v i s j F N u e C p d / c 6 O F i T 0 2 q E e p d i g P P 3 Q w X + R j n X X U j t H w O q f L x E 1 X n g k n H i s p q 0 f H n t 2 8 Q 7 / 3 k D 6 4 W 9 f 6 m 0 r 9 e 1 I 2 r P r H f d V l H o f r O L H g h 7 A q X h D o O F j u h a q v A v 0 u x r L 0 R 9 p Z L 0 W C L Q k 1 P Y M O j t y I / v h O T B 7 f g 7 D O X I 2 h T s f e V h 2 A r R d H e v h S Z o c 0 I B Q P w 2 C v Y 9 O h / o G / 7 U + g 4 6 y q c 2 0 3 H U R Q 0 h w M k r w z I k k F W Y 4 7 J e J N 4 5 h d f x 7 r z T s M j j z y M F r K M D z / y K D Z u 2 o a p q S n c / 8 B D u O C C 8 y E r M h L x D C A 7 x d i V L N t F z i B j s W d P 1 C z U u x Q R d w n R v A K v g 9 z k 1 E F s 3 / I S 7 H Y H e v b t g t f r w 8 X r r s H 6 J x / C J W u v h N e p i B U 1 t m x 9 j a y Q I m r s j Y 4 O Y 9 m y 5 X A 5 H W h e 0 o 5 4 d E p M 1 Z A V G / x e D 8 J 1 E X S f f g H + 6 8 E 7 6 T 0 H V l z 5 e 9 U z H x 8 8 7 t Q U k H B 6 Y w l F E X s v Y 3 o 6 h o G B Q T q O g n Q m h 4 D f i 1 2 7 d o r o 3 s U X X 4 q f 3 H o b v v g / P i f 2 r 0 m + G k 4 J i L I P 1 B J Y 7 n n k E i R Z h t 1 K D T 4 7 j G 2 v v Q J / q B 4 H i Y x N z a 1 Y c 9 m H 0 P / 6 8 w g 3 d m J q c g z D / b 1 Y f u W X z A O d A I 7 0 n 2 a g l Z N w W P 1 0 L d Z j S j 9 u r F w t a b G i R q g a 3 h B O m w V q 8 d d v J n u f u R n 7 9 u / F B z 9 8 P f K p c X z y x h u g a S W y n D K R S M Z E f i f q H a d X t z 4 2 F r O V q o X N a 3 h D v B 1 k Y r y 8 8 Q X c + K n P 4 / 5 f 3 o a R k R H q z i X 0 9 h 0 S q 3 r 8 2 V / + D f y 2 J e Q r k R w 8 8 x y x f a i u E a V S G X m 1 g D / 5 X 3 + O 8 y 4 w 6 1 R 8 5 0 + v F Y + L E T V C 1 X D S E I 1 G 8 a e / / 9 9 F K H x y c l q E y h v q 6 9 H o K 2 N 4 c A B 2 K Y A L L 7 5 E + H C c U 7 h m z R p 8 8 t O f R d l i w 8 6 d O 7 F 9 6 x Z M x 5 L 4 + 7 / / C j r D x 0 6 q f S d R k 3 w 1 n D T w e B K T 6 b w l R Q R c 9 K S a 7 c B I j + U R b g u K O h b j u a 0 o a R I K M T c S y R S 6 T r 8 Q E w N 7 8 F s f / K A Y p 9 q 1 a w d e 2 v g K n N 3 z s z w W A 2 q E q u G k g 1 c 8 X B 4 5 9 t Q M w 1 J G r N A D B 1 m s i t 4 M r 8 N c 7 v R I L E Z f q i b 5 a j j p c C j H 7 s M t D 3 0 H 6 1 / Y B r + 9 F d s 2 9 e O R B / 4 T D z 7 4 K A 7 1 D d K H F q R K w x j O v S K 2 9 d o X V 9 o R o 0 a o G k 4 6 + n O p 6 r O j Y V z 3 V 7 j y i k s R J 1 + p o 7 M Z 1 1 z z P i H z p q N x I R H z a h u W u C 8 2 t 1 2 E 5 V x q k q + G k 4 4 r E u v x a l s 7 L m 2 c n b I x i w r S l T H 4 p F Z o l S S c 1 i C s V g V G p Y w x a q p N P o n 8 r C J K y O K 1 g Q j y x c V F q p q F O g W h a + b A 6 L G a 0 o K z Y B c R Z E 4 j c p v F W H i F e E b J m K m 6 J E E y J D F P y i E F Y R 8 / g H / / w U 2 I J V L Q 4 i P 4 1 j 9 9 B 2 O T 4 9 i / e w z 5 o Y 2 L z E Y B / x + O w f L / S 9 2 u 1 Q A A A A B J R U 5 E r k J g g g = = < / I m a g e > < / T o u r > < T o u r   N a m e = " T o u r   2 "   I d = " { 8 2 F 7 1 C 5 C - F 0 2 E - 4 B B 4 - 9 F 1 0 - C B 9 2 B 1 3 A 4 7 B C } "   T o u r I d = " d f 1 5 3 6 4 d - 6 c f 8 - 4 0 b 2 - 8 9 a 9 - b 9 e c f 9 c 5 b c a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I k G S U R B V H h e 7 f 0 H l F z n d S a K f l W n q k 7 l X F 2 d c w A a A M E c R E l U t G T L t m z L 1 i g 4 T / I a z / V 9 b 9 a M 1 w 3 r r X t n 7 p 1 w Z 8 b 2 n b H H U b K C J T k o U D I l M Y i k m C S B E b E b n X O q n M N J V W / v / 1 S h u h s N E p I o G 6 D 5 U R A a 1 V W n T v j 3 3 t / e / w 6 W L 5 0 p N v H 9 o m l + x G V v 4 t 7 B O g y p i q K x A T V j p Z / t c A U V 8 X t G o R J A w F O A Z b 0 f k T E / i o 1 1 q I 0 q I r Z J W C C J 9 z T R Q E a f E z / v h 7 E c g z S W a v 0 L 8 F h 7 4 L K G U C k b 8 H g k p I 3 Z 1 m 8 6 i N q m W z 8 d j Z 1 X M n B 6 3 A h P u a A Z F t i l 9 u U 3 k d Y v w 0 n H 9 9 L 3 M K q N N J L 5 b g y H d b q + T T q f O H x j D h Q V K 8 L u h n h P O p W C P + C H 1 W q l Q 9 A V 2 W 3 Y 2 d 6 G P e 9 G 1 4 m Q e M 9 + q K q K U q k E u + K A v 9 c n X j M M A 8 l k E m 6 3 G 5 q m I R y J w E K n Z b F a x O / T u n m d h 6 8 t n U q j Y o t j K G S I f x t 6 A 1 a b F f N J G 4 5 1 6 e K 1 N v R m H T a L E 3 s X s u i + J d x 6 1 U S 6 Y o V l o 4 L I c V f r F b p P l U 3 0 e g b E z / m a F U F X 6 3 q V R f H 3 U T C W o p D G 0 6 1 / A X 7 L A B w O p / g 5 v Z C n N 9 g R P e 4 R / z 6 M Q q m O g M + J b N W K c 9 s O v G O 8 j m d X n H h g r C 5 + / / i C e Z w b H b Q K f n D U N H r g j S Y c F i 9 W 9 0 a w 1 x i A O 6 i j 0 e g c l o V p Y e s Y m j 0 p b O 2 t 0 N v 5 4 T d R a m y b b y B Y 6 D S O E o T d g H k T + f d W 2 I Q w J U o S k q q M 1 F x B / M 5 j j Y v P R m z H x b 8 r j a T 4 + z C K a w Y q q R p 6 b 4 8 g P O n C T s F 6 R Z i a 9 B 9 / C 6 P e y K F e N B U C / x z y r 4 m f 1 W Y J o U k H J F r p L j o H Q z E X s d f n h d F o Y G 1 t A 3 p D R 7 1 e Q z Q a g d 1 j F 7 8 / D I f D A a / X i 3 q u g V Q q K Q R s Y 2 M D T q c M l 8 s l / l g t F h R W D w o E o y 1 Y D E V R h C D 7 n e Z C F y C h b h p N x G u 5 1 g s d s D B l F k t X C R P D 7 2 w K Y U o t m v e U 4 b R 1 v n / / d 0 T l C b p T 5 r 0 6 D C F M K 6 Y y Y q i o i L + 1 m o 4 t K U C 3 m B T n b F W c 4 2 H 4 S Z g Y P p n U K / 3 6 y U U n T v e q 4 r W 9 o q l 4 b w b 8 U A L F m F 8 1 F 9 Z d / S 7 c 3 u O h h T 2 F L s c x q L q D X j V v / G T f H I z V M J z R u t C U L C B + 6 6 D 4 X R t 7 M 1 l o F 3 s Q s I z y C o d t a w L H 4 u a x 2 Y I 1 o N P f B q q a F S N k M T x j Q U h r o y R k E f E e t g 5 h y 3 G 4 G l E k L 5 R I E 6 e R 3 y k i v 1 k U v / Y P S / D E W h q Y T s u Z J Y 3 Z Q o Y s E 8 N n 7 U c j F Y D u N R d k A x r 9 V 4 T R N B 8 s g 6 1 G N V d E N W l H Z o G s c 7 k J m y R h Z H Q E s o O E w u m C L D t h c x x c d H k S Q k a D h K 9 Y K K G s F t E w L w 9 D Q 0 P Q P L s g s y W s F K N W 7 i z u w 2 g Q Q 7 C Q 0 M 2 v J h F y d R Y n G 0 m r Z E F o y I f U b L n 1 q o n s U h 2 R C d M i H o b N a h 4 j N h F A T l O Q J s E K y y P i N U b L U F 6 B q Y C u g d F d W N K m Z a 5 U c k j N F G B 3 2 T A 1 a I V n U k V k 2 o 1 s c w 7 b c 5 v i P W 3 w V + R W 6 L 1 X G A P w 0 i a v I V o b r X t 3 M + C H F i h / U y M z b R M / J 8 u S W P B l h a i U M U m v 0 G J L 9 Q i G K E 3 t k q W a o p 8 t U A 0 J e W N F f K a 4 V 0 H 6 c g 3 d J 0 h z j k X F g n V K R H k G t l E 2 d s R 7 z i 3 f J v 7 M Z z I k T B p S Z S v c j g Z C 4 0 4 6 X h P Z F T r G b E U s J q Y 8 X b f 4 E J k M I N j r R 3 D A L 4 5 x G O E R P 5 I z p d a / T O 1 f a m y h q 6 e P L F N W v N a 2 m m 1 r m q D 3 F 7 d L i B x z Q a / R A p 1 0 w h N 1 Q 6 l X U K B z y K 2 T o C S q 0 O o 6 l F x n F Z a J I g Z 9 p v S w I H i 8 J D R W H 0 L h o L B Y T B e t d N 1 F Y 4 u s v v l I 6 G 0 H Y C V 6 3 D 4 f n W h h s 9 n A 1 E g X N L J w b e z / S G y a r C B Z 2 t I u n d d q C W G 6 V 0 d h O W 2 7 I j A N o o y W P Z W o I 7 E z 1 U C T T A X f X w b / r J N V r u o Z 8 e 9 r w d g K w K 5 F E G i O o C s 4 h n Q 0 K l 6 3 S H x P z S / y k u K S x 0 t E A w 8 q D Z v d 2 / o J m I p p r Z 9 Y o F 9 F g G 8 w / N A C l f U F M b t m 0 o M u r w G 3 v Q G n R Y e c q 8 C Y p 8 U Z T p K Q i F + j q r h x f u V W 7 K T 7 y H 9 R k E h o 8 H d 7 S O M q W M r I 6 P E T Z U K G F n S G t K b L 9 G U U c x H 1 R b c g 2 + t i 4 V u c l 4 S / w + A F G h 7 1 w H E s j d T l z g O q b L V + a K H O 9 P Q Q u k 7 4 k F s r H 6 C b f H y m j 5 V G o v U K L a a E H 3 q a r M 7 U N r S 4 e W B N q 4 m / G V a 3 T r 6 V h P C w H 6 4 u G 5 p y D Z b x L V T T J v / f v x z 4 f N k K D Z 0 M C G H a j 4 j t m E m j C X b 7 Q V 8 j I H U s B n / O M E w a x s d m + s e W b z + y + g L K 7 m X 4 i D U 0 V X o / W d n U T J l o X w X Z R b q P Z M G S d O 0 x N X + F 4 r I y C g 7 4 E D 8 e Q H 6 V m A R J G p 8 v g 3 + 2 y R I q S p a E i / 5 d J o F d p / M n B Y n d E G p n A 7 B t D p M i D a C c z Y n 3 r m T t O B 7 X x D 0 t N 3 Y F Z W f I V l N w H G M l O q e O U t P V u l C + j L Z C e Y J 8 p 5 F w y 5 T f B P i + g h J 0 v 8 k B V n H h p a f h 8 4 c Q j X U T v X H h w o t P I N b V i + 2 N d V o I E p w u J z 3 k O n 7 h Q x + E 1 q y i Y K y L z 2 + l + u m B e K F q D k z r Z X p w T h T r V n j t u q A B H K R g W u e 0 B o l u G c j m h 8 X v k y U r b h 0 7 K 4 5 x G F 6 p V 1 i y k G 2 M P i 2 j Q B Y k 0 M e C Q j 7 P s E l x d g o S e g N H P x R D a 6 C e V 4 i O 2 s g / s k O t a M g l 0 r D U y Y o 0 L D D 8 e f j 7 y R L S + b i t U V q o i 0 I A e X E m R x s 4 4 f K L 6 9 O a F f F 6 2 8 + x W V w I k h D w 8 Q r r G i J T T r K g V t Q K d T S 0 p r B g 3 j 4 r H G 5 T q I S i I D + R g z V q o 4 L y k o 1 8 P f n K 7 / Y L / W G w H 8 a W p L 3 4 q 4 2 U s H q K U U T M N Y U S W U 3 J R o I c 6 Q Q d X g 2 8 q P l Q 2 c 0 8 w g P B 1 q t 0 H q 2 A h N 3 i F s 8 1 K o + L 6 1 P z Z D / l B u w + o m b 0 / H P z 9 L 3 H T W b A w R z 2 P 4 P S q L h H T N H b 9 4 j B 1 6 V W N d Q y K j S i z 3 s + P / a q D v K l G i i R Z W / D I L M p S S Y T u p H x f U f 5 k p e + h u 6 e f v i D Y X j 8 M U F V o k T 7 4 K S H S r Q g X 8 y S B p X h C 0 Q Q 8 p k L o r 3 g 2 t A y d n T H 2 b n t Y P P l N D y n M 0 K Q f L Y + W J q 0 2 C w + v E B a s F i n 7 w i k 0 E 9 W q g 2 f b Y D E 5 6 B P U G / m I D e D U C o q Z F q o F q K A K a K h M b K c r 4 X t V / Y Q J K W Q 3 0 m h 7 + 6 I + E 6 X z N H L N R K m p l g I 7 P + 1 B S c 5 k x N R v L y u k U W u E k 0 N 0 M K p C O e / Q e 6 4 D Z 3 F y z e Y r 5 W D H B x F b C O d U B C O 2 I V l a C 8 y v z Q o 3 m f J B O H r M q + P / U c O t v i s v e L f h 5 F M p A R 9 Z K F i Q W L B K q q 7 U M l y u X x 0 / K o f 9 T 1 a v B M d 4 b g e p O Z y I t A Q t k 0 Q i 2 g g q y 6 3 f k M K g 6 x R c 3 h D K L L D U M u a C A A Z A 5 3 n J c F O N 4 E V J v n D + 3 x S y e J A S B o n C 2 t A o 3 u Z X 6 z i X D M M q R U d Z P B 1 D b h z 2 K p d H V C 5 0 f B D h c 3 b e O d o H Z J 9 v 3 g c h h m S b q M 5 P 4 T Y C Y + w P h x B W l 3 f x O T k J E p b K p w 9 J J x E I 3 L 0 8 I L S m K A u l 9 a O 4 8 T w p d a n T Q R t I 2 L R F o w N o j M 1 I Y j 8 4 K 3 0 4 D h E G y E H u 6 K S 9 Z O v f X m F d R 3 e X t K u 9 o 4 m 1 G o a O d G d C F 2 V 6 G e V 6 B 8 L l N I k Z 1 2 a F L 5 E 0 1 E n T e 3 B 5 t w C + o + N k 8 C Y x 6 i R M N g s M p R G H h 6 p + 8 r r j L x O F I w U g Y Q O 1 c s u k 1 C N y Q e 0 d s A 6 C r 1 B w m A L t F 7 5 / p B Z y 5 G F z s N 7 d x U h 1 y B k U k y M B t F E t p L i 5 y Y x A G O e z t V N 9 3 l Y v M Z o C z + D z 6 k + E 0 L f 6 W 5 k l V V 6 3 S K E u 7 7 g g m d a p W v p x b c e + Q 5 6 e 3 o h O 2 V k y M e 9 d O k S f u O f / 2 P s b C z C 3 t 3 Z P m H s t + B t t C 2 v p q u k A F S y p O S D r 1 n w k u 4 h 5 S A R 1 b S S T 2 f 6 U z b 7 Q Y p 8 I + J 1 E a g 7 B 7 U r + x R t s L M 7 F u 2 E X t s 3 k q P m p K h M L V + 2 k d + l Y 2 F p G f l M G b v J b S R T S Q R D L r z r p 2 6 l h 2 t a l p r q h s t R F T 9 f C 2 z V Z B B / T 1 f g j Z K w 7 p b g j d F D Y Z 7 a Q o 2 E g w W j l l O w u a F h 8 n T H C d 6 P 1 B x R l m M + V I w U a k 1 z X 6 W 9 G P j v n L Y K l x Q W g h Y m i l b L 1 e E K d T Q q 0 x y / Z O 7 h X A 8 S F 4 r w n V Q E V Z N I G P W V G G I T R w d T X g u G Z m A v u Y y K N Y f e r g F B i d u o k a 8 k + 6 z I G 6 t C M N p o L 2 p G i S y z z 9 k U + 4 J s T Y y i H f H w h P k 7 L U G K o g j k 3 H B 2 S Y I C s 4 W p I U 1 + k Y 8 o Z k k 8 M 4 O s T W X G B X k 6 K 4 S Q 6 S G j f Q 8 Z r G h 8 U j / d q w 1 B B w 2 S G U 3 V 4 Z D t I s z O k U F e K 3 t F A 2 t p C x Q r 7 / X d + N E + 6 c P / 5 H / 9 P 1 s / / 8 B w k n V y 1 M r k D 3 Q 0 u 4 2 u n d c y R / 2 a 9 P D W t u y Q 6 c Y 0 J N J C t P b K R o I 0 Z x x O W x O R c B j u W g S 3 3 n c M Q 6 c c G J m K 0 x F M o a 0 p L q J e n Q D A t a A 2 y L k t u u E O u g X l k Y l u s i O d n i / A H T U X u 9 R w I j 1 X R W D Q h U i 3 A z l j m S h Y Q D z c / W j S k 3 R 4 7 C g 2 N o j O h Y R w W E g L 8 I J 3 W 2 M k T C E 0 q h I 8 z q h Y M F a y c O x z t H 0 Y m Y 5 Z J Y r G F u x 6 Y A v J 5 L S v i 2 M E b U S l a H H J 3 o 4 2 F p a C L J 9 G l l i m h X U t 8 L V 5 Y g 7 Y v B b U t T J Z D Y f w R 9 t g e s 5 + C C s V 2 R I g Y e u m n 6 M o G V t w W L 3 i P l i k s o g 2 8 p a B b P H D r f f C 5 j R 9 F 8 l w o Z w q w d p V J v p b E 3 u A / J y Y K V i a k h C 2 q p E m 6 0 c 0 m O 6 B z x s n q m p G a p k 9 s I 8 s 7 q G l G w G y 1 K y s m E Z b V b K g 5 K 9 6 P B 5 x f g 7 Z A a 1 K v r R H R p C e w x D 5 t 2 s 5 B + 4 Z V L B d u L H 9 q N d F o H J V C + J 1 A 3 W i S s w o W B Q 4 i 4 K e H x x S E 6 U V H a H h D C x B e h C S T M J m o F z L k u P p p A f p Q X Z e g W W A B I c + w z d 8 P x r 0 E G z W o 3 0 g X s z s s z A 4 Q l b Y o A U V P e h 4 s z D l l q p E C w 2 i O 3 R u X U k 6 L 5 k 0 K y + s s N C e B d L Y v L D a Y G E q 7 Z J W 9 d Z J m P r F a x Y L + 3 S k J e l z j L P n Z 9 A V j 6 N Q L G F v b w / J n Q K W 1 5 b w + B N P o a + v H x s r e 1 h Z W 8 f g A O + 3 m c q B N T 6 f M 0 f c c s a i 2 B D P G g v w 2 2 P C c d d V c s 4 X Z W g l K / k h O l x h U 6 i E E L M Q H C F M 7 L d m 5 + t w h n m f j f x G k k r x R 6 f F 6 O p r v c t E f r V M x z T 9 W i v T B A K f U 5 k W P V t v 9 l U q j V 1 6 j b 7 b E j E D P k n y h V z k F 5 Y V s S 1 h C d Z J k L r J u n S O z c f g z 1 h q L k F e g o 4 h o R B K e y U Y u 3 5 I m h e 5 r Q a W F R / 8 7 j 1 a E x 5 6 P 3 2 i q Z A 9 q 5 M V d K L i W E N 9 k S x f 0 C Z o a W m L r 9 + 8 1 3 y N 0 X o R 9 V 0 F C c n c p 7 t R c V A 1 / 4 B g I V p y e C A 3 6 k K A 2 i y L 9 4 t S l 8 u w 9 h E Z s w 6 J 1 2 R 7 h 1 d 7 b D E U t 8 o I T 8 n E 9 Y 2 r + D V D t h 3 k 4 f v B D 8 V L D 5 Y t Q m o + h + j k 0 U 6 3 O 2 7 u t S Q V p 9 D Y h d Y e G I M X N d M 2 / m 5 O N W p D o 3 M P k Q / H 1 I f 3 z P j 3 7 B s x O C o 4 P k l + D n H 7 z 3 / u L 3 H 8 + D T K C v k s X j 9 s N h u q 9 Q o e e e R x P P C 2 t + L p Z 7 8 j P s N g C 8 D B h Z y x R G f e E M q g T b d C t l E 4 Z Q 9 Z A w m h U Z n 8 K g / y 6 1 W k l / J C Y I r b F V Q y V R E e V 8 o q 0 o s l p C 6 V h R X m f T G R + t Q C R x j t 9 g 5 b a C M 4 4 h W b t v u R 1 e f p r O z i P N r 0 l t G m h M F B H 6 r L B a K 1 m m m p y L 9 1 H L K 8 f F 1 8 D K P e I J + 4 u / U q K d r t P D C + B S O + g 7 5 p H 2 7 r V + l e n 0 B x 1 i q o n t L M C 3 + J d V T E P g X 3 F C k 3 y w q t G Q 5 g m d 9 f L 5 A g 8 7 U R C 1 D 6 f z C f 8 u 8 S r 4 s P x X j P l I K V p I S e U E N Y G k Z 2 o Y r w p K l R d u u r q K t b 8 L n C x L F 1 V B X y G 9 w R B B o T U K S 0 i N A d B u 9 b u R w 1 0 r h X f 5 / f R v x b N 6 N I j m a A t H x H Y / K C 5 c g R Q y m p R P 9 I 0 9 M h + O e q e 4 O 0 o i o s R T t d q Q 0 W G q Y x b A 3 a 4 N f a 3 L + 9 + F M X y 4 i d u t r / 2 t j c R Z c / j L L H j I a x P 8 R C e T 3 I L S i o R Z b p f g y T p b l + L Z x a y M F G b w / 1 h 4 S Q 8 u J m S 1 O u 5 y B L X i H g + 4 U t v 1 E k I e l Y O r E 9 Q U L l a n a j Z t k T U U a m q m b 2 i I W u + T h 0 R U d 2 t 4 6 u 4 Y P X z F R R I c s a J X a g a i p K y 0 1 4 h o m m V 2 u C t i H r h W f g 4 L N j / 4 q D M 0 Z l G I 1 t o p e V H I K 3 6 H A 6 m K r b 4 L P 2 o K 5 b k K 1 Y s Z 6 1 Y U o r Q R p w w i 8 b Y l 9 L M S x i G + R G x e t C + R i j E Q O 5 x C Y a u x p R F n J E F X K y w 8 S j Z T N Y o R k 5 4 b S q e k 1 s 6 u p p D x o 5 G c 1 Q B n Y S C N 1 S R j 3 r I i 1 n g 8 3 V d p i t g h 7 y g + U / i + d y 5 P s Q X 6 f / 2 K G 1 K y F Y U 0 Q / Q m Y U q 2 1 l W J i Y o j F V s N o l Z B t z w o r Z y O H V i Y t b X c 0 j w 7 1 M r Q r G G u l a L w m D n b R y j R R A H K V U G d p 6 E O V C D t V d X o Q K v H F z 0 S c v l q B U i H I F Z a h E a x x S A J o n K Y S P K e W r g R d + d p F o s K Y h O O Q m B R O D X i e H v O W L s o P P A v J q 8 E S I K v t d K K w Q j f b N i 2 t g y p f V F t A g X y y d y C N f K M A f o P O i 7 5 H 9 5 D s u 1 o g K m 3 S S 9 9 X Y S j s k F 9 H O M l 0 b v Y e s u M f a J Y 7 F K K 6 r c D i b p m L a B 6 Z 4 y q Y T G v k 1 V e T h i 8 v I L 9 R g 7 8 u h m O M N b L I q / O i a u h A k v t 6 l r V e E Q p X d N Y S 6 Y o g N R I n U k y + a c 6 K + 4 0 J 1 T 4 G / 2 y 4 C I 6 6 d M v z D R M 2 J G G T m q + g f s o m N 7 w z 5 r z c q X h e B k s k i r W R s G A r r i I + G s Z X b R M 9 g / I o w 0 b q G 2 0 b O v a 0 H B W 0 b q h q E 3 V d C 0 1 P B K 8 / s o m / E j y 9 9 + j l k U k U U C 1 X U y I e 4 8 M I G R v u m c e b p S 3 B L U V w + t 4 1 y s Y a G 4 k X A 1 Y O / + I u / x M j 4 G I L d n e g a L w B z Q Z m L U C l r s B N N 4 d f Y b 5 G s R E s a 5 J + s k 7 N O / L w d R N g P W Q 8 L y 9 q w K K j s E K W k 4 8 v k H H u 6 y D 8 J l R G K h 4 U w s d 5 l w + m h R c Q R P j 6 W p 8 t J 1 9 V A S v M g a L u a c l U y N Z R J 6 E r J C g m N F X M L K w g 6 I y K a 5 f B y i N h C 5 6 w L H 0 6 8 v 5 G g x W 4 q i 9 e C M 0 Q 0 a o H c v i j 5 J 3 T A p q R D t x U R D 4 4 J Z 7 9 Y K J J g 5 e F 0 k r b v p v O n h 5 I m O m 6 P q m J v j X 0 4 B t 8 7 V g Q b O Y n u M 9 k 8 u k b N R i r M 5 0 K W f G V O X i 1 s M t U k A S M / y R 2 h + x O y o I g V l L M K u s f i K C / Y o A Q 2 U V u X 4 I v J m E t I C M o q C o 1 V + D 0 R 2 G U r Y q 5 J E Y D g F C f Z Q f 6 p h 5 5 T h P 7 Q f W Z 6 W 0 4 Q 1 S e d p b q J B p O Y 1 z O q e A Y v b p q 0 u 4 2 A l C c r 2 V k D f 9 / 4 o Q W K l 2 S f O 4 8 H / / z f o 6 u r i x 5 e A M v L K x g a N J 1 5 B q / b r b w N Q b c F e W W D H G a N e L N J B b r I n G v k e 7 3 7 v p 9 C f L K B n m E f b P 4 o J o h z F w w r J o + 7 k U v V M H l H E P 1 j A b h 5 f 6 L g x h 3 3 n U Q w e G 1 O n Z k n 7 d b r E i F s X p g u E k r B 9 B 2 S 0 M 4 N j e x M Q U N p p 4 Z q l h Z V z o p a s S o W i C f m h C I n g U I A r m g n q s S a n H F m 3 Y 6 B I O f f i H 9 e B R a m h E Z W r L W z z w v 3 7 M J Z u q Y x u G N 2 U i p F N O l + j J 0 a w t m 5 V z B x a h g 2 8 n n U k g a j R h o 5 a C e h I G t 3 n c L E Y H / S F / G g m q u j 4 e I I X B d q j S w 8 U o w W r p m 9 w p n s L P j 8 b 6 E A a L E z S w h 4 e 6 8 E g 2 w W j g y G h D A x + N n V d w w Y R O N i d O 6 7 2 w q i A 2 6 y 9 p 3 7 w v S Q b 0 U 5 Z Y X T a 0 W j 5 E A o G i R h 8 g k B 7 g 5 I y J E y 9 M u k P M h K 5 d O k m A I t 6 7 d D f m L T J S x P q d J A m v N C 3 T J i Z K U a R Q c u z b 2 A 4 a F B f P K L n 8 R e I o X V S 8 9 i e s i P n f n n E J a K u P T y c w g O 3 C q O d S P g d f G h + K b z S 6 e x g 6 7 j M a R K Z M Q 9 G u k V W s B 2 0 r p 0 s 4 h t C a x n 5 6 C Q 5 r f 2 7 I l / G 4 Z M / J k 0 r O x F v h w j D Z b G q y V D i j w y M k B u W i g 2 o 0 u E U f s C p N V b A s o b w c 2 V P k Q m T c e Z w 8 0 O q 4 / J o 3 h o b f / u e l D d J u H r O z r C + F r g E H K W h L Q 7 z B u U V s x c X h Q 5 d x c v X M R b 3 n I f L s 3 M o F a r o b s 7 j g J Z D 4 f D j r 7 Y E P p H u v G N b 3 4 D v / y L H 2 0 d 6 W r w Z u f y 8 h r G x 0 e Q y x c R 8 H m E 0 u B r 5 W h n i l N / p j p + E u + T 8 U K 2 k R V k t H M I 9 X o D i Y t Z e L u I D s b W 6 B c a n A g T j e 6 B Q Q q h S c / Q G S Y 6 u a A K Q f H 1 O U S A J D z V s Q i i j k 1 z w W f r R r 2 q w E n C 4 L A T l a f v S 1 3 O Q w 7 Y o N U a a K j 0 z D 0 k N L s K U X Q 3 o l N e f H v J i f t i B R S U M h w 1 B w m G q b D K J M C a V o X P 3 4 O 9 8 h o 8 f h m k g 7 C 8 u 0 z K c J T o o h d q w 4 b 8 7 i I i 8 X 7 s 1 b + / D J A f J V 6 3 o A T j L n s J g V H z Y a X K N s y c f R q V c g m T E 1 N Y X V k n i j O H f / K L v 4 a n F p / E L d N d y K R d 6 I q Q l i T / K e z u F z l s 3 3 3 l M o K + I C b G j 9 b O 0 u o 4 r G O 7 Z N V I U 9 o 4 o x 3 4 9 q K M e 7 v y K G 6 S 4 z w d E A u O k d O X h N P N P p f D 6 o f X 2 n 3 F c X 8 1 q O T 4 c r S y Y d A i k K 5 h h q 4 T y U y Z r r H j z C c u l B C / 5 e p r K 6 4 D f j M Q K s D R v e j 4 0 Q u F N z i / 8 f W H c f e 9 9 2 J 9 d Y 1 8 i 0 F 0 k U X Y j + J u G U r W g i h Z e K a S / M Q 4 M 5 2 p X m W n j h B p + d x a B Q m X H w H M w d G l I 2 A d R q m x i S D 5 o B x W X 9 / a R S q R h C z L S O 6 m M D j S j 2 g s B r V A C s z b g I c E m Y U n n U n C 7 w + g t F F D U y N a T d / D S k + z F 2 D T A 4 i 3 C i 1 5 i 4 L z A B m J N L k H Z P 2 1 u o H v v n A G V V I u Y 2 N j W F t Z Q z q b w c c + 8 v N E z 4 H / 8 l / / G / 7 F r / 0 L s r 5 2 O m 8 r 1 m s 7 S F i G 4 S G a y G U s F e X 7 X 7 4 / S r y u A n W 8 s o e + 2 w 9 W q e 6 Q 2 e 7 1 q 4 L y 9 Q f N Y M N y Z g H P n 3 8 Z f u L H t x I N K l c 0 0 t Z E v y p 5 s m h O j P U P w e o 8 W M / D Y K 1 n t 3 r x J 7 / 3 F a K U g 6 T d u + H z + T D a O 0 7 m x E m a u I D e f d 9 f I L r H G c 5 t q m Y 6 + a / u 0 H I i b h f 5 Q W 1 U 0 r y 3 1 Y m 6 r W U l D I c N s o w S W c Z r W y 9 O t e I I W R s b x R I G / T 7 k 1 g u 0 m A P Y L U r o 8 Z u f 5 4 X B R Y X 7 s X s u j Z 5 b O 3 t j V f K / m A q w c K i e B D R S Q l H H C V G s l 5 7 P w U s U q p D e Q 2 g y S D 4 J 0 S Y 6 H J d j t D N F 2 B r y H X C 5 3 O J 1 M u 8 i I M H B k 9 R s B Z b J d V I z n G v X F F a O 8 b v / 7 X / g 1 3 7 5 V z E z O 4 P x i T E 8 9 u i 3 0 N f X h 3 v u u R P Z x Q I 8 g z b 4 v D 7 x G b v N D H Z E p q 7 e z C 7 u l N E M + W F z J u C x m F S v X S 2 d X e L n T E q u S Z b N 4 4 T D J U N v k A 9 L 1 L d Y K u D h 5 / 8 W P e F u p I t p 3 H 3 3 2 3 B h 5 j x G j t + J z N Y 8 k u k U e m 6 / t i X / + 8 D r K l B W e v 1 d x 1 R R / + O 0 N 8 T + V E a f F X S L U 3 V c l s 4 C + c O / / R P 8 + P 1 v x / M X L u D d 9 7 5 F v K f J S S z k z 0 T j 5 o L W y x Y Y J X q d n G y p H D I z D y Y 2 x D 4 L V B v U N R + k e B m R c M d f 4 x B v f l l B Z J q j g d a r E l J / E B S W S H u P t R Y p b x C 3 N k W P A m v V V r r c V V i f z W N o + m q r U 0 + S 3 9 L V S R h l 1 E t E n 3 x m Z T L T J n 9 P Z 6 F y n h / 7 h m H 7 O G l 4 D r x c H Q B h 7 J 7 L k F C a W w D V a g U 2 8 u 2 Y 7 n H x I d d L c V S U k c k N I p B R 4 B g u k w 9 n J 5 + q s 2 1 g I z + w n f K T v J x D c N y N r L I M p 8 0 v n g m f m 2 Q 1 Q / M 7 s 9 v 0 3 C P i / h g K n V e g C d l P l o V 8 4 M g Y X X d L Z / D q 4 R + r R M H d R M G Z x n M 4 3 + W K I Z 1 L o 3 / K R + y g g a Y S R C V J z C O T w H 0 f e q v 4 7 K e + 1 a n 0 v h H x u g o U 4 3 a 5 h P C w S f s S y i I 5 w J r I s 5 P q v G n Z c W R 3 a x d E u g q H U 2 H V 6 A b L 8 M g + V B W y U u R P M L I z I Y R P d P a n D E O C u k v a M N 8 N 2 0 k z p Y X B G r W m k e N N f h R v 4 D K 4 4 D A 6 f b W 2 / E G R m a s i c s y N n L G C k D Q q t D J T S Q Z H w v h 7 2 z 4 a W 9 J N t U 7 a 3 0 G + H p 0 z r R h 7 K / K Y z O j w 0 P V 6 Q y 7 S y 5 p Q J N k M + S W H S i t q u 3 R v y O n 2 d v 0 Q 1 9 B a u V z e o W k q 8 q k 9 h A d D Y p + N i y Z r 9 R K K 5 S L Z 7 S 7 y X Y t k A I l G 0 U J 2 6 Q O i C L L W S I v 8 O q + 9 C y V p F f b N C S g 6 P Z / + G n z O G E p r O t z D f G 0 u E i A b H M 6 D m u T T n / 0 C P v T z / w j b m 2 u Y m 7 u M O + + 6 E 9 3 x b p z 5 3 h l k 8 w U h 5 H 6 f F + f J r / z t f / P b e P m V l 7 G 6 u E r U X 8 X P v e O j J P y k S M N k z U g 4 x 4 9 P C + v 8 5 4 8 e r P S 9 0 f C 6 C 9 R t t j x p I 5 f Y X O V Q t d V i R 3 O x T y z G w 9 i p n M M z L 8 x D N w y i e e N 4 y / F 7 s F e d Q b N O x M x J C / Y I x c s V v 5 p B m t b W 0 e i c c V C s h N D t C d P v Q P z a P L / 9 l O f V w F k B v L B f D S V 9 G 7 I U Q L X u Q 3 B f 2 T l b Q F 0 L i 6 z 2 4 k 4 F j a o D 3 k E 6 m u N o K / Z / P P r v S f r M n + W 8 j H 9 2 + p + T A n F B D h l w B s i f Z A p H y s D B e W y j R 1 u e 7 w e 6 r o t i x N K y C u 8 x A 2 W u P q Z 7 W C p W I J N l k 8 i c s n X h x a o V S U X I D b i t X V C Q F 2 F t z n j P V T f J c r l g K 8 Z h D 6 o w d p y I n / J h N S M h G t i i w x l Q F / y Q J 8 t E G h 0 i 5 5 B z 9 b 7 8 4 N f w n v e 8 F 1 9 / 6 O u I R L p Q r V R I u I n a F / P 4 6 M c + h r 3 t X T z 7 n e d w 5 s U z + P f / 9 t / j e 2 e + R z 6 R g p / / 0 E + L b B t O 9 C 0 V N B S L Z T p H C x I q K S e l D r f I + b N C s 3 q Q V 5 y C F d w o + K E F i n X 0 / g P c S g u s 1 O X H Y F R D Q V t D w D F J l i a F 2 P E g + V O c K E v 0 R S b N 1 q K E H K V T L d + G q 3 k P u g M O J G c L s E 5 u Y y M 5 h M E u s z D x K D Q b 7 E 9 0 v p l 9 q 0 C r T 0 V V J S p B Q p W 5 X B X d j f g k j 9 p z u l 5 w + g s v d k 7 k 3 M p 5 h A + 1 k b X C n U m T H 8 A V q h n U I 0 G M j X Q 2 P t t d h v a D u x t 9 7 a G H M T U 5 g X K 1 i g A 5 8 p w h x O U P L i c p h V U d v i G J / L Y a C a Y T / u H X V g a v C r o 9 l U I V 6 b U i h m 4 1 U 4 K Y 5 m V 2 y / B H Z H F f f I 4 Y 6 s 2 8 2 A z n q t q A N C Q i p Q H b E A m H E 5 d m L u N b T z y J O 2 6 / X T z 3 0 b F R P P j g g 7 i P a P r 0 2 B Q q 8 o r Y A g k 0 J m H f F 0 o / j M J m B Y G B g 9 Z W K W m Q f X Y M D J m b 7 F s b q 3 h h w 4 a 7 B l Q 8 X 8 5 j b N t B L M a C i 4 l X y I L 3 4 p l n v 4 2 f / 6 V / h r / 8 z B / j z j v v Q U / f E N a q X e K z N w p + a I H q I a o Q 8 k h Y u P Q S x q Z u w e z 5 5 9 H b 2 4 M n n 3 w C H / z g B 2 k R N T H c 2 0 f e k X T N 2 q T 0 T B W S 1 4 A v T t S B e H 4 J M 6 3 f X B s 6 0 T 8 z i 8 I E Z 0 u 3 G 7 / w t 3 D I 2 x 6 q 4 + u P P Y q f + 5 m f R E X L I p M l z U Y a r 5 n n z A b b N X P / 9 i O z l C f a 5 Y J a U 1 E j P 8 M T i M P i r q J s d 4 u S / 6 K x D f + + R N F r 4 a k l G W 8 f r c E f 7 P i R j F D I 9 O 8 u P b E A e 1 i D X i E h 0 m 1 Y l Z 0 Y K H G e Y 0 d I r 4 W 6 D q K 7 w r U n 4 2 f e Y 6 a d n B l R r 9 G d t x J L q J N w k S / D v 2 6 M k F X h n D w S A A 7 S c L A m 3 D w m C j I z S z k Y d T s a b O o J k c k w G g 4 N b 7 n / f q R S K T z 2 x H c Q s Q e h e S y I B W V U 1 z S y q v T 5 f a H 0 / e A 0 I q b i + f U y g k O d a G d J s a C 6 l E H 8 R B i D w + P i f D f X l 8 W 5 8 D k V q r r 4 v d s X g 9 3 n x C s 7 d d S d V 7 O c G w 0 / t E B x Q I l o N j m j n M j a F N b h H R N 0 k 8 l v s N E v C 8 s K E i 4 Z Y U 8 D o X 0 1 U 1 y i L s s B u O J 0 A 8 m c t 8 F H 5 k B G G x X y v T z O T r X v f l Q W o u S P u K F 4 t i D l e u n 7 r J D d b g T I h 9 M N n Q T O p F 3 M w Q U F o 6 / h s D F v Y r o Q J a G j B e W q X C n v 4 I d a X G 3 C 0 0 d 2 V D 5 I 2 f b X P F 3 c 5 V 4 J d H y y k K z x m S J x b d B R M O k k H 8 u C n U Q S f a R s F P J n 6 h s W J D 0 K P v L + d 8 P l c e G b f / U I 8 l s 5 x G / v I o u e R / f p o A j f F 1 d z 1 w y f M 6 x 0 j X N 7 F k z E + J 6 r I n / Q b E 2 2 i c H B A Z R S Z B n i P p H T p z U q K D T W U U 6 R 4 O 4 4 S J i 7 4 R l u i k r j / f V b O b J g G 0 Y Q H q K 2 q r V O 1 E v F r / / U + 7 C 3 t 4 u X F r 6 K C L G O q p F C Y z 2 O s r M A O e d C J W b D c N z M Y q g T r X M 5 Z b r X 5 v N W V P I W k 0 1 I c b t g D n y f 2 e o 3 K i 6 4 e 0 m Q X k h h 4 O 4 o k q U 5 2 P d G S E B J 6 R G l 5 / X D N H Q u N w s t 9 j Y 0 W t s h N z J e d x + K c a u l R N q f 6 N u l E g L H i F u 3 N l 0 Z i Q s F u C J W + P t 8 r V d M a A 3 O v S M h p L W X P a K B 5 W F I q 2 M w R p b p 4 T n h d J j N U N p 9 J U A a O Z N O Y 2 V l F Y t L i 8 S 7 N R H u X V t f x T / 9 x 7 8 K p V m G 3 A q l Z x a K 5 E z 7 6 A F y Z s X B c 2 J w p n l A G i a n m 8 6 N N D r n + v G / 2 y i R h e I o I m d b c 2 l H O 1 D B 4 M A F a 1 y m U B y e / g / / z + / g 1 3 / l V / D w o 4 / i g X c 8 g M e / 9 T h 6 u 3 q R y C T w M x / 8 G a J X l z A 5 M Y 6 I P w Y H K W P u B m V o O k L H y L e i e 8 N Z B 2 3 8 1 d 9 8 R f y 7 Q t T x 3 n v v h 8 c t 4 6 / / 5 q / w j g c e w K W L M 0 T N x l A o F L C 4 Q P Q t G M Q v / + J H x L l W y V K r 9 S Z c X h u a C 0 M i X M 5 0 j 3 3 e q D S N 3 I p G Q k r W r X 8 J Q W M S + V U F o V E n J F J I 2 Q U F j v E c + Y 1 Z c T 3 F 3 Q o s K j f n L E L t C o m C 0 W 6 f j i e + 8 U X c e t u t 4 v x W 6 R n c f 9 9 b c O b 5 5 1 E u l 7 G 0 s k T n + E 7 M X p 4 V p S 3 x 7 h j C a j f k K K c X N U U n K z X j I h Z A C r d V E 5 Z b 0 j B r 8 5 P i p r v Z 0 s m y S B i 4 9 j o M 0 v 3 L v 3 p N 6 o 8 E P x K B u n t I g 5 Q m L e 9 X 4 a A H x x W Y p Z I K N d 2 A 0 h s U P s h R 4 C r f U f K 9 l j J V e D 0 7 d P O I x b e E Z T + U F X L i i T 4 x N K J H 9 l Z T R t b O X C Z S V u x C M D k k 2 w Y H K C q W P f j 2 V b B e L 1 i o q t s N 9 A 6 a G e z 7 w c m 4 b J 2 4 q K 5 B / 3 H q j j C F h J J o g 9 Y A 1 1 r x u U m S A / U y 5 / H J y G j L 2 C A X 0 U m + Y N k n Q 3 F J 6 G / I G A k T B S R / L 3 E 2 h 7 R X x 0 i v l 6 6 F / p 1 I I B 6 P i w B C n R x 3 m 8 s Q N J e d 8 6 y 6 g j A p k 0 q 1 I u i X 0 8 2 f s W J r c 5 e s V J / o 1 V B s L J N o a 9 D I e j A 4 k q r u O u D o 0 Y Q i S l 5 u w D G 0 j Y h 7 T J T 4 Z z a y t L j N S B 9 H 8 S p L d k g N F z x T K g y 6 1 i 9 8 6 u t 4 4 I F 3 Y G F u H o F I C K + 8 9 D J + 6 3 / 6 D X F s X v T s H 2 e I v k a I m b B F S m 7 X c e f 9 J 8 X v m d o x u P d E e Z e e H V H 3 8 K i p 4 H L r J d F X k K O Q z Y 0 e N P r X i A a P i f q A J 7 / 5 J d z 7 w P v x 8 v P P 4 v b b 7 8 K 3 H n 0 I 7 / 3 x D + K T f / L f c Q c J 8 M r q O n 7 h F / 8 p V h c u E r 3 P Y P r W + 5 B P b c E e v w u l + t 9 N 5 O J H I l C 0 X n C L V Y F C l o h v a P s G M / Y u 5 s g 5 J V / J 5 R L p + X 1 S i b Q c C V t B I u e W 3 k h C J J P A K Z F O e L S + T V S u x 7 w h 9 c s B S H 0 V O F q b x I x S 1 Q e H Q y W u r g q b w N r z L D m 0 t / R w Q q z 5 n r 2 5 E v y T t B A t T r H R y + U B H O 6 O e l / 9 R n O e G p d 5 p G a K i J 3 w C 4 r H x 2 8 v F o 7 y k T s C B 9 x C u N h K m Z W s B 8 G b q K s X 6 n j h h T P 4 + M c + S j R X I v 8 m h S b d q 1 r W i q X V F X R H e t A / 3 E f W N Y X + f r M D a 3 m T L Y Q X q W Q K w V A Q l U q Z r I s d Z T 0 h k l r t I o 3 I v O Z s P o V w 0 N w 4 L e y V U P N 4 Q G y P l q J V W F b O V G g L F L d I t m 2 P Q H W R y 6 Z t 0 K I z o 6 Y W h X w m S x 5 R 9 6 S Z V t Q C H z 9 5 s Q D r 8 W 3 Y 9 v q F I P v 7 / K K o M z h o B h s S 8 y n E J s I H U r z 4 2 V 8 i i j y s K j j 5 D r O U f u H 8 D C q 7 D X i 6 r Y J G 8 z O r b F l h x L b I h X C b F d F N X b g N 9 R 1 Z W O k / / e q f 4 q c + / O s w a q R o M l l 4 f Q E o 5 J 8 N D f T g D / 7 r v 8 N d 9 7 0 d / k g v 4 l 1 R 0 d u C m w T N X 3 o R d 9 z 3 b m y W r 2 Y e P y r 8 0 A K 1 8 r 1 P o 0 T U 4 u d / 5 X 9 G p s y C Y 4 H c L G D A b s d a Z g W n T k 7 S 4 r E S r z f I k t i Q n a + a m 6 Q E P g y H Q w + D q 0 d 5 G V Q a Z r 7 f 9 c A t R Z C q 1 r G 8 Q w 4 u L a C A s 4 E 7 B 8 z F 0 8 Z e S k W D f K H e S a I P v F N P P t B r B f / a A l R J 1 u D p c l 3 5 N 4 M d 7 r 2 C F d 7 A x S u v 8 e + Z 9 u 2 v t a q Q A 9 6 0 7 2 D l X A F f f u j L e P v b 3 o 5 I K I p y p Y D v f O 8 7 u P / e e + m M X Y h 0 + b G w s E L 3 0 I p 3 v + d t I j J Z W m t A H n L B 5 V B I K D b g b Q y K z V n + H t 4 j 4 j o m m 8 0 q r G H Y N i W 6 1 z I 4 d c k 2 X B A W m a u D u X y l p p S Q z 5 Q Q i f t F 3 V N p m 3 P m K p A G M 2 L T 3 K n G U c 2 T A o y t C a X D 5 R x t O B v H U d h e I g W g w x l r w m 8 b F O X u x n o U k b F O s C E 1 l 0 f s 2 E G f b 3 b P j n i e z s f X h L v b y 5 3 G 6 H s b K K 9 p J H B 1 R K c C g k G U t w D b Q I 5 + j k K R W J G Z G R u F g o 4 X E 5 3 v u J H x Q w v U m H e H K E U T 8 z M v E 8 9 2 Y + b i O X z o w 7 + C C y 8 9 i R M n T 2 N 1 d Q M D x J V f e u l 5 e L 0 + / O w H P y A + p 1 Z V F I o K Y t 2 m 9 u C G 9 V H S + B r 3 B 8 c e V h J d G I k n o X J T k O s E b y D X j J z o 4 t P e b D 2 M 5 G w e 9 s k 0 0 Z y r 6 V s H f H 2 d D 3 M 5 g b / v 6 A 1 W r k q O t a w c + 0 s Z f V 4 I U 4 O o X N s 6 V r J 1 W O i e c V + 8 d u p S d q G G 8 J Q b W 8 W z w t K M + O 8 3 3 0 x g f 2 n 3 U g b e i F P 0 G G y n 6 R Q b W / B b z a y Q n L 6 M T H 6 S K G I d O W 1 N + H F N M j d c x 8 X h e d 5 S q O l 5 E r o m y s U K o r S Q O e v h j 3 7 / c / h X / / o 3 o O X J I h T J X + m b F + f N V k w t N M l K T o m f W W D b 4 A 1 1 p 4 3 O R R o S u Y j h k 3 Y i s g q 9 T 0 K j a B e 1 Y P v B v l a 7 p y D j 3 L Y d g 0 q W a J 0 P h T V S A g M 2 0 a 9 8 s D X k Y O 1 c G W / 7 4 G n x 8 7 n l h + n / m 6 K y m i 1 9 a Z 3 o Y q G G V e e N 3 0 K M 8 b p T P r G I M u e h + 6 b x N v J z n C 4 Z 1 R p v 8 J L d I M 3 L W d U c a W t H 9 r L c J n j E F C o + L F u M n a I N X o c h m t h z z 4 E 6 W b y a 8 e o t g N t g z d v J 3 T s 6 E T Z 5 q Y z Y S b f 4 3 V E Z 6 O 3 F 1 L Y 0 7 f y 7 6 w U 3 3 k w V S S G E b E g m S W N H 6 b N 0 G m L h N r k O i z V 5 D v 5 x B 3 a q 5 9 D t m R Z + i l 1 y k 9 W q k S X n 8 H U J b h f R m l o J e t O O 8 H F u f B J C q r 6 M m H N M C B Q R Y 5 O K 1 W f x F 3 / 0 O E 6 e n M b k 1 C i y u Q q m J 4 / h W 0 8 8 g W D Y g 9 7 u X h G Y q S k 1 7 G w l 8 O P v e S + K m 0 S P R 8 y e g w x 9 1 w V b D 3 2 3 P g X N N i 9 e 2 w 8 v + k i o A u R r Z Y i y + 0 U h J P f v 0 E m Z s o X M 1 y y i J V x b i X F + Y X S q k / L F O Y e i T + K l C t 1 7 U z l x d L F d T t / e i 1 p Z u y C s J d N N j 6 W X r t C F v U s 6 N l 0 / X P r Y 3 x V + J D 5 U G 8 f L e + i 7 I 0 T + h g S v r S Y 0 b 1 2 p 0 7 f a k N j b w z e + 8 T B O H j t B b l M T E x O j G B / t t B t m X E 7 Y S P s 3 o U r z I j O C I 3 q 6 Q R r R U S N t 2 / G h 2 v D Z e i D j 2 j e + b O y K T j + 8 o c j 7 X p w T 2 B Z i z k o 3 w 9 s m W K h Y O P W c D X o g d S C s / G p g 3 6 j Z M A Q F M 9 b j C I 5 K w o p Z n W Z 5 P Q s F Z 0 O w o 8 7 d X C t a B l v 5 S 2 i Q Y A / 6 y X k u F + B x e 1 H d I d 9 p I I D S H l 0 r W S m F n H U r + Z i B A S 9 K u g M e Z 4 4 c 9 x 0 o l Z O i e E 9 p b t O f H A q Z G o K l C X R P m / l 4 Z W M P m 5 s 5 W N 3 9 i L q c J N g y n n v y G 3 j H + 0 7 C 7 y B / j R Z u Q 6 H z t v O 5 k z W u B e F 3 d Q Y p t M G K h f 1 J 5 8 4 J Z B w F 2 J u q y C O 8 N D e D O + + 8 H f F Y W G y f L K T s q K g W j J a y J D i m Y t v M 0 A 0 m T R t x N 7 E 7 l 8 H o L W E S P A v R P V a 0 N r E / V k l x q y c S y k H e g v G R X 8 o J s 1 b h J z 2 7 c t A C 3 s h 4 3 U r g j 0 J J c i A e M j W X z U Y L q 6 i C N 9 O l M t E P N / C 2 t 9 + P 3 o F u R P x x D A 1 1 x q C 0 4 f b s Q L e u 0 7 M w q Q E L k c N O D 8 F 6 d C C B t a 3 T c u 0 9 G 6 6 L o m U j 9 p j S 8 0 U 4 o x L / S 5 Q s s I / R D n l z N I x D w 0 z F 6 i t u h L t j 5 M + l x G v 8 v l f D / / j D P 8 X O z h 4 s m h d P v / g 4 n v n O d z H Q H c W 3 v n 4 G E 6 P T e O m V C / j a Q w / h v n v v o n d b S D n 4 s L G Q h 1 f u Q i Q c o Y V k w 9 L l T c y u z m F t e x 1 9 Q a K x h S R 8 I 1 Y E a d F y M K C 6 V i J L L 0 O z 5 0 i J R O n n m n j 9 4 Q d f x O 1 3 T R N t r s L K s Y q G J D J I y D v B c L Q b b r r u 3 Z 0 U 7 r v r N A m E V / g s L r d f 7 F X Z A + Y 9 5 f 7 x R 4 H z L p m M 1 1 d t 6 B s L w O f x I E S W N 0 Y U N E w C P 5 e 0 o 9 t P C l O 3 4 k S 3 h o W C D S E f 3 V 3 2 l z Y q 6 O m 3 C d o a i f n p Y A Z 2 9 l L 4 8 0 9 9 l p Q s 6 B 4 9 h 7 F b R 7 G d 3 k A s 1 I 9 H H n s E u 7 s p 9 P U P 4 p s P f R O O r o O 9 P 2 5 k / E g t F O M 2 K Y t G T w C q 1 q T F Y Q q G r h l I c y d S T a K b 3 k 1 0 Q E J + q Y j 4 i c 7 m a D s q x Z R m P 5 9 n 8 C 5 / u 3 F L e 6 e f s T 9 b g r F / U N h h 1 D J 1 N E P l I z d k W T D 1 B t E f K 1 G w Z E U k q L a T Y q + F 1 F J B C I d 3 g G u o m N a a 3 8 t t w m x E W z x S F 7 7 2 4 G P 4 + Q 9 9 U F h q x m 7 R i n P f f Y x o 2 g Q 5 6 Z x z Z 9 B 3 2 v H Q w w / h / e 9 5 H 3 Y T e z j d c y t i 0 w G k F 3 N w D 4 X F x i h D 0 S q o r N P 9 G 5 P p X l j I O p X w 0 p n L Z I 0 2 h W L o 6 e v C 9 P F p f P 3 r j + B X f + W X y N H X U d u z k 2 W u o e p Z E R a Z e / P V 5 j 2 k s O h 8 x 8 0 0 r 9 q O F a 7 e q + 8 Z 5 z p y d 6 j t l 8 j y H P f C 4 T H 3 i A o 7 F c g e G 8 o J H X b y g b 1 9 D n M v k M C D A G I n y A e s a l f 6 Z J Q S F Q R 6 / H Q P i B G Q N e e / n 3 r m O 3 j b 2 9 5 K z 7 V K T M Q n q q 1 5 h h d P R y n G g 1 j N m E G s m w E / U g v F s O Q K G B 6 R h T / E 2 D 2 f R q D X C 4 8 t R B r L g 6 K + D a s u k 8 P u R n Z R I Q d X E n 3 Z 2 C n 1 2 u P Y J U 3 2 9 a 8 8 g 0 t n N 0 k 4 + m H R / S g m m z j 3 / C L 9 W Y Z W d s J N 7 3 N 4 e X 9 E F f 4 T J + R y 4 m b c z 7 s X p N G J g n B k a T / s b h u K S w 3 6 X g f S R M m 4 G 7 P w / w i 8 I L k E Q V g s W q w S f b j e z F 6 z 6 Q q P Z b H R + g o M u U Q r L j s 6 K T K c 2 c 2 + H J 9 X b K I B J z c k o c N u 5 M n R 9 1 x C V 7 + T f J Y 0 J v v J a h R J I M n n P H X / O + G v e t B / a g K q x w V 1 p w B 3 z E k C U Y H k c y F X t e J 8 w o 2 p U S s J Y h P Z j Q J 8 Q T 8 G B / r R 7 5 z A 8 H 1 W n D 2 z L O q W B q Z t 0 N Z C Y j P d Q R Y k u 1 g F Y i a l s 1 s 9 8 H q C s M R z p E D q k D Z G Y O n N A k v 0 d y Q P a X M E 9 U o Z N h / R L 7 K c r G S a R V J a f W Z m P A e S m k Q x C x 4 / C b A N T r + M x O 4 m K s t E Z f f o W R D 7 5 g 3 h t j A x e L O W 6 S 6 D / 8 6 k t j E 9 f Q J n 1 m Q M h S 3 0 W o P O l Z 4 N C R 6 p X l w u X 7 u x 5 4 2 I H 7 m F Y t w / X C e H l I T E 1 h T 1 P b F j J m 3 i G 5 q v c K I s t / 6 9 L F J a U l U 3 4 k T r 2 g + h q G / S b T U 3 c c 3 q W 7 Y g 5 L z O p D F 6 o l O 3 w 2 A f K E R a d E e U x X N m N f l M r f G e n J p 2 W K g 4 C b X d G P N a U U F 2 v r n s x P S / O r S U a 3 i y 8 z U 4 Y x Y 6 x t V 5 b B d 3 7 D j V q 4 n 9 J + 6 a y g E E 7 v F Q n / M i O u 0 T 2 R O c l m Q h Z e L D A B z c B 6 A F n i + V u V x B 9 2 3 m f c r W a k T X F N g a X i T O F h C 5 w 0 o L v S 6 s R G X V i f / 4 h / 8 n v v i l r y A e j e P x v 3 4 a r l g T G 6 k d d E l 9 s P S R / + f o b G a n 5 r N i A E D I M i H O P 3 T M T l b 0 2 m M + + W b X l 1 1 w N M K i M 5 N o A q q Y z V r a 4 J I P L h E 7 H A A q k Q L g F K P Y V F g 8 M 7 6 9 / F m v z M E i C 5 5 Y k H G H p Y z g h P m s O U C 0 l r b h O P e 3 J 2 R W 8 j i r d / r 8 3 Q w 4 e A e u F 6 x i v 4 8 / l W X S f q q K 7 Q z d 0 B p R m 9 a z U I h v h 7 x 2 e g s 5 6 E Q T c r T 4 7 P I F p H I b S M 2 W y P R X o B q l 1 i Y f L T 7 6 n N B u 9 G e U n W 4 + D v 3 J l c l y 0 N / c / o u z 0 N s V G 2 1 h Y r S F i b s z q e T o r p A F Y 2 F i 6 8 I z a d m h P g p 6 u 8 S a n G R G b r V A g s j j Y S Q x R n N J N T U o C y w f t w 0 W J g b X P P G J M z U t p Y u I H j c j m g Y J E 1 f 0 N j h X r q F j t 3 q B X j W / y y L r s B L L 4 Y 1 i F k j N u o a c l o B q z a P v r g i y Z 0 m 1 b A e h r D n g 8 l n x c 7 / 5 X 8 T n / u d / + R t o B n P Y a 7 g w M T 6 M w I h d C B P 7 g m 3 Y b E 4 0 l 3 p F j 8 L m x N o 1 h Y n T q 5 h u M 5 0 M T s q i t U B y u Q o e X 2 N X 6 s i u 5 1 D N m o o u v V A U w Y / c a h n p 2 a o Q o t 3 0 Z b J O Z P m D T n q 9 g u K a i t x y j V h H A 4 V l 8 9 7 c T t d j 8 5 k / M z j a y s K U I Q u 8 / E o R v s H X T l 6 + 0 f C D C d T 3 C U u f h P I 2 0 R 4 S C n k 0 J r 5 0 h v i 8 s x W u Z g c 7 Z B + B T Y 1 C L T k R j v Z A H 1 5 B c 3 Q d H n s P t N Q w l F 3 i + a 0 F d x j c / / z c 6 u 1 E 2 W S x Y R t v T Q s 8 C q M R s 6 E L 9 x F k S J J b R J K e I 0 2 / n p O E o L X B V i u / W 0 W u Z o G W 9 J J c 2 B E e j 8 A g D c t J q V / 8 0 l c R k z b p + 8 m i 0 k X Z 6 b j c b H + / Y A m Q z 5 e b U + E k K i P U N M E u S j s s 5 D d x q J m E L a e R B T O L K U W H 2 n B J h I 9 5 y k i D P m + X D D i I L n I z F j v n 4 Y 2 v w h j c F G 2 3 x v u W 8 f I 3 X s F P / t L 9 8 E W 8 c B b p d / v c I D 5 O e j E P t c o J w 2 5 E p r y A / + i E Y w Y P A D B n Q N V E d I 9 b L y d K V v Q c Y 9 / J D j s J s W / Q i a p / V b z f Y f f Q P S g g N O I h 6 + s W p S 4 9 0 e O o J h o I x t 3 i d U 5 Y D o 2 Z p T Q N b n R a L o t / 8 x b K Y U T c D f i c B p 5 Z v n m i e 2 2 8 7 g J V X H o C U m F G r B v O R P f I F p x P k h b 3 A F 0 x O 4 L O B i 1 i C b f 0 s f N O v g m Z e d 7 D k O z k R 8 k R o o V x s R f D e 1 a M C l E t e 2 w N M m k u N W d F o 1 V X a C P h Y a g p K 3 p J E E 7 1 n E V 1 y U 6 O e k H Q t O u F x V 7 H L W R N u C n L U t q O t a w d i w k e N Q p R y u + L y r C l G g j 3 h f B n n / p T P P P M M 7 h w c Q a a 3 g C 3 O + 6 K d u G F 5 1 8 y a Q 8 d j x s 0 s s D y Z 8 X x 1 3 t b Y 0 R p Y U l j Q i n w 9 f L E C U a 3 6 x R k 8 p s 8 A Z v I D O E A z O b l N L r 6 + s E 9 1 z k Y Y O e U L E K l s S 1 C 7 7 a Y a R k Y 7 H N 0 y 6 M o q n T C Z E 3 y x j r i Q 4 P I z B T J 5 z G l N z N X E 7 O h y o k y m g 6 z / 1 7 F 6 E x o v K p u i 3 x R P g 5 / / 1 z C R s J p R V j W h D / E 4 P 5 6 v G / W z g 6 x B C v o c n M k r q U t W o j u K y p l e s t T P 9 j i h S f c U P c c y C w X y J p d H Q B h 2 A d v j n 2 n w / j B f K h X w e z j f 4 A f + / B v 4 f O / / 7 9 j b G J C 7 D e d v u 1 O r K 0 s Y W p y F M P D 4 0 i n 9 9 A 3 O I b e L j L p 3 O W x B Z 6 Q l 0 u W E G o N G h O w d i h B G 9 p c F 2 S H B 5 a x b f H w G Q 7 J j 2 I p h n 5 R 9 c p O N L H 0 o 5 y i Q x C j M c M h 7 B Q l v G e y L m w g 0 7 d 2 w W 2 S / P d E z S 5 m W Z 0 S u Y H k M z m u X g T Z u T p c 8 S b q W d 7 o J N + G 6 4 W 4 m 6 6 x B G 6 s z 5 n e 7 Q X I Y M F h 7 c + + R E r h q m U F d t Z A h O Z i v 5 g A e D i 6 y W g f g 6 k V J t f E M R i V D S u y / i b 6 g 1 x W b / o k 3 E 3 W H l L h D p l + I r c A 8 / Z L w s r s P 3 Z 7 j 4 n B p S g c / e O M i / 1 I k 0 8 X P W 5 u w l 5 P 5 y j G 3 s U 8 u k 9 d T d t 2 X s 6 h 9 w 5 T Y L h B T G z a g / I m + V a t t s 2 Z R R V n G 6 0 1 Q M / x Z s L r L l B 2 i V t W 8 S H 5 R t C t p 7 X H 2 p 5 3 / y 8 / + S f 4 j X / 2 a / Q C T 2 v g X 5 t f n S 9 W E P S 3 d s 9 V h R z q y / C G n E R P z F W t k I b k o Q F / 9 W f P w u f z i g 4 + X J h 3 4 s Q p R C I h Z L M 5 P P / 8 G f z E R + 8 V e 1 W 8 6 H h u L D v t r 9 Y G j N m G o G f V u q A p D A 4 I c L d Z F k g O b / P f b b D / 1 R 8 k 6 k X W j M F Z 9 I W N C l z e o K j r 0 l X 6 X S u Y w n V H v C f G g r Q f f G 7 s B 7 J v p a J C P 7 P z J W O z W k b E T 5 S P D s 2 3 p d W C 4 g A 4 u L F T B P r 9 d v J f 6 q g R 5 Q q K k h U H i u s G / E P m / W p X C + 9 c y M D p 8 h F N d Z h R x a 0 8 H E 4 n f O M N E v T O N E I + p 3 a Q x O z U t P + e c c 3 X Z e i b P n j p + N 5 D U x Q v 7 d p w s s d A a j 6 F 6 G S I f E P t g M U T 1 3 L o E W z U q x h s F Q t y 1 J E t F t 8 R V m 4 b i g M 5 9 7 6 9 v n / o A v V q 4 H t z i 5 o R f L r d b p j B i 5 Y X G S f R 8 v 7 N Z m I B M r F E M c + I c 9 M s V f q 9 R D / L t J h l M m p 2 E e a 1 2 n l S O d E 7 + r y l 6 S P O n 6 K f Y Y b c 6 c F z m 9 / c C l k d 3 S D h a c I T d 4 j q 2 x o J U V U h 2 m X X y F G u Q / c l Y a 9 E 6 e l L g p p x 2 y u H z 0 4 O v 1 s 4 0 s G x 1 p 7 L V h n r i h t 9 a h 2 h C e d V / S o S l 4 q I n / Q L Y U l r y 1 A 1 b u L Z o W d t F M t h + L 3 m M L K G Y o N u q Q n r x O U q u b I f / k I N j o G r N 1 j Z 8 o R I q L L 6 H C x r f S Q o H U v O P d L D E 1 5 R / M h + Y o 3 o V L Q 1 5 5 Y 7 1 7 q n a t i b d S L q 9 k A d 7 G S R 8 w 1 j I e K w i a p p e P z x b 2 N 8 f I J o d x G n b z m N n b 0 V 9 M R H 8 N J L L + O + e + 5 o f a a D P / j D P 8 M v / M K H 8 O C X H 0 Q s H s P g 4 B B c b j f R e 6 K m Z V J a d B n R Y 5 3 Q d 2 5 Z I 9 + p 8 + w 5 8 G S 2 H m u K 9 g c L c h R 1 v e P H 3 m w C 9 S P f h 9 q P 8 9 / 8 P W z m t 8 Q c p W P H p 3 H 2 3 A X 0 9 w / i m W e f A 5 c T f P o z n 0 V X v A c z F x a x d H k b 6 8 s p 5 N I K u g e I 3 l n Y 7 m l C + + 7 k f X A 5 s y Q k K h T d h v V k H / k z G b K O L F y m h k a T r B o 5 y 9 x 2 2 d M l Q 6 2 o 0 M k P l 8 i n y + c 0 e C 2 a 2 B M x w i l E g o P 0 P v L h o u a D 5 q b 4 2 Z U S M k o a 8 e E Q d s 9 l Y X e T d o 6 5 E A 9 b k K V z D X T c g y v w 0 v e k L h d R d X n p 6 + l 8 b K p Y D w o J V r Y Y g 8 d V h q I 6 6 e + S y B T n g I S q 0 3 m 0 R p C y b Q f 5 P a 5 o H f W L I d j i V w s V R 0 N 5 b l M 1 S V S O z p n B G t E V 4 m g p + S f u J o p 0 D j E S 7 D b c M b J g l y 3 w R 6 y w O F Q Y 7 v Z I G w s c e w N k Z V V S c M A 3 v / 4 I 7 j h 1 N 3 K 5 P F k 2 C R 6 v E + k U D z N Q 4 f M H E Q x c n f F 9 z z 1 3 o W F 3 4 v R d P V A K E u 6 5 9 0 6 R h l R u e G A k C m I O c W a h R P 6 X R Y w B C g w c 9 N e q G b 4 O h 9 l f o t t L L K A j b A J v C t S 1 c e v p W + A f v B v 5 r Y t C C z 7 y 6 K O Y P H Y L L f A s w p E w k q k 0 B g Y G 8 P L L L + H j H / s I t r d 3 I N M C i f U e f J B e Z 1 n c 5 7 r q E q k y Q W / O F C Z G 6 / 5 r q I p S d 2 W Z 6 F h E o g X H A u M Q a U d e H z n 6 L t N f 2 T / E T L K b i a s P f e M R D M c n I e u 0 Y O k 7 Q u M y y n s 1 M X z M S c I W M N n p k e B + 4 b V F c t J 7 u s V m M E f M r F Z F C B O D K W m + F I T D Z p a T t o W J w d / t s O v Q F 7 r g m D 4 q G Z h F x x y Q F u 3 q J 4 d e F f O k + J K T Z U n s 4 y i r Z K m m e X N b f O A K u K d 6 e b c q e v h p W 7 T Y p S o J V w O e g A / 2 m A J Z 9 i A 2 2 Y A t G U b 4 Z B 2 D d P 3 V V A U e 3 Y c Q M Q o f u l D Y z p F Q G C i s 1 U g A d K h 5 s v Q J F Y 1 K F X V b G r H A C H N o U l o 2 Z P I 6 P A 0 H 3 T N S T F X y O 9 3 k I 3 V d r Y X 4 m X C k j / 2 t V 6 p H B C J u M o H 6 O 6 V 8 b b x j r I 7 i o o L w s V c P i 1 Y U Y D 1 D / l J w Q U T U G E x 7 x N 7 O t d C 6 / 8 b l X l g m t 0 T W R d u R Z z 6 f q 1 l J i x 8 d W W K B + p M / + Q T 5 a X 5 0 9 w 9 g / v I s / v k / / S d 4 5 Z V X 8 N W v / S 1 + + e M f x 9 j Y s F j W m d m q C B G f W Z d x 7 9 D B o X A 8 w 7 f i M 3 0 U / u 6 G R U V W W x L / 5 h B 2 X S u h X m 3 A S Y u s s S 9 s z N M a Z d L k x n w v p K l O 3 8 E 2 k v k Y u o I p E e n j D I z c W o E W e 4 C o a A m B f p 8 Y w G Y b 9 Y t h 3 T z 5 h E P n I Y 8 h i i B 5 u o Y 6 H 0 Z s 2 k f f o 4 M H c H N A h / f q z A D J M c z n 0 w h Z c + j y T p I P u I K A b Z h o M 1 D e a K J M f q o R 9 W B o d F / k r q m L s a k 8 1 E D U B c z 7 E T n e 8 o 1 I i I I O Q 9 D i / L o K q 8 H U t g S j Q t R W N 5 U f D 8 L T P a T 0 V o i 6 E p W f c R z c q B d 4 U 6 C u D + 8 c q d I C v n a k q F 0 R y 0 G K t D Y n y j 6 u B 8 p 8 B I 6 J j N i 5 5 w 1 T 7 m r q t f S S I I Z E M K G s p e G 1 H 9 1 Q p d r k c v a Y E M J c r o R w k B Y f + X R i M 7 k F / o k f M f t n D A 5 + b B g B H I 9 r u E D + S 7 y W Q 7 x V z s 1 g 5 9 9 o m g L X d v h 5 A T P l O w x F c x D F 8 m C g G o A 0 b Q 6 T 2 8 v 2 I e j L I C x 7 y T c M i y z 2 g N T J V 2 T t v n O x A J f L c W W 4 3 W G s F c q 0 u H 3 Q V 8 k q D X i R U k k Z B H i K Y 1 P k 5 2 1 V N v G X f / g Q f v m X P 4 J s d g + j U / 2 w 1 H z Y S m x g d H Q C z z 3 3 X d T K d Y S 7 v L j z 9 D 1 4 9 n v P 4 S 3 3 3 Y e H H / k G f u z H 3 o N U O o s I + a f l O T s J b M f i M 5 I X y + g 6 5 R V 7 f T Y S Q E 7 j O o x L p S z 2 d q 5 O j h a 4 y Q T q 7 5 T y 7 Y d C v o J X r R D 1 O l p Q 2 k m g B j n s i l E W Y / d 5 z 4 X 3 s P Z D m Y 3 A W v Y R 9 T D g i O p i j 4 Y j Z K V q l j 6 j o F q 3 k o C Q R m 5 k k K x e F i l Q H t v V m l B r l l E 1 k m b u H S 1 S J w 9 n M 5 q o 7 d L n P U 2 U u L 2 0 j V 1 3 E 0 L o l l Q x A N t d K 6 O 0 X Y c j l 4 E v 6 j w Q c D E L 5 c z h Z Z z U u 1 L c o W P o p C D o 5 t M x 9 v 9 x 0 D U H g y r y 1 S o c X l 2 8 3 + 8 p I S o P w N E I i I R Y h x a G U l S F F S y Q 5 r c 5 n W h U y T 6 Q 1 i + n q 1 C z d E / I n 2 Q K x 0 E P / p / f a U F h N Q X r + C 5 Z w B r 9 L i F + F 7 F N I a M t E P 3 U s L d R x P r 6 G t 7 + T h K U h 5 7 F M 8 8 9 h 4 s z l 3 D H H X f i u 9 / 7 L n 7 6 J z 6 A R x 5 7 H F P H p z A 3 s 0 D W y c D M 7 G W 4 P X 4 k E n s Y G 5 o U M 6 7 a S r J Y t 4 j K g n p D g Z t 8 V c 4 6 T 6 d q 2 K 5 6 h K J k Q W E 9 p d E 6 W N 0 N i C L K I / G m h b o 2 + N 7 4 X f R w a Q E w T v V o c O b L o s c E h 6 / b I 2 n E x u e + 7 q w M b i X M l q L d 5 6 B N A d W U D Y 7 Y P m 3 f u v / Z g k b U J 4 q m s o V Q m P g + P U j Z X U H Q O U T a u t M L n d F m X W 2 / Y z 1 n E 8 I T I b p U 4 X D 0 M E 9 5 v / r B 8 v m I 4 W x k r G S i / 7 y h 7 B x S h e / G I e 7 2 f t B + t P d / m A o e t c / E + z v c T 2 9 5 J o C x k y U i t y 4 M O A 9 n u Z u h b I 5 6 V s 5 6 0 X c n N 6 s s C G r X z o j n t C X Z C C G Z X k J 3 9 6 Q o 8 M u n 0 z A y b r H o a 7 0 N B J x k M a Q G K s Y e P N o I K p s G t K g f d m b i l j X y N w 0 E p R F B D z m 5 N z V T R d c J M 7 L I / h t / R 8 O X v 0 K p G Z n F M i I T X m H J S 6 s G z i w / i 0 s X L + E D H / g J f O / M G d x z 9 z 2 o 1 a o Y m z y G B 7 / 8 R X T F u 3 D x w i U S T C / e 9 / 6 f x K Y 2 J D 5 7 B W 8 K 1 L X R 6 9 d R S y / i 0 t k z 8 A W i 5 K j b x Z 7 S z s 4 2 7 r 7 7 L p w 4 c Y K 0 4 f N 4 9 z s 6 5 e D 7 w Q t 4 P t H A c E g l z T o P Y 8 c F e 3 / 9 i n A J t O 4 / t 2 v m s M O 5 2 V V k 8 0 W 4 Z C d q a h n v u u 8 O B O 1 9 o j S D w S k 1 c d / R P h U j N Z e F r 9 s D i Z x / 3 p 8 6 j M x 8 C Z G p T v i a 8 / b S G i 1 2 O E T J O G d p M 3 j j l E v z O Y e P C x s 5 b / E o p J b 5 A h y o V M v I 5 / O i U S X P j z p 5 8 i T R s S y i k T A t z O e F h f y F D 3 w Y g Z g L X / z K 1 7 C 9 v Y 2 + v l 6 h H W 6 9 / T S e e e Y 7 e P / 7 3 o d H H 3 s M A + Q P c m f a 9 Y 1 1 / K O P f h B 5 o q F N c k M j j m O k E O r w D 9 p Q d W 4 L 4 U m r J O R 1 J 5 n P M T R X S 1 e K B F n 4 f c o o s o Y b P X 7 z f u 2 u r S M + 3 C d 6 T 7 T r 0 H h 6 v q / H L X z V o J N L N E h 4 F Q 3 V n T r k u J 2 u R 6 F r C N J p M p V u i G T Y e o M n S z b w 8 h N / i f 6 7 P i 6 O c w V v C t R r I + a z k H N u Y D i s I l 0 x e w v w Z H N O o G w / w G t B Z 9 e F u P j u t o p o n 4 5 k e Q 4 N q w K f q 0 X j 6 P 4 z V T I a N i R 2 a + j p 5 v 0 d j Q S s D r d l H H k 1 h v H w Q Q F i q 9 d u C H I Y n K T L j j y r z e R c B l 3 H D 9 L F 1 F x J h J w 5 K M D f b V o d X g R N R O 3 k M 9 G 5 8 G s e K Q 6 X h c s / L O T I b 0 J t m C l A h 2 F o N l p s t P g c M m L O E 8 g o C y K H 8 J t f O Y O P f e Q f i W u p N p J m 8 5 V F F c F x O y S b n e h t H Q 0 L 0 U 6 r X y g e 7 i n B x Z P f f P h R 3 D F 4 J 7 y T B t y 2 K J L K R f E 9 t p 1 B q D 1 b Z J X N e 8 G W k T d X G d 7 6 K O q O E l n y m L D e b c v N 9 0 n O D 4 j s e i 6 4 5 P L 1 2 j Z d D 9 F d d 8 w G a 3 c I I X d T f H + + X I X X 6 c J / / q + / g w 9 / / N c w 3 B N E v a z A 4 r C i m q / C 7 r F h b W U L t e A t d K 4 2 h D x W 8 k t r Z J G 5 n G a f E N 1 k A v X 3 4 k N V V T O N f z N v w w T R N c 6 4 e X b d g + n j V l F S w P t B c 0 k b O b L 0 4 E l D N 8 g C 8 R 4 q F w y y b 5 V b L q O b H P 9 E 5 S K K u a o o D W f H n y k W a 2 5 e H F a r A S d v A t N r l Y q F L B Q 5 y 5 I K X S N a 5 O 6 E Z x M l S a Q S 8 S I / s v s r U S I H + 3 n 0 X H k 6 e 3 G r I g Y / t 6 H X d F G W z r / n 6 f J c 1 d s G U y K n J Y R a M 9 M K J J i L g 7 M n O P t c S O k + c K C i W m 0 Q / Z F o E d t E O T 8 L B U f Q h o 6 T n 2 i k R Z 8 8 z g N M l n n H d E 0 I V 0 V P i G R W z r b P a o u i 1 K S i c 3 f c C I b 6 B u C N u 0 T 2 A k f l z I 5 S Z M h 8 B R g G 3 6 f 2 O b A A W g V V 5 d Z k 5 S U F a m i X f E q e L k 9 + G V F y W X K g s F i H M + q l 3 5 O t z T j F V M P Q k B f u I B 2 f j l B a K m H q j m m c n j y F i W P j e O v 9 9 9 K V 6 n j u u 2 f w 7 H e / i + H h E T z + 1 L d x 5 5 2 3 I V l z 4 7 E v / j 7 u u v U Y 1 E o B N a K 6 V c N L S s M 8 I 4 E 3 L d Q P h j s H F O E 3 c Y v m b W c Y J 7 v N 0 D g L X n 2 x R F q M f C / F g I + E J 3 Y y e O U + 5 9 Q 1 7 G U 2 E A o G B b 1 g g d r Y r I s x L b J D I s 1 N t E N q o l D k f R 8 L 3 C 4 X f J 4 R 8 j 8 a C A a 4 a 9 D V 0 T Z z o Z t f 0 B 4 U s B + G 3 o B W 0 8 S c X n f Y z J N r 4 y i / 6 C h I T R m G R T G t C V 3 M / q g f z 9 t 1 S 2 E R H u f j s f 8 i E U 1 k Y W L B Y O F M E + X l z 3 H 3 J m 4 8 6 W h N B q w 1 s 8 I n a g / w 5 u w O e 2 9 d C N 7 1 w c y c S C 8 Q v Z w M i z b K n B 0 u y y 6 c v 3 A e k 9 O n 0 U i T x b f X E Y 7 5 R A + 8 z F 4 a X l c Q G j m T 2 V o J P / 2 B 9 4 k j c U P L L A 8 O b 9 T o O D o J p R W z q 1 l i C F a 8 / c f e L d 7 z q c f M a C b D p W 6 g 5 u h E M A X e t F A / G G i N i t 4 T 6 U I D U w O d c D p H i n j 6 t 8 N H r x U b C I 2 T P 0 N O N U 8 Q F E V u 7 F S r C V S y n L 3 O u Q Z k r U j z D v T 4 0 B + a Q K F S R W + 3 C 3 3 0 7 + 4 u L 7 y e M C 1 Y W j D 5 D d w 2 Z D a F L O k 5 F L U k P D b T D 0 j W 5 k U 2 O / / h m h / Z d 1 C g O C W K 9 1 c K a 5 o 4 t z b 4 u 3 n R X w + 4 W U 0 5 p 0 I 1 Z N R L J B C t r 7 A a t 2 I 5 0 Y t 0 K S B 6 w T f 1 O G Q 7 d 5 8 N C e v H e 3 C l V R m O X A z N k N k W m Q W L L Q 9 b M u 6 b 4 b Z G x N 5 Q Z o 6 o 2 I h O 9 G z X P P h 1 g H v 7 s a X K b R X g J 9 + R O 9 D + 0 R / / K a q 1 i h j 7 u b O 1 Q X a 4 h k e + 9 b D Y r 3 v 0 W 9 9 G K B L C y t Y m c s U M T o + f h O y S 8 I X P / Q X d n z r q e y X R n i y / k y e h L q C H L J A / 5 M M f f + p P x f f 9 z C / 9 K / E 3 Q 5 e O 6 N d x k w n U D W O h G O + e q N M i K K I S D 2 K I / B z u O + 7 v d 6 N J t E T n y t 5 D Q 8 n 4 x L n 8 A 1 I a e 2 X T M v B G q d s e h o U E b X e n i d 3 M L m L B K D 1 s c v B V D T F u h N K w 4 v R U H 1 L l N X R 5 x 5 G p l 6 H r O x j y 3 S O o 1 m r x O Y z 4 3 4 r N 0 s s I V o 6 J o M R R a P e b Y H B i V D t j e z / Y N 2 t H J t t g a 2 S D W 6 Q B H Q Z H z J 5 f l 4 V l n o 5 r m E 3 Y c U t f i Y T d A Y n u Q 2 5 z D f H R f l T W r H A N a 0 T v d q A 3 O / m C L A w c q r e R x S o Z H e 3 / W m j P I O Z y E b b K N h I K z n 7 g 1 5 i i c s Y 8 g 7 c U u E D U Y i V B 1 Z N o J o L Q y 1 Y S 9 D o q X V H 4 M 8 Q E + l y C n n P V t F o p I p f L w e V 2 o U L 0 v b e n G 5 v p B v K a C 7 l 6 R x l d E 2 8 K 1 A + H 2 6 U U D H o Y 7 d 5 t Z V p Y h b o V j q 0 c P B O B K / t T + 1 E h o S o a C 7 B L m n D g i / U E v S 9 E w u E Q t K y o 7 E G t N e H y y P C 4 S U C Z Z p H z W + V N G w I L T 1 K Z Q 0 X p W B f e p 2 E h 6 W 3 e B z l w 9 W Z k G z w U j D c r K 0 S p D l s n r 9 R P P t T V Z R g N V S J b 0 i n X a I N z 9 N g X Z K r H e H z B K S b c j 3 b l I L P F m a 0 i M m 1 S O 8 4 2 d 4 f N v L i j a K Z l c Q j N i W v P 1 z o M b m / G e 3 A c n W T U S y o a H j M U z 5 u / b W T m F D g m O A l Z I q F v o N f V h 9 y 8 g t C U j O 2 c B X 0 h 8 / m w o k t t E N 0 M E 7 u g a / W 2 m r o s L G / A X n Z i 1 T 0 I H l H 6 m r j J B K r D r f 6 e M R Z W 8 N J D / w U F v w + B K R 9 q R O 8 4 e u V 1 W j F I n D s 0 5 h E 9 0 4 u 6 A 7 t E k V h r p r V Z 8 a e G G b h J g z v J 7 4 g 4 J o S A x J 0 n E J M n i L v H a Q F H k M k 5 8 P V v v 4 K q U k K l X s S Z V 5 Z w 9 n w G q T 0 n z q 6 c x y N P v 4 R 8 2 o f L 8 2 b 0 z S x B I Y H e P Z h W d B j c q W j z h b 0 j q Z 5 B Z 1 Y g Y W 7 3 E 2 d w A x k W m K P W C S 9 e B w k g Y z V j P p r + Z h G p 5 + v I L t Y Q b q X 1 M I y y X Q Q Z r u W z u c Z V B G w H + x w e B Y 6 I M r R m 5 Y o w M e r J J i 5 s 9 I k g B X e g Y n D Q J X J M h l O J k + W K C W H S t a Y Q p h J Z a 0 9 W w 0 b O V D 5 c j e 0 m A 9 z N S b t 2 G b u k A B i T Y 4 M I k G L j 8 a N v R N x Q F m o 8 2 o C d l P Y 3 v / Q p f O T D v 4 C v f u 1 B v P / 9 7 y O a A X z m L z 6 L X / n l X y T + T Q / d 0 i S q c 3 D W a t T e y t e j P 7 x J z D 3 g O N z L v g V H 2 z g r Q F V U X N 7 + D l y 0 Z l 1 2 c t h L C n w B F S m i I F 1 R + u L W K u f Q t D j S X D + i X U P w D V + 9 + v l Y p V I J X q + X P m b B 1 v w a L W K z 0 t h M V w I K q T q C X U 5 B Q 9 n v M n R i p z Y L S p V + h E N H 9 2 3 n 6 B 8 3 g 2 E q l 7 n c j 8 l T X t E I 0 h M 7 S H d 5 X p X i 3 z 1 A 9 9 p o L g 6 I n L q c v k R W J y y s D + / 5 Z L V N s o C G S N A 9 D K v R T 3 5 d E L 2 t P a b M M o 9 2 D Y q k W x 4 s 1 x 7 j w 5 v W 5 R k H u k 6 1 G s j M 1 8 W w N T 4 f v u b S t i J C 9 n a 7 C 9 V y E c 6 g a Y W M q g 1 N W x 1 7 d G u b X j p u 3 U n 3 5 N q W / w r e p H y v H + 5 A D l a f 2 V a K + 0 4 w 5 h e W M T X J p e R m 1 W h K u w z u z + B o j p r 5 Y v Q w 2 x 1 5 u L + E x V I m O p Y Q + 0 D 1 R h 7 p i t k H Q S 3 5 c G b m P P 1 k I c v n R M g f w d T Q K J 4 9 d w b 3 3 T Z E K 9 9 A 0 7 B i N P Q W 8 f 7 D 4 P l T 4 U h E W B 9 u 2 J J U L o n M h f y y B t 8 o N / a 0 i c h k G / w + 1 s p M N x m H 6 V 4 b v L n K p e I M m Q R B I a v l z I z A C K Y R k F v d a + k Q X J X M g R F W G H x 9 b V i W h u G a 5 E z 7 p D g f j v 6 x k D o s A b G h e y 1 w 9 J D L X s L S J K q a H X 4 3 U b q d C j Q n 3 Y e 0 R b Q h a 0 c 7 u U m N J 2 p a S 7 4 e z m u s 5 M n C h Y L I V r j X I l F U E h a e y O 8 m 7 c V N c D g T f p D 8 4 j A d j 7 s d c Y e D A + H x a + F N g X r 9 w N W / t 3 s z M F w W B H x O E h C u 3 O 2 c L t M 9 z n j g f n G c O M o R L t 6 P Y b B T X 1 H I 9 6 L 3 d 7 L L z Z Q d B i 9 w z v e b m S 9 g v H c A Q c s A i v Y V u H 0 d 7 R 1 I 3 Y 7 w W I d m t V F X K i T K d j h k k y K 1 a R c f M 3 f e i a 6 7 z M T Z 7 x d s S X h R s 9 U x 5 n v E + J w i W W I x / M B o i q z y R t 1 G 9 N e J X E G B 3 2 X D X / z 1 F / C L v / g x E i 4 D F h I E 2 M m n E z O q T H A I 3 d q I o 2 K 5 O m C y H 2 2 f s c t x i i y q I Q a t B Y Y c y J M f 5 O w L o F 7 N Q U d e 7 L v Z s z 1 0 P m T p I g q c T i 8 a L u 5 V o c A l R Z D X O e m 2 g 4 c + 9 z J + 4 i f f i 2 Q i j 6 e e e l o U I N Y V D V N T x 4 i G s w 9 L g n b s P p H u d S T e F K j X F 1 z c N k 1 C N T h k b s Z y 0 i X f 4 / 1 9 4 V i w 2 h D Z C f S Q u C 8 6 j + 1 s T 6 5 o g x c / R 9 L a U + q r 6 2 E s F G d w a n J E R A H r + g 5 s d s m k b j t B j B 4 7 I R Z b G 3 u 1 C 2 i S J e z x n R L / 5 s h e 2 9 9 i q A l y w l u z l q 4 H b E W Y j n H P w a i I C J r H s y a G E D 4 0 8 Y N p V T W t I D z q F 0 G J w k 4 V 9 / z 0 3 e J 3 y 5 f n k J k v I n 4 6 j H o z j W o z J a 6 T r Y B E 1 o C z 3 r l J j K l Q z P P l i B 6 X c n D W x V O P n 0 W l U s E t p 0 7 h e 9 8 7 g y w t 9 t / 6 r f 8 J n / z k J z A 0 N I Z y t Y 7 3 v f c d c P P s V w L f R 9 v 6 B N w 9 u F L 2 f 5 Q / 5 0 B A U E H O G H F q 3 a R 0 D G x V L S j o T G G t 4 v x q T A M 7 t / A g 3 h S o 1 w 8 T / h R W l p d x f G o K h d w u d n c T e M f b 7 2 v 9 9 i D a Q s X t x L j Z y r k d O 2 5 t 9 c Z b T V k R L q u w E 7 X T V O L 4 d u 4 v p 6 N c S 8 N z X I W u m 9 W z O g 8 k 0 z R B Y 6 R c C N a 4 W R T Y 5 Z 0 Q 1 I r B V q h S z 2 M 8 / M C R C 4 i 7 M o m + 4 t c J F t Z 2 o x U G L / i g Z Y Q E m n y M Q 2 s p P V t B d P q g k P H A 5 4 c e f A S n b x s X w s H j f 9 h a 8 / B p v o 7 w a A i p u b S Q q k D c A 2 e I 0 4 b 2 B P 1 l 2 t x O b O X Q f t Q x L Z q / c L 9 B l b P F a c 1 z S w I N Z S R T L k T 8 V T h l H 3 b P 5 h A 5 5 i O q R w q L l B 0 P 7 c 6 T j 8 X 3 r w 2 n l a x a o y C u j a 8 x N V O m c / e i X q j j O 4 k j 9 p u u h T c F 6 v V D V E p A U + o o F v L o c d q g 2 R S c P t X J b G Y Y 5 P A X j E W x m B i N B u l d W j z u 5 p S I N H H 5 e s + t Y d F v j 3 M G O Y V J 1 3 R Y u V u t t o D k V h H + i I v o m 4 S q U h A B B V 2 R y O f y w e p q o l g h W k J 3 i G t W V Z T A f r R S I w v V c / Q 4 f y 1 L Z P B Q r u C r o b 2 g 2 8 g s F t D U H L T 4 z C A E b 2 D z f k 5 p t w J f j y l M v P i f / N o M f v p t H 8 P 3 L j 6 N 0 w 9 E x f X L U g C K Y Z a 3 s 5 U z 6 6 / M n 3 k D m A M U l U 2 J 7 q k C o 8 s O L 3 0 F u 3 K 8 t 8 R z u c o r O o I T L u Q a 8 / T Z K Z H g W q A / A e 8 O A v Y u 8 I y r t T N J j L y l M 6 E x u 1 5 A e C h w R b n s v 5 5 i J g 9 f x I f M 5 T o J q U c 0 1 + S K 5 8 f n D 2 6 U v y p u M o G 6 o W O X a S O O g m 0 I z c h p f O / 8 G d x 6 y w n x O g / r K t C i Z p Q U s k p r t 4 i f u S S e I 0 y 8 u N Z y F l o 4 O r p O m t k P h Z o k h I m j c y l t h o R C R b 1 O 9 C n u h s v t A N d Z + d x h W j x R + B G F j d Y u R + Y i o S 6 4 P S 4 S O j c i 4 S 7 x H o + v h 7 S / B b p x N e 9 v C 5 N 0 R O n G Y X B q E C O 7 V E L q Y p m s W w O R i Q D k e O e x 1 F s R 9 / a k e k Z z q Q + 5 b A m f / + Y n s L q 1 j L / 8 x F N 4 5 h t L o l E o X 7 2 X L A Y L U 3 6 J r r U y R z S x h v q S l 3 z Q K h q 9 m 5 C j B m i d Q 6 Z T 5 P V a T l S R r 8 t w T V Y 4 2 g F b O Y i d n Q V g q w a P u o 6 g L S a s J Q d Z A s P k M 9 E l Z q v m O a b k M J T m 1 e N v O G h i 5 N x i H A + 3 H + M 2 b F X j O q J 6 N z l u a A v F D 5 u 5 t d N u o Y X V x L S H H G V a g 5 5 D m 7 v M w y 9 n i I b 4 0 i I k z A 1 d O P R c I g f e Y t + C N h N H Y M B N C 0 t F M 5 Z B 0 8 P D n R v k K 1 0 t E M q e B Z L b A l s r f P x a 4 E 5 F x Z o f I Y / Z 9 Z U j j 1 j r g 4 X 8 t v C I X / h p n H 3 B V o X T g R p k 5 1 z 6 I G R e z Y T U b E F M 1 + C m j 5 G x g B g Y b U g 2 P P X k 4 7 j 7 3 c M I S q R Q d K u I 6 B U 3 y 7 A 6 r f D G 3 M i v V 2 A b K M L Y o u 8 e 8 S K t z F + x 0 p z 7 p 8 z 7 6 b h B I W C 8 Z 8 e B D v 5 + z o j g L P F O t y E T 3 D 6 t s E L a S T J E O h X P v t 0 P z l 2 s c 9 N L a x l 6 j a 6 z y Z v Z 9 F 6 i t 1 w T Z c m S j 0 v P y 9 t n F x v d X O q S v F Q k h W b u q 3 E S c t x r i P e 8 k S 3 U D Z P L d x g 9 t h 1 Y 6 m m E 7 E V 8 5 + H P w K u n c f b 8 M 2 K i x J e / / D X h Q D / 8 y L d w + 2 2 n h f b s I i u i N B P i / l u b L j Q 2 Y 7 C E d m l B 6 X C T x s 8 2 K 7 D H 0 i i W y n D u j p F 1 o Q X p P a R L V v v E I r W 2 A h 7 7 g x F t f O n h 5 + C 2 x 1 C r E m V M K 2 Q F J U T D d R T K A T g 5 0 m U N I R C J i K Y w i d k S 1 G y T h L o J h x p E f d U J u x H D 6 t 4 m + S Q Z J J J J f P 6 r n 8 d d 9 9 y L / / T f / j P e e u 9 b s b O X x A s v v I B 0 J o X 5 i 9 u Y n V 2 A 3 e Z E K p P F 2 b n z Y m a U T y G t 0 h u A L W d F L a + I H u 0 c 3 e R M C 7 Z 6 u c U a 4 s f N z P m i s U G / c 6 G 6 J q E R y J O V J i t O / 1 V 3 S d C 2 q 9 D r D f K r u A S E a H L M Q Z Z Q F m F w H p D Q B v t i b E V D R A c 5 d N 7 u E B W I 0 d 9 h G e W C A 1 2 j Z o c p m 2 w T x 2 J Y N D f s f v N e e u m e l p J l 2 I k N O E h B c o u D 6 8 J N J l A 3 r I U 6 / 8 h / w 9 v e + X 7 U q 1 V s r i 2 S L 1 N D b 2 8 P 7 r / z F M 5 f W s C P v e e t e O X s + S s + F V s y v v f M 5 e W t S d L L R P n 6 O 6 M t u a i P t b R K N L B G X N 7 t J w u x N C B S f U S 5 + N g W S x D 0 g h U G K W p b o I m l i y X I b j s y i T T s d i d O 3 T E C l 4 9 n G p F v s 1 t C f w 9 Z I H L Z 9 V Z t 0 7 m V 2 z E S o Y X n o k V 2 Y R f + W A R 1 W x 1 6 w E / v s W I w S L 4 b r y M 6 U d 7 U F J M O F S u 0 d a 4 P k q B U a 3 D 5 y Y d x u j A Q p C N X d X z i L z 6 D f / x L v y x y 6 0 g 7 o L h q w D X I 3 Z m a g s K K a N v a F I L j E l S u K V v X 4 T p W E f e C s y 5 E n 3 R C Q z f 3 r b g r L t + r I j o + T 2 6 D z n m Q O G A L 3 H K N m 4 R y k I F z A l 9 1 x v B M C a X u E I b D d G 2 H 1 j 7 T W I 7 g 8 x 5 W J U H M w S Y j N m W e z 3 V b q T c F 6 k e P 2 4 w s 5 D E P v E f k 9 f F m Y p 0 r g 0 g j c g b 7 e j F J Q t N A 2 G f m 7 R W K c Y T 9 O f K 3 z G b 5 h V 0 D l k A U k a A Z 0 W s j X w 4 h r n a j m N 5 E Y I q E k X w w 3 c k b q E 2 8 e H Y D f k 8 Q e 5 k 9 P H B f J 8 9 t L T G E 4 f g 6 l L k Q v F M a f L b B q x Y Z I 7 O c E 2 U f F f r u 0 L j z S s 9 w X v T P n X k B b 7 n 7 b t g c V u w U J D J E B t K z 5 I d M u w 5 E + V g o q h n y j b I q w u N + M S 3 e P 2 o e p x 0 g 4 D G m X B v l 0 0 f p 4 G Q p 3 Q a U h p m f x 1 S Q w Q K V X z Y Q H D v o 3 9 R J O I 2 8 L J r c O F v R 0 s N I z R Z F U 5 a 9 S x l 0 n z Q L L 9 N l s t h E 7 f J c / D j h E A L M f V n S c 2 V 4 e x 1 w + s 0 u t j y T K 3 s 9 V u o m E 6 g b j v L x n k l 3 Y 5 6 o Q Z C c Z g n 9 A d K W y h Y G I 3 Z 4 7 A Y c R P 2 S r j i e / O o n 4 A 9 E E A 4 d D M F m F q o I 9 Z h x a 8 6 A h n 0 b L r m T n t P r H i R O 2 E D Q M Q C X L Q h D q x G 9 I Q v D + U 2 0 S H n / K Z n r R t C X Q 6 6 h w R U t Y m e R a F U l A r V e h Z K 0 Y n j a h 0 j I g Z E h n l 1 k L k y 2 T n c P V 1 A n Y e o + G U Z x l n w e p 5 t 8 O h Z s 7 o D b W R v F E i 3 + L q J o 5 K t w / R a D J 6 d b N B L c R h A S W a q 0 1 S P a P j M 4 q F D e a 1 U z 0 z m u k m C h V o O / 1 w t 3 x E m W S Y O n 2 4 4 k W V R E e Q P W v F 6 l W U R 9 0 4 Z G K A t 9 l 3 x I L 4 e 2 + X d m B F C 2 B E n g J T j D V q z Q f T O c s s g 2 4 b E y N h L y T Y k E O C x d O e 8 q W e 4 U W d P M p o K y n W j e g C w U B v f b 4 z E 3 r B j a y c v p X B 3 + M G f I i 3 / S + d d R h o Q y m S x F s 2 A 4 1 M A W C d Z r 4 i Y T q O t Q E X + 3 Y M 2 b z a T x w i O f w i u P / i m 0 S g Y e X w i f / M P f w V P f + A K e f v Q r c J U u Y n 5 + A R W i g / u R O F + A x t S o h f 0 9 t h m 8 i c r D k t 2 W G H T d h k I + B X u k I a J 8 D E 3 X y D c i / 6 J O i 5 C E I O D N w U r M M D 5 F m r 2 Z h d W v k u 0 z q Z G + F E W N 0 w n p f L l 3 x O m R l 1 G Y b y J 2 w r Q g H N l i 6 8 L F v r x A B d V r w c f 9 + D h T Q 6 G / z f W H 8 K Q M R 0 z B e 3 / y F G 5 7 z x 3 w p q p I X S 4 h t 1 y B I 2 B F Z M o t 8 u a Y l n Z N e A 9 M p W 8 n 8 H r G V d S b Z n C E Y e z 6 4 K j G 6 S M S 6 q L T U e f e p P W 5 A x k V w 2 N O h G U d o V Z W S T V X w 5 j H I w S m 3 a C G k 5 N 7 x 9 w Y P u 1 F P x k k F h Z u n 8 0 o b x + 0 Y v N G Z 9 o j j / j k r A 8 X y X K i K G E s a s A j m 9 / z R s N N Q f n 4 o f L C 4 8 f K D q 2 i m a d 8 y s h B H n Z f 6 Z C U 3 y j C 3 e d H n h Z i 1 8 m O T 8 D D w D i 0 y 5 k B X O G a n M 2 j a z o o 6 p 4 Y d k m G k / w o T W M r x Q + a J 2 j I t F g O P v R 6 M g x 7 2 i X a N 8 v V P u F j S H 1 R J J M a p g a 4 h Z a 5 8 L I L N T E j 9 i i 0 9 5 P y 6 2 U E h 7 y C l g p f a E 5 B J u z B e + 4 a E u 8 7 c 3 Y V f f v 2 s 1 K X K q K k h Q M G 5 e 0 m A i O d o E F p n a x R 3 y y s K y P w 9 t m Q 2 8 7 C 3 g y i M d b J 3 b M l e 6 F 3 c a F h 5 3 F z c I L 3 q N q b y y y 8 n N X P Q Y h 6 U Y W r l b v 3 q c 9 8 H o F A Q D S N C Q V D G J s Y Q 7 1 W x + j o q B j S 8 I E f / z G x I c y N P x n c q z D d c K P H o 6 K a V a C X m 1 i 0 h T B p z S L I 7 Q J a u C 4 / 6 i a z U J Z 0 O t l 8 a u m g J r / R E J G r K G W 3 0 d 0 V w Z O P f B W x W B S j J + / H 7 v w Z v G X 6 b j i D 5 E A X n M i T J u 8 n q 8 B 7 J E E H T w E 0 t W f b p w j Z x r C R l P G V z / 8 + b r 3 z B A b 7 B 2 E J F t C 0 8 I a v B q f R D Q t 9 F / s X d g c L h I 6 / / s Q z + N V / / n P 0 i k 6 v c y o T U U Q r W R N M Q U 8 T v V J 1 B P t 8 q G f I 0 k X N h F D J Y b Z 0 P g r c d o w b U h Y 2 u Z K V l j I P b u Y y f T p X 3 7 i M 1 F Y W P X 0 x f O p z n 8 W 7 3 v l O W r S t h F h C a a c K X 6 + 5 a H O r K k I j p o X J L l T o m J 4 r H W T b 1 9 s G + 0 m p S 9 z B 6 O r f M T g v k e u t 9 F 2 P + H x 2 n v y y q Y 7 1 U k n R c L I v / Q + G Y W b x 8 3 m z b P J 1 G o Y u Z l B F j p l K h P e / A u N 2 O s e S 2 D p g y s t J y 4 f x R h Q o s e Y 4 V e d G x l c / + 1 9 R S m 9 x 2 2 w E I n F s b m 7 j u W 9 9 F a d G 7 h A 9 E y y K D 0 q l A u d e F p n 1 E h r r F Z Q 2 O g + w T f 3 W X 0 h h g n h / M B j A 2 t I m + V Z e X H h m B 9 l F C 7 7 6 q b O 0 r E L Y X i R 6 V + j F t 7 5 y T n z m Q x / 6 O S z P p v D g X z 6 N u V d S y G 3 I e P r h W T z / 7 O P w 9 / j g j 3 u R X y s h v 1 l E b o H 8 h B 3 e B x M f v Q o G C Y 5 a N 4 M f g Q G f C D C 4 A l 5 I b h 0 O t w t f / q u v o m c 4 R p S z g q H h I S w t r O C l j c 7 C r u c 6 F o u F i a e r z z 2 1 j N P v v U X 0 u W B h a G e q t y H 2 x Q g h 8 v t 2 k 4 t X b T i z L 8 U 1 T 2 5 L n K y f R U w b 0 Z Q a + Z Y N V J J V b L + U I V Z g J S F q i L 0 7 Y d P I g j V I i L j X B A s T Y / 8 4 K a 4 R W 0 7 b h T A x s z g s T M + v 2 7 G W o T O 5 D h f q Z o M l n 0 2 K q 1 3 O 2 G 6 q 8 f V t f P P P / r / 4 P / 4 / / x s C Z C X K 5 E p 4 W 0 p v t 0 Q P b L O M 8 H G X e K h 5 s g z O M D e s 5 2 w K c 8 U b D Q W J 2 m V y x M t Q y g Y t C g N 1 4 3 b 0 R 1 P 0 G V X k 7 d X J 2 R Z h d R v 5 T w 6 7 y J P j s n B G R p + H d i m G 4 K h H W I / Q s A / F n Q q a m h 3 u u G R S p p Z w c X p P a q 4 o Z t V y I x p u P B k e M z c 9 d 1 7 O o P e O C J Y v 5 M n y B s g a k r d j y o H o T u s a I k p K f h h j 9 2 w a P b d 1 u j M N D I 2 J v 8 9 8 7 X n 0 n Y 6 i 0 F i D t i + n j k v w W a i 4 f I L n H O / v a s v W y i 8 N I j V T g P + 4 R S T J F m v k Y z q I 8 u 5 b 7 C o J b j s B 9 i r Q a S U u F G H z W G F p 2 M R W g N g w p u t + a l H G K U s S h k I 2 k A w r 1 z L 6 u l 3 I 8 p g f u p 7 d g v W 1 A x M 3 G + V 7 + G y h y c 3 u n 1 i 4 s W n f t X B n T w 2 b O y p 6 6 L l E i T I d B i / k / X V J P D A 5 0 J p P x E P G C t W k S I i t Z g B X i N u U k V b V m 0 R z u I W w i 2 i O R I u f / v D 4 G 4 d b a H M G L 0 a m U u m F P K K T Z n o T + 3 D B Q V N I 2 i h v W k g o e X a T S Y e 4 J J + z I X i D l D P e Q 9 I 4 C t s l W n Q G w q N B o k u a 6 L X H 4 P L / 6 m K W F m h A N K a 5 A l r E 5 y s F T L t 9 s F u t + P M / / z R + / d d / V V w r R 9 t 4 H A 9 H + G T L w X N h 5 J a J K o 4 5 R M k + N y q r 1 2 t Q t u y w j W Z I k A 1 S Q h N X / D O m z i z Y z Q Q P J T D 7 / e 0 H / 5 v P e / 8 m c I G U 2 C b 5 S 9 P d G l 1 7 A 1 K 3 7 c r E R 9 6 z W q 4 s Y n T y d v D w S m 4 y y t P y X x U 3 m 0 D d j P t Q + 8 F 0 4 k Q 3 + S 2 J r M h O U A u 2 A w 7 7 Y a T m 8 m h G m u i K h V B T F F S l F W y T l i y v 7 W H s F n 7 N B 5 + r T g v J L i Z T F C t O 1 H C J f D S 2 b E B 3 d z e K + i b 8 l n F R g O h 0 8 j i W B r J L B Y T H O 5 G 3 t u V Y u D g L p 0 / G / / q v / n / 4 7 d / 6 N 0 S D A k h d L o i R n w z 2 1 y p q F l 4 H 5 + E Z g j Z W 6 X j x Y a c Y P Z N J E 6 3 a r Y u G + 2 2 U N 5 v w D l x 7 o X F Q o L y j s J 2 D q 0 u 6 0 n u i H Q D h h e 3 t J W v r l 2 H Z N + G x W i v A 7 a R r 2 H d o t i A c v u c O S q a P Z C 6 X P A m m j w M x r T 2 0 N p Y u V M n K O p G + V I Y 8 E U T A 1 c D O T h L p V A a T k + N w u n g W l I q q X o f s D + G 7 S 2 8 s C 7 V P 7 d 2 c Y I e X a 6 R K o Q j 3 D R H C x N P O O e E z s 9 A e L N Z B o p Y S w j S 3 u I y 5 u Q V 8 + d N n M B U Y x t e + / B h 2 5 8 h f + / Q 3 y P u P o 1 H q w 7 / 7 t 7 9 L v t K T 6 P O e J k 0 s Y 2 l u R y y n T / z u I / j k J z 6 L d D I r H H a G 7 x q Z B D a y L J / / / B f w + a 9 8 A a f f c R t 0 8 l P C x 4 J 4 5 O E n s L a 2 R d b l c / j 6 g 8 + i U l N x 6 f I a n r n 8 F P q P + b B e d i F f I n + F / B j 2 S f Z D b x R b P x 2 N u m d b T A 0 M k w C w M P E G b D V T F w m q i Q s 5 u H s t I l d v v z A x 1 G 3 i Z a 2 X u N r 5 T z / 5 a V x 6 4 X G s r G 3 i x Y 0 z W F p Z x 4 M P f g M q B 2 L I y h 0 W p s W U D U G Z s 0 G s U A d N Y e I b 5 i e L N X N 5 R u Q k l s p 1 r O 5 s I p 3 O 4 s X v m l H W N x J u e g v V x l t G F D R z F X j 2 D f X i 9 s 6 y 1 y F 6 T C T K P F K U L n U j B 0 u I a E + M q J 2 j C K 1 R R b a y i Y C 9 H 3 A o k J r 9 c N I q k B 0 + E d l i 6 O R 7 5 I t Z w J 0 X e X w u i R N B L W K Y G C / M v X M 5 d N 9 q F k B y 0 q l / g L 6 T q B f n 2 f H 8 J q Z r b L H m v 7 c G / 5 B D T A g 8 / 9 J 5 Y b k u X b q E 3 d 0 9 / P Z v / x v 8 z u / + L n 7 p 4 x + n c 4 u B W V R 6 I U f n E U Q p U 4 B t M o w C + S I T U V 2 M L M 0 5 g 1 h M 2 / D u y f p + g y L A N V W c I M u Z E v u x c S a B w X v j V y K N b X B p f F A a u x I l T B I V 6 2 Z D R S a Z y 1 k + + a n P 4 m d / 6 q f R z F o Q m e i m u 2 N m m e z H m V U H 4 s U 0 R k 7 7 z S g r C R Z H M v n 6 j 0 L m c h U y + Z 5 n 1 j p B l y P x J u X 7 + 8 E 7 x u u i d Z W y X k R k 0 i c s F 0 e k q p s G f K 1 h z o z k b B Z 2 n x 3 u b p 8 o X 6 h y T w Y 9 R X S u E 0 F z W a P g t s z c k I Q L C 1 k j M 3 S 1 A b t s h c M u i 6 Y v j N H x Y 8 I H u / D t c z D U p r A M H H D I r d T E M G Z G L V 8 X e X m c 2 c B p R 2 q x g Z 7 b I q L v Y G T S T + d p Q 2 G j B F + / E 9 m V I o w 6 0 H X S X I i 5 q k X 0 C + e M + i z 5 a z G y b g w O T Q f H H a L O a z R y 0 I I d h f T l G u x D H g T c D d S N A h x N H x q S S h b E K W h g I t s U 4 0 4 Z / F 3 t o E h m o S z 6 l m v 1 B v w 9 H S F s g w M + L E B i d M 1 K i a i s B 4 m L B c T 5 / P f J Q n s Y O N 8 r K / f W o P / y C y r O s X J 6 N b x J + f 5 + w I u C 8 / c 4 A M G + c 5 4 s h Z V + Y G H K L n a 2 B X i f I D T g E 7 0 m M r T I H G o A U c c U j N q 0 C D I w u C U Y l 1 u w M G m a G Q b 3 k m X i y t 0 e 1 y 1 X h E l t m g E N B n + v O x Q W C 4 e p F E c M s 8 t k S V b K q C W I 9 r T G m m p F b h c t Y f d s H k 7 S 3 t s v p W k B Z t C 0 0 e f o G B H y w 9 r C x G B h Y v A C Z 2 F i q 8 U 5 f z w g g c H C N J e 4 t s / I U M i n i h 5 3 w c 8 U j O C U A t h d q q F c d 4 v 7 x r D u d Y Y X 8 H d x 8 m 5 6 n g X e S 1 b Y J Z K G x e + k z n d d 3 r O h W L M i 6 m n A V q t C C 9 h R W N E Q 5 4 5 I h + S g v F M T 1 J U D G a q i g X t S a K H S V Y G O m x 1 v G A v F V G i o 1 a e c e y 9 w 5 K k 9 R 5 f B + y r F N V 1 U q 7 p i V v j i H v K 1 V B G J 4 m H Y 3 l 4 Z 5 S 1 D l H / v z a b o E 0 T 7 b A H k l E 1 4 p x T E H C f x / P M v 4 p 6 7 7 8 J T T z 6 H 2 4 Z v B 9 c 2 E S e D U d J g k 5 w I T Z r z Y r k L U q 1 I x 9 6 u C q v D Q 9 4 0 o o D l X e 4 1 y A L f h H / Q D r v b L l q E c S 4 c 1 w 5 x V r a v 2 x w 8 w O / h l B 8 + b 9 4 g Z a G 2 e 3 g Y A l n V l I F A d x h l p 4 5 0 1 Q w a n N 9 2 w F 0 s w N 0 w k J B c s B J N l R o 6 R n 0 G C Y S d j u s W C a l R b 8 c S 8 9 C F 0 J g X 2 + f z 8 J 8 s i x o y D m S U 8 n S M 1 B Z 6 + g e w Q / 7 O d 7 7 D o 3 H e j 0 c e e x T L S 0 v 4 1 / / 6 X + P r D 3 8 L E 6 N D e O W V l / G e d 7 8 b q 6 t r u O f O t y A U c Y s S G Z + X h N V m R 0 0 h 6 l e q g H Q d P E E 3 8 u Q 7 V V Y 1 u h Y H I l N B v D y z B j k 6 K T L 4 u X p 4 e / E l d I 3 c j r P f / g I G e L T N T W a h b t h 6 q O 8 X O a I d o x F T o F i Q e A H v D + d y 3 3 M e X q 2 U N Z H + w h M A O c r l i t p E f Q 8 P s + b B z v k l H a 6 J K h r h D H R / B j b y t 4 w 9 N / 7 j f / l / 8 b E P f R h W p 4 G H H 3 4 M 7 / i J B / D g o 1 / D 2 P E h L G 8 v o W s s i p X l d X z 7 m W f F h I m H H v 4 6 7 n r 7 r W I P h / 2 4 w p o K L 2 l 7 f 9 x O v l d V l E O w w L C 1 4 f P k S f V i + v x y k R a X I c o n G M U N 8 n f G f S I J V i a q y k O q 6 / 4 g Z M U C L V W E o 1 h B s w y E G y W M H H M j 1 O 3 A c L c F V k 6 8 8 7 g Q D F g w m 5 b R T X T O 5 y S r X O k k s D p 8 N n F f F p s e N N Q g d K 6 o T V q g k 3 W V / D F E / F Z E w k H c d u s t K D d 8 m D p 2 C j / 5 v r c j X f d g w s c W O 4 K 3 v e c e J L Q Y + o Z G Y M v R f d N t + M x f f 4 a O a 0 c s 1 o 0 n n n w c K l P i S x e x s L C A y a k p F F 0 u F O m 7 8 j U J l 1 5 5 C j 5 r C U P 9 c b z 0 9 N e Q 3 l 2 D 3 c g j n c 0 h P H D r T S d Q b x g L x b i 9 X x W 7 7 z y w m Z F b V B C a M P e m e C E Z a y V 0 n S A t S T S F O y F V N S t i n o P + R + J c E d L J T k 9 w p n y 5 3 R p C 5 D / I k p c s k U 2 k K v H 0 D A 4 d O 6 N d c F X d 8 P Q f v I 1 W m w 0 b 3 9 0 V v h I H J Z J 7 K j x E 6 9 r 9 7 H Q u 4 j s U J W t P + i h s V R D o N 6 O G q Z m i S C w 1 Q b a 0 3 s R u K o k v f + X L + P h H P 4 7 n X z y D n / r A + 1 u / 7 4 C j d O X 1 P H L + C M b I e q 8 n m n A m K 0 i S L 5 c O d a E n 2 M S w t w 6 F r C b v y 9 X z C u o p C 9 Q e J 9 2 T h m j r x e X 3 1 k o V L p X + S P S a H s D t x y S U 9 8 y h a s z W 2 u s 9 X b L C 1 t D g 9 5 u C E n Y Z K O 1 V o N N 7 j J y F l I q L 2 E F d d O 7 l + H 1 w w o f V X Q m J x t F B i y t 4 U 6 D + / n A 4 h a r d o K X t Z H N w w B V 8 7 Q 3 s 9 F w J t o k U L Y Y 6 s q W w q K X S d Z P / C y h O u L L D C I 6 2 c u n W i g g P H 9 x E T c 4 W R H i c u 8 b u 7 2 n J E U H / g E x + j Y b Q S G c x 8 e A 5 d T 6 L x m g Y L q 2 G S M y B z Z w E b z a P h m Y X G 8 s 8 K b G 6 Z S X h 7 d C 2 o 9 A e + J 2 d u 3 r S f k 3 l u V w S h o M q 9 i 4 X k c u k U B 4 + I W j j S I z 8 z b I u l E + m Y s G A O 4 + e W C c Q w V P m e X Z U k q g b z / X a v 9 b 5 z i z M l M l i e 0 W d U 8 x H 5 0 g v p u h Y j m o V Q b L A + 7 F 7 I Y V c I I Q d s n a v i p t M o F o u 6 R s D l 3 b N X X c O l + c W y C I c j + L c T q c m h + N + 1 4 P o M R 9 s m W 4 R p O j x + L G d 7 h M Z E 3 5 n F 5 o 7 Y V R y d n g H O 7 f u s D A x j b M P B 8 W m s / 1 Q H h u H 1 9 3 k Z 8 A g j V 0 z K S r L K T f w 7 L n N D 1 + p A B d P F a T X 3 C l T m G h l I 0 C 0 r 7 R m H B A m p o z / 7 v / 6 T 5 i Z X Q B P A S w q P A X D g U c f + h u i X D Z B 6 W C x m Y E E i 4 R K h S y g w 4 o e d w U v v P g i M o 0 N / O S v v R 8 f e e c A + Z 8 G 9 l I Z 5 M l 3 m j n z E A a c u 1 h b u o z P f v 5 v c P b 8 L P 7 w j z 6 B c m 8 I 9 W o N P Q H 2 O 0 l p k E / G y J A f x 3 t c P W 4 z Y t h F w s T t w h I 5 u j d u U k T 0 3 3 K 6 o 1 W q G t H K g W 7 6 4 f r 6 F / p c N 4 9 Q v W F 8 K E a j a U 5 F 7 H E q I r L F / k Q 3 O e U p e v A i p L 5 d Q S 1 p w N 3 1 6 u k u C y k 7 / A E 7 f u / 3 f h f 3 3 f c A r A 0 Z n k w M R o H 8 g p E w / D 7 u / M N J o g 0 R D T s M L h m 3 + 5 w i k s g r j x d + G 9 9 b c 4 j y d l e Y r M F C T U y n q O v k S 5 G c c A / J 0 q Z C v h 7 5 S u z T R d i S K b A Q S 6 p n q 6 J j 7 H 6 a x d j c 2 s H y 8 j L u u e d u b K y u 4 L F H H i b h 4 o n y T n z j y W 9 g b m 6 e L H Q T 3 / z m w z h 1 6 h T + 6 I / / G J M T 4 0 g l M 7 j 7 1 N v w / / 7 h 7 + B f / u a / w N D U 7 e i N e M j n 8 u H 4 s U l o V i 9 R v w C O 3 3 Y 7 h v u j u O u u 2 2 H l q Y n 0 v y Y J Z i 2 j w E p W 1 k r + G D f N K S + W i e Y 6 o C p V Z F f r C A 1 5 R J u y 5 F o F X 3 3 0 i 7 g t P i x K T 0 o 7 d W g Z F d E o P a v t O e w s v o A w P a / 1 m a d x 9 8 k h O L Q 9 5 D f P Y f H s Y 9 B y y x i O W j H 3 8 r e J B p 9 D e e c C Z G 0 X b k s F h t P M p 7 z R 8 I a i f I y T z Q R S 5 F D 3 F Y m G T Z n 0 L j m T h + Q k G j T m F x W p u c s p d J 8 y E 0 x F N x 4 S O g Z H w c 6 9 8 G 3 8 2 H v f h U s z i x g N T W C v v I n R i Q G s r K 1 j e L B f 9 K r j Q W i 1 W h 0 O 2 U 7 W j 7 T z b h n + H j M s n r 5 c g X + C B w h w n Z W Z m b 2 W d Y j P B E l b 7 0 d h u w y l R o L k J O G J 2 k X Y / H D 2 Q R u 5 B V I Q k 1 f n K h b W d A S G 9 3 H K f e C 8 Q S v 5 b 7 W a C p f L I Y R / Z l V D d 6 O M p m q n + + N C Z r 5 O V L J 1 n x S F L I w F L z 9 7 B j s 7 O 7 j r t j v R P 9 g n h J E V w z v u f y + c 9 L d a M s g X N f f D 2 m X 6 D I 5 w 5 h U b K S C F u I 8 D p V y J / E 6 6 r o I G W 7 9 P J M f y f W B o i o H C i o r z k j k L r J j e Q r R 7 A P n 0 D r y R A V T r O j S 1 D k P i I k e L 6 C 4 r W z W U V B s p H i s q S s d S 3 0 h 4 w w n U 8 U o S v b f 6 x Y L e e 6 U A m T R h 6 F D C q k b e N u f J t c E 3 o K 3 0 v / T l r 6 G 7 O 4 5 q t Y 6 7 7 7 k L e 7 t 7 o o i O p / X 9 3 M / + l H g P v z 9 d z C H m N z c l K 5 k q P E T j z H y 3 q 3 0 0 D u P v b 8 u 1 d z G N p i 4 R C 2 s i O j A I W + h g P 4 v D 4 M H Z V q J 0 7 X q j / e C o Z H D 8 a o H i f b S g N A 6 9 b F y Z w J g g H y d + w h R 8 F v S y S p Z M U 0 Q U 8 m p Y S B F l 6 D t D R B k t V 7 U d Y / A m N I i S O k g g v D H z d 3 y t n / n i F / A z P / s h G L q K F 1 9 6 R e T w h U M h p M k f f P y x R x C L x f D x j / 4 C U i s 1 n N d M w b w m 9 p v j m w B v O I F i v G u s Q j 6 E q e k T 5 w q I 3 3 o w k s T + l X O 8 J A a M M b j / O U + X d 7 X C y Q z O f f P 3 + E X a E Y O T R N n B v q 1 P h d p 6 z U E O O q O w a p C l K a B r O g x d b 8 J C / C 2 3 U U S D / A q n x 4 t 6 p U L L k y z b B P k Y n F J A 4 A T R 0 q Z O W l 1 H 7 K R f W K t A X y c B t o 3 D 2 f K H w T V K 7 b 4 U h 8 H Z 9 I 3 F f k S P u w 9 E C 0 s b F v g G O 9 e q 1 E m o n F d b P 4 Y Z h y F L S + e x / 3 t 2 i x J 6 / B 2 L m 5 r P g r t F O c n n b F p r C A x 4 Y F g 4 m m r e O + 7 F P j l q x 3 r W h s G Q G d D g e q 6 n N 6 + + 5 g O 4 y Q T q 6 C d x k y O 9 Y G Y v W K 1 2 L J R n 8 e x z 3 x M p M v Q C H n / i a b h H 6 C E 1 r a g 2 M y j R Y t e 0 O j 7 9 q T 9 D j W j G T l b D 7 k x F 7 P u 0 h Y n B U T A W J s 6 M Y J 9 I p 4 W 8 R I 4 2 a 2 R e c J y Y y 2 F 6 r i N q 2 m y I j o d E x o N n w C K a P X K D F R Y m F o D M X B V F l S w U K W d u q s k I 9 H q F j 3 E Y 5 W S N j t 4 g 4 Z j H p l p o L X A T u d U y c s 0 F Z L k V d f N g T w c G T x 6 0 e U i 4 l 9 U r w l T Q t Q P C x C i s X d t C 8 p 4 Z 5 9 0 d F t q Y t 0 H 3 w X y t o l o Q m w q j + x b u I 8 H R S x 8 a 9 L t q w j w u 3 7 s o t z 8 i s G V M z x e Q W S y J j e 0 3 G t 6 Q A n W B e D l r V E N r 4 q 6 T t + P O 4 3 f T g 7 T i w Q f / V k S / W M D + w / / 1 + z h 7 Z g n F Y h k X z l + A o q i 0 4 F 2 Q U U X P C Q / K i h W b O R t 2 N 8 j J X i 5 j k Y Q g u V T G 5 u W 0 q N B 1 O G w Y j + q o y R 5 4 h u x i Q f G e F y / V y l Y J x R 0 z l a d A i 5 l b a H H k T 2 Q / k F B H j r k R i 0 g I R G U 4 P C 2 6 R n L F V b e c B 7 g f T b J 4 X I X L w 6 S D 2 Y M L 0 G p n u y f R c R s w 6 P q Y 5 u 3 H 2 n q V j k d + y 5 h p S V l g / f t S h 9 p o b y I f B U 4 5 4 u F t h 8 E R z G r L j 1 n J m J 9 P X i z C G Z P E H h g r F h 5 6 n V s x 7 0 N V 1 U T O n y u R g W M o i M u S y Q 7 e a H h D U j 7 G r X o G T v K f O K 2 H k b 1 c R / h 4 x 4 + Z X 5 p H 1 w g 5 t 3 s 6 f O o 4 W Q 4 V F l K w p R J v 3 F p F V o E 3 p l + Z N 8 V W a C N n R 4 + X L A Y J R p v u M V I J s g D x z r 9 L R P V 8 T i 4 k 1 M l a l m h x k S D Q A o t O d e g N Z 6 N z 9 W w 7 c N B G O V G B J + a + Q v P 0 m i H m V n F h I 1 v A I A n t f h L E h Y 7 k p i N g M 6 c L W k k l o O w m o a 4 j O r 3 P d 6 S n z L O e G n U O R l x N 7 9 o t o Q + D p 2 Z Y 7 Q 2 E x 4 P 4 5 q O P 4 H 3 v / T E S 3 i Y K h Q J d l 0 U M w p P o X L n P u 6 7 X x G s + n 0 d U / n r p H n I j z y w p o J F j H p E 7 G S Y / k B O X u b h Q b q g 4 n 7 p a W A / g T c p 3 Y + C C P Y L s b o 3 4 u 0 1 o x v A x J y q p u r B c X I A 3 4 J 6 G s z A I Z 7 y J W Y s d o X E P g m E P B o Z k D A 7 a 4 Y s 1 8 M w S O d K 0 Y M 0 / l + H 2 X R B / Z 4 2 F 1 r e Y s O Z 0 X N r t C B Q L E 6 O S U t B 9 K k Q L 2 y u E S S F W l m 7 V a H H 2 O W O / M D G 8 c Y + Y p 9 s G d 4 x t L H W T E N N n O K m U r B i j 1 p p Z y 3 t l Q d s o y o 0 9 b C o 8 d 9 c J l 5 + n d x w M x O R X d d F l i Y U p e a n T a q w D k 5 L x X l Y b 2 f k a U U W v y I j n F K V y u Y J M N o s / + z O i x z U F f / M 3 X 8 b s 7 G U 8 + t g T + O 7 3 n i a K r G N z a 1 t 8 N l O z I V W W 4 J S a G B i W S a g K s A x x u p V p 3 X i z P f Q a e 7 o 3 I 9 6 w F o o x 6 d h F o D s C v 2 y m 0 o z H r S j s F l E r 1 B A d M y N 0 i f o c l h I T m O r j E S 6 d U S w s R E e B U 5 E Y n H X e R o 4 W i 9 G / j Y B 1 W E x U b K N d s t D G H t c Z 8 a Y n C T T n E T L Y A o k 2 y / v A D j z q H j r P C n S U y c H 3 w + l 1 I L e k k O C b n 0 t z 1 e 0 A d 2 L l H u p p s n Q 2 + E 5 V R f N K 7 m f O 8 3 D b z W l Y C N s d o N p I X M w L H 6 + 9 R 7 b 9 Y g p 9 d 5 n T Q F i o D K K L o c m r I 5 Y M b k h j B 3 1 P P o M e U h h 7 F z L k P 0 W Q 3 q w h 1 O d C m X y q A M f X C R t 0 3 7 2 p E t H A O r q P m / e c 9 9 x y d U l s e r + w / h p + 1 J s W 6 s b B Z r N b V N z O L a y K T P R H H 3 0 c S r E u 9 j X a k G w N I U y M t j W 6 H p S a W + K 9 y U t l V L r M N s 8 a K u K 1 g p Z D w V h H U 6 4 L o W L w C B 4 W J g Y L A U c a k x e I D j o l I R y 8 l 8 W U L j 1 L x 3 O t A t 2 7 9 N k 6 / K M k N K 2 w t s 3 u E N G 1 S p o U w g k f 6 m k 6 j / U m 4 t N R y C e S Y o i a G Z x o i i a W a r M s 5 k I V l r k F m v n d D N 7 o j p 8 K 0 s q m n y + b o 2 j c g Q 7 d c y g k G C R M p b p F W B J O P G Y U i M o y g i T g n o G G E K b 0 X A E u 8 g U Z 4 V 6 m f + w v m e 9 r W 2 H u U R i a C E P h 2 U M E c i M R 4 T 2 5 0 t W F i j c 7 z C t / g 4 I 7 / a x v r G N m 5 i I 2 N n e I s p T x 1 P l n 8 L 3 5 F 2 n h W f H p z 3 x e W C V n 4 z g M p Q / n V 2 8 T n z v s 3 O + H C G O T Q C q G W Y Z u P b a B 5 q q p j d m H Y W g W E o Z m R V i K Y m O L F q S E u F + l R d 2 J 4 v n H z R J y 9 s d Y O H h j 2 B h Z h n 0 q K 6 Z 1 W M g G e P o k u G Q / u E 0 z v 6 + o 5 f H k Q 5 8 T o 2 X y a 2 V I L g 2 + I V M 5 m K N s L K J z r M f K Z R h W K C R g d b I A o S m H + H c b H K H j z B G u 2 4 o d D 4 q g C f t s 6 T m i d I v l K x 2 O 2 I 9 k A W l 3 k w 2 0 q O x + u E d C I k L J a E c C Q z L 5 j v N F p O h 4 n l Q O t b K O 4 l w J 1 b R 2 I J K p m U M h 3 1 B 4 Q 1 M + R p e 3 C Z 9 K D n T Q K z r M y k a T f B E V / i 4 X M q U m g k 5 e i J 1 h 1 o f B v k t F c Z P D b Y d m y K J 6 t y u Y h H 3 / b K m l Q W B 8 o / W P g 5 j b n M a x g V l a 0 O R P W A O 0 y E u C j j W b d p H 3 x u B + 4 4 f 7 6 X H / P C t Z G b f a Z 5 a j 1 H S M H j M L G 1 9 6 5 I J o b L m / r 1 3 B W B M t w V i o e E 4 v T y t U l v y i 9 w N H N o 8 C l 7 p z 3 h 1 j f G I a i q p g Y 2 1 J K I x X 2 / 9 i a 8 t + I q c c t f f B + D 6 x 4 e f y E 0 e 3 B x 6 P R G d C / 6 5 Y h U D u Z 2 6 8 B 1 f Y 4 i 5 S M l 7 U 3 0 y O v a m Q L F v g r S q Q N / N Q V g v k a 9 T h j b h Q 5 P G X Q p g Y 1 3 5 o / D y 9 z i q C 3 g J C 3 i w t A h V b q z x o m u g Q M Z j a u o 0 W 4 s E e 6 7 q u I 5 8 u o / i S G + P d S + I 1 t k 4 1 o l 8 8 s T Z n L G K r V E N S X R I U 8 b A w M X h M D l u 5 M h 2 H w U L 1 V 3 / 0 V 6 L P R f y 4 B 1 m y e h 0 0 r 0 y Q 5 w R g t r o e a z c t d C 5 I P F q Y G C x M l x O s K M j i k j A x d l 7 O i q J G F i a m q / W C K t p H Z x Y 7 g Y x u P w 9 a M / U w C 9 9 W w e y Y m 1 0 u i F 6 D 3 p Y w c W f Y i 7 s 2 v L x 5 0 E / i u i 8 u l e c m m S L f 8 Q 2 E N 7 y F Y n B Z R 6 5 i Q c j T R C V T Q z V T B b n w Y u 5 r w 9 C E b 1 J V 0 0 T R O n V Q 3 F e C S + E P o x 2 U s G g 2 b O c H M U D M j 2 k f g 3 9 X q m Q g W / 0 Y D N 2 G r b M 5 6 C N 5 + H z m Y m X w Y j e t 4 W v f d r Z S Y c c x X L g w C 3 f T Q 5 Y t g M v Z G b z z n Q / Q e X P J v C T O P y U G d j e F h e L m L G 3 k F l X y X T r R R 0 a a B K O p E g W 0 q b B J H i j 1 m u j / w B M 8 H F 4 7 t g s 2 u J P m c L X 9 Y H 9 K 2 + A y d h X B E b c I t t T J J y p v 6 P A S N X X 4 n X h y 8 W A 4 f j q u o z d o k L A a c B C 9 f W 7 J Q V T Z g r e M q K L I U S m q e D H t F f T z m r j J L N Q b K t v 8 W u D 6 n k C y A H c X L S R 6 P t x C + d H v P o q H H 3 4 U U 5 P H 8 d n P f Q H j w 8 c x d z G J C y 8 s I L W l 4 h N / / D n 4 H d 3 4 y l 8 + i e 7 w O L 7 + 5 a c h 6 Q H M n t 0 i q 0 G C m Z c w O l V F w 1 s E T + h g Y e K Z v n p D x W j k X l G L 1 H X K g 1 x x H U 6 3 a S V C 0 o T Q 6 I c F l e c T H L V u u O u r 0 Z R Q y B R R R x U v X n 5 R N K Z 8 + e W X 2 W H B o 4 8 + h t O 3 n C T f L S n e r z X L Q h G U G j v 0 W g L N t A + V 4 M K V W b 4 s w 2 6 y z j z y 0 x 1 1 w R m W 4 O 3 i j B C d L G D L b 5 I b 2 G 4 6 0 V y v i g r m N i q b J Y T H i c r F Z D G h k I d r F z e 5 Q t f A y 3 o M n / 4 f / z d u m R 5 D I O i H i y x x Y v E 7 a P o n x Q z k s u 5 A u m S B g w 4 n O 6 z I l T Q R u E h m 9 u A L B M W e 1 T V x k w n U P w g L x W A r N b e q 4 d i I u U g K B Q M b m 4 u Y n Z 3 F / f e / h X w j B W v r m 7 j 3 3 j t R V f L 0 + j x k u w v J R A 5 3 P n A X E h s p h P o D K G z u I T r a R 1 a o C E W v k J U Q h x M 0 i Y d C W y Q D z a 0 w R q f N A d v V a h k F y w o i r h H R I J P 9 J / Z 3 G F r S B q v X g O Q m v y 5 t g z 1 q W r / 9 4 X v e c P X 3 u 1 B J G G i M m N S Q J x M y h e Q x O u y 7 N C 0 6 c f c O t W N q y f 5 a a c 0 K 5 5 A Z H O F j X s s v K m 9 Z 4 R s w l w E H P x g F 1 Y n y x S 3 0 3 R E V q U e c L c H h b o 7 Q c T K H R I f h u r N n t 3 3 i / e c e + e 9 4 2 w P v x O r K K t 7 9 3 v f h S 3 / 9 e X j c T r z 1 X T + B J x 7 + i h g W 3 t c / g J O n b 8 f K 0 i J k j x / 5 T B L j J + 7 G b u 1 V E m T f F K g b E y x Q q + k 6 h i P O K 8 + I 0 4 v 0 T e V K 6 2 M G h 5 c P R / k K l Q A C n o N N M 7 l f n U E O O a 8 / b t 0 s k 4 / j l q L k s y 3 A s j m A 4 R P D 4 n 2 c S F u t V u E N k F A 0 O P p X R W 3 T B i k f h u O U a V k Y O m l x H u 1 k j 6 k k H J J I N e L W z r 4 B p w i B Z + f q a I y v t N 7 N 4 B E 0 U / T / V h I t h T 5 h 0 q 3 9 P y d n C u g 6 0 Q m H J 2 b y i J 8 4 u H j T l 8 u I H P N g a 2 s X I y N D e P L b z 6 A r H q d / 7 5 A A G t h L 7 O E D H / g A C Y Q i e g i + 5 9 0 P t D 4 J 7 C 1 W c a n x G m 3 A W u A A C t + r 1 r 7 0 9 e N N g b o x w a 2 u p H w e 3 U M + x M g q s D C 5 7 A 3 U U l X R S I V b J L N z z l k V p M h h d 1 8 U n + N F U N u U 4 B o w j n y 2 v K B Z C E v c H J 1 g 2 y W / a s q c 8 c R g w U s o M 6 2 o 4 N W 3 O i i N 0 P 9 b y G q t Q q 9 M w 6 t W B B 1 L z 1 T h 4 G F w 5 J t w i t I u W V C 7 t T P v q Q 2 e g c t z q n i A g d I s i V S p K x S P w I G F w l o N k k x W s N Y E D y t o g 1 s y x 0 6 Y F i a 7 W C F K 5 y U L X I F a I a t J O o Y t k s P u h u T V 4 O / m o s p O G 4 D S X h X P F 6 5 P m K 4 X H H X n f a 8 D u M k E 6 g 0 f 5 W s j X b H i 2 J R H 9 E B n o f G S r 8 D O s F X 3 w N v t w c 6 F s i g I 5 G J D L k v g M S 8 M + / o k L H E H P E 2 T w u 2 H 3 O Q u q g 3 4 p D 7 0 + W 6 D Z / s 2 u M i f a I O T V j n i Z w r S Q W H i K R 5 M w 3 i Y d l H f h j U b h Z x S Y B U h Z g s t d A + 4 K J W F i a m a v G K O 8 d w P j u g F i U K 2 j 8 P W r 7 0 X l l k x o 3 I c P O C S f s 9 A A G p v B H v n C u B Q N z d Q a Q s T I z j q p g M 2 E R h 0 I 3 b c J z o t S X D Q R d b J b 3 I i W 2 m I 4 Q X Z i g W L q z p U 8 i F / W A R b P Q f b u E q Y b k L 8 g x E o B q f U B E c D s J f M U H R 9 u 4 z z m g P P 7 3 q h D w T J 8 b Z g 7 3 w G D / 3 V X 9 K i d i A u 3 w b d T 1 Q v 5 4 f k y M J q s e H x z 3 x X f J b h s 5 t j L 0 v G N v k p m 6 i S s x 4 9 4 R Y z Z F m b 7 1 Y u I W P M C Q E 5 D M 5 g Y D + I J 3 F o 5 R H o a b f o B O v y m F G 6 v V Q d O z n T A r D f w 7 m I 5 Q 3 6 2 3 J M 0 E G u 5 e K g R R t m 6 L 1 5 p Q k n d 0 9 q g / d 9 K l t 5 + I p 5 S B 5 d D J T W 6 + S T t T L b d 8 5 m M H X 8 J G o F B b l 5 R f h G D K 4 Q 9 v d 6 y J I V x K Y u T 9 E I e 5 q Y G O E + F T / 8 0 s l X b y 7 r c z 3 4 B x H l a 2 O v J G G 7 K C F Y L W B N J Q 1 c V H F i 0 o q h k C 4 a 2 z v 8 d E N c V m x t r M L p 9 m J t b g U 9 g 7 2 4 + P x 3 s L G 4 h c x 2 H f e 8 8 y 2 w 0 3 s 4 x Y e t g d 8 6 K N q K 8 V g a b U 8 j A d H g C d l J i K w o 8 4 A 0 u U q L j / / N F o V p X 0 c N O / W o y L M 7 n / I g U i + h 4 C J r K W s i Z c j v l W F 3 7 I j M h 5 K x h 8 1 M N 6 w p E m r D g 5 J 7 D g F p U N B N B k 9 6 Z w P Y X O o T r c h c Y R k V o r K 8 4 V p Y r 8 H X 6 x L d n n S n L P q T s 3 D C w z 0 v y K + 6 k M X b P / x 2 1 J U 6 C f E e + u 7 / I A a 7 x G E 7 I M v F K V L t g A b v O 1 m a d S T U o 3 P 9 X l f c Z J T v H 4 w P 1 Q Y H J 5 K z N d j I m k g 2 G w K j B 6 k L 0 y G O 2 D F V Y o p T 0 6 y w E k 3 U 7 V U 0 A 3 n Q 8 o R 7 z Q 9 f v x 3 W c F 1 k P u i L Y f o c W Y K h T V i q g L s 4 h M C I E z U u c 6 f f F x b I / 7 E 7 E T r m Q r 4 x D 9 k a g g d x Z D d z W E Q 3 j m n k A 4 3 a y A J q o l j Q J / X j q Q c f w 9 L l O f z 0 R 3 8 J w 5 M T K B U K + P Z D 3 8 A H P v L z + K P / + B / x w P t + H M 8 9 / h i C X X H 6 D g M / / t O / h A B R V y 4 7 z 2 2 Q V a 2 7 R C f b w 6 j Q N X n I n 1 p K 2 d D d L M D b Z W Y q / K f / / L v 4 X 3 7 7 X 4 l J J p w A v 7 9 6 m c E D s 5 s W R S T h M h 0 t 7 Z I P V X x 9 f a g j c Z M J 1 D 8 o C 8 X g 7 r I b d Q V b 5 2 Y R i n j h j h 7 U s i J D o E q W R j X g d k s i I 4 C f q a v L K o S s y 9 m D Z i y F h F 6 H 3 V a G t h i B f 8 A p Q t u l W j f 6 I h G y I I v C q h R n d G j e J C z d B U R 6 o y g s k b S l I 9 B y F h g V p 2 g F H a 7 R a 5 I B J U V + T a I C Q 6 p B l w s Y G b o F 5 U I V v c O D e P B z n 8 G t 9 9 y L i y 8 9 j / 7 4 c X p t C O u r 8 7 j 3 X e 9 F a p f L J Z o o V f P o H R h F u U q W y e d H M G 5 F b r U I n p n V B l M 5 F 1 0 T I + x p I L + i w B M 3 f 3 8 y f h f k s F V M / e B G N v t 7 C T K 4 w 6 4 k W 8 V 1 M g W c q X i g c + T i R 4 0 3 L d S N D a b + v / z u P v H z X / / B l 3 H f B 0 7 D U H X U E j b U K 0 X y b R q I 9 L l F 8 i k 3 y W T / h x v b t 3 t U G E T 1 D K h w W D z 0 3 g K 2 y R 8 L J c I i o 5 q z C T j H j S t W u X n R y t k C X O P b C M u j k B 0 k u H y n a X 1 s X M x j 8 F R Q 9 L K r L + b R d a p T u 5 T X V + B v D m N 7 e Q M u o w t N e 0 0 I 8 q Y 9 i l M 9 J h 3 k r H J s 9 k G p l h C b 9 i M 5 V 0 M g H I T c 1 c n I Y A e f r 3 V / 4 5 j U b J n o n p e u g a 1 Q E y o J m G j / z P l 2 L j K x d G 5 8 v d x v r 2 t f D / Q 2 2 B f j 9 7 / 4 f B m F 4 N 9 R x e 2 b A n X j 4 9 P / 9 m N 4 + r m n M f P U E i 3 + A r q P d + O l l 1 / G 5 M Q k H A 4 7 v v r V r 4 r w 8 O T k F P k y f o T 9 U f z 1 g 1 9 A v D u O 4 8 c n 8 e L L z 6 O Q K + H D / + Q B e I p j w m d h c H Y 7 C 0 m 7 L d n a 7 g V 0 h y b g d L q u L E Y G C y J v v P K i t 9 D 3 c P E e b 7 6 y s O y H f q n n y t w p F k a 2 Y H r J L t K J M p z J H X f h o / / 4 I + L c n 3 / w e T o P + t 2 + e U w c 4 e b 1 2 G 7 x z E O z e Z C B + N 0 R m 7 y J C x l E p s N Y z t n p s 1 z T Z M B L F p q z z t u Y O Z P H b i j e + t f f A W 4 y g f r h Q z U 3 C W q r 3 0 J I X 4 a j P I / f + 6 N P 4 j d / 8 1 8 i 4 7 e h U b N C 1 + o Y H R 3 F I 9 9 6 H L P k t 7 A g c S o R L 7 6 9 x C 4 u X b 6 E n / m Z n 8 W J E y f R 3 z + C S k n B r / z T D 9 H N k + A M d v w U l 9 0 M u z P Y G n C 7 Z i 6 V z 1 y u C 7 r E m H / J F C Z G f q + C P J b N e b h W c 8 O V Q + B h T l F a 7 y U / b 5 8 P R O u q G f C K V B 9 + b D x w u 5 Q o C G F i B I 5 5 h D D l 9 l X 7 v r h p f p 4 D H 8 U 1 c y p I G 9 z L v A 1 u 3 c y I 3 x I R D V v G I o b o + d 7 j b w h h a g 8 z 5 9 6 A f 5 f C d C 1 Z u p F l 7 B + M h a o s P w a P U 8 a t d 9 6 N T / 7 x H 2 B 4 u J 8 e j I R j U + / F L a f M R N A L O w 7 c 0 m u G j D P z Z X S d C J F W 1 0 T G g X c i e G V q B a N d i O g u j Y g I 2 v 7 Q O G d e s w T w E G g W h M o 2 d w I y n X 8 e W 8 N d k B h 7 l x O w T f C G M H + 2 K T Z k q 3 N u k e b D x 8 s u 1 I l K d n w 8 H r W 5 s b G H L 3 7 p i + j p 7 Y F S r + P W W 2 7 H 7 P w M S s W S s I Q n J q Y x 2 j M A o 2 q D V W 7 C I P m y k l z J s g + u H h K s 7 Y o Y X s D R Q q V W R k M j a k i C F p o y r 4 H n W Y V G z d A 9 9 + 3 z t g Z O s / X d z V u w c q h R z I 8 C E W 0 G O f I f u V Q m k 0 l C t k v Y 3 l r H / W 9 9 O 4 L d o 6 j m d p D N 5 R A Z v h u J 0 o 0 l X f 9 g g h K O 8 B j g H 8 Z e 2 Y 6 B 6 f v x n t O D G J w 6 h X X F g + G w g a p i Q X / I t C 6 M 6 p 5 G j r i p 0 X n c j Q g x F y U x q Y 9 9 E w 6 Z F 6 s + 7 F R 6 s L l j w E U L u h 0 A 4 N Z f s p / 7 O 5 i L 0 R t l R 5 5 8 n 3 x T l C 0 w h E A m Y 7 D E C r B Z Z H q v A X u x W z j 9 b S r G v Q H d k f 1 W y o J a R U W 1 X h V V x 9 l M D m 9 / 4 K 2 Y m Z n F L / z 8 z y G d z S A e I 0 U h B 1 D w B T A w Y I 7 J 4 Z b O 1 X w B 7 j C H z 2 U 6 N w f K e 9 w x 1 i 0 S Z S t J F R W X k 6 x 4 U V D L W k I T 8 6 R m L l 6 A O 9 R L 1 0 y C u F j F e s M j u h n 5 n K Q s 6 H 3 c j j p k K x C F f X 3 C 5 + + e V D A W N R D y e 2 E x N A w M 9 e H u 2 6 Z J o C y 4 + + 4 7 Y P U P I V V s o O E I w u Y K o W y 4 b r j N 4 D e 2 h W q l y R y F 9 0 w p 2 M h J I j Q e z q d Q K D U x d Z e 5 U c t Q K g p k j y k g 3 P 8 u N N I p i 2 j j 2 4 s y p r p 0 0 Y q Y S x e O V 1 P o O W 1 a H 9 4 0 1 c m 6 M R w y O f 7 c s 6 / H T j 6 Z S a 9 Y o H z K O E r b d X i 7 n S g 5 l + C z 9 V 2 h g 4 z U p Q p i J z 1 i 0 Z T T N W h Z o q G S 7 U p p x V 6 + g u 7 g 0 Q V 6 u V 0 g 1 E P W U b V c q V 1 K z 1 Y R n T Z 7 X u z v c p R Z q K D R y y l Z 5 u r M z N V g y H V 0 D f X g 8 W 8 / h g f e + g 5 8 4 r O f x s k T x 0 m b y N h Y W 0 F f f z + K h Q K m j h 3 D p m 5 O v P 9 B 4 L Y 3 c L p P u 3 K O + 7 F d k E S 9 F h d i H o u r R K c b e G L h 9 R H e H x X e m A L 1 K o L E Y P 3 / b h K o + c 0 m s r q M 0 U I a X b e a s 3 E 5 Z M 5 N U / b 7 G + n L J U S P + 1 r / 6 m A p 7 U C u C v Q F d E S 9 T T i k p p i b G x z 2 i P J 2 z r B m J l j Z s K K m q p A n N w U N 5 J S h y L 4 0 o j Z 9 b M N t I e r X T M G x c Q z + U f p s r i 5 q l S S i P s W 1 B h l a U y g r y e q B I d 3 7 w U m o p a 0 C 8 u 4 w e m w V 8 v V a C 5 F v D Z 1 T b p F o 6 I R J 3 9 K z F U S m P e K + M P L r J Q S H z O v N L O V w t k G S + S M C 7 w s + T k L C f x 8 G R 0 u f X X b A T 3 7 c 7 Q O q 6 O 7 L 3 a W 4 v / y N i h v 3 z H 4 I 2 L P P 4 9 Y B o k d r T 2 D z p b 9 C e u Z v c e Y r / w F 7 Z / 8 a l d V v 4 1 i 0 h D / 7 5 K c x 1 i c J 6 u L s M g f d c L S t k q 6 j u N F 5 u G x p L N d w G 8 a j K u 4 a V M l C N T C X M K l Z k + g a C x M H A i p V 8 l d s N q K H J J C j R A H Z p y K 4 r R 3 H / q j + F X a r R w Q n W J j 2 z m d R T T S R u F D A 3 o W 8 E P q V N B 1 T I Z + L q O S 1 w F o 9 N B g g O q u j v N N R M J k l M 2 u + 0 T B 9 R U M z S F m Y w t T W Q 4 H B j j V e K L 5 G 3 7 w f E J w 3 y e B O U I z L C Z s Y P N A G W 9 a Z P Z 5 y r + C 2 e E 3 M S + Z M l 4 n Y 1 R 1 y b y S 8 I Q X q w r m z Z G k y S K f T G O q N i a K 8 w a E R v O s n f x E 7 m 0 v k z F d h t 8 u o b z c Q K e X x S q 5 D s 8 I j R N k a k q h G T V w u i p b C T d K U r 4 V u n / m g r U 0 r 1 J p G 2 l S H x + 0 R G Q a O v g g K t k X x e 0 a l s Y e 0 u o a c s U w G g 2 m W W b b O V i s i T V 9 p r l n c L q P 7 d F g M C e i 9 g 1 s d B + n U y u h 1 V O G W L S i u d 3 y + a 4 H 9 M W m f G x a Z C A j B 4 V x D B n f B b Z s m X u I s Y K p B 1 0 C / X n w h i 4 q 3 c 2 9 e L / A E D s 7 s Z 3 A n q A f G F F E p P E v 0 r p Y o I z G X h 0 J K r d u 6 g P X z p J R k M + 3 J S 7 / j c U W s x H i e 1 o 2 I f 5 C U j z H d r e P f / S + / i T / + o / 8 u m t l 3 u 8 n H a a U H p G d L q H T z m J X O g i 2 n q v D u m + Z 3 G O a m b l N 0 Z w 2 S h t 8 4 u w 3 Z F U B g 3 E 1 C k E H V 4 L y / Y b I c s u h T r h l 2 0 t K a y D r n 0 g t G Z q m M y D i H x h t i c r 3 V p S H Q 7 x W b y k w d G b w / 1 o 4 o p v d q i H Z f 2 0 q 1 k V / W E R i 1 X T k G U 8 h a 2 k B 4 g g R + t U R K x K R 3 f N u 4 d X J 4 z C d a S b 9 Q 7 m T O / y h h 2 X 0 a v d N v x / q l 5 7 A 4 d x F 3 / c S / h N X a Q L F G v p O S w Z w c E Q L 0 t l G F K H U J k U k f X t q 0 g 7 u r c V 7 h j Q P g / w 8 b x K z F v D n n T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b 5 6 9 6 a 5 - 7 0 f e - 4 e 0 2 - 9 9 8 c - 3 f 8 1 9 e a c 0 b 7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 1 2 . 9 6 3 3 8 5 6 0 3 9 7 6 5 2 8 < / L a t i t u d e > < L o n g i t u d e > 7 3 . 7 4 1 3 1 3 7 4 3 7 3 0 6 < / L o n g i t u d e > < R o t a t i o n > - 0 . 0 5 5 1 8 8 1 9 2 5 0 0 9 3 7 9 2 7 < / R o t a t i o n > < P i v o t A n g l e > 0 < / P i v o t A n g l e > < D i s t a n c e > 0 . 3 2 8 3 4 4 6 0 4 9 8 1 6 6 4 0 7 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g j S U R B V H h e 7 X 0 H m F z V l e Z f r 9 6 r n K u r s 9 R R Q h J B I H K S A A P 2 2 J 7 B G B t n z 6 5 3 x / b k n W + y Z 9 Z j r 8 P M e H Y 8 6 7 E Z g 2 0 M 2 A Y 8 J J O H j B A I h I Q i i q 1 W 5 9 y V 0 3 t V 9 a r e n n N f t b p b a g m B s W h B / f p a l V 6 s u v 8 9 / z n 3 3 H M t 9 2 1 K G 6 h h 0 e C v 7 n h O P P 7 r R + p w x b n L Y B g G R p N W t I Y M W C z i o 8 N I 9 u V Q r h Q R 7 g 5 W 3 w E K u g V 2 2 U C l X E E p r 8 P u t V U / m Y 9 C p g i 7 x 4 b R l I S p r B X n t J a q n 7 w 5 Z A s W c A P y 2 g 2 k N Q v c i o 5 c L g e 3 2 w 2 d j m 0 P z V 6 0 X i 4 j Q 9 s 4 p Q I U m y L e G x k Z R Z l e t z V 3 I p E z E H R b Y L E C m c o w / F K H 2 I Z h G B X o e h m q m o f X 6 6 P v 4 o g v g 5 D S J C j y F E p S R r w u a w p C r l b x n J G r T M A K G 9 Q + B Y F O D 3 I Y Q x l F 8 Z k C N 6 I Z F w y L j o A n A Z / U D r o S 8 d l c 6 E Y J e W M c x m g E / i V O Z A 0 6 h l G A B B m O Y h M 9 1 r A o 4 Q + 1 I j u q Q b J K W B K e J V O 2 O P s j u 0 I e B D v 8 1 V c m m E y K 4 k I x R c + J T B M 7 p 5 E e y g v y T f e k k R x I E d F K k B 0 y M m N 5 t A Q q h 8 m 0 d 0 J G L H d 0 I z o e P E Q k l 6 x j Z G h U k K l S q c D j 8 U C y S N T Q N F S o w f I j Q 7 Z a i T B E M o c d F c M K q 1 V G W 9 t S d C 5 Z L p 7 X + R Q k E m m g c v Q 1 U L 9 C 9 0 X N n o h a q Z S r 7 8 6 i Q p / 7 H R W o Y x b R u C v 0 h t M S E t c z g z I K 0 A b s C H Z 7 Y Z G I 2 J Y I E c w k t g 4 N f u 8 0 l n g 9 i K b q o F a m x f t H Q r Y o 8 E p L m V n i d Y U I x i Q l O q G U 4 n P X 8 B v H D B n o N 3 x D b P + j Z v z o S 1 d i e a s L r j q v a E h z U S p b y C p R 4 y i V o f g q g n B z w R Y t l 8 v D 4 b d h a u 8 0 G l d H 4 F v q o h 7 Z j c h y H 2 Q i m 9 V u h U E H c Y Z n r d c L v X a s a t R x K C p X 3 3 l z a G p p R C a T E d a J b 1 N N a L A E 8 m R p R q k X H 0 e 6 M k Q 9 + x R U I 4 a 0 M Q i r b J I i m b d i J E U m q Q q D r i 9 j j F R f m R i Y U j E y H k O 5 T M 1 e 0 w T 5 j g R / J 4 x K X i I S 6 w j K n b D Z b M i l c + Y H B J / U B o s / J 0 i e o 2 u x W m x k X c 0 v 2 M c k I U g W G V 1 B L w a j D e L 1 Q u D 7 s w U l 8 d v w M T 1 S C / K H F O x S n T V C n Q z U W 4 a w r K 6 A + / / 9 9 9 H s K 6 L J b 6 D Z b 4 H P a U F b o I S 2 O r N B M T d e n H Y h S b L I R W 1 9 I h 7 H a 6 m k + K y g U 8 O K W e G 3 V 6 i n t 2 D 9 C x v x 0 K O P V 6 W P y d T 4 o b S w O t S O U J F 0 1 K + K i P f n w t O i I D e h I j 2 s 0 b Y a W a w 0 U i N Z X L Y 0 L 2 T i B U t L R F p q 2 L Q t N 5 h e I l h K t Y j 3 Z q z X w e n Z B s 0 W I D o 9 L a 4 g E A i I P 4 s k Q Y 3 T s U d U Y Q G G p r r o e G X q 1 D U U D b J A B J Z 0 T L K A q 4 J W v 0 m u h C o h n i V L Y W 0 T D V U 3 V A z H s v A F x y D 5 C 3 T + L J x O p 9 j 2 S A w n z W u q W + G D d b x F P J c k 6 j g s z D S T N O l B F f 5 w P b K V c S Q y D j r / I L 1 r 3 l P R y B 5 + z m j y V p 8 c A 8 6 A A 9 G D J A M I U f p e X D 4 3 W g N l 1 H y o k 4 C I c Q j P P v E w G p u a 0 d d 3 i K S L D V e 8 7 / 3 U + I L w + n z w + w L I a w X c / P 3 v 4 I P X f R J r V r Z A L Z C U c l B D 1 n S M k 2 m T B x N w W M k n 6 P T j w M E + P P 3 0 M 9 R j m y 3 f H / C j p a U Z V 1 9 9 N X 7 5 y / 9 E S S 9 h 6 2 t b s f a y y 3 H j J z 6 O X z 3 4 I K 7 7 n d / G 9 H S U y K g g S D 1 w M V u C 4 p 5 j G e g 4 5 S L 5 K H E V J b U M g w i s k D R j 3 8 V V T y S c 1 C C 7 r P D U u 8 T 2 7 D u 5 b N S / k / z i 6 2 B r w G A / a p w s T l 0 6 i d A y N 7 R K H L I R J D I o c C j k 2 5 H s s t p N C 2 S F n X r 3 Z v G c U S h o K J R l + F w m O e K l Q + L R W r X C 8 a Q f S w M h 0 f H M x Y 5 R B T a 6 F c l i o C N c F o / a V B a e R j q / p h I J z W u e 3 B 1 H w x k h 8 X z r s I 4 V L T G 4 p Q a k K v 0 k 2 j z k 2 8 1 2 Q E k i d 8 A 5 K x c X Q m 6 8 B G e D F V n q O P r G S o i G G m u E O h l g i 8 K N w K G w V Z J g o d a b V M k v I j Y 4 l Q r 6 d z 0 P D z n a g / 2 9 O P f i q 3 F m h 4 c a V w V 2 u 0 S N W 4 e V W k t c s 8 K i 5 D F E Z F l W U O C r 8 x A 5 B z A + P o V l b d 0 I N v j I N 3 H i 7 r v v x v D Q M F w u F 8 5 a f Z b w Z V g W P v n k U 8 h m s z j 3 3 H O x d u 3 l C C t 1 U I I L / / R a U o O D e u C 5 y F K D 8 T Q r m M 5 K i H j m N z Q 1 r R E 5 y Z J p N o T d F b z c b 8 N y f Z J 8 l a A g / J E E Y H A j p m / l s N R i s K Q b j u p o b z D P v e 9 Q L 5 o 7 Z k n P Y C + F S b B t y I f z l x b J M l m x h C z D X P B d J U k m l l x u k p R p t I X I Z y L j k x 1 O Q g 2 G 6 D w W B P w D d F 0 K + V F 1 Z C 2 H h N / l l T i A Q Z K a p W W Z / D X q M I 4 N A 6 l B D W 7 q b N Y P e 6 r v 0 d 4 1 Q v 3 m U e / M 4 5 E 7 / x 8 u / O h X q u / M w m 2 z I F e c / x N E 3 G W s b i l B i w N 5 k j x G s w 9 O m S y W 3 d y u l K E f T r Y g 0 R e D s b R O R N i c x / n x W R Y + + O A j Z A U 1 f O q T N 2 I 0 K S F U K M J Z v 0 B L X w C x n h T C y + c H P + Z i 1 7 5 B L O 9 q g c N m W h a W k Y F 2 n 3 i + E A Y T M t q C J Z A R Q b 1 n V m Z x I 3 2 9 Z w x n L m f J Z i C W T M P q j Q s y m L B A s X h Q M j K w 0 a N E F s 5 u 8 S F x K I u y r s P p d 6 N M F l 1 x K r A Q 6 S v O F N L Z B I L O b t g V k p N 9 K Q Q 7 f R j K x N D s J X / H s E I z E u R x F c x g i q U V O m l b m X w 0 W Z b F 9 7 Y Q 2 C L H J q M I h E L Y M D R f G 9 Y I d R J Q L 4 3 g l f V P Y G J y g u S L B W 5 v A P V 1 Y a x Z + x F s 3 f A w L v v A J / G z H 3 4 b H / v 8 / 4 J O n X 8 L O b z c 0 3 N X y 0 4 z / 7 D 5 o i m x G I r s J v 9 A Q m o i Q 9 K s g n w y g 1 C X D 1 H V K q x H v k T b k r w 6 H n J k c d x k c R h q i X w C e m o h a y Y r d t x 8 y y 1 o b G g k a 7 Y G U y Q T O w I d 8 L b a x b Z H Y j J V g s 9 a R m G 6 j K S U h r f o J O l I 9 3 x 6 o L r F 8 T H X w m w f U 2 E v G 1 j Z 6 h R S M 5 U j K + 1 K k z + o o m y U I F u c I q r G Q Y c Z 6 E k F 4 d B s a J y R G E x B W h K n Y x i Y m r J g a X 2 Y S O C H N k A y d D l Z q 2 r o g K N + 2 c q Y e J 4 l 2 V g o a W h r a x e v N Z L g L p d T f C c z 4 G v S N L o 5 + m m y w 3 n s Q A P 5 i 0 d Y 0 B q h f v O o c x Y h l + N Q t T I U i f R 9 s U g N J Q C 3 2 4 N X n v p P F E n G H e w 5 g H p q x G d / 8 M + o h z R w R V d B 7 K u S j + K k H 0 2 v W D C d 1 t E U s C I 1 k o O / 1 Y 3 E A P W 4 7 a b l E O N O K Z K I p T w m r V 5 0 1 c 2 X Q U f C q B i I 7 k 8 g s s r 0 K W Z Q 0 B U M D v R C U 7 M Y G 5 / E u j V X Q H L o Y s z q S O h k F f p 2 j K I + G E a g i y w G X W e 0 J 4 Z Q 9 4 m R a Q Y c o e O x s A Z v E e n y C H q H m 8 l f 1 N F V b 4 H T Y c o / l o h H g k P j c q x e + H X c 8 N l D y 9 D + W q 8 b 9 m V p M W 4 l k a w M 2 j p E W H 1 i u g Q H y V k m F Y O D E 2 W D C E K G y G O 0 C M t j s 5 k d R z q d E i H 6 u R F F l o I 6 d W D l h I T t q p s 6 o q M t W I 1 Q i w R C X U S 3 w Q i v I R l U F g 7 8 8 o g O d b J C j q + E o e F x T E 9 P Y f e e v U K e K L I V n / 7 E p / D Q Q 4 / i + h s + Z B 6 E U K E f X I s Z G C Y 5 V E f W K u S q i G P z j 7 x r V C Y p O d u 7 5 2 M a t B Q 1 s M 7 5 B G A r F U 8 k I X N g J G w 6 9 A w + 7 9 j o K J q a m / G j H 9 + G u k g 9 G l u W o n 1 J A 3 w + 8 u F s N h i q B U + Q N f 7 o R 3 + H 2 q k F h / o H 0 N G 2 p H q E Y y O a k + B 1 J U j C e Z E s D 4 j 3 0 v E y W d w W O i 9 d k 4 v 8 G i M m 3 p + B O k S + U K A Z 0 Z E x 6 h i C d J 8 y 8 p M k o y N W 9 B x 8 H f V L W + B 3 e k k e m g R i U h 4 a X Y Y K + X y n d 5 a h 2 6 K Y H E 7 Q / c p Y 0 t g t O o R Z m U c d T r I E B T m 4 P V 4 k E n H 6 z m 0 o k U H L 1 N e h j 2 S r + F 6 P Y I / 1 x v / 5 t 1 + r P q / h n Y a r S T z k i p J w u A X k M i r F M v q H q G H 6 O v H 0 S 0 + j v r 4 B a 9 e t w 1 R 0 m q x a A 8 L h W U J w g + D R f j f p u P F Y C X s S L n g d R A y S i w E n 9 e h z F I r i k k W 0 T 3 Z Y I c m z 0 i b e m 4 a / w U W f m 5 J w B o l 4 g k g U E T 1 5 Y 0 O 9 C G G / + s p G D I 1 M Y O + e P b j k 0 k t x 7 w P 3 I p l K I h Z P 4 v n 1 6 5 H J 5 L D i t G X o j 1 n F U A C P c 9 m p I Z K y O 3 w t L P s a f C o K R k r 4 N B 5 r C 0 r I I O C u g 0 3 y k j 9 D 1 K z I c F n D J P v I g l A r J n s M h Y y z 3 R Z A R t e o 4 X u w f 3 8 v n t v w P E r U q V j l A M L B Z g z 3 j 0 K x 2 7 B 7 / w F 0 N p 2 G R r 8 B u 5 u I E y t g P D G K t q X t C P u a D l s i D t 0 7 h V w m 2 U z f i 9 3 O s s 8 Q a q K S l G F r 9 W L X x P z v Z S 5 q F m q R 4 n 3 L N V Y i A h z O 5 l Q h Z 4 h 8 C H K a O e q n F 3 T y A S T y n 1 R o T h 9 s 1 g r c m k G S J E d + l U x t j u T T e B 5 l a o y l J c 3 o r j M t 0 3 T W Q r 3 + / J 9 8 8 v U 4 G s 4 0 p Z 8 6 R U c l a 2 D 3 m N K H x 5 8 s h n 6 4 5 7 Z a r Y J Q 7 J / w e 4 m D G f K v S G J 5 Z h o Z + X t x F a 6 Q g 7 0 / k n P k s V g q 9 M c f S b j v p 7 e K j I f 2 5 S t w 3 m W X k f X h 0 D / L N Z a o J I f L C T q f x E O v I g N h J G 5 H N 1 l J l l s M b v j s V 5 p j S I Y Y 5 7 J Z A y h H 6 X x 0 P W m S 1 D 1 7 X q W P L F i + b D n u + N n P c f r p q 0 g 6 O r H u 8 o t R V l T y M R N k t Z x I 7 i E / s i 4 E 2 V Z B 3 + S Q u M b R 0 X G c c d 5 a d D Y H h b + m l 4 q Y n J x C Q C Z y k 2 / 7 T M / R 0 n c u a h Z q k Y K l B M s 1 R j K l Q i e r o 5 A 0 y R W p c Z I 0 y Y 9 p 8 J E V 4 U c / K R p 9 M g t v i x 0 2 8 n U M s i w p O N H S R Q 3 R 6 4 E / r a J E f p v N z a F g c c h 5 s N t c R M Q i Y g e p o b V 4 y f L M M W N G G U M x C Q F S f k w m B g d E m F A M 9 l 9 K a Q v 2 J 2 3 k A 5 n X q z h l x P t T c A X t Y k y o y k W C A Y f T j d j U B B G 1 h G 0 v v 4 x l q 8 7 E v T + 7 D U P k Q 7 L P 8 / J T z y M V J f 8 n B / T u 6 k V H s B 0 2 L 8 k r 3 t v g e 5 f o u Q U O S 0 B Y N H P A O E / H 9 S B X K C L k k / G D 7 9 + C T 3 z h S t R 5 m 3 H W x a 0 o K F 2 4 e H U X t g 6 U a G s Z h V g U s r c M D S r q m + p h I 9 N 5 3 3 0 P o K 1 9 K a a j U e T S M f T 2 9 p I / W s G r m z c j m U x j a H I Q P 7 z 5 R / j w B 6 4 S 8 v R Y q F m o R Y y r y U o x R o d j W N r e g J / e c S f 6 + w 7 h r / / q L / D S S 5 t w 4 e p z y Z p I + D / f + B a + 8 0 / f F N v O h U Z O s 5 V 6 7 D L 1 1 j I 1 4 P S A i t B p X m q E b E d M 5 G M k t d L F w z m B c z 9 j c O C B L d E M m W Y Q p Y Y X D A b F + 9 F 9 S d S t D G A 8 L a G s k 7 x M p M g v s c G 3 d P 5 Y 1 h s h M 6 R B c p O c I 2 K x F H V 1 M F 3 I o u x 1 o N A Y R q O v e D j V i i 0 V J 6 V y c q t e L p K d 8 k N m s t E f o 8 y i s Z B F X 9 S N R u c w + V p + 7 B i I w F P u w 6 q O 1 j k W 1 5 R 6 s U N J h L v m + 5 L s k 0 3 3 x u F t 8 2 N j n w 0 e R w V p b f 7 3 c C R q h F r E m C G U n r Z C 9 p G l S E i Y y l h x d q u O z A C n v R g I L Q s j H k s g G J g / H j I X L N u U a j u Y 2 h 0 T F q y h 0 x w n i p N k C y 2 j f Y l 0 W k Z D h h x 2 W 1 G B g x z 7 i l x B f D q B p t Z G Y R n m g m X f d I Y s h V 2 G T 9 G R O J Q B W o O w j C c Q 6 v Y j N 0 5 + X N N s h G w h 5 K Z U O I I e a N P 0 W G c V U j Z T G R H + 0 Q z s Z I m K B h 1 7 q A 4 e I i h b K c a R 0 T f G 3 P d S l Q G 8 d n A 5 u p t G y C f T I D v L s B k h E f Q 4 8 l 4 Y y T 7 y 2 T r N 7 7 B C 5 8 j k i d x K E H m y e q + P V c 3 6 r K k 9 J o 5 t u 2 p 4 x z G c l N B H z v w U 9 d h a u o D W A P 3 Q G k s e a m g B B d b m A C k y / b h k Y j C Z R s j x 5 7 G s + j P C g k z R p I 7 X 9 x w g H 6 a E 1 C D 5 X d S M H T 4 7 w s 1 e l H y k t 6 h l V F S Q 1 K N G R e T g Q E U h U 8 B z P X Z U i E z j Y 2 N o 8 F t E h v f 2 c Z K a f h l K L k f + i N n 4 8 g n O j T s O q B s v Z n W S a V m R v M t k Y j g t Y Z J z R E z 6 5 0 S E Z F 2 S Z C M R p T m G w Z 1 m 7 t y R S N B 3 w z K Y k a 9 M i Z S l v j 0 p n B H p g d 2 a M 8 e w 4 I L T 6 l u Q T A y b y 8 w R j B G B O L t k P O v D q / 2 Y J d M J o k a o R Y x m n 4 H O c B n N H C + o s D 9 C 7 w X K Q s a 5 Q k 7 o I 2 b i 7 I m A E z c 5 0 j c z d l K R 7 S K c X X d a C P 4 2 t 5 B A b H U 4 9 y 0 Y D K F A M o p 9 I H e d E 6 4 G h f w z F + x e O 8 6 W J 9 G / f R h S g h o a G Q v u t H k w 2 d v o J v l Y E N a F Q / c 8 P W I u X t z 4 K v 3 P G Q j k 4 5 U t 4 E T e I F k E n 8 c p s h w Y 0 + S b F I y 0 S F T l t C Q N c b g s 9 U L a G b I O F 1 l C l p g c v m e r x H 4 c P 1 q q g 7 2 p 4 h h 2 H 8 i Q B J R w 2 u l N s P k q s M n U i X i 6 R L r S f D E 7 H / k E d R j U g a m q E 8 8 c s I s O 6 K 3 A e s n 7 v / Q 1 n 3 9 + B i 8 H e I r H H x e s 4 S S A B 4 E 5 1 M 3 I j u a R c J G 0 y j j Q R A 2 F Y S G S y a 5 j N 5 I Z Z L I q b v 3 p 7 Z i c i m L V a Z 3 Q i g b q f D b k x 0 q w k 2 W Z g T m w a R O N 1 m 6 3 C 5 I x 4 g f T 8 D S a 4 1 H O o A O 6 X E S k r U 4 M D m c T G r y G h E R f A o H G A D x N D u Q m S 2 J f B 1 n R G T S 3 t O C n t 9 8 m x p R c L j s e f / E p b N m y D T 0 9 v W h s b s E d P 7 s L r Q 1 B v L 7 9 I I b 6 o 1 j R d T b 1 9 h a R Y s R / J S K Z U g g C j r I 4 N v 8 l 4 0 S + Q g H T q V H q b 4 i E c h m R i A S n T N s j J 7 b x y k 0 o W 3 j O 0 r F D 3 Q w t U 8 S W j E / k K h 4 T 1 e / j e J A K m o 4 J c n r l S h E v b T Q H 1 D Z u H s G u n a N i e s H 2 H f P n p t R w E k E / 4 I F J s 8 E b R h l N D u f h y Y A 6 D 7 L q G W q g b + w C B / x e I o g D X o 8 X 4 x N R I o K O v K r h h V 0 v Y G R s U g z S F q g H T S Q z 2 H + g l 3 w I s + G o W h H 5 i T L K z b M z g h n h c F g 8 l u m a f H U k p e o k k p I h s i J F H C J S 7 t O m h D z c 8 9 R s d k M 5 V 8 Q X P v M F p F J J 3 H v f g 7 A r N n z 5 y 7 + H 1 t Z m x K I x X H T h B X j 0 s c e x Y + d O u F 1 u T E x M E 5 H Y z + N E I U V M 5 2 C L y G R n 2 c Y S L 1 Q X J E t t R W O 7 G w 6 n T J + Z Z G D y M T j s n j P G U a j E F 8 y 0 M G E R 2 R k l 6 k h O 4 K t 8 Q 1 i / / N f f / F o w 4 I R V U b C s I y A m I t q o Z 7 S T s x k k T R 1 P a v Q F z m b T 1 n D y E M 9 Z c E F b i R 5 J L J F V Y W s y l L D C T 1 Z L I r I F S U q k S G Y 5 q t M d j g U r y a z T l i 9 D U 1 M j / a 4 K v v v d 7 5 E F W I H 1 L 6 5 H c 3 M z F B v 9 1 q E w d l J j P r D / A M 4 5 + 0 y x 3 1 f + 7 q t o a m / E S + u f Q v / g E L a 8 t g 3 n n n c + X n p p I 3 w + P z x E U I k a e C y R g t N B f p T L g b 5 s A j 3 P b 8 C 6 3 7 q K G r s k Z g s X l Q I R i K y p w 4 K O 9 j a c u + Z s r F q 5 g n w x H U u X k u w M B 9 H U W I / + v j 7 8 z n X X 4 Y z T V 5 I U n M 3 Q S A + r y M W z C H T w h E u y i k V J D B C H 3 C R h M V H d a h Y 8 n d 0 g C c i y k e E i u c d Z 5 X O R 6 M / A p r i g W z g d L I T N E 7 P n O y Z O w E L V o n y L G d R 4 r j 6 t I O b d u J s W l i z D e x K Y 9 N b j v K U n V h O C Z R 2 j F C P 1 V G 9 O Q + d O 1 E J W S 0 Q K O B m 0 O s b 0 t a 9 + G 3 / 8 Z 3 8 o g g L B o J + s G A m p X B b 7 i X Q v r H 8 B j U R Q l l y f / / z v C l / m p p t u w v L l y z E + H c M f X r E S W e / Z m B q f Q s c 5 r c g V L c J / 4 7 E 1 D u d z N s K x 2 i d b i r k u W D F H E p L e 4 P E t v k a + h 1 Q q D c O T w V Q q D L d D h d / N f h d b M z v 8 9 i U o l n L Y t n U f L r 7 o A r 4 r c U 9 l 3 f y O s r E i 3 C G b O P + 2 E Y U 6 r B M M J d Q I d Y q j S q i F x k h m E D u Q R v g 0 H / a R N F z Z Y D r 3 s + C f 1 m w E M w O x / K j m 8 y h N k x T s m K 8 8 9 k z I a P K y I 0 / 9 O 8 k r Y y K N I F m F + 3 / 1 E G 6 4 / j o h t T i n z R 8 I i k i Y O e Z j i A x s u 9 2 G V D K L v g G S V l 4 P + V M h D B V V X O 6 t I / 8 q A 8 V h I z 8 l h 0 B 7 g C y V 2 Y B 3 j 8 s 4 o + n I a w b y B b I q c 5 L b 2 V f j G c C u u l l f n 8 e e Y t l h 2 N x E P r q O q V Q Q z X 4 e Z u D 7 r a B 3 T x L n n X s O H n 7 k M V x 7 7 T X o 7 + 9 H M O D D I 4 / + F 1 n A V S h S L / L c s 8 / i t D P O x i X r P o B N L z y O F R d + m J R A D A / c / V N 8 9 H N / i E T B h T q P h I l 0 R R x V N 6 w o c c 7 U c V A j 1 G J F l Q B M K E a S J A p L n i O R H s 3 A 2 + y h Z s 0 p P t U 3 C c V i E f F 4 n J z 0 i C B R n k j E m Q h u k l K W i k U k h B 5 Z j y L V T 4 6 8 b I W a y s E d 8 K B C j W 7 S 7 c G y y G y j 5 3 E g r l 6 k y A t b z P S Q C t / S h a e p M 7 h A T D H N F o j O T a 6 F m s s g 1 D 7 r o + W i e S R G c w h G / F A z e V F o x m I z 4 P I 7 x R y w m Q I t Y x M j J B N b k L O Y P n 5 F d 0 O W S 3 C R t L N a 7 O i b N t D V Y M X Q 8 C i 8 d p + 4 5 3 s e u R c W q 4 0 k 5 x q k U x m k c n l y b 3 S c v + Y C 8 s f q 8 f S z z + C V l z e g r a N b d E U + j w f Z T B J 1 w T B e 2 r Q R D Y 2 t O O P a P x L n O x Z q h F q s O I J Q e s o K u V p 7 Y Q a S J C M 7 n o O r w e z O 2 e d i v 4 I l k c h I J 7 + Y M x 2 Y U I o s I z F I L Z l I 9 w / / 9 g 1 8 7 1 / / r y j X x U g O p 6 E l N D S e V W + + M Q d c U 2 I m D 9 C E g Y m J S T Q 2 N l Z f z 6 J I Z L M x U d 4 E 8 q q B w n g G k s + A v 8 6 P 1 E A e R s S B g F s S M n J w a B D N T S 0 i 7 a p Y K M J G l p D B E b y Z s S f G Q F x G e 8 i 8 T r 7 f + E C O S F a E L x i k 7 6 2 C 8 Z w N + 6 s B n r n g 1 K g l I b L I Z H k m 0 l a 4 7 Q Z 8 n B G h S u R j W e C 1 Z i D b X I h N D t N 9 T 8 D W f H F 1 z 4 V R I 9 R i R Z V Q a 7 u K 5 F r r 0 L n G n m + O D m K Q b 8 P Z 3 F 6 P X R C H J U n / z o O o 9 9 d D t i u w u c j R J n K V S J L Z A l Y 4 / O b + M 1 N C S u S b a O k i v E 2 k m 4 6 B y Y x 0 O E e P w U T l B n t k K h K j E A f s 8 6 d X v S F 6 o 1 Y i L H U A 5 Q o k 3 Y F M L o 6 C 4 o R X K U H V V H i 9 s 1 Z 5 e i o q / L Z j Y d + E g l B 0 H P 4 l X n G v X D 6 A i 7 S 8 O u o R 9 Q p / b Z y A D / X m u p M a T j r Y n 7 G S D M t O 5 c V r j r Z l S K o w S A C h n N a g q i r J H Q U Z t Y y m c C t s S 4 J 4 f t c m W L y k + V 0 l j G r j c I e 9 J P M U 0 a v r x Z K Q k J x I e z w y M Z h M T O 0 q v w W Z F o K u 6 S i o b 5 A d s Q C C Z R W J / h T 9 p V G S s t C z O s r D S Z T p P H P J x M G T 4 5 G J k S F L 1 3 B G 3 e G O I x 9 V s W H Q + / a Q 6 Q R R s 1 C L F d W G u 6 6 7 Y O b h 0 U u u d f e 1 f / k W v v u v / 4 J f 3 P l L f O 6 z n 8 Y D v 3 o A 6 y 5 a i 4 H R Q c i S H S t P 7 x T 7 K T Y H v v H N b 4 v Q 9 v n n n Y t 9 + / Y T M S W c v u p 0 D A w O w u V 0 k / E q I Z V K w R c I Y G p y Q m R I f O y G j x y O h s 3 F e M a K J i 9 Z u 1 K J S M n J s r P y S U 1 q I o 3 I 3 / r m h 1 d i h 7 I I t D u E h G O y 5 s i q e F x 2 R A / x b G S X i C w 6 S O Z x h z E X X J c w Q 3 J X s l l Q z h E x u 7 z Y d a i C F Y 1 l k V X P m N g V x W 6 7 W V L s b c E J W K j a 9 I 1 F D t b 1 b S H y n e i 3 L M Y r 6 B 0 9 h F d f 3 Y I 1 a 8 4 R W Q 1 r z l 6 N X 9 x 9 N 2 w O B 8 4 9 e w 3 5 R a Y 8 4 z G e y y 6 9 B O e Q A + 5 w 2 L H m g k v Q v r Q N m r M D z W S Z d u / b j V A o i H g i j v p I B D f e + H F M T U 2 h o 7 3 9 s O P P 4 e v t o 4 p I y O X 5 V h 5 b S U h M n l j I B J h B m g x m s F q p 6 E i I m h j 0 j 2 v s 6 R U b P d J B 6 f g Z c g 3 H p 5 K o 5 L P w h j 0 Y S V o w N D y C t u Y 6 c e x s n D Y g n 8 w T 4 G n o 8 + V l d r S I z H Q K 4 c 6 g m L f l D N l R i A F a P A O N L K W f X j M 5 M 5 N Z n L Z M x l D y z e X j H R M n Q K i a h V q s q F o o x k x g I t 6 T O V w P Y Q b s u G c y W a j 9 J T S d c 3 R h y 7 l g u T e 2 f R L 7 X C 1 o r w N 8 s X G E u 4 9 2 e h J 5 S c z y l a X Z a + A 6 f D 2 9 A 1 i 9 w u z x 5 2 V 2 j 2 b g b 5 l / X T P g A d Z U Z R h O h J E r a x i Y a M K O Z 2 7 H l 7 / 8 R T N g U t G R H O Y a G S 6 6 Z Z 6 u b 3 o h n A J 0 c I y 4 d + A V / M k m k + B b v 7 o O 9 z 1 0 P 9 5 3 9 R X U G R x d V S k z k Y c l 5 B Y F a o Z e m 0 b z a j / 6 E w 4 M J 4 + f d n T C q F m o d w c 6 q w V X c t H c v L E Y B o / B c A Q s o + V R s P m P W 0 u O e + 1 i h n w i j w P L I 0 V Y S j Z E y 4 o g D 1 s j L u 7 I t d E 5 i f a I 3 F b y 5 Y C m + o B o 9 F x U J U F W S S 1 b R e P N T t J 1 h Y 8 O l X M G e 7 Y y A Z / U g q w x A Y t U g r P i R z 4 b g 0 4 H O X S o D w c O 9 M I R c O K O n 9 0 p S k h v f m 0 7 S d J h X H R m N 5 Z E Z D x 7 a A q v D p k S d O T F n 4 i s j r P O P h s / + t G P k U x l E I 8 n x V i T 3 e 4 i S + d G p h y E X M w h 3 B 7 A 5 G Q M k j O C e J 5 u j s l w v L 8 T w Q l s V 7 N Q i x V z L N S 6 7 i L 5 U Q a m 9 8 c Q W W H m 0 c 2 A 5 R l L N b + 1 A c 7 I G 8 e Y O O s g O 6 b C 1 e 7 D R L S C F n 8 F u q I I M j X 5 5 o f l F w K f j / 0 o z g 1 k 7 J u Q E S H Z W L d y v s U o I C W q x s 7 c B U f x W M p N D K l Y 1 t G F H B M M X O i y l S z Y I H x G K 8 l V G b L i Q L G g C j 9 N k p 2 Y 3 D s G f 1 c I W o y u 2 e n C x h 0 b 0 d 3 d L S r k t r S 0 4 I r L r 8 S z 6 5 / G 6 M g o d S w K 6 u r C R N I D + I u v f E M U F r 3 5 5 p t w 5 r V / c v g 6 f t O o E W q x Y g 6 h G J d 1 l p A b S C C 8 j D M m Z j 9 j i z E 2 N o a m Y A c k t 5 m J z e W R 5 2 K S f K A G L / k t g x o 8 S + y Y 3 B N F t q l J j C 8 l D m Y R X H b i w Q Q m l B k 2 N y W f R q S s 0 O 4 u h y Q m M v J Y c c 4 Y I 9 t U E F f J R B q f c K G x I Q + 9 W I Z i t 4 o B Z S Y T D 8 L m j E n 4 p T a k B v M I t M 2 5 j q I D D z 1 x H 6 7 7 n Q + L l 5 z F s b K u i F S i A D u d I x 0 t 4 m B 6 A g X / a v F 5 d 0 R H P C d D 0 + n I 9 L n P T v e m y g j I K Y z l j 1 1 0 8 + 1 G j V C L F U c Q i o n z v m U a e n v 7 s G x Z l 0 j 7 Y f + p o B X h d L v w r W 9 / B x / + 0 I f x / P P P 4 c I L L x Q l l z 1 e D 1 5 6 c S P O O + 8 c k V B q z W a p s Z G D 7 / H A Q w q N o 3 x c U I U L 3 x 8 5 f 2 k u + D x q X i P r Y S c r Y E b j Z q J u 2 a k c N N j Q k 3 O L d B 6 b X I K j P E 7 k s t J 2 V o R D J D P V P J p b z a n 0 M n l T H s k M f 7 M k 5 O w 7 x v T e O I r B M g J e L 1 S y o H X L 5 2 e 4 H w Z 9 L V Y 6 x p M H z e + H L T e v S L J Y U P O h T h F w t K w 9 V E I l S p 2 3 T E 2 4 O j N W l s 3 p D G s v v x T b t m / H x O Q k R k b G c M U V V 2 B w Y E C Q 4 Z 5 7 7 8 O + 1 3 d i 3 T X r o D j t 6 O / r x S u v b B L E 5 L L F + R Q d z 7 G w 4 8 7 y j o n g s N v J s n D D N U Q K 0 1 C S 6 E D W Z 2 x 8 E D Y 6 Z n e j B S P T K s 7 r U J C r h L C 6 z Q G 3 f 5 x k W g F + M q p 8 D J 5 O w W s 2 i R m 4 B I 7 + z Y D r / 3 G d v 2 Q s j Y a u R j q L h O 9 9 7 w d 4 9 N H H U d / Y j F Q 6 g 0 y 2 g I r i g 8 N W Q l / M P M b M V J P F g p q F W q w 4 w k I x L m n N w U a W 5 J n H H s L 7 b 7 i B 5 B e n 2 s z K L 0 a 8 N 4 t Q t y m d e s i a P f 7 4 E / i D / / 4 l s k J 2 s k J W M c b E U y 4 4 4 2 H 6 Y B T h j g A y I 9 q C + X d 8 C e Y 5 5 k f 1 Z j A T l Z v Y G Y W 1 M 4 S w m 2 j A F n A O e B 5 X y h g S z + 3 w w y k t n E q h J Q v 4 t 1 t u w q c + + Q n k M m m s X n M u C o W C W P x A U 1 U k k k k 0 N j b h c 5 + 5 U Y T y Y 7 m j M z U W A 2 q E W q x Y g F C M K 5 c U 0 d d / A H t 3 b s E 1 1 1 0 P u 4 N n 2 M p i A p 1 T C k M x v M g O F 0 X d 8 p n i l T x u 4 2 k 5 e i w m O 1 K A p 9 U u a v E 5 6 4 9 u o L x 8 p 0 s p C Y v H K w 3 O g K N 8 P B X D T h z j X L i p X d P w N Q T n F W X p m Z Z F 5 V t e 2 K x k z C 5 6 F p i z z O d c s L X L j R X h X T I 7 n j W W t m L f p G k 5 L + 3 g A W 4 D 2 0 Z s S K n m f S 1 G L N 4 r q 2 F B 6 F o F r f V d u O 7 T n x F k 0 k v 6 4 R X / 1 A q v V G G B d 6 k d s c E U d Z c O Z M a z q F i K y I x l k Z s 2 U 5 b I q A k U e J 4 E o V i c b f A z 4 J o K H j v n 2 B l i E u B c s N P P S 4 F y A 0 8 e S q D p 7 A g M a 5 H 6 g N l O g M n E J G c y s b S b 3 p e H o t Z D V W m 7 a r N j 6 z Z j 0 T h Q U d T M 6 2 E 8 0 + P A 3 g l F 9 C v 8 t 3 V Y Q T Q r L W o y M W q E O s X w a s K B V D S J 0 e o y m j y V Y t s h M 9 1 o L i J d I W x 4 8 X l R v 7 y s V s Q U D 3 f E h e R g G i W t J N b c d f p c Y q 6 V p M h Q E 2 Z j j u X N J i F W 4 6 M G n 0 6 n B U m P B V t 1 S g k X v G S w 1 c u l m D S z k U a 3 p R F 9 P Q e w Y 9 O r e P z e u 5 C I x p C M J 3 H P T 3 6 M e 3 9 6 K 0 Y G h 0 W 4 3 O k 1 8 w q Z T E d C L U l 4 f f x t y n j 4 D a I m + R Y r j i H 5 G M 7 Y S 5 i O R U V U T 5 Y q S O Q N O J 1 x F H j m q S s B v 7 V L r D X L d R 0 W k n J z U S 5 V M J m T Y R 2 N o e H 0 I M i W w Q a T J A y u O M t Q q k G Q u c g M a / M k G o N D 9 L Z Y X K w K Y t Z x k O A A y U F 7 h I 6 l z f G x e M Y u R w I 5 V c q c 5 5 T q y 8 P f 6 c K z B x d O Y z o V U I v y L U Y c h 0 w M d e x 1 7 H p 9 l 6 i N l 0 i k 4 H X L S M d L Y n p D c + M q b N u 6 E 2 2 d T S g T v 2 6 6 + W a 0 N L e I F R L H J 6 Y Q C P J s W z q F Z C c f i S y X 1 4 F E Q U L Y q U A m I 8 P L d M 5 g b C K O g N + N V D I N Z 7 V u 3 Q w m d 0 f h b r B D Z k d q D l g K F p M V U f G I a + p x m N x Q y T L G J v H E / f f j 5 W e f x m l n n Y O D e / Z i 5 + Z X c e j A f v T t 2 4 d s J o 1 I p B m b p 1 1 i 6 Z 5 T F T U L t R j x B o S K W H J Y 1 S n h Y O 9 B 1 E c a 8 N D D D + M L / + 1 / 4 r n n n s V V V 1 y O J 5 5 + B i O j o / j s Z z 6 D Z D S N O + / 5 h c g u + N g N 1 + M H N / 0 Q d p u d L I 6 C S y 6 + G G e c c T o 0 N Y / M i H p 4 A T a 2 G l p B I 6 v n J R + q i G g 8 i v q 6 O a u i 0 + X l Y r T 9 E W l Q j A y R 0 6 G S f x U w D l s o M X B b G S A 7 x D X K r f B Z W 0 S k k U s d l 4 o F D P f 1 w e 3 3 w 5 J X s E 2 b X 0 z l V E O N U I s R b 0 A o H p M 6 3 0 G + T Q M n l I J k H y 8 t W k a 5 U I b s m G 8 x s v k i v B 6 y E l w Q j / b L 6 j a x k j y X E X M 6 7 W T l e P Z t B L m J E l Q l g 5 0 7 d 2 P d 2 k u Q T K X F d I 7 o 1 D j C d X U i k s g z h D m M H u 9 J I 7 R 8 4 e w D J l S R M z p O M y U f 3 0 m A C J X k 9 C J p C d H r 6 P A 7 o 5 g v Y b z g n L f C / D s N X l j h y f X 9 u O r y j q P q V C q W M k q G V S z V q s 6 Z b 1 U L S p y C 4 K j Z b s 6 g n i K f w 1 G G T S 8 g P Z I 5 i k w M j 8 u G 3 D T 7 Q S Z J P X J R D P b a b U S O c h k N D X V E S k M s K 7 p / / 0 F s e e 0 1 s n w D G C O i 8 a o T + / Y f w s R k H D + 9 / W d I Z z L Y N a Y Q q Q x R K S h G f x P p + U 3 I S 2 R N h s N I j i T E a 3 P w 1 t y G r d O x k J t U j z r W O w 3 u q J Y t 9 W L L 1 h H y K 0 v I J D L k C 1 q g V I p 4 6 E l z h f q n X x h A 2 C N h 2 / Z h 6 o x G a z 7 U q Q p d V p C W b J A O j Y s I 2 5 F Z 6 H O h u C R R 2 8 7 m k x H N l 6 n n P b r h c k V Y V M h + k B T k + n x c r 4 8 L v T z z 3 P N o b W 3 B F V d / S I T J m / 0 G t E Q B o U a 7 y E p n n 4 l z + P r j M n 1 u l l N u D 5 W R H t e h h D W R H c E r C H J 5 Z c 2 I g x d G k 2 a K W c x B P q F i m i v E L q I 0 o o J O H Z D P h e Y m H 3 r 7 E 2 h o C o p 7 V e h G V 3 S H w Q W Q u p p d 5 K t a 6 d 6 t W L 0 q U p N 8 i x J v I P n m 4 r T K F J a s P P Y K 7 X O R H t S Q k 6 Z R 3 7 J E j C U d C R 6 z 8 j Z 5 h A V j z M 2 O 6 J m S s b z e f H 9 i 1 z Q a z 5 q d e 8 V j V h x m n 8 F 4 2 g q d G 9 7 0 M J z d R f K h 2 k X B f i a U S 6 p b 0 F J N j W e o 9 f q x 6 x Q I j R 8 P i 8 v G 1 v C m o W V K Y k 1 a H W r 1 H W B y d A x W s m A c o i 5 R y 2 b n n 8 e U R H H + h g 7 k J 2 d q P 8 x a g / i A S a Y Z s A w 0 / S 4 T X N t i B v Y 5 E b / B x H w y M X g a C K 9 E b 1 P I d 6 N / v E Q N J 8 K W k E e O O o C F Y C P f K + C c P d + p i h q h T n E k n X 6 U B t 3 U U C e q Q Q A D e 0 m y 3 f P T W z E 1 O Y X H f 3 k 3 + g 7 s R z q R w j 2 3 / x S 7 X n k a f S P 7 U S J O 9 R 3 o x 5 M P P i i O o 2 e q a / o S 2 D I x o c Y m Z s s c z 5 V i l e C s F f E 5 F r a m X B 2 W l z H V C g 6 x + J k Y 6 D U k U f i f J z P y A H J K s 4 i C m v s n r Q g 0 h c U k x l M d N c m 3 G P E m J B 9 j t T Q h C r B 4 I r w 8 p w G r i 8 e B z M F R z n J g c v B j W i M r 4 K 7 2 o f R e M p G A 3 x d G e i y N Y r 6 I U P d s 5 E 4 s M V P l E O + / Z 0 I R V V 6 Z b N m x I j z N x 5 Z m Z u m x M u L j J P H q b c h q D k x k 7 F B L J P / c W S w P z a + C K 2 Y K Z 4 v k c 8 l Y 3 3 v q D u o y a h b q X Q B L S U K o w w + N Z N 6 r W Q + G c g 6 x Q J q W 0 g Q Z G P z o t Z e h 6 y W R c c 5 + k t f n J S H G 5 H D A x Y v o z g W R a X h 4 W N Q Q 5 + k h K y I a 7 V c W + 3 E Z s u P B Y a f 9 i i Q 7 C 0 7 k y z F I y i h a 6 w 8 h 4 p F Q 5 0 k i X Z o Q e X k z c F U 0 F H M F E V U 7 1 V E j 1 L s A W c 1 M R D 0 U U x D y Z Z A o 2 z D s C p O c k p D I j C I 3 N k u A Y 8 X Q H H U y J k Z n V w j k l K M l S 5 b A 7 + d V / 6 y Q Z Z n k m 5 k A a 5 n j T y 0 E n 9 I M v 6 1 F r K D O S O V 9 U P R O t A U k u O Q g d E M T E c I Z a E k D / n a 3 y G I / 1 V E j 1 L s A v e 5 m 6 I e C 6 G z q Q V t k n O S d g a 6 6 M j z k 6 0 j u I v T G U X z 1 a 9 + C V j l 2 a J 3 R 2 D I b L e T c P S a V p h W Q z W Y w H Y 3 B 7 X a K m b p c t u t 4 m E m m 1 d U y 3 H I Y D k W D U + a J i j w g a l r C u Y Q q l c w s + J F q w u + p j B q h 3 i V w u N y w S T 7 6 s + O M l l G 4 b X O 7 e w N / + P E v w i H N R g K P x J 5 x M y K Q 6 M u x e y V 8 J U W x i Z p + v J p h M O C H W p 3 u k R k l + U f S r 0 Q W K J + f P / U j r 8 + S g t f d t U t c u d W N p D 6 C i l G G 1 X L 0 z O C c p 3 r u a q b 7 q Y w a o d 4 l U B 0 q f L Z W / O x H j 8 N i 2 D E c L S I z r s F T 7 I Y 8 2 Q L 3 S p 6 x a / 7 c C 0 3 H O L 2 6 r E y w 0 4 3 Y g Q R U 8 r 8 4 o 5 0 l H v t Q J f K b z G E p A 7 6 l D m T i G f F + N p s V p a B n 4 J J n Q + j l g j n o G 3 K Z F i h Z G h a P R y J U M C 1 e R 9 i 8 h l M Z N U K 9 S z A W L + M r X / l 7 r D l n D U Y G E 1 g a d u G X j / 0 S t 9 x + M x K V O A 7 u n s D 6 9 R v w r X / 8 D r 7 5 7 e 9 g 2 / b X M T A 0 h h d f 2 g S b 3 Y n v 3 / T D 6 p E A T 6 c H t 9 3 1 C 0 T q 6 o T / x J V b P V 6 v q D f O E p A T H d y 2 s L B i d S L P b + F m 5 P S 5 R f a E V 2 m E I p l y M 1 4 0 l 5 1 l 8 K r 0 P H / K I m p V A D t G T + 1 B X U Y t 9 e h d A t V w 4 / O / f R G W t j X D U X R j e n A Q V 3 z g S r R 3 r 0 C g z o D L 2 4 C 6 e h u a G p Z g 3 b q 1 u O f e e 3 H + e R d g y 5 b N G B 0 b w 8 4 d O 3 H N N e 8 T x 4 o n U t i 7 b z + e f O o Z e j w A j 8 e P S K Q B z 6 9 / U Q w U v 7 B h I 5 a v 7 I b L 4 8 L w C I 9 V S Y J c Q E V Y L Q b L R s V j F U m 3 d q + V p J 8 H a t l c t V 5 M X B x U o Q 7 m E F 7 h F 6 l R a t H A c N I m C m 3 W p m / U 8 P a C W + N b w D U d w H T v F P w r Z W T K c a T T Y f J 9 J q u f m n C j G V Z J g a y 4 Y J R L 6 O s f Q H v b / C n u k l X B 6 O g 4 E t E k 7 G 4 F S 5 c u J c m n 4 / Y 7 b s f E + A Q a m 5 r w x 3 / 4 R 5 i a n s K e 3 X v Q 1 F K P w Y E R r F 1 7 C R S Z p 2 X M t 1 i Z i Q x K o R i y O 6 0 I t z R A d p J v F Z y / T X R / H D u k Z j O K u I A k P V V Q I 9 R i x F s k 1 M W R B N w h M 4 r G Y X R O R C 2 B 1 5 6 1 m p k K B P 9 C R V I s F T r n b A P n m b S F Y h E 2 0 m t c L y + y K i S k 3 3 Q 0 g X D I h 1 w s D z d J S t r S 3 I G O z p 9 n c x l R 3 f V I c N g + M T W F l t X N g i x F H s Q l o s 4 Q h 2 f r 7 t 1 y E G O + V X A U R l F 0 L V z I 5 V T A w u K 3 h l M S x f R s Z M + O A J G J C 6 R I I r o m 5 8 K C T O W C L j K 7 5 2 E O m R h 7 9 h 7 A T T f d j P t / 9 Q i k e i t + 9 e B j 4 v 2 S T v T M q 9 B z H G y o C N / K J I U 5 h Z 0 H f n m K x 0 x y 7 Q y K m o q W s 1 r E t v y Z 1 S k h 2 Z + D O l k W 5 J w g s q 0 6 r x u X 1 G X g j 7 R W 9 z o 1 U f O h 3 k V Y 0 W C H Z D d J J V s 4 C F B B d t Q F y 5 Q T / m Y / N e I s H A G b K G 7 J j V n x L N y f 8 p h T 7 6 F e 2 D h c H g z i w r M v w O N P P 4 F U M o V 7 7 r k P h s M C l Y j l 8 / v w 8 1 / c h R 0 7 X 8 e j j / 0 X r r 7 q S m S H 8 3 T y C v l I e T h C D h R S B c g e H 5 R q z t 9 k p g c O K 1 1 L M Q 2 L N 0 O 2 j e g 4 T d d N 9 p R X V F T V I W x / 6 V F E P M R z V 5 P Y Z y G E 6 N r Z 7 1 p s q E m + x Y g 3 k H x s F J q t w 4 i l V c i h Z d S w q O c n H p 1 e G E f D G Q G k h j N E K D u s p L 4 y N h c a f C b J 2 F p N H 4 j T s z J c f j + s N i v y 6 b Q o q M I Q / g t b G 4 O I G F N R S u j k T 8 k o L 7 W h n 6 z W X 9 8 7 i j S 8 O L 8 z g H / 9 0 G m w h y 3 I x V V h e Q p S C b Y C W S x P R d S f 4 P e 4 B B n f S 6 V k k N 9 k F a / Z Q v E 6 u e x n l c o F j K Y c 6 K i u f 1 A q 2 P D A c y 8 i 0 L E W 5 e F n s O b 8 i 7 B v 1 1 b s 2 3 c A E v l m U b J k v / v l v 8 b D 9 9 6 G z m U r o b R c a u 6 4 i F C T f I s N J + A / c Z G V n 9 9 + M x x 1 p 2 F w 8 3 9 i 4 7 3 f Q H s g j 2 d 3 P I N / / s 5 3 q V E + g r L X w M / u v w u y n s L 2 T b u w e 8 8 + s i J P o O 6 0 A P 2 F U f I r I n 9 O V C c a z S D W k x I k Y M L x C u 2 + i B v h 5 X 4 E u 9 z w K S r O X 3 0 G b H 6 X y B T f 0 p e C q 8 E q E n J 9 9 W 5 4 I y 7 U h f 1 w N z j g c r t E a J 1 X n e f S z R X 6 9 8 d 3 H 8 A V 3 3 w N / / z Y A O w O s k b k b / G 5 b L I D j S 6 V P t u M t d / Y j N e f u w v / / F I Z f / v z 5 9 F 2 2 n m w O Y P Y t O k V j h 1 C z e V x z Y d u Q G a q B 5 d e f C 6 G + v Z V v 4 3 F h Z r k O w X B n D v r w v c h Y s 8 i n U o h l U 5 h o H c v N U A H r r v 2 t + E P U e P 2 u o R P c / 8 D 9 y O e T q C r a 5 n Y d 8 m S Z v H I x Y r s f h n J Q f J b l n j h C p t Z 3 s V s G c 4 5 0 z M Y P O s 2 2 p P G X b u S w n e q c y t 4 / w p Z 1 F c 3 y z F b x O x e T d V E 8 R c m E g c n t H Q J O v l Z 3 3 5 4 g P Y z 0 D + l 4 c Y V Q Z K c d H L a 5 + B E D p t 3 9 u L J A x q K e g W n d T X i 5 Q E z 7 3 D t 6 l U Y T V T Q s u J y R D r P R X 3 3 h S j K d c h Y I l C V J g S X r h H b L T b U J N 9 i w w l Y q O N h b U M R s k 9 H J q t i w w s b 8 I F r r 4 V C 7 O F x o r n B A s l q w 8 a N L 8 O l u L B y z T m w S 2 Y i a 7 R n Z s k c E y w D y x k r H d O U j V y k h a v S S m U Z w Q 4 P + U A G J s a n 0 N h U f / g c X D f d W n T D 4 i o K s n 3 g n 1 9 D P F v C B V 1 + f P 9 3 V 0 H L 6 X h t y 1 7 8 6 T P m R E e Z t u G l Q r d 9 6 x J 8 7 / s / R G v H C p x 5 8 Y e w + e m 7 s f K c S / H M I 3 f h h k 9 / E Z l 8 A U k 0 w G k t I l t a n I P A N U I t N v y a h N r + 6 L / g T / 7 b H 5 F / I w n Z V U w W Y S 3 b 4 W 5 2 C M u h l 8 m T k g z Y F D s e f P g R s a Z u L p P F t h 3 b s f r s c 7 B l y x a R F B s M + k T e 3 e c + / R l I 1 U R W J k p J p + O R Z O M k 2 e j + h P C 3 v J 1 e R C c n 0 d z S R O d U Y S t 6 6 f x i l 8 P g s L 2 5 d I 0 Z K r / 1 8 Z 2 4 a e P 8 P M B t 3 7 o U + 0 c 1 p O M T W L l i J e 7 / z 9 s w O T F F E p L k 3 g d v w M C h v V h 3 1 W 9 h b C q B l H W 2 1 v p i Q o 1 Q i w 2 / J q E Y K 8 u T 6 F j d i m / / 0 7 f x 0 U 9 e i 6 b G B l i y T p T z V p J m K q B L 5 B t 5 h P V g N 9 p Q Z f T m L d j 6 9 J 1 w u r w 4 c 8 U q t H Q 0 4 4 4 7 f o b f / 9 L v i T l U D N P 6 G O C V A u d i z d + 9 L B 6 f + O w K Q T Y u I X Y s s A 9 W J E N p p 0 P w 2 X t 7 D + H G 2 8 z B 5 / / 6 m 8 v x + v j 8 Y 7 O / y P v w t l x R q W I x Z x P n C o u z 2 d Y I t d j w J g j F j c 3 n A p L U 0 X P O H D c 8 j v b 5 t T T O P Y N 9 G Q m T U + O Q P O Z y m l x j f A a T u 2 L w 1 P u I Y H l 4 / E F R P + L n v / o F v v C F z 1 Z t y N H g h p x X c 3 C 7 Z m t P s N U 6 7 3 9 v E s + 3 f v P i K k m P B l s y D n Y c C Q 6 G j L r D O L N F x 7 M L 1 D Q / 1 V A j 1 G L D C R K K Z 7 e G K n 1 I p 5 P o 7 x 8 Q Z b 8 2 b n g W n / v i X y K u 2 b D C l 8 a D j z 2 I 6 z / 2 W S T j Q 3 C G V D h l P x y W W S 3 G o W u z t v g M O B 9 P p 9 7 f I u Y r M T e 4 / p 7 P W Y H F 0 D E 9 N Y 1 I f a S a t z e L 3 I Q O d 6 N M 8 t I C W 2 D + 9 T P B e c k b X g 1 e O m L q B q + e a P c o s N p k p F Q L t g w f f 5 7 V q Y B a l O 8 U B V u j x + 7 8 L q 7 9 y O f h t x X R 0 9 M j L F Y 2 M Y b M R A 9 s L j c e e f g h X H / d h / D D m 3 + M + H g B O 7 b v w w M P P I z 6 + k Y 8 8 c R T O P O s V W S N Z i 3 K 9 L 4 o 3 B G n K J b C t E g T s Y I u Q x y X i c d S L 5 v O i n G k m S R Y R m I g L m o D W s n A J H o z K K b K U F M 5 F O J l Z O N J k p p E T o O X q y l B z + v C 0 h X S R S J U U e z H f c h L / a e + d W L U L N R i w w l a q L k I e S y g t k q y z 4 K A Q 0 e x Y k G F / B 6 n J Q + v k k c o F M H 0 9 C Q e f + x x t L W 3 0 j m s S K a S u O 6 G a 1 H Q 3 P B W s x j i v S m E u o 9 f 4 4 / 9 K D W j w R M w Z R 8 v N u 1 v O z p / L 0 t k Z B j K K B Q 4 4 Z B 4 6 n t B D D h X d L J 4 Z T t y s R y m s x N 4 b t M W d F / 6 G W H N 2 C o G H U V E 8 7 N R P J k Y r X M P c g q g R q i T B G 5 e J / R F v w V C H Q + X 1 x V E x K 1 C k q t s F D G S y M L v z U D L l T G d 6 0 J 3 R I a 7 G s V L H s o i 0 D X r H 8 0 F E 6 l Y 1 J F R i 4 g Q m c R k R b r W 2 G A G 4 f Z j r 7 I e z V r g d + d I T N p h W C r 4 0 b P j K G Q q + P I H m s l y 6 d j w 2 q t 4 5 d X N W L K k A 3 U k J 5 v r Q 1 h 5 x t m Y T u v Q t Q z 2 7 t 4 B L Z / G O e s + i b 7 d G x C O N J D 1 D c D l j a B U k T C e m i t Z 3 3 k c 7 S X W 8 B s B N 1 k u Z X y y s b M / h + R o i n 5 o m R q 0 j o 5 Q P U J K F 5 z k u z R 6 + 6 A Y G j I l s / 6 e Q l K O I a y Q p o r H m b + s l o S m j M H h T + P A t A 1 c p 4 / v x t d w 7 D o V O j T U e d j / c m I g Q T K R b N W P n h v B H V v G 8 P K O H l z 2 r z v w l R f s O P c j f y e m 0 j c 0 d + K p p 5 5 C G V b s 2 P Q M e g / u x a r V F + C D H / k c i r F 9 6 G 5 v x u a X n s N j 9 / 0 U r z 7 9 c / j J + i 4 2 1 C z U Y s P b b K E Y K 8 v T a F l l W h G e 1 j E z h S N T G Y V e L i E 2 l k O w 0 Y 5 y X w C h Z T 7 k i y n o S p r 8 L p K L T b N y j m f m 8 v p R 4 y k 3 l g X 9 U J M a r v 7 e T m F + N 3 7 1 w u p W 8 1 E 0 c r B Z 3 P S o 0 q P z c I j 9 y T 9 b i f f / m 5 k + 9 A c f O A v t D W + 8 j I 1 D M Q t j c s H + y T 1 P w t 1 5 j a g v v p h Q s 1 A n C a Z H 8 c 7 g g B S G U f V B r B a H q D F e R B p j / R n o u o 5 Q s w O W o Q Z o o W k k S o O C T E y e S K v H J F H 1 z 2 7 x w y 0 1 o t 1 n Z l J Y x U z b M t R C G V N 7 Y 4 g d N F f c m M E 0 v a 7 E 3 c L P y v R q U K f L I h v i 2 S + e D r d s x 7 9 9 b A 2 u t T y N T b / 4 G x x 4 / h a 0 B i z I 9 z 2 D o M u C Q v 9 T a F I m U O / W 4 U z v h F M m 0 U r 3 U C Y G p f I V O B c h m R g 1 Q p 0 k v B 2 / / c r G t 1 b E p G K R M N l v y i O P p Q k O S w h q J Q Z f 0 I o S + V K l X h + s X V H 4 I w 7 Y R J q S 2 S x 8 0 l J R 6 N 9 n N R 9 5 P 8 5 2 s F h V Z B N 5 5 E e K k K r j T v W r w g g v C y L R m x W r 0 O e n y g i R b + U g / 0 0 v F 6 C 4 F D g j Z k U k Z 8 A B P V d B y R 1 A I B D C J / / 8 J 1 h 3 1 b W w 6 5 N Y s u o y b H n y V p G f e O + d t 6 C S n 0 Q m k 0 b f 5 n u w 4 e 6 v Q 5 p 8 A Q 3 u E v z F Q 2 h 1 R s X 4 2 2 J C T f I t N h x H 8 t n I B + O Q 9 k w E 7 c 3 i k n D y 8 L I 3 L P 2 s s Q Z k s w k Y Y Z J j N i v k O e l x i V g Y r R G F P K 9 Z H 4 m z J C 7 6 h 0 0 o V y r Y / o 9 X Q J I s y M Y K R B A z e 6 H I 1 o P L K t M 1 8 g r y H G 6 P 9 y U h 2 S U E W u a U e S a r l h r I Y x t m V / B Y C B y 1 9 N m K K F Q U 2 K 1 l V L L j c I a X Y i J V g c t m w e O 3 f R V r P / X 1 6 t a L A z V C v V u x A D F X O Z K w G G X Y S w Z J w D L c D U 6 U f F M 4 s H M M n W f U i f l K C h F r w W n y h O j + F K 7 9 + R 7 x / O s X p R G q C y N W d C I 5 t B u D Q 4 P o 7 u r G 2 r W X o 6 W 5 H t N Z C e X R B J S g H a r d D R d J t p D b w H g / W T C P H w 2 F L D b n g + J Y b w V M 2 r L B u Y m L q / n W C P U O g B U V j 7 m c b C i S g U u a N Z J f s x Z O J X 9 K 1 a n h S 2 4 k p j L w k i z z S M 3 0 2 n E 4 g M A 4 d 6 k X P / 7 S m b j w H 1 5 B S T e w 8 a v n I R 6 P 4 7 d / 0 C c + v / P z 9 X A 6 H f B 5 v Q g F z b G s + E C S Z N / 8 h Q F S A z l 4 2 9 x Q x 4 v Y V f Q i V 3 w n v c u 3 H z V C n c J g S e W y c 6 D B Q l K L Z 9 v O 9 9 X 4 8 7 n j o e z u G M N P 4 M J l F 0 H L F h D q M h d X K + l 5 G G 4 N q p Y V N f K u / T 9 H r + F k k y V s + v p F 1 V d s A A 0 c 3 D W A T 9 4 z L l 5 z s G E u U v 0 5 + D v c 5 g u 6 B l 5 B U S / q m L S 6 U E d S M q y Q X 1 e o Y M / E 4 p y G 8 V Z R I 9 Q p j I j X i s d / / k 3 c + D / + A g / d 9 U N o q k p O f g A f + v i X q B H n U U 4 n I D l d 0 J U 6 M c F P I d P Y H S L J N V q E p 8 W G k l q C T N o p 1 p u A 3 M H F V c p w K j 5 c 9 t U e c f x / / M R y j E 3 n 0 T e a x 2 k R F z 6 y u g E y p y J x I i E d K 0 9 W J h X w Y W l Q F 2 S d i + i B J I I d P u T G C + C l 1 g J t P o z t S S B E 1 q m Y N F A O O T A Z q 2 B E P f Y 4 1 q m I G q H e I Z w f i m F r I j z P g h w L T s W A W j q i x R K a g 1 b U K S m M D v c h l U 5 j e i o G B x F o Y O A Q J s Z G Y F N k f O 7 3 / h Q K i n j u 2 a d x / c d u h F M j Y v k N f P + H P 8 H Z Z 5 2 F y y + 9 A F Y 4 U c y V M D E Y h + K 2 o i y r a G o 5 e l x o I k 1 b K h X 4 H Q a m E x U o S b Y 6 B b j r X a I 0 W K 5 o h e F M w 6 I F I O s F 8 t N 0 e L s j i O W s b N I Q K Z e g + A x Y b R K G B o b h c 0 T w W v q t + 1 G L E T V C n S S 4 O d K l 5 D C e c w o S C f n 1 N n / z f E y m n U y y j S N k W q k i z h v x W p C J k z R z N s I / N o T 2 8 + q R y u T h d d u g 2 D 1 i 6 v o d d 9 y O f Q c O Y N W K F e K 6 r r / + e t z 3 w I M 4 1 H s A f / W X f 4 E D B / v h c T t x + s r l c D i c m D 4 0 i c D S o / P + v n 7 r J j z U Z z q I z / z d Z f D a 2 T I e f a P J R B J q z o 0 9 e W / 1 n X c H a u N Q J w l 1 H g O V / A T 2 P f s f a E I P K i P P Y f d T / 4 6 B l 2 / H n q e + j 3 b H 6 F G y 6 c 2 C i c B k L e o 8 A a 8 i A h 9 p t Y J D U 2 V M 6 f W Y y l R w 0 N u K + E A c b p c T u a y K Z 5 9 5 D n q u C L / P h 4 s u v B C B U B h 5 k o 5 c L 6 K 5 s R 5 n n n k m b v n R r d i 5 Y x s 2 b 9 6 M b 3 z r H 7 H r 9 d 1 w N h 9 N B C 5 o G Z m 7 c F u O f L N s B c m h N N K j G W R i B T z w q 4 e h F y T 4 X P U o W i Q M v v o L M R W l z j Z / U P h U R c 1 C n U T 4 X Z L 4 q 1 B D l 8 n H K V m c M H J j 2 L f v I M 4 / f w 1 6 Y k d n b f 8 m c K 4 c R 7 D T B T W h o e g 3 g w o C 3 B J 0 B / z 2 J n p K f p G Y H z U f P C 2 e V 3 S f 3 p 9 A Z I U p 1 y b 2 x M B F L 5 1 e J / l m x 5 7 T d K C n F 3 3 9 g 9 i z Z w 8 + 9 c l P 4 b n 1 L + D g w R 5 c d M k 6 V M o F O D o / W N 3 y 1 E W N U I s c V g s 5 8 M a v a b q O g F w p 4 7 I O D V q s D F e z m d P H 5 Z o r Z Q X Z T A L e A B G d z J 0 M F z b 8 6 m W s W n 0 O W t v a I d u s k A w r X t 2 1 C 1 + 6 x 7 Q o 6 / / g T P h a v G S F s v A 0 e s T g 8 M x U C 5 5 2 s R D Y k r E f t y 1 K c l N n v 4 x r A d L 7 Z F V P d d Q k 3 0 k E L + R 8 o u A Z s x H a / u 0 m E 0 O X r C g m K r D 5 q C F r b I f Y r 6 s g l i W L Z L W h T F r R p o d h r 4 R x + T V X Y u + u 7 Y h O T W D T + u e x d d O L 2 L b D j A I y J L 9 M U t W G + u 4 G P P v Y g 3 j h 6 f W 4 4 H + / I v 4 e 2 j o / / M 4 W U Z 3 W 4 W q U Y S P / j V f Z 4 I H Z j F Z 5 V 5 C J U b N Q i x Q u x U B + g c j e 2 4 W V m U H o X g / 0 g B v 5 w a 1 I a g V 0 r j 4 T T s 6 P k 2 x w W I K Q K q Z 8 s 8 q z C X P R f X F I N g X 9 E g c b L F j d F h B L f x Z Y s j k d Y i 3 e s / / 2 B b H t S / 9 w I X U M 5 r 7 5 C R 1 7 i 0 4 R O e E B 5 t U t J V F D 4 t 3 W + G o W a p H i N 0 k m x h + 9 O I X r 7 9 i J j 3 / v Z Y T r G 5 E e G 0 V d y Y P C I P l I E 0 5 k + s p i X I t n 1 z I K C Q t y n B D b W E / S z o H T X F a c t d R L 0 r C M 7 H g O L j d X h D U w M T G K z j o Z 1 5 w R h r N K p u S h D F 5 O e 4 i 0 V i R V C d M 5 K 5 5 5 F 5 K J U S P U e x T j C b M m n p X 8 n M b W Z n z o E x + H L W z A 1 V m C N e S D v 8 u O 3 H Q F x V y R 2 G Q n u Z a B V b f D F Z 0 U l V / L J B W n M y U M D I z C v 2 R 2 z C q Z y q I v q u P p 3 T E R Z R S r E s 6 p P / F u R 4 1 Q 7 x F w S D 6 I M W r x e 8 X r r 3 9 q H W 6 + f j n + 5 P 1 t o g A m Q 0 z N M I g A F g V W 8 o v k Q I F c K g U V q 4 p A p w e O i B V 1 y 8 L Q U g V w R b D 3 / 9 M W f P T H g z D o 8 x l 0 d H Y I k j I 4 H L 7 C n c G B 5 N H R w n c r a o R 6 j 4 A j b n f f + l 0 0 t p 0 J j D 2 P s x p y 6 D m 4 A b m 9 T 8 B u 8 x L h T B I Y p S X o m T I z G 2 L T c e S n 8 2 L l C 4 Z F M o l R T J e h F 8 z i l 4 z 0 h F l S m c F + 1 Z Z v X H w 4 t 2 / 3 I J B x H 7 / w y 7 s J t a D E e w R s L Q L W O C a H e 9 C 7 b y u u u P r D k P Q S G h t C C P g C K G Y z Y q l O q 2 K F m s y j q F a g T q m I n B 5 C N q 9 h c H A I L 7 7 4 I l Y u X 4 l 1 V 1 6 O / 3 r i S V x 5 x d X w e u 0 o F E s o T h f h b f F g c H g E S 1 o a x D k z 4 y W 8 m j l 2 J s S S o I 5 W f x n R r B X j G Q n Z w q n f v 9 c I 9 R 7 G G m k K w S 4 f t F g B j p A N F X J 6 e D U O 6 9 K E W O m d J x K W t A o q u S D W r 1 + P F S t W 4 o U X 1 u P 8 8 y 8 k M l 0 B T d P Q 3 9 + H H / 3 4 x 7 j 0 s s u x Z / f r + P K X v o x g 0 C 0 S c D f l j l 0 N i d E c k L A 6 u w G D d R e i 2 V c W g Y p T H T V C v Y d x c V C F O 2 I h m a e Q 2 2 R K u F R l g P 4 3 m w S n M k 0 N p x D I L o E r 4 o S n w c z k y E 6 U 4 W 2 S x d K i L i I P 1 9 r T U Y S W K M E Z I G I a J f T s z G L I e f z C K 1 x 0 h b P g O X j B i v N 9 y 7 R T n l Q 1 H + o 9 j F c S T m S T x B p r U d S W M D H b v x b J T 2 q L r E K g 3 S f I t G 9 S F m F v x e 0 Q 2 e m c O c F h 8 1 I l L z L L 7 X 4 L E h M q 9 I w F M X + o e p T 5 W N m s o D O Q w 1 J P C j 0 b b k X P + h 9 j W a Q C j 8 1 A s u h C C 0 l A 0 5 s 7 N V E j 1 H s c m b E U L J I F m d G j a 9 x N 9 a e Q H s 7 C 5 j F r k q 9 s 0 O F 3 l K G l Y i h r i i i 8 M h e F f A m K r J M P p m K l K 4 m z E c W y w h T a c + b q G o z x v u 2 4 6 9 b v 4 a m H 7 0 R D S x v O P P M M + C w J X N x l w S 3 f + x a d o 4 T 3 L d e q W 5 9 6 q E m + 9 z i U c h F r V 5 R F m T G u s 6 f b U 4 B L E + l H P r Q h M 6 g i 2 D 0 b W M i O F u B q t C H P a / B 6 3 A g 4 K q I Q S 1 m 3 w t H u x + a h o 5 N j L a Q d 1 y h J b N W D 1 W V s S G Z S q 2 O Z x + U A L m 7 X 6 N G K T D Y P l 9 O c w d s X k 8 X f q Y Y a o d 7 j k C p l L N M m 4 Q l a 4 W / 1 w S A i V V Q F Y 4 N D a G l f e n j l w h n o B V 3 M 8 s 2 N l 0 g S 5 q H m J e y z 1 s G o h t 1 P B M 0 k 6 8 Z S Z i i + 3 l P B W c 3 m 6 o l H o j c q Y y B + a p G q J v n e 4 6 i Q Z e j z N s E o S G K A l 1 e c S U Q n 4 V t V Q N Q y f 2 F o N V M Q Z G I U 8 j m x O N t e O X K Y T M d I L j + M 6 v i x I B P 7 S r z 9 q s a F y c T o r n t r d Q j f S d Q I V Y O o U 5 4 M B 0 m 6 p a i R W y H X q U j F 8 r A 7 T B + J p 1 a M j I z i 0 n / a K i o h G W U D v 3 X 7 X l z y v U 3 4 w e O v i W 0 Y 1 V k b x 8 T c i l + j R K q r l m l i f O w o z L F 2 d e 4 T z 9 B f D K g R q g Y B 9 l f s L j c K m S K 8 t m Z 4 g 0 7 w M m l j 2 R S 1 7 z I 4 p W 8 G X N y l V F W C 4 4 n Z L I m 3 g q J x 9 P 6 3 3 H I r t m z d Q X 6 d F W t a J S x 1 p d E a q G B J S E L Q L S H s s a L Z b a Y 7 v Q m l e V J Q 8 6 F q O A w u w n + p Z Q s q S 8 9 A W h + F b m i i L L M D Q W i T V m y c N K N v H z w 7 I s a P b n u 5 g E K p j J W t R 6 x Q f Y I 4 v 6 u H K F u G b H H C I 8 0 u V 7 p j 5 2 5 h 7 V J Z V R S 0 7 O 7 u w m N P P o v r r / 8 4 / u P 7 / 4 a A 3 w e v z w + 3 1 w 9 J d s H T 9 b 7 q n u 8 8 a o R 6 j y F + 8 D m M H N q N i 6 7 7 U / R u f g j N q 3 + n + o m J i E v H c k V D 3 p q E H O K M 9 A p s 8 E J K h G E P z 5 q D 4 Z S M A 5 N v P W D A l u W 8 z h 7 4 j 7 G a O 0 / B 1 4 w k n B Z z c H g 4 6 c C B K T M q y P X U K x w m J D g U a V F N T q x J v v c Y 6 p Z f h Q 9 c 9 2 k 8 d 9 c 3 k Z 4 e x u l 1 a T R K g 3 j t 4 X / B h r v / Q S w B e t u v b o c v W A 8 9 7 o c H b S j m Z D j r n b B U 1 9 a N Z q V f i 0 y M d V 2 F Y 5 K J I e Y R E 5 m G c h v R k x g 4 P H O Z s y p m s i v 4 b 7 H N 9 K 1 Z q P c Y 2 D J w g c y J v q 0 Y G + 7 H Q O 8 e N L c s R W x q B D d 8 + k u w W 1 R R N a m o Z d B Y V 4 9 r v r t L 7 P f p u q 1 w u z 1 Y d s X v i 9 e / L q 4 + Y v C W r Q 6 v i s j F N u e C p d / c 6 O F i T 0 2 q E e p d i g P P 3 Q w X + R j n X X U j t H w O q f L x E 1 X n g k n H i s p q 0 f H n t 2 8 Q 7 / 3 k D 6 4 W 9 f 6 m 0 r 9 e 1 I 2 r P r H f d V l H o f r O L H g h 7 A q X h D o O F j u h a q v A v 0 u x r L 0 R 9 p Z L 0 W C L Q k 1 P Y M O j t y I / v h O T B 7 f g 7 D O X I 2 h T s f e V h 2 A r R d H e v h S Z o c 0 I B Q P w 2 C v Y 9 O h / o G / 7 U + g 4 6 y q c 2 0 3 H U R Q 0 h w M k r w z I k k F W Y 4 7 J e J N 4 5 h d f x 7 r z T s M j j z y M F r K M D z / y K D Z u 2 o a p q S n c / 8 B D u O C C 8 y E r M h L x D C A 7 x d i V L N t F z i B j s W d P 1 C z U u x Q R d w n R v A K v g 9 z k 1 E F s 3 / I S 7 H Y H e v b t g t f r w 8 X r r s H 6 J x / C J W u v h N e p i B U 1 t m x 9 j a y Q I m r s j Y 4 O Y 9 m y 5 X A 5 H W h e 0 o 5 4 d E p M 1 Z A V G / x e D 8 J 1 E X S f f g H + 6 8 E 7 6 T 0 H V l z 5 e 9 U z H x 8 8 7 t Q U k H B 6 Y w l F E X s v Y 3 o 6 h o G B Q T q O g n Q m h 4 D f i 1 2 7 d o r o 3 s U X X 4 q f 3 H o b v v g / P i f 2 r 0 m + G k 4 J i L I P 1 B J Y 7 n n k E i R Z h t 1 K D T 4 7 j G 2 v v Q J / q B 4 H i Y x N z a 1 Y c 9 m H 0 P / 6 8 w g 3 d m J q c g z D / b 1 Y f u W X z A O d A I 7 0 n 2 a g l Z N w W P 1 0 L d Z j S j 9 u r F w t a b G i R q g a 3 h B O m w V q 8 d d v J n u f u R n 7 9 u / F B z 9 8 P f K p c X z y x h u g a S W y n D K R S M Z E f i f q H a d X t z 4 2 F r O V q o X N a 3 h D v B 1 k Y r y 8 8 Q X c + K n P 4 / 5 f 3 o a R k R H q z i X 0 9 h 0 S q 3 r 8 2 V / + D f y 2 J e Q r k R w 8 8 x y x f a i u E a V S G X m 1 g D / 5 X 3 + O 8 y 4 w 6 1 R 8 5 0 + v F Y + L E T V C 1 X D S E I 1 G 8 a e / / 9 9 F K H x y c l q E y h v q 6 9 H o K 2 N 4 c A B 2 K Y A L L 7 5 E + H C c U 7 h m z R p 8 8 t O f R d l i w 8 6 d O 7 F 9 6 x Z M x 5 L 4 + 7 / / C j r D x 0 6 q f S d R k 3 w 1 n D T w e B K T 6 b w l R Q R c 9 K S a 7 c B I j + U R b g u K O h b j u a 0 o a R I K M T c S y R S 6 T r 8 Q E w N 7 8 F s f / K A Y p 9 q 1 a w d e 2 v g K n N 3 z s z w W A 2 q E q u G k g 1 c 8 X B 4 5 9 t Q M w 1 J G r N A D B 1 m s i t 4 M r 8 N c 7 v R I L E Z f q i b 5 a j j p c C j H 7 s M t D 3 0 H 6 1 / Y B r + 9 F d s 2 9 e O R B / 4 T D z 7 4 K A 7 1 D d K H F q R K w x j O v S K 2 9 d o X V 9 o R o 0 a o G k 4 6 + n O p 6 r O j Y V z 3 V 7 j y i k s R J 1 + p o 7 M Z 1 1 z z P i H z p q N x I R H z a h u W u C 8 2 t 1 2 E 5 V x q k q + G k 4 4 r E u v x a l s 7 L m 2 c n b I x i w r S l T H 4 p F Z o l S S c 1 i C s V g V G p Y w x a q p N P o n 8 r C J K y O K 1 g Q j y x c V F q p q F O g W h a + b A 6 L G a 0 o K z Y B c R Z E 4 j c p v F W H i F e E b J m K m 6 J E E y J D F P y i E F Y R 8 / g H / / w U 2 I J V L Q 4 i P 4 1 j 9 9 B 2 O T 4 9 i / e w z 5 o Y 2 L z E Y B / x + O w f L / S 9 2 u 1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 G u i d = " 7 8 d c 0 1 1 d - 2 c 8 a - 4 9 1 3 - 8 c 5 d - d 7 7 1 2 5 2 5 5 a 2 f "   R e v = " 2 "   R e v G u i d = " 9 f 6 b 5 2 f 4 - 6 a 8 c - 4 5 0 7 - b 5 4 9 - e 0 a 6 8 a f b 3 7 9 f " 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 A F = " S u m " & g t ; & l t ; M e a s u r e   N a m e = " n o d e s "   V i s i b l e = " t r u e "   D a t a T y p e = " L o n g "   M o d e l Q u e r y N a m e = " ' R a n g e ' [ n o d e s ] " & g t ; & l t ; T a b l e 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7 6 6 0 e 7 5 - d e e 3 - 4 b 0 f - 8 7 8 5 - 2 9 0 3 b 5 a 7 5 3 b 1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 1 1 . 7 1 5 8 9 2 4 0 8 6 6 0 5 6 5 < / L a t i t u d e > < L o n g i t u d e > 7 7 . 9 0 1 6 1 2 0 0 5 0 2 2 6 5 6 < / L o n g i t u d e > < R o t a t i o n > 0 . 0 0 8 2 7 7 6 2 1 4 0 4 3 6 6 8 0 2 8 < / R o t a t i o n > < P i v o t A n g l e > 0 < / P i v o t A n g l e > < D i s t a n c e > 0 . 1 0 6 9 9 2 6 9 1 1 0 4 7 0 3 2 6 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k G S U R B V H h e 7 f 0 H l F z n d S a K f l W n q k 7 l X F 2 d c w A a A M E c R E l U t G T L t m z L 1 i g 4 T / I a z / V 9 b 9 a M 1 w 3 r r X t n 7 p 1 w Z 8 b 2 n b H H U b K C J T k o U D I l M Y i k m C S B E b E b n X O q n M N J V W / v / 1 S h u h s N E p I o G 6 D 5 U R A a 1 V W n T v j 3 3 t / e / w 6 W L 5 0 p N v H 9 o m l + x G V v 4 t 7 B O g y p i q K x A T V j p Z / t c A U V 8 X t G o R J A w F O A Z b 0 f k T E / i o 1 1 q I 0 q I r Z J W C C J 9 z T R Q E a f E z / v h 7 E c g z S W a v 0 L 8 F h 7 4 L K G U C k b 8 H g k p I 3 Z 1 m 8 6 i N q m W z 8 d j Z 1 X M n B 6 3 A h P u a A Z F t i l 9 u U 3 k d Y v w 0 n H 9 9 L 3 M K q N N J L 5 b g y H d b q + T T q f O H x j D h Q V K 8 L u h n h P O p W C P + C H 1 W q l Q 9 A V 2 W 3 Y 2 d 6 G P e 9 G 1 4 m Q e M 9 + q K q K U q k E u + K A v 9 c n X j M M A 8 l k E m 6 3 G 5 q m I R y J w E K n Z b F a x O / T u n m d h 6 8 t n U q j Y o t j K G S I f x t 6 A 1 a b F f N J G 4 5 1 6 e K 1 N v R m H T a L E 3 s X s u i + J d x 6 1 U S 6 Y o V l o 4 L I c V f r F b p P l U 3 0 e g b E z / m a F U F X 6 3 q V R f H 3 U T C W o p D G 0 6 1 / A X 7 L A B w O p / g 5 v Z C n N 9 g R P e 4 R / z 6 M Q q m O g M + J b N W K c 9 s O v G O 8 j m d X n H h g r C 5 + / / i C e Z w b H b Q K f n D U N H r g j S Y c F i 9 W 9 0 a w 1 x i A O 6 i j 0 e g c l o V p Y e s Y m j 0 p b O 2 t 0 N v 5 4 T d R a m y b b y B Y 6 D S O E o T d g H k T + f d W 2 I Q w J U o S k q q M 1 F x B / M 5 j j Y v P R m z H x b 8 r j a T 4 + z C K a w Y q q R p 6 b 4 8 g P O n C T s F 6 R Z i a 9 B 9 / C 6 P e y K F e N B U C / x z y r 4 m f 1 W Y J o U k H J F r p L j o H Q z E X s d f n h d F o Y G 1 t A 3 p D R 7 1 e Q z Q a g d 1 j F 7 8 / D I f D A a / X i 3 q u g V Q q K Q R s Y 2 M D T q c M l 8 s l / l g t F h R W D w o E o y 1 Y D E V R h C D 7 n e Z C F y C h b h p N x G u 5 1 g s d s D B l F k t X C R P D 7 2 w K Y U o t m v e U 4 b R 1 v n / / d 0 T l C b p T 5 r 0 6 D C F M K 6 Y y Y q i o i L + 1 m o 4 t K U C 3 m B T n b F W c 4 2 H 4 S Z g Y P p n U K / 3 6 y U U n T v e q 4 r W 9 o q l 4 b w b 8 U A L F m F 8 1 F 9 Z d / S 7 c 3 u O h h T 2 F L s c x q L q D X j V v / G T f H I z V M J z R u t C U L C B + 6 6 D 4 X R t 7 M 1 l o F 3 s Q s I z y C o d t a w L H 4 u a x 2 Y I 1 o N P f B q q a F S N k M T x j Q U h r o y R k E f E e t g 5 h y 3 G 4 G l E k L 5 R I E 6 e R 3 y k i v 1 k U v / Y P S / D E W h q Y T s u Z J Y 3 Z Q o Y s E 8 N n 7 U c j F Y D u N R d k A x r 9 V 4 T R N B 8 s g 6 1 G N V d E N W l H Z o G s c 7 k J m y R h Z H Q E s o O E w u m C L D t h c x x c d H k S Q k a D h K 9 Y K K G s F t E w L w 9 D Q 0 P Q P L s g s y W s F K N W 7 i z u w 2 g Q Q 7 C Q 0 M 2 v J h F y d R Y n G 0 m r Z E F o y I f U b L n 1 q o n s U h 2 R C d M i H o b N a h 4 j N h F A T l O Q J s E K y y P i N U b L U F 6 B q Y C u g d F d W N K m Z a 5 U c k j N F G B 3 2 T A 1 a I V n U k V k 2 o 1 s c w 7 b c 5 v i P W 3 w V + R W 6 L 1 X G A P w 0 i a v I V o b r X t 3 M + C H F i h / U y M z b R M / J 8 u S W P B l h a i U M U m v 0 G J L 9 Q i G K E 3 t k q W a o p 8 t U A 0 J e W N F f K a 4 V 0 H 6 c g 3 d J 0 h z j k X F g n V K R H k G t l E 2 d s R 7 z i 3 f J v 7 M Z z I k T B p S Z S v c j g Z C 4 0 4 6 X h P Z F T r G b E U s J q Y 8 X b f 4 E J k M I N j r R 3 D A L 4 5 x G O E R P 5 I z p d a / T O 1 f a m y h q 6 e P L F N W v N a 2 m m 1 r m q D 3 F 7 d L i B x z Q a / R A p 1 0 w h N 1 Q 6 l X U K B z y K 2 T o C S q 0 O o 6 l F x n F Z a J I g Z 9 p v S w I H i 8 J D R W H 0 L h o L B Y T B e t d N 1 F Y 4 u s v v l I 6 G 0 H Y C V 6 3 D 4 f n W h h s 9 n A 1 E g X N L J w b e z / S G y a r C B Z 2 t I u n d d q C W G 6 V 0 d h O W 2 7 I j A N o o y W P Z W o I 7 E z 1 U C T T A X f X w b / r J N V r u o Z 8 e 9 r w d g K w K 5 F E G i O o C s 4 h n Q 0 K l 6 3 S H x P z S / y k u K S x 0 t E A w 8 q D Z v d 2 / o J m I p p r Z 9 Y o F 9 F g G 8 w / N A C l f U F M b t m 0 o M u r w G 3 v Q G n R Y e c q 8 C Y p 8 U Z T p K Q i F + j q r h x f u V W 7 K T 7 y H 9 R k E h o 8 H d 7 S O M q W M r I 6 P E T Z U K G F n S G t K b L 9 G U U c x H 1 R b c g 2 + t i 4 V u c l 4 S / w + A F G h 7 1 w H E s j d T l z g O q b L V + a K H O 9 P Q Q u k 7 4 k F s r H 6 C b f H y m j 5 V G o v U K L a a E H 3 q a r M 7 U N r S 4 e W B N q 4 m / G V a 3 T r 6 V h P C w H 6 4 u G 5 p y D Z b x L V T T J v / f v x z 4 f N k K D Z 0 M C G H a j 4 j t m E m j C X b 7 Q V 8 j I H U s B n / O M E w a x s d m + s e W b z + y + g L K 7 m X 4 i D U 0 V X o / W d n U T J l o X w X Z R b q P Z M G S d O 0 x N X + F 4 r I y C g 7 4 E D 8 e Q H 6 V m A R J G p 8 v g 3 + 2 y R I q S p a E i / 5 d J o F d p / M n B Y n d E G p n A 7 B t D p M i D a C c z Y n 3 r m T t O B 7 X x D 0 t N 3 Y F Z W f I V l N w H G M l O q e O U t P V u l C + j L Z C e Y J 8 p 5 F w y 5 T f B P i + g h J 0 v 8 k B V n H h p a f h 8 4 c Q j X U T v X H h w o t P I N b V i + 2 N d V o I E p w u J z 3 k O n 7 h Q x + E 1 q y i Y K y L z 2 + l + u m B e K F q D k z r Z X p w T h T r V n j t u q A B H K R g W u e 0 B o l u G c j m h 8 X v k y U r b h 0 7 K 4 5 x G F 6 p V 1 i y k G 2 M P i 2 j Q B Y k 0 M e C Q j 7 P s E l x d g o S e g N H P x R D a 6 C e V 4 i O 2 s g / s k O t a M g l 0 r D U y Y o 0 L D D 8 e f j 7 y R L S + b i t U V q o i 0 I A e X E m R x s 4 4 f K L 6 9 O a F f F 6 2 8 + x W V w I k h D w 8 Q r r G i J T T r K g V t Q K d T S 0 p r B g 3 j 4 r H G 5 T q I S i I D + R g z V q o 4 L y k o 1 8 P f n K 7 / Y L / W G w H 8 a W p L 3 4 q 4 2 U s H q K U U T M N Y U S W U 3 J R o I c 6 Q Q d X g 2 8 q P l Q 2 c 0 8 w g P B 1 q t 0 H q 2 A h N 3 i F s 8 1 K o + L 6 1 P z Z D / l B u w + o m b 0 / H P z 9 L 3 H T W b A w R z 2 P 4 P S q L h H T N H b 9 4 j B 1 6 V W N d Q y K j S i z 3 s + P / a q D v K l G i i R Z W / D I L M p S S Y T u p H x f U f 5 k p e + h u 6 e f v i D Y X j 8 M U F V o k T 7 4 K S H S r Q g X 8 y S B p X h C 0 Q Q 8 p k L o r 3 g 2 t A y d n T H 2 b n t Y P P l N D y n M 0 K Q f L Y + W J q 0 2 C w + v E B a s F i n 7 w i k 0 E 9 W q g 2 f b Y D E 5 6 B P U G / m I D e D U C o q Z F q o F q K A K a K h M b K c r 4 X t V / Y Q J K W Q 3 0 m h 7 + 6 I + E 6 X z N H L N R K m p l g I 7 P + 1 B S c 5 k x N R v L y u k U W u E k 0 N 0 M K p C O e / Q e 6 4 D Z 3 F y z e Y r 5 W D H B x F b C O d U B C O 2 I V l a C 8 y v z Q o 3 m f J B O H r M q + P / U c O t v i s v e L f h 5 F M p A R 9 Z K F i Q W L B K q q 7 U M l y u X x 0 / K o f 9 T 1 a v B M d 4 b g e p O Z y I t A Q t k 0 Q i 2 g g q y 6 3 f k M K g 6 x R c 3 h D K L L D U M u a C A A Z A 5 3 n J c F O N 4 E V J v n D + 3 x S y e J A S B o n C 2 t A o 3 u Z X 6 z i X D M M q R U d Z P B 1 D b h z 2 K p d H V C 5 0 f B D h c 3 b e O d o H Z J 9 v 3 g c h h m S b q M 5 P 4 T Y C Y + w P h x B W l 3 f x O T k J E p b K p w 9 J J x E I 3 L 0 8 I L S m K A u l 9 a O 4 8 T w p d a n T Q R t I 2 L R F o w N o j M 1 I Y j 8 4 K 3 0 4 D h E G y E H u 6 K S 9 Z O v f X m F d R 3 e X t K u 9 o 4 m 1 G o a O d G d C F 2 V 6 G e V 6 B 8 L l N I k Z 1 2 a F L 5 E 0 1 E n T e 3 B 5 t w C + o + N k 8 C Y x 6 i R M N g s M p R G H h 6 p + 8 r r j L x O F I w U g Y Q O 1 c s u k 1 C N y Q e 0 d s A 6 C r 1 B w m A L t F 7 5 / p B Z y 5 G F z s N 7 d x U h 1 y B k U k y M B t F E t p L i 5 y Y x A G O e z t V N 9 3 l Y v M Z o C z + D z 6 k + E 0 L f 6 W 5 k l V V 6 3 S K E u 7 7 g g m d a p W v p x b c e + Q 5 6 e 3 o h O 2 V k y M e 9 d O k S f u O f / 2 P s b C z C 3 t 3 Z P m H s t + B t t C 2 v p q u k A F S y p O S D r 1 n w k u 4 h 5 S A R 1 b S S T 2 f 6 U z b 7 Q Y p 8 I + J 1 E a g 7 B 7 U r + x R t s L M 7 F u 2 E X t s 3 k q P m p K h M L V + 2 k d + l Y 2 F p G f l M G b v J b S R T S Q R D L r z r p 2 6 l h 2 t a l p r q h s t R F T 9 f C 2 z V Z B B / T 1 f g j Z K w 7 p b g j d F D Y Z 7 a Q o 2 E g w W j l l O w u a F h 8 n T H C d 6 P 1 B x R l m M + V I w U a k 1 z X 6 W 9 G P j v n L Y K l x Q W g h Y m i l b L 1 e E K d T Q q 0 x y / Z O 7 h X A 8 S F 4 r w n V Q E V Z N I G P W V G G I T R w d T X g u G Z m A v u Y y K N Y f e r g F B i d u o k a 8 k + 6 z I G 6 t C M N p o L 2 p G i S y z z 9 k U + 4 J s T Y y i H f H w h P k 7 L U G K o g j k 3 H B 2 S Y I C s 4 W p I U 1 + k Y 8 o Z k k 8 M 4 O s T W X G B X k 6 K 4 S Q 6 S G j f Q 8 Z r G h 8 U j / d q w 1 B B w 2 S G U 3 V 4 Z D t I s z O k U F e K 3 t F A 2 t p C x Q r 7 / X d + N E + 6 c P / 5 H / 9 P 1 s / / 8 B w k n V y 1 M r k D 3 Q 0 u 4 2 u n d c y R / 2 a 9 P D W t u y Q 6 c Y 0 J N J C t P b K R o I 0 Z x x O W x O R c B j u W g S 3 3 n c M Q 6 c c G J m K 0 x F M o a 0 p L q J e n Q D A t a A 2 y L k t u u E O u g X l k Y l u s i O d n i / A H T U X u 9 R w I j 1 X R W D Q h U i 3 A z l j m S h Y Q D z c / W j S k 3 R 4 7 C g 2 N o j O h Y R w W E g L 8 I J 3 W 2 M k T C E 0 q h I 8 z q h Y M F a y c O x z t H 0 Y m Y 5 Z J Y r G F u x 6 Y A v J 5 L S v i 2 M E b U S l a H H J 3 o 4 2 F p a C L J 9 G l l i m h X U t 8 L V 5 Y g 7 Y v B b U t T J Z D Y f w R 9 t g e s 5 + C C s V 2 R I g Y e u m n 6 M o G V t w W L 3 i P l i k s o g 2 8 p a B b P H D r f f C 5 j R 9 F 8 l w o Z w q w d p V J v p b E 3 u A / J y Y K V i a k h C 2 q p E m 6 0 c 0 m O 6 B z x s n q m p G a p k 9 s I 8 s 7 q G l G w G y 1 K y s m E Z b V b K g 5 K 9 6 P B 5 x f g 7 Z A a 1 K v r R H R p C e w x D 5 t 2 s 5 B + 4 Z V L B d u L H 9 q N d F o H J V C + J 1 A 3 W i S s w o W B Q 4 i 4 K e H x x S E 6 U V H a H h D C x B e h C S T M J m o F z L k u P p p A f p Q X Z e g W W A B I c + w z d 8 P x r 0 E G z W o 3 0 g X s z s s z A 4 Q l b Y o A U V P e h 4 s z D l l q p E C w 2 i O 3 R u X U k 6 L 5 k 0 K y + s s N C e B d L Y v L D a Y G E q 7 Z J W 9 d Z J m P r F a x Y L + 3 S k J e l z j L P n Z 9 A V j 6 N Q L G F v b w / J n Q K W 1 5 b w + B N P o a + v H x s r e 1 h Z W 8 f g A O + 3 m c q B N T 6 f M 0 f c c s a i 2 B D P G g v w 2 2 P C c d d V c s 4 X Z W g l K / k h O l x h U 6 i E E L M Q H C F M 7 L d m 5 + t w h n m f j f x G k k r x R 6 f F 6 O p r v c t E f r V M x z T 9 W i v T B A K f U 5 k W P V t v 9 l U q j V 1 6 j b 7 b E j E D P k n y h V z k F 5 Y V s S 1 h C d Z J k L r J u n S O z c f g z 1 h q L k F e g o 4 h o R B K e y U Y u 3 5 I m h e 5 r Q a W F R / 8 7 j 1 a E x 5 6 P 3 2 i q Z A 9 q 5 M V d K L i W E N 9 k S x f 0 C Z o a W m L r 9 + 8 1 3 y N 0 X o R 9 V 0 F C c n c p 7 t R c V A 1 / 4 B g I V p y e C A 3 6 k K A 2 i y L 9 4 t S l 8 u w 9 h E Z s w 6 J 1 2 R 7 h 1 d 7 b D E U t 8 o I T 8 n E 9 Y 2 r + D V D t h 3 k 4 f v B D 8 V L D 5 Y t Q m o + h + j k 0 U 6 3 O 2 7 u t S Q V p 9 D Y h d Y e G I M X N d M 2 / m 5 O N W p D o 3 M P k Q / H 1 I f 3 z P j 3 7 B s x O C o 4 P k l + D n H 7 z 3 / u L 3 H 8 + D T K C v k s X j 9 s N h u q 9 Q o e e e R x P P C 2 t + L p Z 7 8 j P s N g C 8 D B h Z y x R G f e E M q g T b d C t l E 4 Z Q 9 Z A w m h U Z n 8 K g / y 6 1 W k l / J C Y I r b F V Q y V R E e V 8 o q 0 o s l p C 6 V h R X m f T G R + t Q C R x j t 9 g 5 b a C M 4 4 h W b t v u R 1 e f p r O z i P N r 0 l t G m h M F B H 6 r L B a K 1 m m m p y L 9 1 H L K 8 f F 1 8 D K P e I J + 4 u / U q K d r t P D C + B S O + g 7 5 p H 2 7 r V + l e n 0 B x 1 i q o n t L M C 3 + J d V T E P g X 3 F C k 3 y w q t G Q 5 g m d 9 f L 5 A g 8 7 U R C 1 D 6 f z C f 8 u 8 S r 4 s P x X j P l I K V p I S e U E N Y G k Z 2 o Y r w p K l R d u u r q K t b 8 L n C x L F 1 V B X y G 9 w R B B o T U K S 0 i N A d B u 9 b u R w 1 0 r h X f 5 / f R v x b N 6 N I j m a A t H x H Y / K C 5 c g R Q y m p R P 9 I 0 9 M h + O e q e 4 O 0 o i o s R T t d q Q 0 W G q Y x b A 3 a 4 N f a 3 L + 9 + F M X y 4 i d u t r / 2 t j c R Z c / j L L H j I a x P 8 R C e T 3 I L S i o R Z b p f g y T p b l + L Z x a y M F G b w / 1 h 4 S Q 8 u J m S 1 O u 5 y B L X i H g + 4 U t v 1 E k I e l Y O r E 9 Q U L l a n a j Z t k T U U a m q m b 2 i I W u + T h 0 R U d 2 t 4 6 u 4 Y P X z F R R I c s a J X a g a i p K y 0 1 4 h o m m V 2 u C t i H r h W f g 4 L N j / 4 q D M 0 Z l G I 1 t o p e V H I K 3 6 H A 6 m K r b 4 L P 2 o K 5 b k K 1 Y s Z 6 1 Y U o r Q R p w w i 8 b Y l 9 L M S x i G + R G x e t C + R i j E Q O 5 x C Y a u x p R F n J E F X K y w 8 S j Z T N Y o R k 5 4 b S q e k 1 s 6 u p p D x o 5 G c 1 Q B n Y S C N 1 S R j 3 r I i 1 n g 8 3 V d p i t g h 7 y g + U / i + d y 5 P s Q X 6 f / 2 K G 1 K y F Y U 0 Q / Q m Y U q 2 1 l W J i Y o j F V s N o l Z B t z w o r Z y O H V i Y t b X c 0 j w 7 1 M r Q r G G u l a L w m D n b R y j R R A H K V U G d p 6 E O V C D t V d X o Q K v H F z 0 S c v l q B U i H I F Z a h E a x x S A J o n K Y S P K e W r g R d + d p F o s K Y h O O Q m B R O D X i e H v O W L s o P P A v J q 8 E S I K v t d K K w Q j f b N i 2 t g y p f V F t A g X y y d y C N f K M A f o P O i 7 5 H 9 5 D s u 1 o g K m 3 S S 9 9 X Y S j s k F 9 H O M l 0 b v Y e s u M f a J Y 7 F K K 6 r c D i b p m L a B 6 Z 4 y q Y T G v k 1 V e T h i 8 v I L 9 R g 7 8 u h m O M N b L I q / O i a u h A k v t 6 l r V e E Q p X d N Y S 6 Y o g N R I n U k y + a c 6 K + 4 0 J 1 T 4 G / 2 y 4 C I 6 6 d M v z D R M 2 J G G T m q + g f s o m N 7 w z 5 r z c q X h e B k s k i r W R s G A r r i I + G s Z X b R M 9 g / I o w 0 b q G 2 0 b O v a 0 H B W 0 b q h q E 3 V d C 0 1 P B K 8 / s o m / E j y 9 9 + j l k U k U U C 1 X U y I e 4 8 M I G R v u m c e b p S 3 B L U V w + t 4 1 y s Y a G 4 k X A 1 Y O / + I u / x M j 4 G I L d n e g a L w B z Q Z m L U C l r s B N N 4 d f Y b 5 G s R E s a 5 J + s k 7 N O / L w d R N g P W Q 8 L y 9 q w K K j s E K W k 4 8 v k H H u 6 y D 8 J l R G K h 4 U w s d 5 l w + m h R c Q R P j 6 W p 8 t J 1 9 V A S v M g a L u a c l U y N Z R J 6 E r J C g m N F X M L K w g 6 I y K a 5 f B y i N h C 5 6 w L H 0 6 8 v 5 G g x W 4 q i 9 e C M 0 Q 0 a o H c v i j 5 J 3 T A p q R D t x U R D 4 4 J Z 7 9 Y K J J g 5 e F 0 k r b v p v O n h 5 I m O m 6 P q m J v j X 0 4 B t 8 7 V g Q b O Y n u M 9 k 8 u k b N R i r M 5 0 K W f G V O X i 1 s M t U k A S M / y R 2 h + x O y o I g V l L M K u s f i K C / Y o A Q 2 U V u X 4 I v J m E t I C M o q C o 1 V + D 0 R 2 G U r Y q 5 J E Y D g F C f Z Q f 6 p h 5 5 T h P 7 Q f W Z 6 W 0 4 Q 1 S e d p b q J B p O Y 1 z O q e A Y v b p q 0 u 4 2 A l C c r 2 V k D f 9 / 4 o Q W K l 2 S f O 4 8 H / / z f o 6 u r i x 5 e A M v L K x g a N J 1 5 B q / b r b w N Q b c F e W W D H G a N e L N J B b r I n G v k e 7 3 7 v p 9 C f L K B n m E f b P 4 o J o h z F w w r J o + 7 k U v V M H l H E P 1 j A b h 5 f 6 L g x h 3 3 n U Q w e G 1 O n Z k n 7 d b r E i F s X p g u E k r B 9 B 2 S 0 M 4 N j e x M Q U N p p 4 Z q l h Z V z o p a s S o W i C f m h C I n g U I A r m g n q s S a n H F m 3 Y 6 B I O f f i H 9 e B R a m h E Z W r L W z z w v 3 7 M J Z u q Y x u G N 2 U i p F N O l + j J 0 a w t m 5 V z B x a h g 2 8 n n U k g a j R h o 5 a C e h I G t 3 n c L E Y H / S F / G g m q u j 4 e I I X B d q j S w 8 U o w W r p m 9 w p n s L P j 8 b 6 E A a L E z S w h 4 e 6 8 E g 2 w W j g y G h D A x + N n V d w w Y R O N i d O 6 7 2 w q i A 2 6 y 9 p 3 7 w v S Q b 0 U 5 Z Y X T a 0 W j 5 E A o G i R h 8 g k B 7 g 5 I y J E y 9 M u k P M h K 5 d O k m A I t 6 7 d D f m L T J S x P q d J A m v N C 3 T J i Z K U a R Q c u z b 2 A 4 a F B f P K L n 8 R e I o X V S 8 9 i e s i P n f n n E J a K u P T y c w g O 3 C q O d S P g d f G h + K b z S 6 e x g 6 7 j M a R K Z M Q 9 G u k V W s B 2 0 r p 0 s 4 h t C a x n 5 6 C Q 5 r f 2 7 I l / G 4 Z M / J k 0 r O x F v h w j D Z b G q y V D i j w y M k B u W i g 2 o 0 u E U f s C p N V b A s o b w c 2 V P k Q m T c e Z w 8 0 O q 4 / J o 3 h o b f / u e l D d J u H r O z r C + F r g E H K W h L Q 7 z B u U V s x c X h Q 5 d x c v X M R b 3 n I f L s 3 M o F a r o b s 7 j g J Z D 4 f D j r 7 Y E P p H u v G N b 3 4 D v / y L H 2 0 d 6 W r w Z u f y 8 h r G x 0 e Q y x c R 8 H m E 0 u B r 5 W h n i l N / p j p + E u + T 8 U K 2 k R V k t H M I 9 X o D i Y t Z e L u I D s b W 6 B c a n A g T j e 6 B Q Q q h S c / Q G S Y 6 u a A K Q f H 1 O U S A J D z V s Q i i j k 1 z w W f r R r 2 q w E n C 4 L A T l a f v S 1 3 O Q w 7 Y o N U a a K j 0 z D 0 k N L s K U X Q 3 o l N e f H v J i f t i B R S U M h w 1 B w m G q b D K J M C a V o X P 3 4 O 9 8 h o 8 f h m k g 7 C 8 u 0 z K c J T o o h d q w 4 b 8 7 i I i 8 X 7 s 1 b + / D J A f J V 6 3 o A T j L n s J g V H z Y a X K N s y c f R q V c g m T E 1 N Y X V k n i j O H f / K L v 4 a n F p / E L d N d y K R d 6 I q Q l i T / K e z u F z l s 3 3 3 l M o K + I C b G j 9 b O 0 u o 4 r G O 7 Z N V I U 9 o 4 o x 3 4 9 q K M e 7 v y K G 6 S 4 z w d E A u O k d O X h N P N P p f D 6 o f X 2 n 3 F c X 8 1 q O T 4 c r S y Y d A i k K 5 h h q 4 T y U y Z r r H j z C c u l B C / 5 e p r K 6 4 D f j M Q K s D R v e j 4 0 Q u F N z i / 8 f W H c f e 9 9 2 J 9 d Y 1 8 i 0 F 0 k U X Y j + J u G U r W g i h Z e K a S / M Q 4 M 5 2 p X m W n j h B p + d x a B Q m X H w H M w d G l I 2 A d R q m x i S D 5 o B x W X 9 / a R S q R h C z L S O 6 m M D j S j 2 g s B r V A C s z b g I c E m Y U n n U n C 7 w + g t F F D U y N a T d / D S k + z F 2 D T A 4 i 3 C i 1 5 i 4 L z A B m J N L k H Z P 2 1 u o H v v n A G V V I u Y 2 N j W F t Z Q z q b w c c + 8 v N E z 4 H / 8 l / / G / 7 F r / 0 L s r 5 2 O m 8 r 1 m s 7 S F i G 4 S G a y G U s F e X 7 X 7 4 / S r y u A n W 8 s o e + 2 w 9 W q e 6 Q 2 e 7 1 q 4 L y 9 Q f N Y M N y Z g H P n 3 8 Z f u L H t x I N K l c 0 0 t Z E v y p 5 s m h O j P U P w e o 8 W M / D Y K 1 n t 3 r x J 7 / 3 F a K U g 6 T d u + H z + T D a O 0 7 m x E m a u I D e f d 9 f I L r H G c 5 t q m Y 6 + a / u 0 H I i b h f 5 Q W 1 U 0 r y 3 1 Y m 6 r W U l D I c N s o w S W c Z r W y 9 O t e I I W R s b x R I G / T 7 k 1 g u 0 m A P Y L U r o 8 Z u f 5 4 X B R Y X 7 s X s u j Z 5 b O 3 t j V f K / m A q w c K i e B D R S Q l H H C V G s l 5 7 P w U s U q p D e Q 2 g y S D 4 J 0 S Y 6 H J d j t D N F 2 B r y H X C 5 3 O J 1 M u 8 i I M H B k 9 R s B Z b J d V I z n G v X F F a O 8 b v / 7 X / g 1 3 7 5 V z E z O 4 P x i T E 8 9 u i 3 0 N f X h 3 v u u R P Z x Q I 8 g z b 4 v D 7 x G b v N D H Z E p q 7 e z C 7 u l N E M + W F z J u C x m F S v X S 2 d X e L n T E q u S Z b N 4 4 T D J U N v k A 9 L 1 L d Y K u D h 5 / 8 W P e F u p I t p 3 H 3 3 2 3 B h 5 j x G j t + J z N Y 8 k u k U e m 6 / t i X / + 8 D r K l B W e v 1 d x 1 R R / + O 0 N 8 T + V E a f F X S L U 3 V c l s 4 C + c O / / R P 8 + P 1 v x / M X L u D d 9 7 5 F v K f J S S z k z 0 T j 5 o L W y x Y Y J X q d n G y p H D I z D y Y 2 x D 4 L V B v U N R + k e B m R c M d f 4 x B v f l l B Z J q j g d a r E l J / E B S W S H u P t R Y p b x C 3 N k W P A m v V V r r c V V i f z W N o + m q r U 0 + S 3 9 L V S R h l 1 E t E n 3 x m Z T L T J n 9 P Z 6 F y n h / 7 h m H 7 O G l 4 D r x c H Q B h 7 J 7 L k F C a W w D V a g U 2 8 u 2 Y 7 n H x I d d L c V S U k c k N I p B R 4 B g u k w 9 n J 5 + q s 2 1 g I z + w n f K T v J x D c N y N r L I M p 8 0 v n g m f m 2 Q 1 Q / M 7 s 9 v 0 3 C P i / h g K n V e g C d l P l o V 8 4 M g Y X X d L Z / D q 4 R + r R M H d R M G Z x n M 4 3 + W K I Z 1 L o 3 / K R + y g g a Y S R C V J z C O T w H 0 f e q v 4 7 K e + 1 a n 0 v h H x u g o U 4 3 a 5 h P C w S f s S y i I 5 w J r I s 5 P q v G n Z c W R 3 a x d E u g q H U 2 H V 6 A b L 8 M g + V B W y U u R P M L I z I Y R P d P a n D E O C u k v a M N 8 N 2 0 k z p Y X B G r W m k e N N f h R v 4 D K 4 4 D A 6 f b W 2 / E G R m a s i c s y N n L G C k D Q q t D J T S Q Z H w v h 7 2 z 4 a W 9 J N t U 7 a 3 0 G + H p 0 z r R h 7 K / K Y z O j w 0 P V 6 Q y 7 S y 5 p Q J N k M + S W H S i t q u 3 R v y O n 2 d v 0 Q 1 9 B a u V z e o W k q 8 q k 9 h A d D Y p + N i y Z r 9 R K K 5 S L Z 7 S 7 y X Y t k A I l G 0 U J 2 6 Q O i C L L W S I v 8 O q + 9 C y V p F f b N C S g 6 P Z / + G n z O G E p r O t z D f G 0 u E i A b H M 6 D m u T T n / 0 C P v T z / w j b m 2 u Y m 7 u M O + + 6 E 9 3 x b p z 5 3 h l k 8 w U h 5 H 6 f F + f J r / z t f / P b e P m V l 7 G 6 u E r U X 8 X P v e O j J P y k S M N k z U g 4 x 4 9 P C + v 8 5 4 8 e r P S 9 0 f C 6 C 9 R t t j x p I 5 f Y X O V Q t d V i R 3 O x T y z G w 9 i p n M M z L 8 x D N w y i e e N 4 y / F 7 s F e d Q b N O x M x J C / Y I x c s V v 5 p B m t b W 0 e i c c V C s h N D t C d P v Q P z a P L / 9 l O f V w F k B v L B f D S V 9 G 7 I U Q L X u Q 3 B f 2 T l b Q F 0 L i 6 z 2 4 k 4 F j a o D 3 k E 6 m u N o K / Z / P P r v S f r M n + W 8 j H 9 2 + p + T A n F B D h l w B s i f Z A p H y s D B e W y j R 1 u e 7 w e 6 r o t i x N K y C u 8 x A 2 W u P q Z 7 W C p W I J N l k 8 i c s n X h x a o V S U X I D b i t X V C Q F 2 F t z n j P V T f J c r l g K 8 Z h D 6 o w d p y I n / J h N S M h G t i i w x l Q F / y Q J 8 t E G h 0 i 5 5 B z 9 b 7 8 4 N f w n v e 8 F 1 9 / 6 O u I R L p Q r V R I u I n a F / P 4 6 M c + h r 3 t X T z 7 n e d w 5 s U z + P f / 9 t / j e 2 e + R z 6 R g p / / 0 E + L b B t O 9 C 0 V N B S L Z T p H C x I q K S e l D r f I + b N C s 3 q Q V 5 y C F d w o + K E F i n X 0 / g P c S g u s 1 O X H Y F R D Q V t D w D F J l i a F 2 P E g + V O c K E v 0 R S b N 1 q K E H K V T L d + G q 3 k P u g M O J G c L s E 5 u Y y M 5 h M E u s z D x K D Q b 7 E 9 0 v p l 9 q 0 C r T 0 V V J S p B Q p W 5 X B X d j f g k j 9 p z u l 5 w + g s v d k 7 k 3 M p 5 h A + 1 k b X C n U m T H 8 A V q h n U I 0 G M j X Q 2 P t t d h v a D u x t 9 7 a G H M T U 5 g X K 1 i g A 5 8 p w h x O U P L i c p h V U d v i G J / L Y a C a Y T / u H X V g a v C r o 9 l U I V 6 b U i h m 4 1 U 4 K Y 5 m V 2 y / B H Z H F f f I 4 Y 6 s 2 8 2 A z n q t q A N C Q i p Q H b E A m H E 5 d m L u N b T z y J O 2 6 / X T z 3 0 b F R P P j g g 7 i P a P r 0 2 B Q q 8 o r Y A g k 0 J m H f F 0 o / j M J m B Y G B g 9 Z W K W m Q f X Y M D J m b 7 F s b q 3 h h w 4 a 7 B l Q 8 X 8 5 j b N t B L M a C i 4 l X y I L 3 4 p l n v 4 2 f / 6 V / h r / 8 z B / j z j v v Q U / f E N a q X e K z N w p + a I H q I a o Q 8 k h Y u P Q S x q Z u w e z 5 5 9 H b 2 4 M n n 3 w C H / z g B 2 k R N T H c 2 0 f e k X T N 2 q T 0 T B W S 1 4 A v T t S B e H 4 J M 6 3 f X B s 6 0 T 8 z i 8 I E Z 0 u 3 G 7 / w t 3 D I 2 x 6 q 4 + u P P Y q f + 5 m f R E X L I p M l z U Y a r 5 n n z A b b N X P / 9 i O z l C f a 5 Y J a U 1 E j P 8 M T i M P i r q J s d 4 u S / 6 K x D f + + R N F r 4 a k l G W 8 f r c E f 7 P i R j F D I 9 O 8 u P b E A e 1 i D X i E h 0 m 1 Y l Z 0 Y K H G e Y 0 d I r 4 W 6 D q K 7 w r U n 4 2 f e Y 6 a d n B l R r 9 G d t x J L q J N w k S / D v 2 6 M k F X h n D w S A A 7 S c L A m 3 D w m C j I z S z k Y d T s a b O o J k c k w G g 4 N b 7 n / f q R S K T z 2 x H c Q s Q e h e S y I B W V U 1 z S y q v T 5 f a H 0 / e A 0 I q b i + f U y g k O d a G d J s a C 6 l E H 8 R B i D w + P i f D f X l 8 W 5 8 D k V q r r 4 v d s X g 9 3 n x C s 7 d d S d V 7 O c G w 0 / t E B x Q I l o N j m j n M j a F N b h H R N 0 k 8 l v s N E v C 8 s K E i 4 Z Y U 8 D o X 0 1 U 1 y i L s s B u O J 0 A 8 m c t 8 F H 5 k B G G x X y v T z O T r X v f l Q W o u S P u K F 4 t i D l e u n 7 r J D d b g T I h 9 M N n Q T O p F 3 M w Q U F o 6 / h s D F v Y r o Q J a G j B e W q X C n v 4 I d a X G 3 C 0 0 d 2 V D 5 I 2 f b X P F 3 c 5 V 4 J d H y y k K z x m S J x b d B R M O k k H 8 u C n U Q S f a R s F P J n 6 h s W J D 0 K P v L + d 8 P l c e G b f / U I 8 l s 5 x G / v I o u e R / f p o A j f F 1 d z 1 w y f M 6 x 0 j X N 7 F k z E + J 6 r I n / Q b E 2 2 i c H B A Z R S Z B n i P p H T p z U q K D T W U U 6 R 4 O 4 4 S J i 7 4 R l u i k r j / f V b O b J g G 0 Y Q H q K 2 q r V O 1 E v F r / / U + 7 C 3 t 4 u X F r 6 K C L G O q p F C Y z 2 O s r M A O e d C J W b D c N z M Y q g T r X M 5 Z b r X 5 v N W V P I W k 0 1 I c b t g D n y f 2 e o 3 K i 6 4 e 0 m Q X k h h 4 O 4 o k q U 5 2 P d G S E B J 6 R G l 5 / X D N H Q u N w s t 9 j Y 0 W t s h N z J e d x + K c a u l R N q f 6 N u l E g L H i F u 3 N l 0 Z i Q s F u C J W + P t 8 r V d M a A 3 O v S M h p L W X P a K B 5 W F I q 2 M w R p b p 4 T n h d J j N U N p 9 J U A a O Z N O Y 2 V l F Y t L i 8 S 7 N R H u X V t f x T / 9 x 7 8 K p V m G 3 A q l Z x a K 5 E z 7 6 A F y Z s X B c 2 J w p n l A G i a n m 8 6 N N D r n + v G / 2 y i R h e I o I m d b c 2 l H O 1 D B 4 M A F a 1 y m U B y e / g / / z + / g 1 3 / l V / D w o 4 / i g X c 8 g M e / 9 T h 6 u 3 q R y C T w M x / 8 G a J X l z A 5 M Y 6 I P w Y H K W P u B m V o O k L H y L e i e 8 N Z B 2 3 8 1 d 9 8 R f y 7 Q t T x 3 n v v h 8 c t 4 6 / / 5 q / w j g c e w K W L M 0 T N x l A o F L C 4 Q P Q t G M Q v / + J H x L l W y V K r 9 S Z c X h u a C 0 M i X M 5 0 j 3 3 e q D S N 3 I p G Q k r W r X 8 J Q W M S + V U F o V E n J F J I 2 Q U F j v E c + Y 1 Z c T 3 F 3 Q o s K j f n L E L t C o m C 0 W 6 f j i e + 8 U X c e t u t 4 v x W 6 R n c f 9 9 b c O b 5 5 1 E u l 7 G 0 s k T n + E 7 M X p 4 V p S 3 x 7 h j C a j f k K K c X N U U n K z X j I h Z A C r d V E 5 Z b 0 j B r 8 5 P i p r v Z 0 s m y S B i 4 9 j o M 0 v 3 L v 3 p N 6 o 8 E P x K B u n t I g 5 Q m L e 9 X 4 a A H x x W Y p Z I K N d 2 A 0 h s U P s h R 4 C r f U f K 9 l j J V e D 0 7 d P O I x b e E Z T + U F X L i i T 4 x N K J H 9 l Z T R t b O X C Z S V u x C M D k k 2 w Y H K C q W P f j 2 V b B e L 1 i o q t s N 9 A 6 a G e z 7 w c m 4 b J 2 4 q K 5 B / 3 H q j j C F h J J o g 9 Y A 1 1 r x u U m S A / U y 5 / H J y G j L 2 C A X 0 U m + Y N k n Q 3 F J 6 G / I G A k T B S R / L 3 E 2 h 7 R X x 0 i v l 6 6 F / p 1 I I B 6 P i w B C n R x 3 m 8 s Q N J e d 8 6 y 6 g j A p k 0 q 1 I u i X 0 8 2 f s W J r c 5 e s V J / o 1 V B s L J N o a 9 D I e j A 4 k q r u O u D o 0 Y Q i S l 5 u w D G 0 j Y h 7 T J T 4 Z z a y t L j N S B 9 H 8 S p L d k g N F z x T K g y 6 1 i 9 8 6 u t 4 4 I F 3 Y G F u H o F I C K + 8 9 D J + 6 3 / 6 D X F s X v T s H 2 e I v k a I m b B F S m 7 X c e f 9 J 8 X v m d o x u P d E e Z e e H V H 3 8 K i p 4 H L r J d F X k K O Q z Y 0 e N P r X i A a P i f q A J 7 / 5 J d z 7 w P v x 8 v P P 4 v b b 7 8 K 3 H n 0 I 7 / 3 x D + K T f / L f c Q c J 8 M r q O n 7 h F / 8 p V h c u E r 3 P Y P r W + 5 B P b c E e v w u l + t 9 N 5 O J H I l C 0 X n C L V Y F C l o h v a P s G M / Y u 5 s g 5 J V / J 5 R L p + X 1 S i b Q c C V t B I u e W 3 k h C J J P A K Z F O e L S + T V S u x 7 w h 9 c s B S H 0 V O F q b x I x S 1 Q e H Q y W u r g q b w N r z L D m 0 t / R w Q q z 5 n r 2 5 E v y T t B A t T r H R y + U B H O 6 O e l / 9 R n O e G p d 5 p G a K i J 3 w C 4 r H x 2 8 v F o 7 y k T s C B 9 x C u N h K m Z W s B 8 G b q K s X 6 n j h h T P 4 + M c + S j R X I v 8 m h S b d q 1 r W i q X V F X R H e t A / 3 E f W N Y X + f r M D a 3 m T L Y Q X q W Q K w V A Q l U q Z r I s d Z T 0 h k l r t I o 3 I v O Z s P o V w 0 N w 4 L e y V U P N 4 Q G y P l q J V W F b O V G g L F L d I t m 2 P Q H W R y 6 Z t 0 K I z o 6 Y W h X w m S x 5 R 9 6 S Z V t Q C H z 9 5 s Q D r 8 W 3 Y 9 v q F I P v 7 / K K o M z h o B h s S 8 y n E J s I H U r z 4 2 V 8 i i j y s K j j 5 D r O U f u H 8 D C q 7 D X i 6 r Y J G 8 z O r b F l h x L b I h X C b F d F N X b g N 9 R 1 Z W O k / / e q f 4 q c + / O s w a q R o M l l 4 f Q E o 5 J 8 N D f T g D / 7 r v 8 N d 9 7 0 d / k g v 4 l 1 R 0 d u C m w T N X 3 o R d 9 z 3 b m y W r 2 Y e P y r 8 0 A K 1 8 r 1 P o 0 T U 4 u d / 5 X 9 G p s y C Y 4 H c L G D A b s d a Z g W n T k 7 S 4 r E S r z f I k t i Q n a + a m 6 Q E P g y H Q w + D q 0 d 5 G V Q a Z r 7 f 9 c A t R Z C q 1 r G 8 Q w 4 u L a C A s 4 E 7 B 8 z F 0 8 Z e S k W D f K H e S a I P v F N P P t B r B f / a A l R J 1 u D p c l 3 5 N 4 M d 7 r 2 C F d 7 A x S u v 8 e + Z 9 u 2 v t a q Q A 9 6 0 7 2 D l X A F f f u j L e P v b 3 o 5 I K I p y p Y D v f O 8 7 u P / e e + m M X Y h 0 + b G w s E L 3 0 I p 3 v + d t I j J Z W m t A H n L B 5 V B I K D b g b Q y K z V n + H t 4 j 4 j o m m 8 0 q r G H Y N i W 6 1 z I 4 d c k 2 X B A W m a u D u X y l p p S Q z 5 Q Q i f t F 3 V N p m 3 P m K p A G M 2 L T 3 K n G U c 2 T A o y t C a X D 5 R x t O B v H U d h e I g W g w x l r w m 8 b F O X u x n o U k b F O s C E 1 l 0 f s 2 E G f b 3 b P j n i e z s f X h L v b y 5 3 G 6 H s b K K 9 p J H B 1 R K c C g k G U t w D b Q I 5 + j k K R W J G Z G R u F g o 4 X E 5 3 v u J H x Q w v U m H e H K E U T 8 z M v E 8 9 2 Y + b i O X z o w 7 + C C y 8 9 i R M n T 2 N 1 d Q M D x J V f e u l 5 e L 0 + / O w H P y A + p 1 Z V F I o K Y t 2 m 9 u C G 9 V H S + B r 3 B 8 c e V h J d G I k n o X J T k O s E b y D X j J z o 4 t P e b D 2 M 5 G w e 9 s k 0 0 Z y r 6 V s H f H 2 d D 3 M 5 g b / v 6 A 1 W r k q O t a w c + 0 s Z f V 4 I U 4 O o X N s 6 V r J 1 W O i e c V + 8 d u p S d q G G 8 J Q b W 8 W z w t K M + O 8 3 3 0 x g f 2 n 3 U g b e i F P 0 G G y n 6 R Q b W / B b z a y Q n L 6 M T H 6 S K G I d O W 1 N + H F N M j d c x 8 X h e d 5 S q O l 5 E r o m y s U K o r S Q O e v h j 3 7 / c / h X / / o 3 o O X J I h T J X + m b F + f N V k w t N M l K T o m f W W D b 4 A 1 1 p 4 3 O R R o S u Y j h k 3 Y i s g q 9 T 0 K j a B e 1 Y P v B v l a 7 p y D j 3 L Y d g 0 q W a J 0 P h T V S A g M 2 0 a 9 8 s D X k Y O 1 c G W / 7 4 G n x 8 7 n l h + n / m 6 K y m i 1 9 a Z 3 o Y q G G V e e N 3 0 K M 8 b p T P r G I M u e h + 6 b x N v J z n C 4 Z 1 R p v 8 J L d I M 3 L W d U c a W t H 9 r L c J n j E F C o + L F u M n a I N X o c h m t h z z 4 E 6 W b y a 8 e o t g N t g z d v J 3 T s 6 E T Z 5 q Y z Y S b f 4 3 V E Z 6 O 3 F 1 L Y 0 7 f y 7 6 w U 3 3 k w V S S G E b E g m S W N H 6 b N 0 G m L h N r k O i z V 5 D v 5 x B 3 a q 5 9 D t m R Z + i l 1 y k 9 W q k S X n 8 H U J b h f R m l o J e t O O 8 H F u f B J C q r 6 M m H N M C B Q R Y 5 O K 1 W f x F 3 / 0 O E 6 e n M b k 1 C i y u Q q m J 4 / h W 0 8 8 g W D Y g 9 7 u X h G Y q S k 1 7 G w l 8 O P v e S + K m 0 S P R 8 y e g w x 9 1 w V b D 3 2 3 P g X N N i 9 e 2 w 8 v + k i o A u R r Z Y i y + 0 U h J P f v 0 E m Z s o X M 1 y y i J V x b i X F + Y X S q k / L F O Y e i T + K l C t 1 7 U z l x d L F d T t / e i 1 p Z u y C s J d N N j 6 W X r t C F v U s 6 N l 0 / X P r Y 3 x V + J D 5 U G 8 f L e + i 7 I 0 T + h g S v r S Y 0 b 1 2 p 0 7 f a k N j b w z e + 8 T B O H j t B b l M T E x O j G B / t t B t m X E 7 Y S P s 3 o U r z I j O C I 3 q 6 Q R r R U S N t 2 / G h 2 v D Z e i D j 2 j e + b O y K T j + 8 o c j 7 X p w T 2 B Z i z k o 3 w 9 s m W K h Y O P W c D X o g d S C s / G p g 3 6 j Z M A Q F M 9 b j C I 5 K w o p Z n W Z 5 P Q s F Z 0 O w o 8 7 d X C t a B l v 5 S 2 i Q Y A / 6 y X k u F + B x e 1 H d I d 9 p I I D S H l 0 r W S m F n H U r + Z i B A S 9 K u g M e Z 4 4 c 9 x 0 o l Z O i e E 9 p b t O f H A q Z G o K l C X R P m / l 4 Z W M P m 5 s 5 W N 3 9 i L q c J N g y n n v y G 3 j H + 0 7 C 7 y B / j R Z u Q 6 H z t v O 5 k z W u B e F 3 d Q Y p t M G K h f 1 J 5 8 4 J Z B w F 2 J u q y C O 8 N D e D O + + 8 H f F Y W G y f L K T s q K g W j J a y J D i m Y t v M 0 A 0 m T R t x N 7 E 7 l 8 H o L W E S P A v R P V a 0 N r E / V k l x q y c S y k H e g v G R X 8 o J s 1 b h J z 2 7 c t A C 3 s h 4 3 U r g j 0 J J c i A e M j W X z U Y L q 6 i C N 9 O l M t E P N / C 2 t 9 + P 3 o F u R P x x D A 1 1 x q C 0 4 f b s Q L e u 0 7 M w q Q E L k c N O D 8 F 6 d C C B t a 3 T c u 0 9 G 6 6 L o m U j 9 p j S 8 0 U 4 o x L / S 5 Q s s I / R D n l z N I x D w 0 z F 6 i t u h L t j 5 M + l x G v 8 v l f D / / j D P 8 X O z h 4 s m h d P v / g 4 n v n O d z H Q H c W 3 v n 4 G E 6 P T e O m V C / j a Q w / h v n v v o n d b S D n 4 s L G Q h 1 f u Q i Q c o Y V k w 9 L l T c y u z m F t e x 1 9 Q a K x h S R 8 I 1 Y E a d F y M K C 6 V i J L L 0 O z 5 0 i J R O n n m n j 9 4 Q d f x O 1 3 T R N t r s L K s Y q G J D J I y D v B c L Q b b r r u 3 Z 0 U 7 r v r N A m E V / g s L r d f 7 F X Z A + Y 9 5 f 7 x R 4 H z L p m M 1 1 d t 6 B s L w O f x I E S W N 0 Y U N E w C P 5 e 0 o 9 t P C l O 3 4 k S 3 h o W C D S E f 3 V 3 2 l z Y q 6 O m 3 C d o a i f n p Y A Z 2 9 l L 4 8 0 9 9 l p Q s 6 B 4 9 h 7 F b R 7 G d 3 k A s 1 I 9 H H n s E u 7 s p 9 P U P 4 p s P f R O O r o O 9 P 2 5 k / E g t F O M 2 K Y t G T w C q 1 q T F Y Q q G r h l I c y d S T a K b 3 k 1 0 Q E J + q Y j 4 i c 7 m a D s q x Z R m P 5 9 n 8 C 5 / u 3 F L e 6 e f s T 9 b g r F / U N h h 1 D J 1 N E P l I z d k W T D 1 B t E f K 1 G w Z E U k q L a T Y q + F 1 F J B C I d 3 g G u o m N a a 3 8 t t w m x E W z x S F 7 7 2 4 G P 4 + Q 9 9 U F h q x m 7 R i n P f f Y x o 2 g Q 5 6 Z x z Z 9 B 3 2 v H Q w w / h / e 9 5 H 3 Y T e z j d c y t i 0 w G k F 3 N w D 4 X F x i h D 0 S q o r N P 9 G 5 P p X l j I O p X w 0 p n L Z I 0 2 h W L o 6 e v C 9 P F p f P 3 r j + B X f + W X y N H X U d u z k 2 W u o e p Z E R a Z e / P V 5 j 2 k s O h 8 x 8 0 0 r 9 q O F a 7 e q + 8 Z 5 z p y d 6 j t l 8 j y H P f C 4 T H 3 i A o 7 F c g e G 8 o J H X b y g b 1 9 D n M v k M C D A G I n y A e s a l f 6 Z J Q S F Q R 6 / H Q P i B G Q N e e / n 3 r m O 3 j b 2 9 5 K z 7 V K T M Q n q q 1 5 h h d P R y n G g 1 j N m E G s m w E / U g v F s O Q K G B 6 R h T / E 2 D 2 f R q D X C 4 8 t R B r L g 6 K + D a s u k 8 P u R n Z R I Q d X E n 3 Z 2 C n 1 2 u P Y J U 3 2 9 a 8 8 g 0 t n N 0 k 4 + m H R / S g m m z j 3 / C L 9 W Y Z W d s J N 7 3 N 4 e X 9 E F f 4 T J + R y 4 m b c z 7 s X p N G J g n B k a T / s b h u K S w 3 6 X g f S R M m 4 G 7 P w / w i 8 I L k E Q V g s W q w S f b j e z F 6 z 6 Q q P Z b H R + g o M u U Q r L j s 6 K T K c 2 c 2 + H J 9 X b K I B J z c k o c N u 5 M n R 9 1 x C V 7 + T f J Y 0 J v v J a h R J I M n n P H X / O + G v e t B / a g K q x w V 1 p w B 3 z E k C U Y H k c y F X t e J 8 w o 2 p U S s J Y h P Z j Q J 8 Q T 8 G B / r R 7 5 z A 8 H 1 W n D 2 z L O q W B q Z t 0 N Z C Y j P d Q R Y k u 1 g F Y i a l s 1 s 9 8 H q C s M R z p E D q k D Z G Y O n N A k v 0 d y Q P a X M E 9 U o Z N h / R L 7 K c r G S a R V J a f W Z m P A e S m k Q x C x 4 / C b A N T r + M x O 4 m K s t E Z f f o W R D 7 5 g 3 h t j A x e L O W 6 S 6 D / 8 6 k t j E 9 f Q J n 1 m Q M h S 3 0 W o P O l Z 4 N C R 6 p X l w u X 7 u x 5 4 2 I H 7 m F Y t w / X C e H l I T E 1 h T 1 P b F j J m 3 i G 5 q v c K I s t / 6 9 L F J a U l U 3 4 k T r 2 g + h q G / S b T U 3 c c 3 q W 7 Y g 5 L z O p D F 6 o l O 3 w 2 A f K E R a d E e U x X N m N f l M r f G e n J p 2 W K g 4 C b X d G P N a U U F 2 v r n s x P S / O r S U a 3 i y 8 z U 4 Y x Y 6 x t V 5 b B d 3 7 D j V q 4 n 9 J + 6 a y g E E 7 v F Q n / M i O u 0 T 2 R O c l m Q h Z e L D A B z c B 6 A F n i + V u V x B 9 2 3 m f c r W a k T X F N g a X i T O F h C 5 w 0 o L v S 6 s R G X V i f / 4 h / 8 n v v i l r y A e j e P x v 3 4 a r l g T G 6 k d d E l 9 s P S R / + f o b G a n 5 r N i A E D I M i H O P 3 T M T l b 0 2 m M + + W b X l 1 1 w N M K i M 5 N o A q q Y z V r a 4 J I P L h E 7 H A A q k Q L g F K P Y V F g 8 M 7 6 9 / F m v z M E i C 5 5 Y k H G H p Y z g h P m s O U C 0 l r b h O P e 3 J 2 R W 8 j i r d / r 8 3 Q w 4 e A e u F 6 x i v 4 8 / l W X S f q q K 7 Q z d 0 B p R m 9 a z U I h v h 7 x 2 e g s 5 6 E Q T c r T 4 7 P I F p H I b S M 2 W y P R X o B q l 1 i Y f L T 7 6 n N B u 9 G e U n W 4 + D v 3 J l c l y 0 N / c / o u z 0 N s V G 2 1 h Y r S F i b s z q e T o r p A F Y 2 F i 6 8 I z a d m h P g p 6 u 8 S a n G R G b r V A g s j j Y S Q x R n N J N T U o C y w f t w 0 W J g b X P P G J M z U t p Y u I H j c j m g Y J E 1 f 0 N j h X r q F j t 3 q B X j W / y y L r s B L L 4 Y 1 i F k j N u o a c l o B q z a P v r g i y Z 0 m 1 b A e h r D n g 8 l n x c 7 / 5 X 8 T n / u d / + R t o B n P Y a 7 g w M T 6 M w I h d C B P 7 g m 3 Y b E 4 0 l 3 p F j 8 L m x N o 1 h Y n T q 5 h u M 5 0 M T s q i t U B y u Q o e X 2 N X 6 s i u 5 1 D N m o o u v V A U w Y / c a h n p 2 a o Q o t 3 0 Z b J O Z P m D T n q 9 g u K a i t x y j V h H A 4 V l 8 9 7 c T t d j 8 5 k / M z j a y s K U I Q u 8 / E o R v s H X T l 6 + 0 f C D C d T 3 C U u f h P I 2 0 R 4 S C n k 0 J r 5 0 h v i 8 s x W u Z g c 7 Z B + B T Y 1 C L T k R j v Z A H 1 5 B c 3 Q d H n s P t N Q w l F 3 i + a 0 F d x j c / / z c 6 u 1 E 2 W S x Y R t v T Q s 8 C q M R s 6 E L 9 x F k S J J b R J K e I 0 2 / n p O E o L X B V i u / W 0 W u Z o G W 9 J J c 2 B E e j 8 A g D c t J q V / 8 0 l c R k z b p + 8 m i 0 k X Z 6 b j c b H + / Y A m Q z 5 e b U + E k K i P U N M E u S j s s 5 D d x q J m E L a e R B T O L K U W H 2 n B J h I 9 5 y k i D P m + X D D i I L n I z F j v n 4 Y 2 v w h j c F G 2 3 x v u W 8 f I 3 X s F P / t L 9 8 E W 8 c B b p d / v c I D 5 O e j E P t c o J w 2 5 E p r y A / + i E Y w Y P A D B n Q N V E d I 9 b L y d K V v Q c Y 9 / J D j s J s W / Q i a p / V b z f Y f f Q P S g g N O I h 6 + s W p S 4 9 0 e O o J h o I x t 3 i d U 5 Y D o 2 Z p T Q N b n R a L o t / 8 x b K Y U T c D f i c B p 5 Z v n m i e 2 2 8 7 g J V X H o C U m F G r B v O R P f I F p x P k h b 3 A F 0 x O 4 L O B i 1 i C b f 0 s f N O v g m Z e d 7 D k O z k R 8 k R o o V x s R f D e 1 a M C l E t e 2 w N M m k u N W d F o 1 V X a C P h Y a g p K 3 p J E E 7 1 n E V 1 y U 6 O e k H Q t O u F x V 7 H L W R N u C n L U t q O t a w d i w k e N Q p R y u + L y r C l G g j 3 h f B n n / p T P P P M M 7 h w c Q a a 3 g C 3 O + 6 K d u G F 5 1 8 y a Q 8 d j x s 0 s s D y Z 8 X x 1 3 t b Y 0 R p Y U l j Q i n w 9 f L E C U a 3 6 x R k 8 p s 8 A Z v I D O E A z O b l N L r 6 + s E 9 1 z k Y Y O e U L E K l s S 1 C 7 7 a Y a R k Y 7 H N 0 y 6 M o q n T C Z E 3 y x j r i Q 4 P I z B T J 5 z G l N z N X E 7 O h y o k y m g 6 z / 1 7 F 6 E x o v K p u i 3 x R P g 5 / / 1 z C R s J p R V j W h D / E 4 P 5 6 v G / W z g 6 x B C v o c n M k r q U t W o j u K y p l e s t T P 9 j i h S f c U P c c y C w X y J p d H Q B h 2 A d v j n 2 n w / j B f K h X w e z j f 4 A f + / B v 4 f O / / 7 9 j b G J C 7 D e d v u 1 O r K 0 s Y W p y F M P D 4 0 i n 9 9 A 3 O I b e L j L p 3 O W x B Z 6 Q l 0 u W E G o N G h O w d i h B G 9 p c F 2 S H B 5 a x b f H w G Q 7 J j 2 I p h n 5 R 9 c p O N L H 0 o 5 y i Q x C j M c M h 7 B Q l v G e y L m w g 0 7 d 2 w W 2 S / P d E z S 5 m W Z 0 S u Y H k M z m u X g T Z u T p c 8 S b q W d 7 o J N + G 6 4 W 4 m 6 6 x B G 6 s z 5 n e 7 Q X I Y M F h 7 c + + R E r h q m U F d t Z A h O Z i v 5 g A e D i 6 y W g f g 6 k V J t f E M R i V D S u y / i b 6 g 1 x W b / o k 3 E 3 W H l L h D p l + I r c A 8 / Z L w s r s P 3 Z 7 j 4 n B p S g c / e O M i / 1 I k 0 8 X P W 5 u w l 5 P 5 y j G 3 s U 8 u k 9 d T d t 2 X s 6 h 9 w 5 T Y L h B T G z a g / I m + V a t t s 2 Z R R V n G 6 0 1 Q M / x Z s L r L l B 2 i V t W 8 S H 5 R t C t p 7 X H 2 p 5 3 / y 8 / + S f 4 j X / 2 a / Q C T 2 v g X 5 t f n S 9 W E P S 3 d s 9 V h R z q y / C G n E R P z F W t k I b k o Q F / 9 W f P w u f z i g 4 + X J h 3 4 s Q p R C I h Z L M 5 P P / 8 G f z E R + 8 V e 1 W 8 6 H h u L D v t r 9 Y G j N m G o G f V u q A p D A 4 I c L d Z F k g O b / P f b b D / 1 R 8 k 6 k X W j M F Z 9 I W N C l z e o K j r 0 l X 6 X S u Y w n V H v C f G g r Q f f G 7 s B 7 J v p a J C P 7 P z J W O z W k b E T 5 S P D s 2 3 p d W C 4 g A 4 u L F T B P r 9 d v J f 6 q g R 5 Q q K k h U H i u s G / E P m / W p X C + 9 c y M D p 8 h F N d Z h R x a 0 8 H E 4 n f O M N E v T O N E I + p 3 a Q x O z U t P + e c c 3 X Z e i b P n j p + N 5 D U x Q v 7 d p w s s d A a j 6 F 6 G S I f E P t g M U T 1 3 L o E W z U q x h s F Q t y 1 J E t F t 8 R V m 4 b i g M 5 9 7 6 9 v n / o A v V q 4 H t z i 5 o R f L r d b p j B i 5 Y X G S f R 8 v 7 N Z m I B M r F E M c + I c 9 M s V f q 9 R D / L t J h l M m p 2 E e a 1 2 n l S O d E 7 + r y l 6 S P O n 6 K f Y Y b c 6 c F z m 9 / c C l k d 3 S D h a c I T d 4 j q 2 x o J U V U h 2 m X X y F G u Q / c l Y a 9 E 6 e l L g p p x 2 y u H z 0 4 O v 1 s 4 0 s G x 1 p 7 L V h n r i h t 9 a h 2 h C e d V / S o S l 4 q I n / Q L Y U l r y 1 A 1 b u L Z o W d t F M t h + L 3 m M L K G Y o N u q Q n r x O U q u b I f / k I N j o G r N 1 j Z 8 o R I q L L 6 H C x r f S Q o H U v O P d L D E 1 5 R / M h + Y o 3 o V L Q 1 5 5 Y 7 1 7 q n a t i b d S L q 9 k A d 7 G S R 8 w 1 j I e K w i a p p e P z x b 2 N 8 f I J o d x G n b z m N n b 0 V 9 M R H 8 N J L L + O + e + 5 o f a a D P / j D P 8 M v / M K H 8 O C X H 0 Q s H s P g 4 B B c b j f R e 6 K m Z V J a d B n R Y 5 3 Q d 2 5 Z I 9 + p 8 + w 5 8 G S 2 H m u K 9 g c L c h R 1 v e P H 3 m w C 9 S P f h 9 q P 8 9 / 8 P W z m t 8 Q c p W P H p 3 H 2 3 A X 0 9 w / i m W e f A 5 c T f P o z n 0 V X v A c z F x a x d H k b 6 8 s p 5 N I K u g e I 3 l n Y 7 m l C + + 7 k f X A 5 s y Q k K h T d h v V k H / k z G b K O L F y m h k a T r B o 5 y 9 x 2 2 d M l Q 6 2 o 0 M k P l 8 i n y + c 0 e C 2 a 2 B M x w i l E g o P 0 P v L h o u a D 5 q b 4 2 Z U S M k o a 8 e E Q d s 9 l Y X e T d o 6 5 E A 9 b k K V z D X T c g y v w 0 v e k L h d R d X n p 6 + l 8 b K p Y D w o J V r Y Y g 8 d V h q I 6 6 e + S y B T n g I S q 0 3 m 0 R p C y b Q f 5 P a 5 o H f W L I d j i V w s V R 0 N 5 b l M 1 S V S O z p n B G t E V 4 m g p + S f u J o p 0 D j E S 7 D b c M b J g l y 3 w R 6 y w O F Q Y 7 v Z I G w s c e w N k Z V V S c M A 3 v / 4 I 7 j h 1 N 3 K 5 P F k 2 C R 6 v E + k U D z N Q 4 f M H E Q x c n f F 9 z z 1 3 o W F 3 4 v R d P V A K E u 6 5 9 0 6 R h l R u e G A k C m I O c W a h R P 6 X R Y w B C g w c 9 N e q G b 4 O h 9 l f o t t L L K A j b A J v C t S 1 c e v p W + A f v B v 5 r Y t C C z 7 y 6 K O Y P H Y L L f A s w p E w k q k 0 B g Y G 8 P L L L + H j H / s I t r d 3 I N M C i f U e f J B e Z 1 n c 5 7 r q E q k y Q W / O F C Z G 6 / 5 r q I p S d 2 W Z 6 F h E o g X H A u M Q a U d e H z n 6 L t N f 2 T / E T L K b i a s P f e M R D M c n I e u 0 Y O k 7 Q u M y y n s 1 M X z M S c I W M N n p k e B + 4 b V F c t J 7 u s V m M E f M r F Z F C B O D K W m + F I T D Z p a T t o W J w d / t s O v Q F 7 r g m D 4 q G Z h F x x y Q F u 3 q J 4 d e F f O k + J K T Z U n s 4 y i r Z K m m e X N b f O A K u K d 6 e b c q e v h p W 7 T Y p S o J V w O e g A / 2 m A J Z 9 i A 2 2 Y A t G U b 4 Z B 2 D d P 3 V V A U e 3 Y c Q M Q o f u l D Y z p F Q G C i s 1 U g A d K h 5 s v Q J F Y 1 K F X V b G r H A C H N o U l o 2 Z P I 6 P A 0 H 3 T N S T F X y O 9 3 k I 3 V d r Y X 4 m X C k j / 2 t V 6 p H B C J u M o H 6 O 6 V 8 b b x j r I 7 i o o L w s V c P i 1 Y U Y D 1 D / l J w Q U T U G E x 7 x N 7 O t d C 6 / 8 b l X l g m t 0 T W R d u R Z z 6 f q 1 l J i x 8 d W W K B + p M / + Q T 5 a X 5 0 9 w 9 g / v I s / v k / / S d 4 5 Z V X 8 N W v / S 1 + + e M f x 9 j Y s F j W m d m q C B G f W Z d x 7 9 D B o X A 8 w 7 f i M 3 0 U / u 6 G R U V W W x L / 5 h B 2 X S u h X m 3 A S Y u s s S 9 s z N M a Z d L k x n w v p K l O 3 8 E 2 k v k Y u o I p E e n j D I z c W o E W e 4 C o a A m B f p 8 Y w G Y b 9 Y t h 3 T z 5 h E P n I Y 8 h i i B 5 u o Y 6 H 0 Z s 2 k f f o 4 M H c H N A h / f q z A D J M c z n 0 w h Z c + j y T p I P u I K A b Z h o M 1 D e a K J M f q o R 9 W B o d F / k r q m L s a k 8 1 E D U B c z 7 E T n e 8 o 1 I i I I O Q 9 D i / L o K q 8 H U t g S j Q t R W N 5 U f D 8 L T P a T 0 V o i 6 E p W f c R z c q B d 4 U 6 C u D + 8 c q d I C v n a k q F 0 R y 0 G K t D Y n y j 6 u B 8 p 8 B I 6 J j N i 5 5 w 1 T 7 m r q t f S S I I Z E M K G s p e G 1 H 9 1 Q p d r k c v a Y E M J c r o R w k B Y f + X R i M 7 k F / o k f M f t n D A 5 + b B g B H I 9 r u E D + S 7 y W Q 7 x V z s 1 g 5 9 9 o m g L X d v h 5 A T P l O w x F c x D F 8 m C g G o A 0 b Q 6 T 2 8 v 2 I e j L I C x 7 y T c M i y z 2 g N T J V 2 T t v n O x A J f L c W W 4 3 W G s F c q 0 u H 3 Q V 8 k q D X i R U k k Z B H i K Y 1 P k 5 2 1 V N v G X f / g Q f v m X P 4 J s d g + j U / 2 w 1 H z Y S m x g d H Q C z z 3 3 X d T K d Y S 7 v L j z 9 D 1 4 9 n v P 4 S 3 3 3 Y e H H / k G f u z H 3 o N U O o s I + a f l O T s J b M f i M 5 I X y + g 6 5 R V 7 f T Y S Q E 7 j O o x L p S z 2 d q 5 O j h a 4 y Q T q 7 5 T y 7 Y d C v o J X r R D 1 O l p Q 2 k m g B j n s i l E W Y / d 5 z 4 X 3 s P Z D m Y 3 A W v Y R 9 T D g i O p i j 4 Y j Z K V q l j 6 j o F q 3 k o C Q R m 5 k k K x e F i l Q H t v V m l B r l l E 1 k m b u H S 1 S J w 9 n M 5 q o 7 d L n P U 2 U u L 2 0 j V 1 3 E 0 L o l l Q x A N t d K 6 O 0 X Y c j l 4 E v 6 j w Q c D E L 5 c z h Z Z z U u 1 L c o W P o p C D o 5 t M x 9 v 9 x 0 D U H g y r y 1 S o c X l 2 8 3 + 8 p I S o P w N E I i I R Y h x a G U l S F F S y Q 5 r c 5 n W h U y T 6 Q 1 i + n q 1 C z d E / I n 2 Q K x 0 E P / p / f a U F h N Q X r + C 5 Z w B r 9 L i F + F 7 F N I a M t E P 3 U s L d R x P r 6 G t 7 + T h K U h 5 7 F M 8 8 9 h 4 s z l 3 D H H X f i u 9 / 7 L n 7 6 J z 6 A R x 5 7 H F P H p z A 3 s 0 D W y c D M 7 G W 4 P X 4 k E n s Y G 5 o U M 6 7 a S r J Y t 4 j K g n p D g Z t 8 V c 4 6 T 6 d q 2 K 5 6 h K J k Q W E 9 p d E 6 W N 0 N i C L K I / G m h b o 2 + N 7 4 X f R w a Q E w T v V o c O b L o s c E h 6 / b I 2 n E x u e + 7 q w M b i X M l q L d 5 6 B N A d W U D Y 7 Y P m 3 f u v / Z g k b U J 4 q m s o V Q m P g + P U j Z X U H Q O U T a u t M L n d F m X W 2 / Y z 1 n E 8 I T I b p U 4 X D 0 M E 9 5 v / r B 8 v m I 4 W x k r G S i / 7 y h 7 B x S h e / G I e 7 2 f t B + t P d / m A o e t c / E + z v c T 2 9 5 J o C x k y U i t y 4 M O A 9 n u Z u h b I 5 6 V s 5 6 0 X c n N 6 s s C G r X z o j n t C X Z C C G Z X k J 3 9 6 Q o 8 M u n 0 z A y b r H o a 7 0 N B J x k M a Q G K s Y e P N o I K p s G t K g f d m b i l j X y N w 0 E p R F B D z m 5 N z V T R d c J M 7 L I / h t / R 8 O X v 0 K p G Z n F M i I T X m H J S 6 s G z i w / i 0 s X L + E D H / g J f O / M G d x z 9 z 2 o 1 a o Y m z y G B 7 / 8 R X T F u 3 D x w i U S T C / e 9 / 6 f x K Y 2 J D 5 7 B W 8 K 1 L X R 6 9 d R S y / i 0 t k z 8 A W i 5 K j b x Z 7 S z s 4 2 7 r 7 7 L p w 4 c Y K 0 4 f N 4 9 z s 6 5 e D 7 w Q t 4 P t H A c E g l z T o P Y 8 c F e 3 / 9 i n A J t O 4 / t 2 v m s M O 5 2 V V k 8 0 W 4 Z C d q a h n v u u 8 O B O 1 9 o j S D w S k 1 c d / R P h U j N Z e F r 9 s D i Z x / 3 p 8 6 j M x 8 C Z G p T v i a 8 / b S G i 1 2 O E T J O G d p M 3 j j l E v z O Y e P C x s 5 b / E o p J b 5 A h y o V M v I 5 / O i U S X P j z p 5 8 i T R s S y i k T A t z O e F h f y F D 3 w Y g Z g L X / z K 1 7 C 9 v Y 2 + v l 6 h H W 6 9 / T S e e e Y 7 e P / 7 3 o d H H 3 s M A + Q P c m f a 9 Y 1 1 / K O P f h B 5 o q F N c k M j j m O k E O r w D 9 p Q d W 4 L 4 U m r J O R 1 J 5 n P M T R X S 1 e K B F n 4 f c o o s o Y b P X 7 z f u 2 u r S M + 3 C d 6 T 7 T r 0 H h 6 v q / H L X z V o J N L N E h 4 F Q 3 V n T r k u J 2 u R 6 F r C N J p M p V u i G T Y e o M n S z b w 8 h N / i f 6 7 P i 6 O c w V v C t R r I + a z k H N u Y D i s I l 0 x e w v w Z H N O o G w / w G t B Z 9 e F u P j u t o p o n 4 5 k e Q 4 N q w K f q 0 X j 6 P 4 z V T I a N i R 2 a + j p 5 v 0 d j Q S s D r d l H H k 1 h v H w Q Q F i q 9 d u C H I Y n K T L j j y r z e R c B l 3 H D 9 L F 1 F x J h J w 5 K M D f b V o d X g R N R O 3 k M 9 G 5 8 G s e K Q 6 X h c s / L O T I b 0 J t m C l A h 2 F o N l p s t P g c M m L O E 8 g o C y K H 8 J t f O Y O P f e Q f i W u p N p J m 8 5 V F F c F x O y S b n e h t H Q 0 L 0 U 6 r X y g e 7 i n B x Z P f f P h R 3 D F 4 J 7 y T B t y 2 K J L K R f E 9 t p 1 B q D 1 b Z J X N e 8 G W k T d X G d 7 6 K O q O E l n y m L D e b c v N 9 0 n O D 4 j s e i 6 4 5 P L 1 2 j Z d D 9 F d d 8 w G a 3 c I I X d T f H + + X I X X 6 c J / / q + / g w 9 / / N c w 3 B N E v a z A 4 r C i m q / C 7 r F h b W U L t e A t d K 4 2 h D x W 8 k t r Z J G 5 n G a f E N 1 k A v X 3 4 k N V V T O N f z N v w w T R N c 6 4 e X b d g + n j V l F S w P t B c 0 k b O b L 0 4 E l D N 8 g C 8 R 4 q F w y y b 5 V b L q O b H P 9 E 5 S K K u a o o D W f H n y k W a 2 5 e H F a r A S d v A t N r l Y q F L B Q 5 y 5 I K X S N a 5 O 6 E Z x M l S a Q S 8 S I / s v s r U S I H + 3 n 0 X H k 6 e 3 G r I g Y / t 6 H X d F G W z r / n 6 f J c 1 d s G U y K n J Y R a M 9 M K J J i L g 7 M n O P t c S O k + c K C i W m 0 Q / Z F o E d t E O T 8 L B U f Q h o 6 T n 2 i k R Z 8 8 z g N M l n n H d E 0 I V 0 V P i G R W z r b P a o u i 1 K S i c 3 f c C I b 6 B u C N u 0 T 2 A k f l z I 5 S Z M h 8 B R g G 3 6 f 2 O b A A W g V V 5 d Z k 5 S U F a m i X f E q e L k 9 + G V F y W X K g s F i H M + q l 3 5 O t z T j F V M P Q k B f u I B 2 f j l B a K m H q j m m c n j y F i W P j e O v 9 9 9 K V 6 n j u u 2 f w 7 H e / i + H h E T z + 1 L d x 5 5 2 3 I V l z 4 7 E v / j 7 u u v U Y 1 E o B N a K 6 V c N L S s M 8 I 4 E 3 L d Q P h j s H F O E 3 c Y v m b W c Y J 7 v N 0 D g L X n 2 x R F q M f C / F g I + E J 3 Y y e O U + 5 9 Q 1 7 G U 2 E A o G B b 1 g g d r Y r I s x L b J D I s 1 N t E N q o l D k f R 8 L 3 C 4 X f J 4 R 8 j 8 a C A a 4 a 9 D V 0 T Z z o Z t f 0 B 4 U s B + G 3 o B W 0 8 S c X n f Y z J N r 4 y i / 6 C h I T R m G R T G t C V 3 M / q g f z 9 t 1 S 2 E R H u f j s f 8 i E U 1 k Y W L B Y O F M E + X l z 3 H 3 J m 4 8 6 W h N B q w 1 s 8 I n a g / w 5 u w O e 2 9 d C N 7 1 w c y c S C 8 Q v Z w M i z b K n B 0 u y y 6 c v 3 A e k 9 O n 0 U i T x b f X E Y 7 5 R A + 8 z F 4 a X l c Q G j m T 2 V o J P / 2 B 9 4 k j c U P L L A 8 O b 9 T o O D o J p R W z q 1 l i C F a 8 / c f e L d 7 z q c f M a C b D p W 6 g 5 u h E M A X e t F A / G G i N i t 4 T 6 U I D U w O d c D p H i n j 6 t 8 N H r x U b C I 2 T P 0 N O N U 8 Q F E V u 7 F S r C V S y n L 3 O u Q Z k r U j z D v T 4 0 B + a Q K F S R W + 3 C 3 3 0 7 + 4 u L 7 y e M C 1 Y W j D 5 D d w 2 Z D a F L O k 5 F L U k P D b T D 0 j W 5 k U 2 O / / h m h / Z d 1 C g O C W K 9 1 c K a 5 o 4 t z b 4 u 3 n R X w + 4 W U 0 5 p 0 I 1 Z N R L J B C t r 7 A a t 2 I 5 0 Y t 0 K S B 6 w T f 1 O G Q 7 d 5 8 N C e v H e 3 C l V R m O X A z N k N k W m Q W L L Q 9 b M u 6 b 4 b Z G x N 5 Q Z o 6 o 2 I h O 9 G z X P P h 1 g H v 7 s a X K b R X g J 9 + R O 9 D + 0 R / / K a q 1 i h j 7 u b O 1 Q X a 4 h k e + 9 b D Y r 3 v 0 W 9 9 G K B L C y t Y m c s U M T o + f h O y S 8 I X P / Q X d n z r q e y X R n i y / k y e h L q C H L J A / 5 M M f f + p P x f f 9 z C / 9 K / E 3 Q 5 e O 6 N d x k w n U D W O h G O + e q N M i K K I S D 2 K I / B z u O + 7 v d 6 N J t E T n y t 5 D Q 8 n 4 x L n 8 A 1 I a e 2 X T M v B G q d s e h o U E b X e n i d 3 M L m L B K D 1 s c v B V D T F u h N K w 4 v R U H 1 L l N X R 5 x 5 G p l 6 H r O x j y 3 S O o 1 m r x O Y z 4 3 4 r N 0 s s I V o 6 J o M R R a P e b Y H B i V D t j e z / Y N 2 t H J t t g a 2 S D W 6 Q B H Q Z H z J 5 f l 4 V l n o 5 r m E 3 Y c U t f i Y T d A Y n u Q 2 5 z D f H R f l T W r H A N a 0 T v d q A 3 O / m C L A w c q r e R x S o Z H e 3 / W m j P I O Z y E b b K N h I K z n 7 g 1 5 i i c s Y 8 g 7 c U u E D U Y i V B 1 Z N o J o L Q y 1 Y S 9 D o q X V H 4 M 8 Q E + l y C n n P V t F o p I p f L w e V 2 o U L 0 v b e n G 5 v p B v K a C 7 l 6 R x l d E 2 8 K 1 A + H 2 6 U U D H o Y 7 d 5 t Z V p Y h b o V j q 0 c P B O B K / t T + 1 E h o S o a C 7 B L m n D g i / U E v S 9 E w u E Q t K y o 7 E G t N e H y y P C 4 S U C Z Z p H z W + V N G w I L T 1 K Z Q 0 X p W B f e p 2 E h 6 W 3 e B z l w 9 W Z k G z w U j D c r K 0 S p D l s n r 9 R P P t T V Z R g N V S J b 0 i n X a I N z 9 N g X Z K r H e H z B K S b c j 3 b l I L P F m a 0 i M m 1 S O 8 4 2 d 4 f N v L i j a K Z l c Q j N i W v P 1 z o M b m / G e 3 A c n W T U S y o a H j M U z 5 u / b W T m F D g m O A l Z I q F v o N f V h 9 y 8 g t C U j O 2 c B X 0 h 8 / m w o k t t E N 0 M E 7 u g a / W 2 m r o s L G / A X n Z i 1 T 0 I H l H 6 m r j J B K r D r f 6 e M R Z W 8 N J D / w U F v w + B K R 9 q R O 8 4 e u V 1 W j F I n D s 0 5 h E 9 0 4 u 6 A 7 t E k V h r p r V Z 8 a e G G b h J g z v J 7 4 g 4 J o S A x J 0 n E J M n i L v H a Q F H k M k 5 8 P V v v 4 K q U k K l X s S Z V 5 Z w 9 n w G q T 0 n z q 6 c x y N P v 4 R 8 2 o f L 8 2 b 0 z S x B I Y H e P Z h W d B j c q W j z h b 0 j q Z 5 B Z 1 Y g Y W 7 3 E 2 d w A x k W m K P W C S 9 e B w k g Y z V j P p r + Z h G p 5 + v I L t Y Q b q X 1 M I y y X Q Q Z r u W z u c Z V B G w H + x w e B Y 6 I M r R m 5 Y o w M e r J J i 5 s 9 I k g B X e g Y n D Q J X J M h l O J k + W K C W H S t a Y Q p h J Z a 0 9 W w 0 b O V D 5 c j e 0 m A 9 z N S b t 2 G b u k A B i T Y 4 M I k G L j 8 a N v R N x Q F m o 8 2 o C d l P Y 3 v / Q p f O T D v 4 C v f u 1 B v P / 9 7 y O a A X z m L z 6 L X / n l X y T + T Q / d 0 i S q c 3 D W a t T e y t e j P 7 x J z D 3 g O N z L v g V H 2 z g r Q F V U X N 7 + D l y 0 Z l 1 2 c t h L C n w B F S m i I F 1 R + u L W K u f Q t D j S X D + i X U P w D V + 9 + v l Y p V I J X q + X P m b B 1 v w a L W K z 0 t h M V w I K q T q C X U 5 B Q 9 n v M n R i p z Y L S p V + h E N H 9 2 3 n 6 B 8 3 g 2 E q l 7 n c j 8 l T X t E I 0 h M 7 S H d 5 X p X i 3 z 1 A 9 9 p o L g 6 I n L q c v k R W J y y s D + / 5 Z L V N s o C G S N A 9 D K v R T 3 5 d E L 2 t P a b M M o 9 2 D Y q k W x 4 s 1 x 7 j w 5 v W 5 R k H u k 6 1 G s j M 1 8 W w N T 4 f v u b S t i J C 9 n a 7 C 9 V y E c 6 g a Y W M q g 1 N W x 1 7 d G u b X j p u 3 U n 3 5 N q W / w r e p H y v H + 5 A D l a f 2 V a K + 0 4 w 5 h e W M T X J p e R m 1 W h K u w z u z + B o j p r 5 Y v Q w 2 x 1 5 u L + E x V I m O p Y Q + 0 D 1 R h 7 p i t k H Q S 3 5 c G b m P P 1 k I c v n R M g f w d T Q K J 4 9 d w b 3 3 T Z E K 9 9 A 0 7 B i N P Q W 8 f 7 D 4 P l T 4 U h E W B 9 u 2 J J U L o n M h f y y B t 8 o N / a 0 i c h k G / w + 1 s p M N x m H 6 V 4 b v L n K p e I M m Q R B I a v l z I z A C K Y R k F v d a + k Q X J X M g R F W G H x 9 b V i W h u G a 5 E z 7 p D g f j v 6 x k D o s A b G h e y 1 w 9 J D L X s L S J K q a H X 4 3 U b q d C j Q n 3 Y e 0 R b Q h a 0 c 7 u U m N J 2 p a S 7 4 e z m u s 5 M n C h Y L I V r j X I l F U E h a e y O 8 m 7 c V N c D g T f p D 8 4 j A d j 7 s d c Y e D A + H x a + F N g X r 9 w N W / t 3 s z M F w W B H x O E h C u 3 O 2 c L t M 9 z n j g f n G c O M o R L t 6 P Y b B T X 1 H I 9 6 L 3 d 7 L L z Z Q d B i 9 w z v e b m S 9 g v H c A Q c s A i v Y V u H 0 d 7 R 1 I 3 Y 7 w W I d m t V F X K i T K d j h k k y K 1 a R c f M 3 f e i a 6 7 z M T Z 7 x d s S X h R s 9 U x 5 n v E + J w i W W I x / M B o i q z y R t 1 G 9 N e J X E G B 3 2 X D X / z 1 F / C L v / g x E i 4 D F h I E 2 M m n E z O q T H A I 3 d q I o 2 K 5 O m C y H 2 2 f s c t x i i y q I Q a t B Y Y c y J M f 5 O w L o F 7 N Q U d e 7 L v Z s z 1 0 P m T p I g q c T i 8 a L u 5 V o c A l R Z D X O e m 2 g 4 c + 9 z J + 4 i f f i 2 Q i j 6 e e e l o U I N Y V D V N T x 4 i G s w 9 L g n b s P p H u d S T e F K j X F 1 z c N k 1 C N T h k b s Z y 0 i X f 4 / 1 9 4 V i w 2 h D Z C f S Q u C 8 6 j + 1 s T 6 5 o g x c / R 9 L a U + q r 6 2 E s F G d w a n J E R A H r + g 5 s d s m k b j t B j B 4 7 I R Z b G 3 u 1 C 2 i S J e z x n R L / 5 s h e 2 9 9 i q A l y w l u z l q 4 H b E W Y j n H P w a i I C J r H s y a G E D 4 0 8 Y N p V T W t I D z q F 0 G J w k 4 V 9 / z 0 3 e J 3 y 5 f n k J k v I n 4 6 j H o z j W o z J a 6 T r Y B E 1 o C z 3 r l J j K l Q z P P l i B 6 X c n D W x V O P n 0 W l U s E t p 0 7 h e 9 8 7 g y w t 9 t / 6 r f 8 J n / z k J z A 0 N I Z y t Y 7 3 v f c d c P P s V w L f R 9 v 6 B N w 9 u F L 2 f 5 Q / 5 0 B A U E H O G H F q 3 a R 0 D G x V L S j o T G G t 4 v x q T A M 7 t / A g 3 h S o 1 w 8 T / h R W l p d x f G o K h d w u d n c T e M f b 7 2 v 9 9 i D a Q s X t x L j Z y r k d O 2 5 t 9 c Z b T V k R L q u w E 7 X T V O L 4 d u 4 v p 6 N c S 8 N z X I W u m 9 W z O g 8 k 0 z R B Y 6 R c C N a 4 W R T Y 5 Z 0 Q 1 I r B V q h S z 2 M 8 / M C R C 4 i 7 M o m + 4 t c J F t Z 2 o x U G L / i g Z Y Q E m n y M Q 2 s p P V t B d P q g k P H A 5 4 c e f A S n b x s X w s H j f 9 h a 8 / B p v o 7 w a A i p u b S Q q k D c A 2 e I 0 4 b 2 B P 1 l 2 t x O b O X Q f t Q x L Z q / c L 9 B l b P F a c 1 z S w I N Z S R T L k T 8 V T h l H 3 b P 5 h A 5 5 i O q R w q L l B 0 P 7 c 6 T j 8 X 3 r w 2 n l a x a o y C u j a 8 x N V O m c / e i X q j j O 4 k j 9 p u u h T c F 6 v V D V E p A U + o o F v L o c d q g 2 R S c P t X J b G Y Y 5 P A X j E W x m B i N B u l d W j z u 5 p S I N H H 5 e s + t Y d F v j 3 M G O Y V J 1 3 R Y u V u t t o D k V h H + i I v o m 4 S q U h A B B V 2 R y O f y w e p q o l g h W k J 3 i G t W V Z T A f r R S I w v V c / Q 4 f y 1 L Z P B Q r u C r o b 2 g 2 8 g s F t D U H L T 4 z C A E b 2 D z f k 5 p t w J f j y l M v P i f / N o M f v p t H 8 P 3 L j 6 N 0 w 9 E x f X L U g C K Y Z a 3 s 5 U z 6 6 / M n 3 k D m A M U l U 2 J 7 q k C o 8 s O L 3 0 F u 3 K 8 t 8 R z u c o r O o I T L u Q a 8 / T Z K Z H g W q A / A e 8 O A v Y u 8 I y r t T N J j L y l M 6 E x u 1 5 A e C h w R b n s v 5 5 i J g 9 f x I f M 5 T o J q U c 0 1 + S K 5 8 f n D 2 6 U v y p u M o G 6 o W O X a S O O g m 0 I z c h p f O / 8 G d x 6 y w n x O g / r K t C i Z p Q U s k p r t 4 i f u S S e I 0 y 8 u N Z y F l o 4 O r p O m t k P h Z o k h I m j c y l t h o R C R b 1 O 9 C n u h s v t A N d Z + d x h W j x R + B G F j d Y u R + Y i o S 6 4 P S 4 S O j c i 4 S 7 x H o + v h 7 S / B b p x N e 9 v C 5 N 0 R O n G Y X B q E C O 7 V E L q Y p m s W w O R i Q D k e O e x 1 F s R 9 / a k e k Z z q Q + 5 b A m f / + Y n s L q 1 j L / 8 x F N 4 5 h t L o l E o X 7 2 X L A Y L U 3 6 J r r U y R z S x h v q S l 3 z Q K h q 9 m 5 C j B m i d Q 6 Z T 5 P V a T l S R r 8 t w T V Y 4 2 g F b O Y i d n Q V g q w a P u o 6 g L S a s J Q d Z A s P k M 9 E l Z q v m O a b k M J T m 1 e N v O G h i 5 N x i H A + 3 H + M 2 b F X j O q J 6 N z l u a A v F D 5 u 5 t d N u o Y X V x L S H H G V a g 5 5 D m 7 v M w y 9 n i I b 4 0 i I k z A 1 d O P R c I g f e Y t + C N h N H Y M B N C 0 t F M 5 Z B 0 8 P D n R v k K 1 0 t E M q e B Z L b A l s r f P x a 4 E 5 F x Z o f I Y / Z 9 Z U j j 1 j r g 4 X 8 t v C I X / h p n H 3 B V o X T g R p k 5 1 z 6 I G R e z Y T U b E F M 1 + C m j 5 G x g B g Y b U g 2 P P X k 4 7 j 7 3 c M I S q R Q d K u I 6 B U 3 y 7 A 6 r f D G 3 M i v V 2 A b K M L Y o u 8 e 8 S K t z F + x 0 p z 7 p 8 z 7 6 b h B I W C 8 Z 8 e B D v 5 + z o j g L P F O t y E T 3 D 6 t s E L a S T J E O h X P v t 0 P z l 2 s c 9 N L a x l 6 j a 6 z y Z v Z 9 F 6 i t 1 w T Z c m S j 0 v P y 9 t n F x v d X O q S v F Q k h W b u q 3 E S c t x r i P e 8 k S 3 U D Z P L d x g 9 t h 1 Y 6 m m E 7 E V 8 5 + H P w K u n c f b 8 M 2 K i x J e / / D X h Q D / 8 y L d w + 2 2 n h f b s I i u i N B P i / l u b L j Q 2 Y 7 C E d m l B 6 X C T x s 8 2 K 7 D H 0 i i W y n D u j p F 1 o Q X p P a R L V v v E I r W 2 A h 7 7 g x F t f O n h 5 + C 2 x 1 C r E m V M K 2 Q F J U T D d R T K A T g 5 0 m U N I R C J i K Y w i d k S 1 G y T h L o J h x p E f d U J u x H D 6 t 4 m + S Q Z J J J J f P 6 r n 8 d d 9 9 y L / / T f / j P e e u 9 b s b O X x A s v v I B 0 J o X 5 i 9 u Y n V 2 A 3 e Z E K p P F 2 b n z Y m a U T y G t 0 h u A L W d F L a + I H u 0 c 3 e R M C 7 Z 6 u c U a 4 s f N z P m i s U G / c 6 G 6 J q E R y J O V J i t O / 1 V 3 S d C 2 q 9 D r D f K r u A S E a H L M Q Z Z Q F m F w H p D Q B v t i b E V D R A c 5 d N 7 u E B W I 0 d 9 h G e W C A 1 2 j Z o c p m 2 w T x 2 J Y N D f s f v N e e u m e l p J l 2 I k N O E h B c o u D 6 8 J N J l A 3 r I U 6 / 8 h / w 9 v e + X 7 U q 1 V s r i 2 S L 1 N D b 2 8 P 7 r / z F M 5 f W s C P v e e t e O X s + S s + F V s y v v f M 5 e W t S d L L R P n 6 O 6 M t u a i P t b R K N L B G X N 7 t J w u x N C B S f U S 5 + N g W S x D 0 g h U G K W p b o I m l i y X I b j s y i T T s d i d O 3 T E C l 4 9 n G p F v s 1 t C f w 9 Z I H L Z 9 V Z t 0 7 m V 2 z E S o Y X n o k V 2 Y R f + W A R 1 W x 1 6 w E / v s W I w S L 4 b r y M 6 U d 7 U F J M O F S u 0 d a 4 P k q B U a 3 D 5 y Y d x u j A Q p C N X d X z i L z 6 D f / x L v y x y 6 0 g 7 o L h q w D X I 3 Z m a g s K K a N v a F I L j E l S u K V v X 4 T p W E f e C s y 5 E n 3 R C Q z f 3 r b g r L t + r I j o + T 2 6 D z n m Q O G A L 3 H K N m 4 R y k I F z A l 9 1 x v B M C a X u E I b D d G 2 H 1 j 7 T W I 7 g 8 x 5 W J U H M w S Y j N m W e z 3 V b q T c F 6 k e P 2 4 w s 5 D E P v E f k 9 f F m Y p 0 r g 0 g j c g b 7 e j F J Q t N A 2 G f m 7 R W K c Y T 9 O f K 3 z G b 5 h V 0 D l k A U k a A Z 0 W s j X w 4 h r n a j m N 5 E Y I q E k X w w 3 c k b q E 2 8 e H Y D f k 8 Q e 5 k 9 P H B f J 8 9 t L T G E 4 f g 6 l L k Q v F M a f L b B q x Y Z I 7 O c E 2 U f F f r u 0 L j z S s 9 w X v T P n X k B b 7 n 7 b t g c V u w U J D J E B t K z 5 I d M u w 5 E + V g o q h n y j b I q w u N + M S 3 e P 2 o e p x 0 g 4 D G m X B v l 0 0 f p 4 G Q p 3 Q a U h p m f x 1 S Q w Q K V X z Y Q H D v o 3 9 R J O I 2 8 L J r c O F v R 0 s N I z R Z F U 5 a 9 S x l 0 n z Q L L 9 N l s t h E 7 f J c / D j h E A L M f V n S c 2 V 4 e x 1 w + s 0 u t j y T K 3 s 9 V u o m E 6 g b j v L x n k l 3 Y 5 6 o Q Z C c Z g n 9 A d K W y h Y G I 3 Z 4 7 A Y c R P 2 S r j i e / O o n 4 A 9 E E A 4 d D M F m F q o I 9 Z h x a 8 6 A h n 0 b L r m T n t P r H i R O 2 E D Q M Q C X L Q h D q x G 9 I Q v D + U 2 0 S H n / K Z n r R t C X Q 6 6 h w R U t Y m e R a F U l A r V e h Z K 0 Y n j a h 0 j I g Z E h n l 1 k L k y 2 T n c P V 1 A n Y e o + G U Z x l n w e p 5 t 8 O h Z s 7 o D b W R v F E i 3 + L q J o 5 K t w / R a D J 6 d b N B L c R h A S W a q 0 1 S P a P j M 4 q F D e a 1 U z 0 z m u k m C h V o O / 1 w t 3 x E m W S Y O n 2 4 4 k W V R E e Q P W v F 6 l W U R 9 0 4 Z G K A t 9 l 3 x I L 4 e 2 + X d m B F C 2 B E n g J T j D V q z Q f T O c s s g 2 4 b E y N h L y T Y k E O C x d O e 8 q W e 4 U W d P M p o K y n W j e g C w U B v f b 4 z E 3 r B j a y c v p X B 3 + M G f I i 3 / S + d d R h o Q y m S x F s 2 A 4 1 M A W C d Z r 4 i Y T q O t Q E X + 3 Y M 2 b z a T x w i O f w i u P / i m 0 S g Y e X w i f / M P f w V P f + A K e f v Q r c J U u Y n 5 + A R W i g / u R O F + A x t S o h f 0 9 t h m 8 i c r D k t 2 W G H T d h k I + B X u k I a J 8 D E 3 X y D c i / 6 J O i 5 C E I O D N w U r M M D 5 F m r 2 Z h d W v k u 0 z q Z G + F E W N 0 w n p f L l 3 x O m R l 1 G Y b y J 2 w r Q g H N l i 6 8 L F v r x A B d V r w c f 9 + D h T Q 6 G / z f W H 8 K Q M R 0 z B e 3 / y F G 5 7 z x 3 w p q p I X S 4 h t 1 y B I 2 B F Z M o t 8 u a Y l n Z N e A 9 M p W 8 n 8 H r G V d S b Z n C E Y e z 6 4 K j G 6 S M S 6 q L T U e f e p P W 5 A x k V w 2 N O h G U d o V Z W S T V X w 5 j H I w S m 3 a C G k 5 N 7 x 9 w Y P u 1 F P x k k F h Z u n 8 0 o b x + 0 Y v N G Z 9 o j j / j k r A 8 X y X K i K G E s a s A j m 9 / z R s N N Q f n 4 o f L C 4 8 f K D q 2 i m a d 8 y s h B H n Z f 6 Z C U 3 y j C 3 e d H n h Z i 1 8 m O T 8 D D w D i 0 y 5 k B X O G a n M 2 j a z o o 6 p 4 Y d k m G k / w o T W M r x Q + a J 2 j I t F g O P v R 6 M g x 7 2 i X a N 8 v V P u F j S H 1 R J J M a p g a 4 h Z a 5 8 L I L N T E j 9 i i 0 9 5 P y 6 2 U E h 7 y C l g p f a E 5 B J u z B e + 4 a E u 8 7 c 3 Y V f f v 2 s 1 K X K q K k h Q M G 5 e 0 m A i O d o E F p n a x R 3 y y s K y P w 9 t m Q 2 8 7 C 3 g y i M d b J 3 b M l e 6 F 3 c a F h 5 3 F z c I L 3 q N q b y y y 8 n N X P Q Y h 6 U Y W r l b v 3 q c 9 8 H o F A Q D S N C Q V D G J s Y Q 7 1 W x + j o q B j S 8 I E f / z G x I c y N P x n c q z D d c K P H o 6 K a V a C X m 1 i 0 h T B p z S L I 7 Q J a u C 4 / 6 i a z U J Z 0 O t l 8 a u m g J r / R E J G r K G W 3 0 d 0 V w Z O P f B W x W B S j J + / H 7 v w Z v G X 6 b j i D 5 E A X n M i T J u 8 n q 8 B 7 J E E H T w E 0 t W f b p w j Z x r C R l P G V z / 8 + b r 3 z B A b 7 B 2 E J F t C 0 8 I a v B q f R D Q t 9 F / s X d g c L h I 6 / / s Q z + N V / / n P 0 i k 6 v c y o T U U Q r W R N M Q U 8 T v V J 1 B P t 8 q G f I 0 k X N h F D J Y b Z 0 P g r c d o w b U h Y 2 u Z K V l j I P b u Y y f T p X 3 7 i M 1 F Y W P X 0 x f O p z n 8 W 7 3 v l O W r S t h F h C a a c K X 6 + 5 a H O r K k I j p o X J L l T o m J 4 r H W T b 1 9 s G + 0 m p S 9 z B 6 O r f M T g v k e u t 9 F 2 P + H x 2 n v y y q Y 7 1 U k n R c L I v / Q + G Y W b x 8 3 m z b P J 1 G o Y u Z l B F j p l K h P e / A u N 2 O s e S 2 D p g y s t J y 4 f x R h Q o s e Y 4 V e d G x l c / + 1 9 R S m 9 x 2 2 w E I n F s b m 7 j u W 9 9 F a d G 7 h A 9 E y y K D 0 q l A u d e F p n 1 E h r r F Z Q 2 O g + w T f 3 W X 0 h h g n h / M B j A 2 t I m + V Z e X H h m B 9 l F C 7 7 6 q b O 0 r E L Y X i R 6 V + j F t 7 5 y T n z m Q x / 6 O S z P p v D g X z 6 N u V d S y G 3 I e P r h W T z / 7 O P w 9 / j g j 3 u R X y s h v 1 l E b o H 8 h B 3 e B x M f v Q o G C Y 5 a N 4 M f g Q G f C D C 4 A l 5 I b h 0 O t w t f / q u v o m c 4 R p S z g q H h I S w t r O C l j c 7 C r u c 6 F o u F i a e r z z 2 1 j N P v v U X 0 u W B h a G e q t y H 2 x Q g h 8 v t 2 k 4 t X b T i z L 8 U 1 T 2 5 L n K y f R U w b 0 Z Q a + Z Y N V J J V b L + U I V Z g J S F q i L 0 7 Y d P I g j V I i L j X B A s T Y / 8 4 K a 4 R W 0 7 b h T A x s z g s T M + v 2 7 G W o T O 5 D h f q Z o M l n 0 2 K q 1 3 O 2 G 6 q 8 f V t f P P P / r / 4 P / 4 / / x s C Z C X K 5 E p 4 W 0 p v t 0 Q P b L O M 8 H G X e K h 5 s g z O M D e s 5 2 w K c 8 U b D Q W J 2 m V y x M t Q y g Y t C g N 1 4 3 b 0 R 1 P 0 G V X k 7 d X J 2 R Z h d R v 5 T w 6 7 y J P j s n B G R p + H d i m G 4 K h H W I / Q s A / F n Q q a m h 3 u u G R S p p Z w c X p P a q 4 o Z t V y I x p u P B k e M z c 9 d 1 7 O o P e O C J Y v 5 M n y B s g a k r d j y o H o T u s a I k p K f h h j 9 2 w a P b d 1 u j M N D I 2 J v 8 9 8 7 X n 0 n Y 6 i 0 F i D t i + n j k v w W a i 4 f I L n H O / v a s v W y i 8 N I j V T g P + 4 R S T J F m v k Y z q I 8 u 5 b 7 C o J b j s B 9 i r Q a S U u F G H z W G F p 2 M R W g N g w p u t + a l H G K U s S h k I 2 k A w r 1 z L 6 u l 3 I 8 p g f u p 7 d g v W 1 A x M 3 G + V 7 + G y h y c 3 u n 1 i 4 s W n f t X B n T w 2 b O y p 6 6 L l E i T I d B i / k / X V J P D A 5 0 J p P x E P G C t W k S I i t Z g B X i N u U k V b V m 0 R z u I W w i 2 i O R I u f / v D 4 G 4 d b a H M G L 0 a m U u m F P K K T Z n o T + 3 D B Q V N I 2 i h v W k g o e X a T S Y e 4 J J + z I X i D l D P e Q 9 I 4 C t s l W n Q G w q N B o k u a 6 L X H 4 P L / 6 m K W F m h A N K a 5 A l r E 5 y s F T L t 9 s F u t + P M / / z R + / d d / V V w r R 9 t 4 H A 9 H + G T L w X N h 5 J a J K o 4 5 R M k + N y q r 1 2 t Q t u y w j W Z I k A 1 S Q h N X / D O m z i z Y z Q Q P J T D 7 / e 0 H / 5 v P e / 8 m c I G U 2 C b 5 S 9 P d G l 1 7 A 1 K 3 7 c r E R 9 6 z W q 4 s Y n T y d v D w S m 4 y y t P y X x U 3 m 0 D d j P t Q + 8 F 0 4 k Q 3 + S 2 J r M h O U A u 2 A w 7 7 Y a T m 8 m h G m u i K h V B T F F S l F W y T l i y v 7 W H s F n 7 N B 5 + r T g v J L i Z T F C t O 1 H C J f D S 2 b E B 3 d z e K + i b 8 l n F R g O h 0 8 j i W B r J L B Y T H O 5 G 3 t u V Y u D g L p 0 / G / / q v / n / 4 7 d / 6 N 0 S D A k h d L o i R n w z 2 1 y p q F l 4 H 5 + E Z g j Z W 6 X j x Y a c Y P Z N J E 6 3 a r Y u G + 2 2 U N 5 v w D l x 7 o X F Q o L y j s J 2 D q 0 u 6 0 n u i H Q D h h e 3 t J W v r l 2 H Z N + G x W i v A 7 a R r 2 H d o t i A c v u c O S q a P Z C 6 X P A m m j w M x r T 2 0 N p Y u V M n K O p G + V I Y 8 E U T A 1 c D O T h L p V A a T k + N w u n g W l I q q X o f s D + G 7 S 2 8 s C 7 V P 7 d 2 c Y I e X a 6 R K o Q j 3 D R H C x N P O O e E z s 9 A e L N Z B o p Y S w j S 3 u I y 5 u Q V 8 + d N n M B U Y x t e + / B h 2 5 8 h f + / Q 3 y P u P o 1 H q w 7 / 7 t 7 9 L v t K T 6 P O e J k 0 s Y 2 l u R y y n T / z u I / j k J z 6 L d D I r H H a G 7 x q Z B D a y L J / / / B f w + a 9 8 A a f f c R t 0 8 l P C x 4 J 4 5 O E n s L a 2 R d b l c / j 6 g 8 + i U l N x 6 f I a n r n 8 F P q P + b B e d i F f I n + F / B j 2 S f Z D b x R b P x 2 N u m d b T A 0 M k w C w M P E G b D V T F w m q i Q s 5 u H s t I l d v v z A x 1 G 3 i Z a 2 X u N r 5 T z / 5 a V x 6 4 X G s r G 3 i x Y 0 z W F p Z x 4 M P f g M q B 2 L I y h 0 W p s W U D U G Z s 0 G s U A d N Y e I b 5 i e L N X N 5 R u Q k l s p 1 r O 5 s I p 3 O 4 s X v m l H W N x J u e g v V x l t G F D R z F X j 2 D f X i 9 s 6 y 1 y F 6 T C T K P F K U L n U j B 0 u I a E + M q J 2 j C K 1 R R b a y i Y C 9 H 3 A o k J r 9 c N I q k B 0 + E d l i 6 O R 7 5 I t Z w J 0 X e X w u i R N B L W K Y G C / M v X M 5 d N 9 q F k B y 0 q l / g L 6 T q B f n 2 f H 8 J q Z r b L H m v 7 c G / 5 B D T A g 8 / 9 J 5 Y b k u X b q E 3 d 0 9 / P Z v / x v 8 z u / + L n 7 p 4 x + n c 4 u B W V R 6 I U f n E U Q p U 4 B t M o w C + S I T U V 2 M L M 0 5 g 1 h M 2 / D u y f p + g y L A N V W c I M u Z E v u x c S a B w X v j V y K N b X B p f F A a u x I l T B I V 6 2 Z D R S a Z y 1 k + + a n P 4 m d / 6 q f R z F o Q m e i m u 2 N m m e z H m V U H 4 s U 0 R k 7 7 z S g r C R Z H M v n 6 j 0 L m c h U y + Z 5 n 1 j p B l y P x J u X 7 + 8 E 7 x u u i d Z W y X k R k 0 i c s F 0 e k q p s G f K 1 h z o z k b B Z 2 n x 3 u b p 8 o X 6 h y T w Y 9 R X S u E 0 F z W a P g t s z c k I Q L C 1 k j M 3 S 1 A b t s h c M u i 6 Y v j N H x Y 8 I H u / D t c z D U p r A M H H D I r d T E M G Z G L V 8 X e X m c 2 c B p R 2 q x g Z 7 b I q L v Y G T S T + d p Q 2 G j B F + / E 9 m V I o w 6 0 H X S X I i 5 q k X 0 C + e M + i z 5 a z G y b g w O T Q f H H a L O a z R y 0 I I d h f T l G u x D H g T c D d S N A h x N H x q S S h b E K W h g I t s U 4 0 4 Z / F 3 t o E h m o S z 6 l m v 1 B v w 9 H S F s g w M + L E B i d M 1 K i a i s B 4 m L B c T 5 / P f J Q n s Y O N 8 r K / f W o P / y C y r O s X J 6 N b x J + f 5 + w I u C 8 / c 4 A M G + c 5 4 s h Z V + Y G H K L n a 2 B X i f I D T g E 7 0 m M r T I H G o A U c c U j N q 0 C D I w u C U Y l 1 u w M G m a G Q b 3 k m X i y t 0 e 1 y 1 X h E l t m g E N B n + v O x Q W C 4 e p F E c M s 8 t k S V b K q C W I 9 r T G m m p F b h c t Y f d s H k 7 S 3 t s v p W k B Z t C 0 0 e f o G B H y w 9 r C x G B h Y v A C Z 2 F i q 8 U 5 f z w g g c H C N J e 4 t s / I U M i n i h 5 3 w c 8 U j O C U A t h d q q F c d 4 v 7 x r D u d Y Y X 8 H d x 8 m 5 6 n g X e S 1 b Y J Z K G x e + k z n d d 3 r O h W L M i 6 m n A V q t C C 9 h R W N E Q 5 4 5 I h + S g v F M T 1 J U D G a q i g X t S a K H S V Y G O m x 1 v G A v F V G i o 1 a e c e y 9 w 5 K k 9 R 5 f B + y r F N V 1 U q 7 p i V v j i H v K 1 V B G J 4 m H Y 3 l 4 Z 5 S 1 D l H / v z a b o E 0 T 7 b A H k l E 1 4 p x T E H C f x / P M v 4 p 6 7 7 8 J T T z 6 H 2 4 Z v B 9 c 2 E S e D U d J g k 5 w I T Z r z Y r k L U q 1 I x 9 6 u C q v D Q 9 4 0 o o D l X e 4 1 y A L f h H / Q D r v b L l q E c S 4 c 1 w 5 x V r a v 2 x w 8 w O / h l B 8 + b 9 4 g Z a G 2 e 3 g Y A l n V l I F A d x h l p 4 5 0 1 Q w a n N 9 2 w F 0 s w N 0 w k J B c s B J N l R o 6 R n 0 G C Y S d j u s W C a l R b 8 c S 8 9 C F 0 J g X 2 + f z 8 J 8 s i x o y D m S U 8 n S M 1 B Z 6 + g e w Q / 7 O d 7 7 D o 3 H e j 0 c e e x T L S 0 v 4 1 / / 6 X + P r D 3 8 L E 6 N D e O W V l / G e d 7 8 b q 6 t r u O f O t y A U c Y s S G Z + X h N V m R 0 0 h 6 l e q g H Q d P E E 3 8 u Q 7 V V Y 1 u h Y H I l N B v D y z B j k 6 K T L 4 u X p 4 e / E l d I 3 c j r P f / g I G e L T N T W a h b t h 6 q O 8 X O a I d o x F T o F i Q e A H v D + d y 3 3 M e X q 2 U N Z H + w h M A O c r l i t p E f Q 8 P s + b B z v k l H a 6 J K h r h D H R / B j b y t 4 w 9 N / 7 j f / l / 8 b E P f R h W p 4 G H H 3 4 M 7 / i J B / D g o 1 / D 2 P E h L G 8 v o W s s i p X l d X z 7 m W f F h I m H H v 4 6 7 n r 7 r W I P h / 2 4 w p o K L 2 l 7 f 9 x O v l d V l E O w w L C 1 4 f P k S f V i + v x y k R a X I c o n G M U N 8 n f G f S I J V i a q y k O q 6 / 4 g Z M U C L V W E o 1 h B s w y E G y W M H H M j 1 O 3 A c L c F V k 6 8 8 7 g Q D F g w m 5 b R T X T O 5 y S r X O k k s D p 8 N n F f F p s e N N Q g d K 6 o T V q g k 3 W V / D F E / F Z E w k H c d u s t K D d 8 m D p 2 C j / 5 v r c j X f d g w s c W O 4 K 3 v e c e J L Q Y + o Z G Y M v R f d N t + M x f f 4 a O a 0 c s 1 o 0 n n n w c K l P i S x e x s L C A y a k p F F 0 u F O m 7 8 j U J l 1 5 5 C j 5 r C U P 9 c b z 0 9 N e Q 3 l 2 D 3 c g j n c 0 h P H D r T S d Q b x g L x b i 9 X x W 7 7 z y w m Z F b V B C a M P e m e C E Z a y V 0 n S A t S T S F O y F V N S t i n o P + R + J c E d L J T k 9 w p n y 5 3 R p C 5 D / I k p c s k U 2 k K v H 0 D A 4 d O 6 N d c F X d 8 P Q f v I 1 W m w 0 b 3 9 0 V v h I H J Z J 7 K j x E 6 9 r 9 7 H Q u 4 j s U J W t P + i h s V R D o N 6 O G q Z m i S C w 1 Q b a 0 3 s R u K o k v f + X L + P h H P 4 7 n X z y D n / r A + 1 u / 7 4 C j d O X 1 P H L + C M b I e q 8 n m n A m K 0 i S L 5 c O d a E n 2 M S w t w 6 F r C b v y 9 X z C u o p C 9 Q e J 9 2 T h m j r x e X 3 1 k o V L p X + S P S a H s D t x y S U 9 8 y h a s z W 2 u s 9 X b L C 1 t D g 9 5 u C E n Y Z K O 1 V o N N 7 j J y F l I q L 2 E F d d O 7 l + H 1 w w o f V X Q m J x t F B i y t 4 U 6 D + / n A 4 h a r d o K X t Z H N w w B V 8 7 Q 3 s 9 F w J t o k U L Y Y 6 s q W w q K X S d Z P / C y h O u L L D C I 6 2 c u n W i g g P H 9 x E T c 4 W R H i c u 8 b u 7 2 n J E U H / g E x + j Y b Q S G c x 8 e A 5 d T 6 L x m g Y L q 2 G S M y B z Z w E b z a P h m Y X G 8 s 8 K b G 6 Z S X h 7 d C 2 o 9 A e + J 2 d u 3 r S f k 3 l u V w S h o M q 9 i 4 X k c u k U B 4 + I W j j S I z 8 z b I u l E + m Y s G A O 4 + e W C c Q w V P m e X Z U k q g b z / X a v 9 b 5 z i z M l M l i e 0 W d U 8 x H 5 0 g v p u h Y j m o V Q b L A + 7 F 7 I Y V c I I Q d s n a v i p t M o F o u 6 R s D l 3 b N X X c O l + c W y C I c j + L c T q c m h + N + 1 4 P o M R 9 s m W 4 R p O j x + L G d 7 h M Z E 3 5 n F 5 o 7 Y V R y d n g H O 7 f u s D A x j b M P B 8 W m s / 1 Q H h u H 1 9 3 k Z 8 A g j V 0 z K S r L K T f w 7 L n N D 1 + p A B d P F a T X 3 C l T m G h l I 0 C 0 r 7 R m H B A m p o z / 7 v / 6 T 5 i Z X Q B P A S w q P A X D g U c f + h u i X D Z B 6 W C x m Y E E i 4 R K h S y g w 4 o e d w U v v P g i M o 0 N / O S v v R 8 f e e c A + Z 8 G 9 l I Z 5 M l 3 m j n z E A a c u 1 h b u o z P f v 5 v c P b 8 L P 7 w j z 6 B c m 8 I 9 W o N P Q H 2 O 0 l p k E / G y J A f x 3 t c P W 4 z Y t h F w s T t w h I 5 u j d u U k T 0 3 3 K 6 o 1 W q G t H K g W 7 6 4 f r 6 F / p c N 4 9 Q v W F 8 K E a j a U 5 F 7 H E q I r L F / k Q 3 O e U p e v A i p L 5 d Q S 1 p w N 3 1 6 u k u C y k 7 / A E 7 f u / 3 f h f 3 3 f c A r A 0 Z n k w M R o H 8 g p E w / D 7 u / M N J o g 0 R D T s M L h m 3 + 5 w i k s g r j x d + G 9 9 b c 4 j y d l e Y r M F C T U y n q O v k S 5 G c c A / J 0 q Z C v h 7 5 S u z T R d i S K b A Q S 6 p n q 6 J j 7 H 6 a x d j c 2 s H y 8 j L u u e d u b K y u 4 L F H H i b h 4 o n y T n z j y W 9 g b m 6 e L H Q T 3 / z m w z h 1 6 h T + 6 I / / G J M T 4 0 g l M 7 j 7 1 N v w / / 7 h 7 + B f / u a / w N D U 7 e i N e M j n 8 u H 4 s U l o V i 9 R v w C O 3 3 Y 7 h v u j u O u u 2 2 H l q Y n 0 v y Y J Z i 2 j w E p W 1 k r + G D f N K S + W i e Y 6 o C p V Z F f r C A 1 5 R J u y 5 F o F X 3 3 0 i 7 g t P i x K T 0 o 7 d W g Z F d E o P a v t O e w s v o A w P a / 1 m a d x 9 8 k h O L Q 9 5 D f P Y f H s Y 9 B y y x i O W j H 3 8 r e J B p 9 D e e c C Z G 0 X b k s F h t P M p 7 z R 8 I a i f I y T z Q R S 5 F D 3 F Y m G T Z n 0 L j m T h + Q k G j T m F x W p u c s p d J 8 y E 0 x F N x 4 S O g Z H w c 6 9 8 G 3 8 2 H v f h U s z i x g N T W C v v I n R i Q G s r K 1 j e L B f 9 K r j Q W i 1 W h 0 O 2 U 7 W j 7 T z b h n + H j M s n r 5 c g X + C B w h w n Z W Z m b 2 W d Y j P B E l b 7 0 d h u w y l R o L k J O G J 2 k X Y / H D 2 Q R u 5 B V I Q k 1 f n K h b W d A S G 9 3 H K f e C 8 Q S v 5 b 7 W a C p f L I Y R / Z l V D d 6 O M p m q n + + N C Z r 5 O V L J 1 n x S F L I w F L z 9 7 B j s 7 O 7 j r t j v R P 9 g n h J E V w z v u f y + c 9 L d a M s g X N f f D 2 m X 6 D I 5 w 5 h U b K S C F u I 8 D p V y J / E 6 6 r o I G W 7 9 P J M f y f W B o i o H C i o r z k j k L r J j e Q r R 7 A P n 0 D r y R A V T r O j S 1 D k P i I k e L 6 C 4 r W z W U V B s p H i s q S s d S 3 0 h 4 w w n U 8 U o S v b f 6 x Y L e e 6 U A m T R h 6 F D C q k b e N u f J t c E 3 o K 3 0 v / T l r 6 G 7 O 4 5 q t Y 6 7 7 7 k L e 7 t 7 o o i O p / X 9 3 M / + l H g P v z 9 d z C H m N z c l K 5 k q P E T j z H y 3 q 3 0 0 D u P v b 8 u 1 d z G N p i 4 R C 2 s i O j A I W + h g P 4 v D 4 M H Z V q J 0 7 X q j / e C o Z H D 8 a o H i f b S g N A 6 9 b F y Z w J g g H y d + w h R 8 F v S y S p Z M U 0 Q U 8 m p Y S B F l 6 D t D R B k t V 7 U d Y / A m N I i S O k g g v D H z d 3 y t n / n i F / A z P / s h G L q K F 1 9 6 R e T w h U M h p M k f f P y x R x C L x f D x j / 4 C U i s 1 n N d M w b w m 9 p v j m w B v O I F i v G u s Q j 6 E q e k T 5 w q I 3 3 o w k s T + l X O 8 J A a M M b j / O U + X d 7 X C y Q z O f f P 3 + E X a E Y O T R N n B v q 1 P h d p 6 z U E O O q O w a p C l K a B r O g x d b 8 J C / C 2 3 U U S D / A q n x 4 t 6 p U L L k y z b B P k Y n F J A 4 A T R 0 q Z O W l 1 H 7 K R f W K t A X y c B t o 3 D 2 f K H w T V K 7 b 4 U h 8 H Z 9 I 3 F f k S P u w 9 E C 0 s b F v g G O 9 e q 1 E m o n F d b P 4 Y Z h y F L S + e x / 3 t 2 i x J 6 / B 2 L m 5 r P g r t F O c n n b F p r C A x 4 Y F g 4 m m r e O + 7 F P j l q x 3 r W h s G Q G d D g e q 6 n N 6 + + 5 g O 4 y Q T q 6 C d x k y O 9 Y G Y v W K 1 2 L J R n 8 e x z 3 x M p M v Q C H n / i a b h H 6 C E 1 r a g 2 M y j R Y t e 0 O j 7 9 q T 9 D j W j G T l b D 7 k x F 7 P u 0 h Y n B U T A W J s 6 M Y J 9 I p 4 W 8 R I 4 2 a 2 R e c J y Y y 2 F 6 r i N q 2 m y I j o d E x o N n w C K a P X K D F R Y m F o D M X B V F l S w U K W d u q s k I 9 H q F j 3 E Y 5 W S N j t 4 g 4 Z j H p l p o L X A T u d U y c s 0 F Z L k V d f N g T w c G T x 6 0 e U i 4 l 9 U r w l T Q t Q P C x C i s X d t C 8 p 4 Z 5 9 0 d F t q Y t 0 H 3 w X y t o l o Q m w q j + x b u I 8 H R S x 8 a 9 L t q w j w u 3 7 s o t z 8 i s G V M z x e Q W S y J j e 0 3 G t 6 Q A n W B e D l r V E N r 4 q 6 T t + P O 4 3 f T g 7 T i w Q f / V k S / W M D + w / / 1 + z h 7 Z g n F Y h k X z l + A o q i 0 4 F 2 Q U U X P C Q / K i h W b O R t 2 N 8 j J X i 5 j k Y Q g u V T G 5 u W 0 q N B 1 O G w Y j + q o y R 5 4 h u x i Q f G e F y / V y l Y J x R 0 z l a d A i 5 l b a H H k T 2 Q / k F B H j r k R i 0 g I R G U 4 P C 2 6 R n L F V b e c B 7 g f T b J 4 X I X L w 6 S D 2 Y M L 0 G p n u y f R c R s w 6 P q Y 5 u 3 H 2 n q V j k d + y 5 h p S V l g / f t S h 9 p o b y I f B U 4 5 4 u F t h 8 E R z G r L j 1 n J m J 9 P X i z C G Z P E H h g r F h 5 6 n V s x 7 0 N V 1 U T O n y u R g W M o i M u S y Q 7 e a H h D U j 7 G r X o G T v K f O K 2 H k b 1 c R / h 4 x 4 + Z X 5 p H 1 w g 5 t 3 s 6 f O o 4 W Q 4 V F l K w p R J v 3 F p F V o E 3 p l + Z N 8 V W a C N n R 4 + X L A Y J R p v u M V I J s g D x z r 9 L R P V 8 T i 4 k 1 M l a l m h x k S D Q A o t O d e g N Z 6 N z 9 W w 7 c N B G O V G B J + a + Q v P 0 m i H m V n F h I 1 v A I A n t f h L E h Y 7 k p i N g M 6 c L W k k l o O w m o a 4 j O r 3 P d 6 S n z L O e G n U O R l x N 7 9 o t o Q + D p 2 Z Y 7 Q 2 E x 4 P 4 5 q O P 4 H 3 v / T E S 3 i Y K h Q J d l 0 U M w p P o X L n P u 6 7 X x G s + n 0 d U / n r p H n I j z y w p o J F j H p E 7 G S Y / k B O X u b h Q b q g 4 n 7 p a W A / g T c p 3 Y + C C P Y L s b o 3 4 u 0 1 o x v A x J y q p u r B c X I A 3 4 J 6 G s z A I Z 7 y J W Y s d o X E P g m E P B o Z k D A 7 a 4 Y s 1 8 M w S O d K 0 Y M 0 / l + H 2 X R B / Z 4 2 F 1 r e Y s O Z 0 X N r t C B Q L E 6 O S U t B 9 K k Q L 2 y u E S S F W l m 7 V a H H 2 O W O / M D G 8 c Y + Y p 9 s G d 4 x t L H W T E N N n O K m U r B i j 1 p p Z y 3 t l Q d s o y o 0 9 b C o 8 d 9 c J l 5 + n d x w M x O R X d d F l i Y U p e a n T a q w D k 5 L x X l Y b 2 f k a U U W v y I j n F K V y u Y J M N o s / + z O i x z U F f / M 3 X 8 b s 7 G U 8 + t g T + O 7 3 n i a K r G N z a 1 t 8 N l O z I V W W 4 J S a G B i W S a g K s A x x u p V p 3 X i z P f Q a e 7 o 3 I 9 6 w F o o x 6 d h F o D s C v 2 y m 0 o z H r S j s F l E r 1 B A d M y N 0 i f o c l h I T m O r j E S 6 d U S w s R E e B U 5 E Y n H X e R o 4 W i 9 G / j Y B 1 W E x U b K N d s t D G H t c Z 8 a Y n C T T n E T L Y A o k 2 y / v A D j z q H j r P C n S U y c H 3 w + l 1 I L e k k O C b n 0 t z 1 e 0 A d 2 L l H u p p s n Q 2 + E 5 V R f N K 7 m f O 8 3 D b z W l Y C N s d o N p I X M w L H 6 + 9 R 7 b 9 Y g p 9 d 5 n T Q F i o D K K L o c m r I 5 Y M b k h j B 3 1 P P o M e U h h 7 F z L k P 0 W Q 3 q w h 1 O d C m X y q A M f X C R t 0 3 7 2 p E t H A O r q P m / e c 9 9 x y d U l s e r + w / h p + 1 J s W 6 s b B Z r N b V N z O L a y K T P R H H 3 0 c S r E u 9 j X a k G w N I U y M t j W 6 H p S a W + K 9 y U t l V L r M N s 8 a K u K 1 g p Z D w V h H U 6 4 L o W L w C B 4 W J g Y L A U c a k x e I D j o l I R y 8 l 8 W U L j 1 L x 3 O t A t 2 7 9 N k 6 / K M k N K 2 w t s 3 u E N G 1 S p o U w g k f 6 m k 6 j / U m 4 t N R y C e S Y o i a G Z x o i i a W a r M s 5 k I V l r k F m v n d D N 7 o j p 8 K 0 s q m n y + b o 2 j c g Q 7 d c y g k G C R M p b p F W B J O P G Y U i M o y g i T g n o G G E K b 0 X A E u 8 g U Z 4 V 6 m f + w v m e 9 r W 2 H u U R i a C E P h 2 U M E c i M R 4 T 2 5 0 t W F i j c 7 z C t / g 4 I 7 / a x v r G N m 5 i I 2 N n e I s p T x 1 P l n 8 L 3 5 F 2 n h W f H p z 3 x e W C V n 4 z g M p Q / n V 2 8 T n z v s 3 O + H C G O T Q C q G W Y Z u P b a B 5 q q p j d m H Y W g W E o Z m R V i K Y m O L F q S E u F + l R d 2 J 4 v n H z R J y 9 s d Y O H h j 2 B h Z h n 0 q K 6 Z 1 W M g G e P o k u G Q / u E 0 z v 6 + o 5 f H k Q 5 8 T o 2 X y a 2 V I L g 2 + I V M 5 m K N s L K J z r M f K Z R h W K C R g d b I A o S m H + H c b H K H j z B G u 2 4 o d D 4 q g C f t s 6 T m i d I v l K x 2 O 2 I 9 k A W l 3 k w 2 0 q O x + u E d C I k L J a E c C Q z L 5 j v N F p O h 4 n l Q O t b K O 4 l w J 1 b R 2 I J K p m U M h 3 1 B 4 Q 1 M + R p e 3 C Z 9 K D n T Q K z r M y k a T f B E V / i 4 X M q U m g k 5 e i J 1 h 1 o f B v k t F c Z P D b Y d m y K J 6 t y u Y h H 3 / b K m l Q W B 8 o / W P g 5 j b n M a x g V l a 0 O R P W A O 0 y E u C j j W b d p H 3 x u B + 4 4 f 7 6 X H / P C t Z G b f a Z 5 a j 1 H S M H j M L G 1 9 6 5 I J o b L m / r 1 3 B W B M t w V i o e E 4 v T y t U l v y i 9 w N H N o 8 C l 7 p z 3 h 1 j f G I a i q p g Y 2 1 J K I x X 2 / 9 i a 8 t + I q c c t f f B + D 6 x 4 e f y E 0 e 3 B x 6 P R G d C / 6 5 Y h U D u Z 2 6 8 B 1 f Y 4 i 5 S M l 7 U 3 0 y O v a m Q L F v g r S q Q N / N Q V g v k a 9 T h j b h Q 5 P G X Q p g Y 1 3 5 o / D y 9 z i q C 3 g J C 3 i w t A h V b q z x o m u g Q M Z j a u o 0 W 4 s E e 6 7 q u I 5 8 u o / i S G + P d S + I 1 t k 4 1 o l 8 8 s T Z n L G K r V E N S X R I U 8 b A w M X h M D l u 5 M h 2 H w U L 1 V 3 / 0 V 6 L P R f y 4 B 1 m y e h 0 0 r 0 y Q 5 w R g t r o e a z c t d C 5 I P F q Y G C x M l x O s K M j i k j A x d l 7 O i q J G F i a m q / W C K t p H Z x Y 7 g Y x u P w 9 a M / U w C 9 9 W w e y Y m 1 0 u i F 6 D 3 p Y w c W f Y i 7 s 2 v L x 5 0 E / i u i 8 u l e c m m S L f 8 Q 2 E N 7 y F Y n B Z R 6 5 i Q c j T R C V T Q z V T B b n w Y u 5 r w 9 C E b 1 J V 0 0 T R O n V Q 3 F e C S + E P o x 2 U s G g 2 b O c H M U D M j 2 k f g 3 9 X q m Q g W / 0 Y D N 2 G r b M 5 6 C N 5 + H z m Y m X w Y j e t 4 W v f d r Z S Y c c x X L g w C 3 f T Q 5 Y t g M v Z G b z z n Q / Q e X P J v C T O P y U G d j e F h e L m L G 3 k F l X y X T r R R 0 a a B K O p E g W 0 q b B J H i j 1 m u j / w B M 8 H F 4 7 t g s 2 u J P m c L X 9 Y H 9 K 2 + A y d h X B E b c I t t T J J y p v 6 P A S N X X 4 n X h y 8 W A 4 f j q u o z d o k L A a c B C 9 f W 7 J Q V T Z g r e M q K L I U S m q e D H t F f T z m r j J L N Q b K t v 8 W u D 6 n k C y A H c X L S R 6 P t x C + d H v P o q H H 3 4 U U 5 P H 8 d n P f Q H j w 8 c x d z G J C y 8 s I L W l 4 h N / / D n 4 H d 3 4 y l 8 + i e 7 w O L 7 + 5 a c h 6 Q H M n t 0 i q 0 G C m Z c w O l V F w 1 s E T + h g Y e K Z v n p D x W j k X l G L 1 H X K g 1 x x H U 6 3 a S V C 0 o T Q 6 I c F l e c T H L V u u O u r 0 Z R Q y B R R R x U v X n 5 R N K Z 8 + e W X 2 W H B o 4 8 + h t O 3 n C T f L S n e r z X L Q h G U G j v 0 W g L N t A + V 4 M K V W b 4 s w 2 6 y z j z y 0 x 1 1 w R m W 4 O 3 i j B C d L G D L b 5 I b 2 G 4 6 0 V y v i g r m N i q b J Y T H i c r F Z D G h k I d r F z e 5 Q t f A y 3 o M n / 4 f / z d u m R 5 D I O i H i y x x Y v E 7 a P o n x Q z k s u 5 A u m S B g w 4 n O 6 z I l T Q R u E h m 9 u A L B M W e 1 T V x k w n U P w g L x W A r N b e q 4 d i I u U g K B Q M b m 4 u Y n Z 3 F / f e / h X w j B W v r m 7 j 3 3 j t R V f L 0 + j x k u w v J R A 5 3 P n A X E h s p h P o D K G z u I T r a R 1 a o C E W v k J U Q h x M 0 i Y d C W y Q D z a 0 w R q f N A d v V a h k F y w o i r h H R I J P 9 J / Z 3 G F r S B q v X g O Q m v y 5 t g z 1 q W r / 9 4 X v e c P X 3 u 1 B J G G i M m N S Q J x M y h e Q x O u y 7 N C 0 6 c f c O t W N q y f 5 a a c 0 K 5 5 A Z H O F j X s s v K m 9 Z 4 R s w l w E H P x g F 1 Y n y x S 3 0 3 R E V q U e c L c H h b o 7 Q c T K H R I f h u r N n t 3 3 i / e c e + e 9 4 2 w P v x O r K K t 7 9 3 v f h S 3 / 9 e X j c T r z 1 X T + B J x 7 + i h g W 3 t c / g J O n b 8 f K 0 i J k j x / 5 T B L j J + 7 G b u 1 V E m T f F K g b E y x Q q + k 6 h i P O K 8 + I 0 4 v 0 T e V K 6 2 M G h 5 c P R / k K l Q A C n o N N M 7 l f n U E O O a 8 / b t 0 s k 4 / j l q L k s y 3 A s j m A 4 R P D 4 n 2 c S F u t V u E N k F A 0 O P p X R W 3 T B i k f h u O U a V k Y O m l x H u 1 k j 6 k k H J J I N e L W z r 4 B p w i B Z + f q a I y v t N 7 N 4 B E 0 U / T / V h I t h T 5 h 0 q 3 9 P y d n C u g 6 0 Q m H J 2 b y i J 8 4 u H j T l 8 u I H P N g a 2 s X I y N D e P L b z 6 A r H q d / 7 5 A A G t h L 7 O E D H / g A C Y Q i e g i + 5 9 0 P t D 4 J 7 C 1 W c a n x G m 3 A W u A A C t + r 1 r 7 0 9 e N N g b o x w a 2 u p H w e 3 U M + x M g q s D C 5 7 A 3 U U l X R S I V b J L N z z l k V p M h h d 1 8 U n + N F U N u U 4 B o w j n y 2 v K B Z C E v c H J 1 g 2 y W / a s q c 8 c R g w U s o M 6 2 o 4 N W 3 O i i N 0 P 9 b y G q t Q q 9 M w 6 t W B B 1 L z 1 T h 4 G F w 5 J t w i t I u W V C 7 t T P v q Q 2 e g c t z q n i A g d I s i V S p K x S P w I G F w l o N k k x W s N Y E D y t o g 1 s y x 0 6 Y F i a 7 W C F K 5 y U L X I F a I a t J O o Y t k s P u h u T V 4 O / m o s p O G 4 D S X h X P F 6 5 P m K 4 X H H X n f a 8 D u M k E 6 g 0 f 5 W s j X b H i 2 J R H 9 E B n o f G S r 8 D O s F X 3 w N v t w c 6 F s i g I 5 G J D L k v g M S 8 M + / o k L H E H P E 2 T w u 2 H 3 O Q u q g 3 4 p D 7 0 + W 6 D Z / s 2 u M i f a I O T V j n i Z w r S Q W H i K R 5 M w 3 i Y d l H f h j U b h Z x S Y B U h Z g s t d A + 4 K J W F i a m a v G K O 8 d w P j u g F i U K 2 j 8 P W r 7 0 X l l k x o 3 I c P O C S f s 9 A A G p v B H v n C u B Q N z d Q a Q s T I z j q p g M 2 E R h 0 I 3 b c J z o t S X D Q R d b J b 3 I i W 2 m I 4 Q X Z i g W L q z p U 8 i F / W A R b P Q f b u E q Y b k L 8 g x E o B q f U B E c D s J f M U H R 9 u 4 z z m g P P 7 3 q h D w T J 8 b Z g 7 3 w G D / 3 V X 9 K i d i A u 3 w b d T 1 Q v 5 4 f k y M J q s e H x z 3 x X f J b h s 5 t j L 0 v G N v k p m 6 i S s x 4 9 4 R Y z Z F m b 7 1 Y u I W P M C Q E 5 D M 5 g Y D + I J 3 F o 5 R H o a b f o B O v y m F G 6 v V Q d O z n T A r D f w 7 m I 5 Q 3 6 2 3 J M 0 E G u 5 e K g R R t m 6 L 1 5 p Q k n d 0 9 q g / d 9 K l t 5 + I p 5 S B 5 d D J T W 6 + S T t T L b d 8 5 m M H X 8 J G o F B b l 5 R f h G D K 4 Q 9 v d 6 y J I V x K Y u T 9 E I e 5 q Y G O E + F T / 8 0 s l X b y 7 r c z 3 4 B x H l a 2 O v J G G 7 K C F Y L W B N J Q 1 c V H F i 0 o q h k C 4 a 2 z v 8 d E N c V m x t r M L p 9 m J t b g U 9 g 7 2 4 + P x 3 s L G 4 h c x 2 H f e 8 8 y 2 w 0 3 s 4 x Y e t g d 8 6 K N q K 8 V g a b U 8 j A d H g C d l J i K w o 8 4 A 0 u U q L j / / N F o V p X 0 c N O / W o y L M 7 n / I g U i + h 4 C J r K W s i Z c j v l W F 3 7 I j M h 5 K x h 8 1 M N 6 w p E m r D g 5 J 7 D g F p U N B N B k 9 6 Z w P Y X O o T r c h c Y R k V o r K 8 4 V p Y r 8 H X 6 x L d n n S n L P q T s 3 D C w z 0 v y K + 6 k M X b P / x 2 1 J U 6 C f E e + u 7 / I A a 7 x G E 7 I M v F K V L t g A b v O 1 m a d S T U o 3 P 9 X l f c Z J T v H 4 w P 1 Q Y H J 5 K z N d j I m k g 2 G w K j B 6 k L 0 y G O 2 D F V Y o p T 0 6 y w E k 3 U 7 V U 0 A 3 n Q 8 o R 7 z Q 9 f v x 3 W c F 1 k P u i L Y f o c W Y K h T V i q g L s 4 h M C I E z U u c 6 f f F x b I / 7 E 7 E T r m Q r 4 x D 9 k a g g d x Z D d z W E Q 3 j m n k A 4 3 a y A J q o l j Q J / X j q Q c f w 9 L l O f z 0 R 3 8 J w 5 M T K B U K + P Z D 3 8 A H P v L z + K P / + B / x w P t + H M 8 9 / h i C X X H 6 D g M / / t O / h A B R V y 4 7 z 2 2 Q V a 2 7 R C f b w 6 j Q N X n I n 1 p K 2 d D d L M D b Z W Y q / K f / / L v 4 X 3 7 7 X 4 l J J p w A v 7 9 6 m c E D s 5 s W R S T h M h 0 t 7 Z I P V X x 9 f a g j c Z M J 1 D 8 o C 8 X g 7 r I b d Q V b 5 2 Y R i n j h j h 7 U s i J D o E q W R j X g d k s i I 4 C f q a v L K o S s y 9 m D Z i y F h F 6 H 3 V a G t h i B f 8 A p Q t u l W j f 6 I h G y I I v C q h R n d G j e J C z d B U R 6 o y g s k b S l I 9 B y F h g V p 2 g F H a 7 R a 5 I B J U V + T a I C Q 6 p B l w s Y G b o F 5 U I V v c O D e P B z n 8 G t 9 9 y L i y 8 9 j / 7 4 c X p t C O u r 8 7 j 3 X e 9 F a p f L J Z o o V f P o H R h F u U q W y e d H M G 5 F b r U I n p n V B l M 5 F 1 0 T I + x p I L + i w B M 3 f 3 8 y f h f k s F V M / e B G N v t 7 C T K 4 w 6 4 k W 8 V 1 M g W c q X i g c + T i R 4 0 3 L d S N D a b + v / z u P v H z X / / B l 3 H f B 0 7 D U H X U E j b U K 0 X y b R q I 9 L l F 8 i k 3 y W T / h x v b t 3 t U G E T 1 D K h w W D z 0 3 g K 2 y R 8 L J c I i o 5 q z C T j H j S t W u X n R y t k C X O P b C M u j k B 0 k u H y n a X 1 s X M x j 8 F R Q 9 L K r L + b R d a p T u 5 T X V + B v D m N 7 e Q M u o w t N e 0 0 I 8 q Y 9 i l M 9 J h 3 k r H J s 9 k G p l h C b 9 i M 5 V 0 M g H I T c 1 c n I Y A e f r 3 V / 4 5 j U b J n o n p e u g a 1 Q E y o J m G j / z P l 2 L j K x d G 5 8 v d x v r 2 t f D / Q 2 2 B f j 9 7 / 4 f B m F 4 N 9 R x e 2 b A n X j 4 9 P / 9 m N 4 + r m n M f P U E i 3 + A r q P d + O l l 1 / G 5 M Q k H A 4 7 v v r V r 4 r w 8 O T k F P k y f o T 9 U f z 1 g 1 9 A v D u O 4 8 c n 8 e L L z 6 O Q K + H D / + Q B e I p j w m d h c H Y 7 C 0 m 7 L d n a 7 g V 0 h y b g d L q u L E Y G C y J v v P K i t 9 D 3 c P E e b 7 6 y s O y H f q n n y t w p F k a 2 Y H r J L t K J M p z J H X f h o / / 4 I + L c n 3 / w e T o P + t 2 + e U w c 4 e b 1 2 G 7 x z E O z e Z C B + N 0 R m 7 y J C x l E p s N Y z t n p s 1 z T Z M B L F p q z z t u Y O Z P H b i j e + t f f A W 4 y g f r h Q z U 3 C W q r 3 0 J I X 4 a j P I / f + 6 N P 4 j d / 8 1 8 i 4 7 e h U b N C 1 + o Y H R 3 F I 9 9 6 H L P k t 7 A g c S o R L 7 6 9 x C 4 u X b 6 E n / m Z n 8 W J E y f R 3 z + C S k n B r / z T D 9 H N k + A M d v w U l 9 0 M u z P Y G n C 7 Z i 6 V z 1 y u C 7 r E m H / J F C Z G f q + C P J b N e b h W c 8 O V Q + B h T l F a 7 y U / b 5 8 P R O u q G f C K V B 9 + b D x w u 5 Q o C G F i B I 5 5 h D D l 9 l X 7 v r h p f p 4 D H 8 U 1 c y p I G 9 z L v A 1 u 3 c y I 3 x I R D V v G I o b o + d 7 j b w h h a g 8 z 5 9 6 A f 5 f C d C 1 Z u p F l 7 B + M h a o s P w a P U 8 a t d 9 6 N T / 7 x H 2 B 4 u J 8 e j I R j U + / F L a f M R N A L O w 7 c 0 m u G j D P z Z X S d C J F W 1 0 T G g X c i e G V q B a N d i O g u j Y g I 2 v 7 Q O G d e s w T w E G g W h M o 2 d w I y n X 8 e W 8 N d k B h 7 l x O w T f C G M H + 2 K T Z k q 3 N u k e b D x 8 s u 1 I l K d n w 8 H r W 5 s b G H L 3 7 p i + j p 7 Y F S r + P W W 2 7 H 7 P w M S s W S s I Q n J q Y x 2 j M A o 2 q D V W 7 C I P m y k l z J s g + u H h K s 7 Y o Y X s D R Q q V W R k M j a k i C F p o y r 4 H n W Y V G z d A 9 9 + 3 z t g Z O s / X d z V u w c q h R z I 8 C E W 0 G O f I f u V Q m k 0 l C t k v Y 3 l r H / W 9 9 O 4 L d o 6 j m d p D N 5 R A Z v h u J 0 o 0 l X f 9 g g h K O 8 B j g H 8 Z e 2 Y 6 B 6 f v x n t O D G J w 6 h X X F g + G w g a p i Q X / I t C 6 M 6 p 5 G j r i p 0 X n c j Q g x F y U x q Y 9 9 E w 6 Z F 6 s + 7 F R 6 s L l j w E U L u h 0 A 4 N Z f s p / 7 O 5 i L 0 R t l R 5 5 8 n 3 x T l C 0 w h E A m Y 7 D E C r B Z Z H q v A X u x W z j 9 b S r G v Q H d k f 1 W y o J a R U W 1 X h V V x 9 l M D m 9 / 4 K 2 Y m Z n F L / z 8 z y G d z S A e I 0 U h B 1 D w B T A w Y I 7 J 4 Z b O 1 X w B 7 j C H z 2 U 6 N w f K e 9 w x 1 i 0 S Z S t J F R W X k 6 x 4 U V D L W k I T 8 6 R m L l 6 A O 9 R L 1 0 y C u F j F e s M j u h n 5 n K Q s 6 H 3 c j j p k K x C F f X 3 C 5 + + e V D A W N R D y e 2 E x N A w M 9 e H u 2 6 Z J o C y 4 + + 4 7 Y P U P I V V s o O E I w u Y K o W y 4 b r j N 4 D e 2 h W q l y R y F 9 0 w p 2 M h J I j Q e z q d Q K D U x d Z e 5 U c t Q K g p k j y k g 3 P 8 u N N I p i 2 j j 2 4 s y p r p 0 0 Y q Y S x e O V 1 P o O W 1 a H 9 4 0 1 c m 6 M R w y O f 7 c s 6 / H T j 6 Z S a 9 Y o H z K O E r b d X i 7 n S g 5 l + C z 9 V 2 h g 4 z U p Q p i J z 1 i 0 Z T T N W h Z o q G S 7 U p p x V 6 + g u 7 g 0 Q V 6 u V 0 g 1 E P W U b V c q V 1 K z 1 Y R n T Z 7 X u z v c p R Z q K D R y y l Z 5 u r M z N V g y H V 0 D f X g 8 W 8 / h g f e + g 5 8 4 r O f x s k T x 0 m b y N h Y W 0 F f f z + K h Q K m j h 3 D p m 5 O v P 9 B 4 L Y 3 c L p P u 3 K O + 7 F d k E S 9 F h d i H o u r R K c b e G L h 9 R H e H x X e m A L 1 K o L E Y P 3 / b h K o + c 0 m s r q M 0 U I a X b e a s 3 E 5 Z M 5 N U / b 7 G + n L J U S P + 1 r / 6 m A p 7 U C u C v Q F d E S 9 T T i k p p i b G x z 2 i P J 2 z r B m J l j Z s K K m q p A n N w U N 5 J S h y L 4 0 o j Z 9 b M N t I e r X T M G x c Q z + U f p s r i 5 q l S S i P s W 1 B h l a U y g r y e q B I d 3 7 w U m o p a 0 C 8 u 4 w e m w V 8 v V a C 5 F v D Z 1 T b p F o 6 I R J 3 9 K z F U S m P e K + M P L r J Q S H z O v N L O V w t k G S + S M C 7 w s + T k L C f x 8 G R 0 u f X X b A T 3 7 c 7 Q O q 6 O 7 L 3 a W 4 v / y N i h v 3 z H 4 I 2 L P P 4 9 Y B o k d r T 2 D z p b 9 C e u Z v c e Y r / w F 7 Z / 8 a l d V v 4 1 i 0 h D / 7 5 K c x 1 i c J 6 u L s M g f d c L S t k q 6 j u N F 5 u G x p L N d w G 8 a j K u 4 a V M l C N T C X M K l Z k + g a C x M H A i p V 8 l d s N q K H J J C j R A H Z p y K 4 r R 3 H / q j + F X a r R w Q n W J j 2 z m d R T T S R u F D A 3 o W 8 E P q V N B 1 T I Z + L q O S 1 w F o 9 N B g g O q u j v N N R M J k l M 2 u + 0 T B 9 R U M z S F m Y w t T W Q 4 H B j j V e K L 5 G 3 7 w f E J w 3 y e B O U I z L C Z s Y P N A G W 9 a Z P Z 5 y r + C 2 e E 3 M S + Z M l 4 n Y 1 R 1 y b y S 8 I Q X q w r m z Z G k y S K f T G O q N i a K 8 w a E R v O s n f x E 7 m 0 v k z F d h t 8 u o b z c Q K e X x S q 5 D s 8 I j R N k a k q h G T V w u i p b C T d K U r 4 V u n / m g r U 0 r 1 J p G 2 l S H x + 0 R G Q a O v g g K t k X x e 0 a l s Y e 0 u o a c s U w G g 2 m W W b b O V i s i T V 9 p r l n c L q P 7 d F g M C e i 9 g 1 s d B + n U y u h 1 V O G W L S i u d 3 y + a 4 H 9 M W m f G x a Z C A j B 4 V x D B n f B b Z s m X u I s Y K p B 1 0 C / X n w h i 4 q 3 c 2 9 e L / A E D s 7 s Z 3 A n q A f G F F E p P E v 0 r p Y o I z G X h 0 J K r d u 6 g P X z p J R k M + 3 J S 7 / j c U W s x H i e 1 o 2 I f 5 C U j z H d r e P f / S + / i T / + o / 8 u m t l 3 u 8 n H a a U H p G d L q H T z m J X O g i 2 n q v D u m + Z 3 G O a m b l N 0 Z w 2 S h t 8 4 u w 3 Z F U B g 3 E 1 C k E H V 4 L y / Y b I c s u h T r h l 2 0 t K a y D r n 0 g t G Z q m M y D i H x h t i c r 3 V p S H Q 7 x W b y k w d G b w / 1 o 4 o p v d q i H Z f 2 0 q 1 k V / W E R i 1 X T k G U 8 h a 2 k B 4 g g R + t U R K x K R 3 f N u 4 d X J 4 z C d a S b 9 Q 7 m T O / y h h 2 X 0 a v d N v x / q l 5 7 A 4 d x F 3 / c S / h N X a Q L F G v p O S w Z w c E Q L 0 t l G F K H U J k U k f X t q 0 g 7 u r c V 7 h j Q P g / w 8 b x K z F v D n n T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 G u i d = " 5 0 7 7 a 7 3 6 - 1 d 9 9 - 4 1 4 f - 8 b a b - 0 a 4 4 6 c 6 1 a 9 7 c "   R e v = " 4 "   R e v G u i d = " e 0 b 5 f 6 a 2 - f f 9 e - 4 7 3 b - 9 f 3 7 - 5 f b 8 0 8 b 5 7 8 b 6 " 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0 5 & l t ; / R & g t ; & l t ; G & g t ; 0 . 0 5 & l t ; / G & g t ; & l t ; B & g t ; 0 . 0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 A F = " S u m " & g t ; & l t ; M e a s u r e   N a m e = " n o d e s "   V i s i b l e = " t r u e "   D a t a T y p e = " L o n g "   M o d e l Q u e r y N a m e = " ' R a n g e ' [ n o d e s ] " & g t ; & l t ; T a b l e 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6 8 3 0 6 0 1 0 9 2 8 9 6 1 6 5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4AE9B97-6C40-4AD5-AC91-94C401A90B1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D3D2013E-2FF3-4B93-B4F1-D4877C26C801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82F71C5C-F02E-4BB4-9F10-CB92B13A47B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total and mean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2022-04-18T06:23:37Z</dcterms:created>
  <dcterms:modified xsi:type="dcterms:W3CDTF">2022-08-23T04:36:48Z</dcterms:modified>
</cp:coreProperties>
</file>