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2">
      <go:sheetsCustomData xmlns:go="http://customooxmlschemas.google.com/" r:id="rId5" roundtripDataChecksum="V0LzZlw1QL/0QExmwyasZJFS1B6jyRPxFrXZWYQcyUU="/>
    </ext>
  </extLst>
</workbook>
</file>

<file path=xl/sharedStrings.xml><?xml version="1.0" encoding="utf-8"?>
<sst xmlns="http://schemas.openxmlformats.org/spreadsheetml/2006/main" count="75" uniqueCount="63">
  <si>
    <t>PRODUCT NAME</t>
  </si>
  <si>
    <t>BRAND NAME</t>
  </si>
  <si>
    <t>PRICE</t>
  </si>
  <si>
    <t>CATEGORY</t>
  </si>
  <si>
    <t>FIRST 3 CHAR</t>
  </si>
  <si>
    <t>LAST 5 CHAR</t>
  </si>
  <si>
    <t>MID 2-5</t>
  </si>
  <si>
    <t>PRICE STATUS</t>
  </si>
  <si>
    <t>Laptop</t>
  </si>
  <si>
    <t>ASUS</t>
  </si>
  <si>
    <t>Electronic Gadget</t>
  </si>
  <si>
    <t>Headphone</t>
  </si>
  <si>
    <t>boAt</t>
  </si>
  <si>
    <t>Corn flakes</t>
  </si>
  <si>
    <t>Kellogg's</t>
  </si>
  <si>
    <t>Grocery</t>
  </si>
  <si>
    <t>Moisturizer</t>
  </si>
  <si>
    <t>Embryolisse</t>
  </si>
  <si>
    <t>Cosmetics</t>
  </si>
  <si>
    <t>Lipstick</t>
  </si>
  <si>
    <t xml:space="preserve">Givenchy </t>
  </si>
  <si>
    <t>Hand bag</t>
  </si>
  <si>
    <t>Gucci</t>
  </si>
  <si>
    <t>Accessory</t>
  </si>
  <si>
    <t>Noodles</t>
  </si>
  <si>
    <t>Urban Platter</t>
  </si>
  <si>
    <t>Earrings</t>
  </si>
  <si>
    <t>Bvlgari</t>
  </si>
  <si>
    <t>Tshirt</t>
  </si>
  <si>
    <t>Roadster</t>
  </si>
  <si>
    <t>Clothing</t>
  </si>
  <si>
    <t>Smart watch</t>
  </si>
  <si>
    <t>Backpack</t>
  </si>
  <si>
    <t>Mokobara</t>
  </si>
  <si>
    <t>Sunscreen</t>
  </si>
  <si>
    <t>SKIN1004</t>
  </si>
  <si>
    <t>Bodylotion</t>
  </si>
  <si>
    <t>Nivea</t>
  </si>
  <si>
    <t>Jeans</t>
  </si>
  <si>
    <t>Freakins</t>
  </si>
  <si>
    <t>Shirt</t>
  </si>
  <si>
    <t>Mast &amp; Harbour</t>
  </si>
  <si>
    <t>Protien powder</t>
  </si>
  <si>
    <t>MuscleBlaze</t>
  </si>
  <si>
    <t>Dietary Suppliment</t>
  </si>
  <si>
    <t>Dog food</t>
  </si>
  <si>
    <t>Pedigree</t>
  </si>
  <si>
    <t>Petfood Suppliment</t>
  </si>
  <si>
    <t>Detergent Powder</t>
  </si>
  <si>
    <t>Surf Excel</t>
  </si>
  <si>
    <t>Laundry-Cleaning</t>
  </si>
  <si>
    <t>Sanitary napkin</t>
  </si>
  <si>
    <t>Stayfree Secure</t>
  </si>
  <si>
    <t xml:space="preserve">Feminine hygiene </t>
  </si>
  <si>
    <t>Menstrual cup</t>
  </si>
  <si>
    <t>Sirona</t>
  </si>
  <si>
    <t>Total price of all the products</t>
  </si>
  <si>
    <t>Total number of products</t>
  </si>
  <si>
    <t>Average price of the products</t>
  </si>
  <si>
    <t>Minimum price</t>
  </si>
  <si>
    <t>Maximum price</t>
  </si>
  <si>
    <t>Total price of the electronic gadget</t>
  </si>
  <si>
    <t>Count of products greater than $20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</si>
</sst>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$-409]* #,##0_ ;_-[$$-409]* \-#,##0\ ;_-[$$-409]* &quot;-&quot;??_ ;_-@_ "/>
  </numFmts>
  <fonts count="4">
    <font>
      <sz val="11.0"/>
      <color theme="1"/>
      <name val="Calibri"/>
      <scheme val="minor"/>
    </font>
    <font>
      <b/>
      <sz val="12.0"/>
      <color rgb="FF171616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theme="7"/>
        <bgColor theme="7"/>
      </patternFill>
    </fill>
  </fills>
  <borders count="9">
    <border/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0" fontId="2" numFmtId="0" xfId="0" applyBorder="1" applyFont="1"/>
    <xf borderId="5" fillId="0" fontId="2" numFmtId="0" xfId="0" applyBorder="1" applyFont="1"/>
    <xf borderId="5" fillId="0" fontId="2" numFmtId="164" xfId="0" applyBorder="1" applyFont="1" applyNumberForma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8" fillId="0" fontId="2" numFmtId="164" xfId="0" applyBorder="1" applyFont="1" applyNumberFormat="1"/>
    <xf borderId="5" fillId="3" fontId="3" numFmtId="0" xfId="0" applyBorder="1" applyFill="1" applyFont="1"/>
    <xf borderId="5" fillId="3" fontId="2" numFmtId="164" xfId="0" applyBorder="1" applyFont="1" applyNumberFormat="1"/>
    <xf borderId="5" fillId="3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1">
    <tableStyle count="3" pivot="0" name="Sheet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" displayName="Table_1" name="Table_1" id="1">
  <tableColumns count="8">
    <tableColumn name="PRODUCT NAME" id="1"/>
    <tableColumn name="BRAND NAME" id="2"/>
    <tableColumn name="PRICE" id="3"/>
    <tableColumn name="CATEGORY" id="4"/>
    <tableColumn name="FIRST 3 CHAR" id="5"/>
    <tableColumn name="LAST 5 CHAR" id="6"/>
    <tableColumn name="MID 2-5" id="7"/>
    <tableColumn name="PRICE STATUS" id="8"/>
  </tableColumns>
  <tableStyleInfo name="Sheet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25.29"/>
    <col customWidth="1" min="3" max="3" width="11.71"/>
    <col customWidth="1" min="4" max="4" width="17.43"/>
    <col customWidth="1" min="5" max="6" width="14.57"/>
    <col customWidth="1" min="7" max="7" width="11.29"/>
    <col customWidth="1" min="8" max="8" width="15.86"/>
    <col customWidth="1" min="9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</row>
    <row r="2" ht="14.25" customHeight="1">
      <c r="A2" s="4" t="s">
        <v>8</v>
      </c>
      <c r="B2" s="5" t="s">
        <v>9</v>
      </c>
      <c r="C2" s="6">
        <v>28999.0</v>
      </c>
      <c r="D2" s="5" t="s">
        <v>10</v>
      </c>
      <c r="E2" s="7" t="str">
        <f>LEFT("Laptop",3)</f>
        <v>Lap</v>
      </c>
      <c r="F2" s="7" t="str">
        <f>RIGHT('Sheet 1'!$B2,5)</f>
        <v>ASUS</v>
      </c>
      <c r="G2" s="5" t="str">
        <f t="shared" ref="G2:G3" si="1">MID("electronic gadget",2,5)</f>
        <v>lectr</v>
      </c>
      <c r="H2" s="5" t="str">
        <f t="shared" ref="H2:H21" si="2">IF(C2&gt;25,"HIGH PRICE","STANDARD PRICE")</f>
        <v>HIGH PRICE</v>
      </c>
    </row>
    <row r="3" ht="14.25" customHeight="1">
      <c r="A3" s="4" t="s">
        <v>11</v>
      </c>
      <c r="B3" s="5" t="s">
        <v>12</v>
      </c>
      <c r="C3" s="6">
        <v>4699.0</v>
      </c>
      <c r="D3" s="5" t="s">
        <v>10</v>
      </c>
      <c r="E3" s="7" t="str">
        <f>LEFT("Headphone",3)</f>
        <v>Hea</v>
      </c>
      <c r="F3" s="7" t="str">
        <f>RIGHT('Sheet 1'!$B3,5)</f>
        <v>boAt</v>
      </c>
      <c r="G3" s="6" t="str">
        <f t="shared" si="1"/>
        <v>lectr</v>
      </c>
      <c r="H3" s="5" t="str">
        <f t="shared" si="2"/>
        <v>HIGH PRICE</v>
      </c>
    </row>
    <row r="4" ht="14.25" customHeight="1">
      <c r="A4" s="4" t="s">
        <v>13</v>
      </c>
      <c r="B4" s="5" t="s">
        <v>14</v>
      </c>
      <c r="C4" s="6">
        <v>470.0</v>
      </c>
      <c r="D4" s="5" t="s">
        <v>15</v>
      </c>
      <c r="E4" s="7" t="str">
        <f>LEFT("Corn flakes",3)</f>
        <v>Cor</v>
      </c>
      <c r="F4" s="7" t="str">
        <f>RIGHT('Sheet 1'!$B4,5)</f>
        <v>ogg's</v>
      </c>
      <c r="G4" s="6" t="str">
        <f>MID("grocery",2,5)</f>
        <v>rocer</v>
      </c>
      <c r="H4" s="5" t="str">
        <f t="shared" si="2"/>
        <v>HIGH PRICE</v>
      </c>
    </row>
    <row r="5" ht="14.25" customHeight="1">
      <c r="A5" s="4" t="s">
        <v>16</v>
      </c>
      <c r="B5" s="5" t="s">
        <v>17</v>
      </c>
      <c r="C5" s="6">
        <v>2335.0</v>
      </c>
      <c r="D5" s="5" t="s">
        <v>18</v>
      </c>
      <c r="E5" s="7" t="str">
        <f>LEFT("Moisturizer",3)</f>
        <v>Moi</v>
      </c>
      <c r="F5" s="7" t="str">
        <f>RIGHT('Sheet 1'!$B5,5)</f>
        <v>lisse</v>
      </c>
      <c r="G5" s="5" t="str">
        <f t="shared" ref="G5:G6" si="3">MID("cosmetics",2,5)</f>
        <v>osmet</v>
      </c>
      <c r="H5" s="5" t="str">
        <f t="shared" si="2"/>
        <v>HIGH PRICE</v>
      </c>
    </row>
    <row r="6" ht="14.25" customHeight="1">
      <c r="A6" s="4" t="s">
        <v>19</v>
      </c>
      <c r="B6" s="5" t="s">
        <v>20</v>
      </c>
      <c r="C6" s="6">
        <v>4200.0</v>
      </c>
      <c r="D6" s="5" t="s">
        <v>18</v>
      </c>
      <c r="E6" s="7" t="str">
        <f>LEFT("Lipstick",3)</f>
        <v>Lip</v>
      </c>
      <c r="F6" s="7" t="str">
        <f>RIGHT('Sheet 1'!$B6,5)</f>
        <v>nchy </v>
      </c>
      <c r="G6" s="5" t="str">
        <f t="shared" si="3"/>
        <v>osmet</v>
      </c>
      <c r="H6" s="5" t="str">
        <f t="shared" si="2"/>
        <v>HIGH PRICE</v>
      </c>
    </row>
    <row r="7" ht="14.25" customHeight="1">
      <c r="A7" s="4" t="s">
        <v>21</v>
      </c>
      <c r="B7" s="5" t="s">
        <v>22</v>
      </c>
      <c r="C7" s="6">
        <v>216000.0</v>
      </c>
      <c r="D7" s="5" t="s">
        <v>23</v>
      </c>
      <c r="E7" s="7" t="str">
        <f>LEFT("Hand bag",3)</f>
        <v>Han</v>
      </c>
      <c r="F7" s="7" t="str">
        <f>RIGHT('Sheet 1'!$B7,5)</f>
        <v>Gucci</v>
      </c>
      <c r="G7" s="5" t="str">
        <f>MID("accessory",2,5)</f>
        <v>ccess</v>
      </c>
      <c r="H7" s="5" t="str">
        <f t="shared" si="2"/>
        <v>HIGH PRICE</v>
      </c>
    </row>
    <row r="8" ht="14.25" customHeight="1">
      <c r="A8" s="4" t="s">
        <v>24</v>
      </c>
      <c r="B8" s="5" t="s">
        <v>25</v>
      </c>
      <c r="C8" s="6">
        <v>352.0</v>
      </c>
      <c r="D8" s="5" t="s">
        <v>15</v>
      </c>
      <c r="E8" s="7" t="str">
        <f>LEFT("Noodles",3)</f>
        <v>Noo</v>
      </c>
      <c r="F8" s="7" t="str">
        <f>RIGHT('Sheet 1'!$B8,5)</f>
        <v>atter</v>
      </c>
      <c r="G8" s="5" t="str">
        <f>MID("grocery",2,5)</f>
        <v>rocer</v>
      </c>
      <c r="H8" s="5" t="str">
        <f t="shared" si="2"/>
        <v>HIGH PRICE</v>
      </c>
    </row>
    <row r="9" ht="14.25" customHeight="1">
      <c r="A9" s="4" t="s">
        <v>26</v>
      </c>
      <c r="B9" s="5" t="s">
        <v>27</v>
      </c>
      <c r="C9" s="6">
        <v>931000.0</v>
      </c>
      <c r="D9" s="5" t="s">
        <v>23</v>
      </c>
      <c r="E9" s="7" t="str">
        <f>LEFT("Earrings",3)</f>
        <v>Ear</v>
      </c>
      <c r="F9" s="7" t="str">
        <f>RIGHT('Sheet 1'!$B9,5)</f>
        <v>lgari</v>
      </c>
      <c r="G9" s="5" t="str">
        <f>MID("accessory",2,5)</f>
        <v>ccess</v>
      </c>
      <c r="H9" s="5" t="str">
        <f t="shared" si="2"/>
        <v>HIGH PRICE</v>
      </c>
    </row>
    <row r="10" ht="14.25" customHeight="1">
      <c r="A10" s="4" t="s">
        <v>28</v>
      </c>
      <c r="B10" s="5" t="s">
        <v>29</v>
      </c>
      <c r="C10" s="6">
        <v>1499.0</v>
      </c>
      <c r="D10" s="5" t="s">
        <v>30</v>
      </c>
      <c r="E10" s="7" t="str">
        <f>LEFT("Tshirt",3)</f>
        <v>Tsh</v>
      </c>
      <c r="F10" s="7" t="str">
        <f>RIGHT('Sheet 1'!$B10,5)</f>
        <v>dster</v>
      </c>
      <c r="G10" s="5" t="str">
        <f>MID("clothing",2,5)</f>
        <v>lothi</v>
      </c>
      <c r="H10" s="5" t="str">
        <f t="shared" si="2"/>
        <v>HIGH PRICE</v>
      </c>
    </row>
    <row r="11" ht="14.25" customHeight="1">
      <c r="A11" s="4" t="s">
        <v>31</v>
      </c>
      <c r="B11" s="5" t="s">
        <v>12</v>
      </c>
      <c r="C11" s="6">
        <v>8999.0</v>
      </c>
      <c r="D11" s="5" t="s">
        <v>10</v>
      </c>
      <c r="E11" s="7" t="str">
        <f>LEFT("Smart watch",3)</f>
        <v>Sma</v>
      </c>
      <c r="F11" s="7" t="str">
        <f>RIGHT('Sheet 1'!$B11,5)</f>
        <v>boAt</v>
      </c>
      <c r="G11" s="5" t="str">
        <f>MID("electronic gadget",2,5)</f>
        <v>lectr</v>
      </c>
      <c r="H11" s="5" t="str">
        <f t="shared" si="2"/>
        <v>HIGH PRICE</v>
      </c>
    </row>
    <row r="12" ht="14.25" customHeight="1">
      <c r="A12" s="4" t="s">
        <v>32</v>
      </c>
      <c r="B12" s="5" t="s">
        <v>33</v>
      </c>
      <c r="C12" s="6">
        <v>3999.0</v>
      </c>
      <c r="D12" s="5" t="s">
        <v>23</v>
      </c>
      <c r="E12" s="7" t="str">
        <f>LEFT("Back pack",3)</f>
        <v>Bac</v>
      </c>
      <c r="F12" s="7" t="str">
        <f>RIGHT('Sheet 1'!$B12,5)</f>
        <v>obara</v>
      </c>
      <c r="G12" s="5" t="str">
        <f>MID("accessory",2,5)</f>
        <v>ccess</v>
      </c>
      <c r="H12" s="5" t="str">
        <f t="shared" si="2"/>
        <v>HIGH PRICE</v>
      </c>
    </row>
    <row r="13" ht="14.25" customHeight="1">
      <c r="A13" s="4" t="s">
        <v>34</v>
      </c>
      <c r="B13" s="5" t="s">
        <v>35</v>
      </c>
      <c r="C13" s="6">
        <v>2399.0</v>
      </c>
      <c r="D13" s="5" t="s">
        <v>18</v>
      </c>
      <c r="E13" s="7" t="str">
        <f>LEFT("Sunscreen",3)</f>
        <v>Sun</v>
      </c>
      <c r="F13" s="7" t="str">
        <f>RIGHT('Sheet 1'!$B13,5)</f>
        <v>N1004</v>
      </c>
      <c r="G13" s="5" t="str">
        <f t="shared" ref="G13:G14" si="4">MID("cosmetics",2,5)</f>
        <v>osmet</v>
      </c>
      <c r="H13" s="5" t="str">
        <f t="shared" si="2"/>
        <v>HIGH PRICE</v>
      </c>
    </row>
    <row r="14" ht="14.25" customHeight="1">
      <c r="A14" s="4" t="s">
        <v>36</v>
      </c>
      <c r="B14" s="5" t="s">
        <v>37</v>
      </c>
      <c r="C14" s="6">
        <v>955.0</v>
      </c>
      <c r="D14" s="5" t="s">
        <v>18</v>
      </c>
      <c r="E14" s="7" t="str">
        <f>LEFT("Body lotion",3)</f>
        <v>Bod</v>
      </c>
      <c r="F14" s="7" t="str">
        <f>RIGHT('Sheet 1'!$B14,5)</f>
        <v>Nivea</v>
      </c>
      <c r="G14" s="5" t="str">
        <f t="shared" si="4"/>
        <v>osmet</v>
      </c>
      <c r="H14" s="5" t="str">
        <f t="shared" si="2"/>
        <v>HIGH PRICE</v>
      </c>
    </row>
    <row r="15" ht="14.25" customHeight="1">
      <c r="A15" s="4" t="s">
        <v>38</v>
      </c>
      <c r="B15" s="5" t="s">
        <v>39</v>
      </c>
      <c r="C15" s="6">
        <v>4999.0</v>
      </c>
      <c r="D15" s="5" t="s">
        <v>30</v>
      </c>
      <c r="E15" s="7" t="str">
        <f>LEFT("Jeans",3)</f>
        <v>Jea</v>
      </c>
      <c r="F15" s="7" t="str">
        <f>RIGHT('Sheet 1'!$B15,5)</f>
        <v>akins</v>
      </c>
      <c r="G15" s="5" t="str">
        <f t="shared" ref="G15:G16" si="5">MID("clothing",2,5)</f>
        <v>lothi</v>
      </c>
      <c r="H15" s="5" t="str">
        <f t="shared" si="2"/>
        <v>HIGH PRICE</v>
      </c>
    </row>
    <row r="16" ht="14.25" customHeight="1">
      <c r="A16" s="4" t="s">
        <v>40</v>
      </c>
      <c r="B16" s="5" t="s">
        <v>41</v>
      </c>
      <c r="C16" s="6">
        <v>2099.0</v>
      </c>
      <c r="D16" s="5" t="s">
        <v>30</v>
      </c>
      <c r="E16" s="7" t="str">
        <f>LEFT("shirt",3)</f>
        <v>shi</v>
      </c>
      <c r="F16" s="7" t="str">
        <f>RIGHT('Sheet 1'!$B16,5)</f>
        <v>rbour</v>
      </c>
      <c r="G16" s="5" t="str">
        <f t="shared" si="5"/>
        <v>lothi</v>
      </c>
      <c r="H16" s="5" t="str">
        <f t="shared" si="2"/>
        <v>HIGH PRICE</v>
      </c>
    </row>
    <row r="17" ht="14.25" customHeight="1">
      <c r="A17" s="4" t="s">
        <v>42</v>
      </c>
      <c r="B17" s="5" t="s">
        <v>43</v>
      </c>
      <c r="C17" s="6">
        <v>2949.0</v>
      </c>
      <c r="D17" s="5" t="s">
        <v>44</v>
      </c>
      <c r="E17" s="7" t="str">
        <f>LEFT("Protein powder",3)</f>
        <v>Pro</v>
      </c>
      <c r="F17" s="7" t="str">
        <f>RIGHT('Sheet 1'!$B17,5)</f>
        <v>Blaze</v>
      </c>
      <c r="G17" s="5" t="str">
        <f>MID("dietary suppliment",2,5)</f>
        <v>ietar</v>
      </c>
      <c r="H17" s="5" t="str">
        <f t="shared" si="2"/>
        <v>HIGH PRICE</v>
      </c>
    </row>
    <row r="18" ht="14.25" customHeight="1">
      <c r="A18" s="4" t="s">
        <v>45</v>
      </c>
      <c r="B18" s="5" t="s">
        <v>46</v>
      </c>
      <c r="C18" s="6">
        <v>612.0</v>
      </c>
      <c r="D18" s="5" t="s">
        <v>47</v>
      </c>
      <c r="E18" s="7" t="str">
        <f>LEFT("Dog foof",3)</f>
        <v>Dog</v>
      </c>
      <c r="F18" s="7" t="str">
        <f>RIGHT('Sheet 1'!$B18,5)</f>
        <v>igree</v>
      </c>
      <c r="G18" s="5" t="str">
        <f>MID("petfood suppliment",2,5)</f>
        <v>etfoo</v>
      </c>
      <c r="H18" s="5" t="str">
        <f t="shared" si="2"/>
        <v>HIGH PRICE</v>
      </c>
    </row>
    <row r="19" ht="14.25" customHeight="1">
      <c r="A19" s="4" t="s">
        <v>48</v>
      </c>
      <c r="B19" s="5" t="s">
        <v>49</v>
      </c>
      <c r="C19" s="6">
        <v>650.0</v>
      </c>
      <c r="D19" s="5" t="s">
        <v>50</v>
      </c>
      <c r="E19" s="7" t="str">
        <f>LEFT("Detergent powder",3)</f>
        <v>Det</v>
      </c>
      <c r="F19" s="7" t="str">
        <f>RIGHT('Sheet 1'!$B19,5)</f>
        <v>Excel</v>
      </c>
      <c r="G19" s="5" t="str">
        <f>MID("laundry cleaning",2,5)</f>
        <v>aundr</v>
      </c>
      <c r="H19" s="5" t="str">
        <f t="shared" si="2"/>
        <v>HIGH PRICE</v>
      </c>
    </row>
    <row r="20" ht="14.25" customHeight="1">
      <c r="A20" s="4" t="s">
        <v>51</v>
      </c>
      <c r="B20" s="5" t="s">
        <v>52</v>
      </c>
      <c r="C20" s="6">
        <v>550.0</v>
      </c>
      <c r="D20" s="5" t="s">
        <v>53</v>
      </c>
      <c r="E20" s="7" t="str">
        <f>LEFT("Sanitary napkin",3)</f>
        <v>San</v>
      </c>
      <c r="F20" s="7" t="str">
        <f>RIGHT('Sheet 1'!$B20,5)</f>
        <v>ecure</v>
      </c>
      <c r="G20" s="5" t="str">
        <f t="shared" ref="G20:G21" si="6">MID("feminine hygiene",2,5)</f>
        <v>emini</v>
      </c>
      <c r="H20" s="5" t="str">
        <f t="shared" si="2"/>
        <v>HIGH PRICE</v>
      </c>
    </row>
    <row r="21" ht="13.5" customHeight="1">
      <c r="A21" s="8" t="s">
        <v>54</v>
      </c>
      <c r="B21" s="9" t="s">
        <v>55</v>
      </c>
      <c r="C21" s="10">
        <v>898.0</v>
      </c>
      <c r="D21" s="9" t="s">
        <v>53</v>
      </c>
      <c r="E21" s="7" t="str">
        <f>LEFT("Menstrual cup",3)</f>
        <v>Men</v>
      </c>
      <c r="F21" s="7" t="str">
        <f>RIGHT('Sheet 1'!$B21,5)</f>
        <v>irona</v>
      </c>
      <c r="G21" s="5" t="str">
        <f t="shared" si="6"/>
        <v>emini</v>
      </c>
      <c r="H21" s="5" t="str">
        <f t="shared" si="2"/>
        <v>HIGH PRICE</v>
      </c>
    </row>
    <row r="22" ht="14.25" customHeight="1">
      <c r="A22" s="11" t="s">
        <v>56</v>
      </c>
      <c r="B22" s="12">
        <f>SUM(C2:C21)</f>
        <v>1218663</v>
      </c>
    </row>
    <row r="23" ht="14.25" customHeight="1">
      <c r="A23" s="11" t="s">
        <v>57</v>
      </c>
      <c r="B23" s="13">
        <f>COUNT(C2:C21)</f>
        <v>20</v>
      </c>
    </row>
    <row r="24" ht="14.25" customHeight="1">
      <c r="A24" s="11" t="s">
        <v>58</v>
      </c>
      <c r="B24" s="12">
        <f>AVERAGE(C2:C21)</f>
        <v>60933.15</v>
      </c>
    </row>
    <row r="25" ht="14.25" customHeight="1">
      <c r="A25" s="11" t="s">
        <v>59</v>
      </c>
      <c r="B25" s="12">
        <f>MIN(C2:C21)</f>
        <v>352</v>
      </c>
    </row>
    <row r="26" ht="14.25" customHeight="1">
      <c r="A26" s="11" t="s">
        <v>60</v>
      </c>
      <c r="B26" s="12">
        <f>MAX(C2:C21)</f>
        <v>931000</v>
      </c>
    </row>
    <row r="27" ht="14.25" customHeight="1">
      <c r="A27" s="11" t="s">
        <v>61</v>
      </c>
      <c r="B27" s="13">
        <f>SUMIF(D2:D21,"Electronic Gadget",C2:C21)</f>
        <v>42697</v>
      </c>
    </row>
    <row r="28" ht="14.25" customHeight="1">
      <c r="A28" s="11" t="s">
        <v>62</v>
      </c>
      <c r="B28" s="13">
        <f>COUNTIF(A2:A21,"&gt;$20")</f>
        <v>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2024-06-22T06:39:33Z</dcterms:created>
  <dc:creator>Arundhathi Ajay AS</dc:creator>
</cp:coreProperties>
</file>