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6925"/>
  <workbookPr defaultThemeVersion="164011"/>
  <mc:AlternateContent xmlns:mc="http://schemas.openxmlformats.org/markup-compatibility/2006">
    <mc:Choice Requires="x15">
      <x15ac:absPath xmlns:x15ac="http://schemas.microsoft.com/office/spreadsheetml/2010/11/ac" url="C:\Users\Tom\Documents\Kaggle\Facebook\Submission\"/>
    </mc:Choice>
  </mc:AlternateContent>
  <bookViews>
    <workbookView xWindow="0" yWindow="0" windowWidth="28800" windowHeight="12210" activeTab="1"/>
  </bookViews>
  <sheets>
    <sheet name="Submissions" sheetId="1" r:id="rId1"/>
    <sheet name="Milestones" sheetId="2" r:id="rId2"/>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37" i="1" l="1"/>
  <c r="J37" i="1"/>
  <c r="K37" i="1" s="1"/>
  <c r="J39" i="1"/>
  <c r="K39" i="1" s="1"/>
  <c r="H38" i="1"/>
  <c r="J38" i="1" s="1"/>
  <c r="K38" i="1" s="1"/>
  <c r="H39" i="1"/>
  <c r="H36" i="1"/>
  <c r="J36" i="1" s="1"/>
  <c r="K36" i="1" s="1"/>
  <c r="H32" i="1"/>
  <c r="J32" i="1" s="1"/>
  <c r="K32" i="1" s="1"/>
  <c r="H31" i="1"/>
  <c r="J31" i="1" s="1"/>
  <c r="K31" i="1" s="1"/>
  <c r="H33" i="1"/>
  <c r="J33" i="1" s="1"/>
  <c r="K33" i="1" s="1"/>
  <c r="H34" i="1"/>
  <c r="J34" i="1" s="1"/>
  <c r="K34" i="1" s="1"/>
  <c r="H35" i="1"/>
  <c r="J35" i="1" s="1"/>
  <c r="K35" i="1" s="1"/>
  <c r="H15" i="1" l="1"/>
  <c r="J15" i="1" s="1"/>
  <c r="K15" i="1" s="1"/>
  <c r="H16" i="1"/>
  <c r="J16" i="1" s="1"/>
  <c r="K16" i="1" s="1"/>
  <c r="H17" i="1"/>
  <c r="J17" i="1" s="1"/>
  <c r="K17" i="1" s="1"/>
  <c r="H18" i="1"/>
  <c r="J18" i="1" s="1"/>
  <c r="K18" i="1" s="1"/>
  <c r="H19" i="1"/>
  <c r="J19" i="1" s="1"/>
  <c r="K19" i="1" s="1"/>
  <c r="H20" i="1"/>
  <c r="J20" i="1" s="1"/>
  <c r="K20" i="1" s="1"/>
  <c r="H21" i="1"/>
  <c r="J21" i="1" s="1"/>
  <c r="K21" i="1" s="1"/>
  <c r="H22" i="1"/>
  <c r="J22" i="1" s="1"/>
  <c r="K22" i="1" s="1"/>
  <c r="H23" i="1"/>
  <c r="J23" i="1" s="1"/>
  <c r="K23" i="1" s="1"/>
  <c r="H24" i="1"/>
  <c r="H25" i="1"/>
  <c r="H26" i="1"/>
  <c r="H27" i="1"/>
  <c r="J27" i="1" s="1"/>
  <c r="K27" i="1" s="1"/>
  <c r="H28" i="1"/>
  <c r="J28" i="1" s="1"/>
  <c r="K28" i="1" s="1"/>
  <c r="H29" i="1"/>
  <c r="J29" i="1" s="1"/>
  <c r="K29" i="1" s="1"/>
  <c r="H30" i="1"/>
  <c r="J30" i="1" s="1"/>
  <c r="K30" i="1" s="1"/>
  <c r="J26" i="1" l="1"/>
  <c r="K26" i="1" s="1"/>
  <c r="J25" i="1"/>
  <c r="K25" i="1" s="1"/>
  <c r="J24" i="1"/>
  <c r="K24" i="1" s="1"/>
  <c r="G13" i="1"/>
  <c r="H10" i="1" l="1"/>
  <c r="J10" i="1" s="1"/>
  <c r="K10" i="1" s="1"/>
  <c r="H5" i="1" l="1"/>
  <c r="J5" i="1" s="1"/>
  <c r="K5" i="1" s="1"/>
  <c r="H6" i="1"/>
  <c r="J6" i="1" s="1"/>
  <c r="K6" i="1" s="1"/>
  <c r="H7" i="1"/>
  <c r="J7" i="1" s="1"/>
  <c r="K7" i="1" s="1"/>
  <c r="H8" i="1"/>
  <c r="J8" i="1" s="1"/>
  <c r="K8" i="1" s="1"/>
  <c r="H9" i="1"/>
  <c r="J9" i="1" s="1"/>
  <c r="K9" i="1" s="1"/>
  <c r="H11" i="1"/>
  <c r="J11" i="1" s="1"/>
  <c r="K11" i="1" s="1"/>
  <c r="H12" i="1"/>
  <c r="J12" i="1" s="1"/>
  <c r="K12" i="1" s="1"/>
  <c r="H13" i="1"/>
  <c r="J13" i="1" s="1"/>
  <c r="K13" i="1" s="1"/>
  <c r="H14" i="1"/>
  <c r="J14" i="1" s="1"/>
  <c r="K14" i="1" s="1"/>
  <c r="H2" i="1"/>
  <c r="J2" i="1" s="1"/>
  <c r="K2" i="1" s="1"/>
  <c r="H3" i="1"/>
  <c r="J3" i="1" s="1"/>
  <c r="K3" i="1" s="1"/>
  <c r="H4" i="1"/>
  <c r="J4" i="1" s="1"/>
  <c r="K4" i="1" s="1"/>
</calcChain>
</file>

<file path=xl/sharedStrings.xml><?xml version="1.0" encoding="utf-8"?>
<sst xmlns="http://schemas.openxmlformats.org/spreadsheetml/2006/main" count="194" uniqueCount="130">
  <si>
    <t>Model description</t>
  </si>
  <si>
    <t>Local validation approach</t>
  </si>
  <si>
    <t>Local validation MAP@3</t>
  </si>
  <si>
    <t>Fraction predicted</t>
  </si>
  <si>
    <t>Submission prediction count</t>
  </si>
  <si>
    <t>Considered test data</t>
  </si>
  <si>
    <t>Kaggle feedback (%)</t>
  </si>
  <si>
    <t>Extrapolated score (%)</t>
  </si>
  <si>
    <t>Random test batches 1-74</t>
  </si>
  <si>
    <t>Random test batches 1-14</t>
  </si>
  <si>
    <t>Single combined KNN LR with distance multiplier of 12 for neighbor calculation</t>
  </si>
  <si>
    <t>Single XGBoost model with distance multipliers of 1 and 12 for nearest neighbor calculations. Using all available features</t>
  </si>
  <si>
    <t>All (test batches 1-287)</t>
  </si>
  <si>
    <t>Averaged XGBoost model trained on train batches 11-14 with distance multipliers of 1, 4(main) and 12 for nearest neighbor calculations. Without feature selection but with hyperparameter tuning: 200 rounds, eta 10/200 and depth of 8</t>
  </si>
  <si>
    <t>Always calidation score when excluding places that were not available in the train set. Random train batch 8 for model building and random train batch 9 for selecting the preferred model</t>
  </si>
  <si>
    <t>Random train batch 11 for model building and random validation batch 1 for selecting the preferred model</t>
  </si>
  <si>
    <t>Averaged XGBoost model trained on train batches 11-20 with distance multipliers of 1, 4(main), 12 and 30 for nearest neighbor calculations. No feature selection. High number of max tree depth (12) and 100 trees for each model</t>
  </si>
  <si>
    <t>Random test batches 1-11</t>
  </si>
  <si>
    <t>Random test batches 1-27</t>
  </si>
  <si>
    <t>Averaged XGBoost model trained on train batches 15-40 with distance multipliers of 1, 2.5(main by mistake), 4, 7, 12 and 30 for nearest neighbor calculations. No feature selection. High number of max tree depth (12) and 100 trees for each model. Added year back features</t>
  </si>
  <si>
    <r>
      <t>Averaged XGBoost model trained on train batches 15-</t>
    </r>
    <r>
      <rPr>
        <b/>
        <sz val="11"/>
        <color theme="1"/>
        <rFont val="Calibri"/>
        <family val="2"/>
        <scheme val="minor"/>
      </rPr>
      <t>65</t>
    </r>
    <r>
      <rPr>
        <sz val="11"/>
        <color theme="1"/>
        <rFont val="Calibri"/>
        <family val="2"/>
        <scheme val="minor"/>
      </rPr>
      <t xml:space="preserve"> with distance multipliers of 1, 2.5(main by mistake), 4, 7, 12 and 30 for nearest neighbor calculations. No feature selection. High number of max tree depth (12) and 100 trees for each model. Added year back features</t>
    </r>
  </si>
  <si>
    <r>
      <t xml:space="preserve">Averaged XGBoost model trained on train batches 15-40 with distance multipliers of 1, 2.5(main by mistake), 4, 7, 12 and 30 for nearest neighbor calculations. No feature selection. High number of max tree depth (12) and 100 trees for each model. </t>
    </r>
    <r>
      <rPr>
        <b/>
        <sz val="11"/>
        <color theme="1"/>
        <rFont val="Calibri"/>
        <family val="2"/>
        <scheme val="minor"/>
      </rPr>
      <t>Added year back features</t>
    </r>
  </si>
  <si>
    <r>
      <t>Averaged XGBoost model trained on train batches 16-</t>
    </r>
    <r>
      <rPr>
        <b/>
        <sz val="11"/>
        <color theme="1"/>
        <rFont val="Calibri"/>
        <family val="2"/>
        <scheme val="minor"/>
      </rPr>
      <t>55</t>
    </r>
    <r>
      <rPr>
        <sz val="11"/>
        <color theme="1"/>
        <rFont val="Calibri"/>
        <family val="2"/>
        <scheme val="minor"/>
      </rPr>
      <t xml:space="preserve"> with distance multipliers of 1, 4(main), 7, 12 and 30 for nearest neighbor calculations. No feature selection. High number of max tree depth (12) and 100 trees for each model</t>
    </r>
  </si>
  <si>
    <r>
      <t xml:space="preserve">Averaged XGBoost model trained on train batches 16-35 with distance multipliers of 1, 4(main), </t>
    </r>
    <r>
      <rPr>
        <b/>
        <sz val="11"/>
        <color theme="1"/>
        <rFont val="Calibri"/>
        <family val="2"/>
        <scheme val="minor"/>
      </rPr>
      <t>7</t>
    </r>
    <r>
      <rPr>
        <sz val="11"/>
        <color theme="1"/>
        <rFont val="Calibri"/>
        <family val="2"/>
        <scheme val="minor"/>
      </rPr>
      <t>, 12 and 30 for nearest neighbor calculations. No feature selection. High number of max tree depth (12) and 100 trees for each model</t>
    </r>
  </si>
  <si>
    <t>Blending adds little value when using enough blends!</t>
  </si>
  <si>
    <t>Learning</t>
  </si>
  <si>
    <t>KNN works well</t>
  </si>
  <si>
    <t>KNN works really well</t>
  </si>
  <si>
    <t>Use weak learners</t>
  </si>
  <si>
    <t>Adding features only increases LB score</t>
  </si>
  <si>
    <t>Year back features matter</t>
  </si>
  <si>
    <r>
      <t xml:space="preserve">Averaged XGBoost model trained on train batches 16-40 with distance multipliers of 1, 2.5, 4(main), 5.5, 7, 12 and 30 for nearest neighbor calculations. No feature selection. High number of max tree depth (12) and 100 trees for each model. </t>
    </r>
    <r>
      <rPr>
        <b/>
        <sz val="11"/>
        <color theme="1"/>
        <rFont val="Calibri"/>
        <family val="2"/>
        <scheme val="minor"/>
      </rPr>
      <t>Added accuracy group features</t>
    </r>
  </si>
  <si>
    <r>
      <rPr>
        <sz val="11"/>
        <rFont val="Calibri"/>
        <family val="2"/>
        <scheme val="minor"/>
      </rPr>
      <t>Validation</t>
    </r>
    <r>
      <rPr>
        <sz val="11"/>
        <color theme="1"/>
        <rFont val="Calibri"/>
        <family val="2"/>
        <scheme val="minor"/>
      </rPr>
      <t xml:space="preserve"> batches 1-4</t>
    </r>
  </si>
  <si>
    <t>Accuracy group features contain valuable information!</t>
  </si>
  <si>
    <t>Reserved until I get some real competition ;) to self</t>
  </si>
  <si>
    <t>Submission ID</t>
  </si>
  <si>
    <t>All (test batches 1-287) - Dummifying first 84385 records</t>
  </si>
  <si>
    <t>All (test batches 1-287) - Dummifying first 49184 records</t>
  </si>
  <si>
    <t>Feature engineering is not adding much value anymore. Consider low frequency time series analysis next</t>
  </si>
  <si>
    <t>Averaged XGBoost model trained on train batches 16-40 with distance multipliers of 1, 2.5(main), 4, 5.5, 7, 12 and 30 for nearest neighbor calculations. No feature selection. High number of max tree depth (12) and 100 trees for each model. Added week back densities and region density features as well as additional accuracy group features</t>
  </si>
  <si>
    <t>Markus teaser I</t>
  </si>
  <si>
    <t>Markus teaser II</t>
  </si>
  <si>
    <r>
      <t xml:space="preserve">Averaged XGBoost model trained on train batches 16-40 with distance multipliers of 1, 2.5(main), 4, 5.5, 7, 12 and 30 for nearest neighbor calculations. </t>
    </r>
    <r>
      <rPr>
        <b/>
        <sz val="11"/>
        <color theme="1"/>
        <rFont val="Calibri"/>
        <family val="2"/>
        <scheme val="minor"/>
      </rPr>
      <t>With feature selection</t>
    </r>
    <r>
      <rPr>
        <sz val="11"/>
        <color theme="1"/>
        <rFont val="Calibri"/>
        <family val="2"/>
        <scheme val="minor"/>
      </rPr>
      <t xml:space="preserve"> (top 143) and hyperparam optimization - max tree depth (11) and 200 trees for each model. </t>
    </r>
  </si>
  <si>
    <t>Markus teaser 60.92</t>
  </si>
  <si>
    <t xml:space="preserve">Averaged XGBoost model trained on train batches 16-40 with distance multipliers of 1, 2.5(main), 4, 5.5, 7, 12 and 30 for nearest neighbor calculations. With feature selection (top 143) and hyperparam optimization - max tree depth (11) and 200 trees for each model. </t>
  </si>
  <si>
    <t>All (test batches 1-287) - Dummifying first 149860 records</t>
  </si>
  <si>
    <t>Second Tier model, a blend of 15 xgboost base models</t>
  </si>
  <si>
    <r>
      <rPr>
        <sz val="11"/>
        <rFont val="Calibri"/>
        <family val="2"/>
        <scheme val="minor"/>
      </rPr>
      <t>Validation</t>
    </r>
    <r>
      <rPr>
        <sz val="11"/>
        <color theme="1"/>
        <rFont val="Calibri"/>
        <family val="2"/>
        <scheme val="minor"/>
      </rPr>
      <t xml:space="preserve"> batch 1</t>
    </r>
  </si>
  <si>
    <t>Second Tier model, a blend of 42 xgboost base models and 1 nnet model</t>
  </si>
  <si>
    <t>Was I overfitting to some additional predictors?</t>
  </si>
  <si>
    <t>All (test batches 1-287) - Dummifying first 152463 records</t>
  </si>
  <si>
    <t>All (test batches 1-287) - Dummifying first 44353 records</t>
  </si>
  <si>
    <t xml:space="preserve">Averaged XGBoost model trained on train batches 26-45 with distance multipliers of 1, 2.5(main), 4, 5.5, 7, 12 and 30 for nearest neighbor calculations. No feature selection (top 430) after hyperparam optimization - max tree depth (11) and 200 trees for each model. </t>
  </si>
  <si>
    <t>Adding features only increases LB score. Score still expected to go up due to higher tree counts, feature selection and stacking. Yay!</t>
  </si>
  <si>
    <t>Second Tier model, a blend of 70 xgboost base models, combined without additional covariates (no x, y, accuracy or other features)</t>
  </si>
  <si>
    <t>Use x, y and Accuracy covariates in second tier models!</t>
  </si>
  <si>
    <t>Random test batches 1-120</t>
  </si>
  <si>
    <r>
      <t xml:space="preserve">Second Tier model, a blend of 70 xgboost base models, combined </t>
    </r>
    <r>
      <rPr>
        <b/>
        <sz val="11"/>
        <color theme="1"/>
        <rFont val="Calibri"/>
        <family val="2"/>
        <scheme val="minor"/>
      </rPr>
      <t>with</t>
    </r>
    <r>
      <rPr>
        <sz val="11"/>
        <color theme="1"/>
        <rFont val="Calibri"/>
        <family val="2"/>
        <scheme val="minor"/>
      </rPr>
      <t xml:space="preserve"> 3 additional covariates (x, y and accuracy)</t>
    </r>
  </si>
  <si>
    <r>
      <t xml:space="preserve">Second Tier model, a blend of 100 xgboost base models, combined without additional covariates (no x, y, accuracy or other features)
</t>
    </r>
    <r>
      <rPr>
        <b/>
        <sz val="11"/>
        <color theme="1"/>
        <rFont val="Calibri"/>
        <family val="2"/>
        <scheme val="minor"/>
      </rPr>
      <t>top M constant of 1e-6</t>
    </r>
  </si>
  <si>
    <r>
      <t xml:space="preserve">Second Tier model, a blend of 100 xgboost base models, combined without additional covariates (no x, y, accuracy or other features)
</t>
    </r>
    <r>
      <rPr>
        <b/>
        <sz val="11"/>
        <color theme="1"/>
        <rFont val="Calibri"/>
        <family val="2"/>
        <scheme val="minor"/>
      </rPr>
      <t>top M constant of 1</t>
    </r>
  </si>
  <si>
    <r>
      <t xml:space="preserve">Second Tier model, a blend of 100 xgboost base models, combined without additional covariates (no x, y, accuracy or other features)
</t>
    </r>
    <r>
      <rPr>
        <b/>
        <sz val="11"/>
        <color theme="1"/>
        <rFont val="Calibri"/>
        <family val="2"/>
        <scheme val="minor"/>
      </rPr>
      <t>top M constant of 0.5</t>
    </r>
  </si>
  <si>
    <t>All (test batches 1-287) - Dummifying first 29384 records</t>
  </si>
  <si>
    <r>
      <rPr>
        <sz val="11"/>
        <rFont val="Calibri"/>
        <family val="2"/>
        <scheme val="minor"/>
      </rPr>
      <t>Validation</t>
    </r>
    <r>
      <rPr>
        <sz val="11"/>
        <color theme="1"/>
        <rFont val="Calibri"/>
        <family val="2"/>
        <scheme val="minor"/>
      </rPr>
      <t xml:space="preserve"> batches 21:30 with train 131:135</t>
    </r>
  </si>
  <si>
    <t>Second Tier model, a blend of 100 xgboost base models, 121 features after hyperparameter optimization
Train batches 131-140</t>
  </si>
  <si>
    <r>
      <t xml:space="preserve">Second Tier model, a blend of 100 xgboost base models, </t>
    </r>
    <r>
      <rPr>
        <b/>
        <sz val="11"/>
        <color theme="1"/>
        <rFont val="Calibri"/>
        <family val="2"/>
        <scheme val="minor"/>
      </rPr>
      <t>121 features</t>
    </r>
    <r>
      <rPr>
        <sz val="11"/>
        <color theme="1"/>
        <rFont val="Calibri"/>
        <family val="2"/>
        <scheme val="minor"/>
      </rPr>
      <t xml:space="preserve"> after hyperparameter optimization
Train batches 131-140</t>
    </r>
  </si>
  <si>
    <r>
      <t xml:space="preserve">Second Tier model, a blend of 100 xgboost base models, </t>
    </r>
    <r>
      <rPr>
        <b/>
        <sz val="11"/>
        <color theme="1"/>
        <rFont val="Calibri"/>
        <family val="2"/>
        <scheme val="minor"/>
      </rPr>
      <t>100 features</t>
    </r>
    <r>
      <rPr>
        <sz val="11"/>
        <color theme="1"/>
        <rFont val="Calibri"/>
        <family val="2"/>
        <scheme val="minor"/>
      </rPr>
      <t xml:space="preserve"> after hyperparameter optimization
Train batches 131-140</t>
    </r>
  </si>
  <si>
    <t>Second Tier model, a blend of 100 xgboost base models, 121 features after hyperparameter optimization
Train batches 131-160</t>
  </si>
  <si>
    <r>
      <rPr>
        <sz val="11"/>
        <rFont val="Calibri"/>
        <family val="2"/>
        <scheme val="minor"/>
      </rPr>
      <t>Validation</t>
    </r>
    <r>
      <rPr>
        <sz val="11"/>
        <color theme="1"/>
        <rFont val="Calibri"/>
        <family val="2"/>
        <scheme val="minor"/>
      </rPr>
      <t xml:space="preserve"> batches 21:30 with train 131:160</t>
    </r>
  </si>
  <si>
    <t>All (test batches 1-287) - Dummifying first 17975 records</t>
  </si>
  <si>
    <t>Submission time (UTC)</t>
  </si>
  <si>
    <t>Wed, 06 Jul 2016 15:52:53</t>
  </si>
  <si>
    <t>Tue, 05 Jul 2016 21:20:10</t>
  </si>
  <si>
    <t>Tue, 05 Jul 2016 21:11:03</t>
  </si>
  <si>
    <t>Tue, 05 Jul 2016 21:01:44</t>
  </si>
  <si>
    <t>Tue, 05 Jul 2016 20:26:47</t>
  </si>
  <si>
    <t>Mon, 04 Jul 2016 22:12:26</t>
  </si>
  <si>
    <t>Mon, 04 Jul 2016 21:52:51</t>
  </si>
  <si>
    <t>Mon, 04 Jul 2016 21:40:35</t>
  </si>
  <si>
    <t>Mon, 04 Jul 2016 21:28:51</t>
  </si>
  <si>
    <t>Mon, 04 Jul 2016 06:20:33</t>
  </si>
  <si>
    <t>Sun, 03 Jul 2016 05:52:19</t>
  </si>
  <si>
    <t>Sun, 03 Jul 2016 05:31:44</t>
  </si>
  <si>
    <t>Mon, 27 Jun 2016 20:45:53</t>
  </si>
  <si>
    <t>Sat, 25 Jun 2016 22:19:41</t>
  </si>
  <si>
    <t>Sat, 25 Jun 2016 08:19:16</t>
  </si>
  <si>
    <t>Fri, 24 Jun 2016 05:57:30</t>
  </si>
  <si>
    <t>Wed, 22 Jun 2016 17:14:55</t>
  </si>
  <si>
    <t>Fri, 17 Jun 2016 20:54:34</t>
  </si>
  <si>
    <t>Fri, 17 Jun 2016 05:54:25</t>
  </si>
  <si>
    <t>Thu, 16 Jun 2016 06:58:04</t>
  </si>
  <si>
    <t>Mon, 13 Jun 2016 06:04:44</t>
  </si>
  <si>
    <t>Sat, 11 Jun 2016 07:02:15</t>
  </si>
  <si>
    <t>Fri, 10 Jun 2016 06:57:35</t>
  </si>
  <si>
    <t>Tue, 07 Jun 2016 17:22:58</t>
  </si>
  <si>
    <t>Sun, 05 Jun 2016 09:13:17</t>
  </si>
  <si>
    <t>Fri, 03 Jun 2016 22:20:41</t>
  </si>
  <si>
    <t>Fri, 03 Jun 2016 06:22:32</t>
  </si>
  <si>
    <t>Thu, 02 Jun 2016 22:05:52</t>
  </si>
  <si>
    <t>Tue, 31 May 2016 17:00:55</t>
  </si>
  <si>
    <t>Mon, 30 May 2016 20:06:17</t>
  </si>
  <si>
    <t>Sat, 28 May 2016 16:39:35</t>
  </si>
  <si>
    <t>Fri, 27 May 2016 22:41:56</t>
  </si>
  <si>
    <t>Wed, 25 May 2016 17:06:04</t>
  </si>
  <si>
    <t>Extrapolated Public leaderboard score (%)</t>
  </si>
  <si>
    <t>Milestone short description</t>
  </si>
  <si>
    <t>Combined KNN counts using LR model of K counts</t>
  </si>
  <si>
    <t>Previous plus additional KNN features and more average blending</t>
  </si>
  <si>
    <t>Added features (KNN distance constant of 2.5 and year back features)</t>
  </si>
  <si>
    <t>Added features (KNN distance constant of 5.5 and accuracy group features)</t>
  </si>
  <si>
    <t>Averaged XGB blend of ~200 features of which most KNN related features</t>
  </si>
  <si>
    <r>
      <t xml:space="preserve">Second Tier model, a blend of 100 xgboost base models, </t>
    </r>
    <r>
      <rPr>
        <b/>
        <sz val="11"/>
        <color theme="1"/>
        <rFont val="Calibri"/>
        <family val="2"/>
        <scheme val="minor"/>
      </rPr>
      <t>121 features</t>
    </r>
    <r>
      <rPr>
        <sz val="11"/>
        <color theme="1"/>
        <rFont val="Calibri"/>
        <family val="2"/>
        <scheme val="minor"/>
      </rPr>
      <t xml:space="preserve"> after hyperparameter optimization
Train batches 131-160
</t>
    </r>
    <r>
      <rPr>
        <b/>
        <sz val="11"/>
        <color theme="1"/>
        <rFont val="Calibri"/>
        <family val="2"/>
        <scheme val="minor"/>
      </rPr>
      <t>Top M constant of 3</t>
    </r>
  </si>
  <si>
    <r>
      <t xml:space="preserve">Second Tier model, a blend of 100 xgboost base models, </t>
    </r>
    <r>
      <rPr>
        <b/>
        <sz val="11"/>
        <color theme="1"/>
        <rFont val="Calibri"/>
        <family val="2"/>
        <scheme val="minor"/>
      </rPr>
      <t>121 features</t>
    </r>
    <r>
      <rPr>
        <sz val="11"/>
        <color theme="1"/>
        <rFont val="Calibri"/>
        <family val="2"/>
        <scheme val="minor"/>
      </rPr>
      <t xml:space="preserve"> after hyperparameter optimization
Train batches 131-160</t>
    </r>
  </si>
  <si>
    <t>Wed, 06 Jul 2016 16:45:37</t>
  </si>
  <si>
    <t>Adding of topM constant at 1/10 of the number of train batches</t>
  </si>
  <si>
    <t>Continued feature engineering, more is better!</t>
  </si>
  <si>
    <t>Previous plus feature selection and hyperparameter optimization</t>
  </si>
  <si>
    <t>Adding more features to the base learners that are similar to the top XGB features</t>
  </si>
  <si>
    <t>Second level learner: stacked XGB of base XGB predictions</t>
  </si>
  <si>
    <t>Add additional covariates to the base level predictions of the stacked XGB models</t>
  </si>
  <si>
    <t>All (test batches 1-287) - Dummifying first 13820 records</t>
  </si>
  <si>
    <t>Validation batches 21:30 with train 131:160</t>
  </si>
  <si>
    <t>Important dates</t>
  </si>
  <si>
    <t>Wed, 11 May 2016</t>
  </si>
  <si>
    <t>Event</t>
  </si>
  <si>
    <t>Competition start</t>
  </si>
  <si>
    <t>Fri 20 May 2016</t>
  </si>
  <si>
    <t>Coding start tvdwiele</t>
  </si>
  <si>
    <t>Wed, 06 Jul 2016 21:53:08</t>
  </si>
  <si>
    <r>
      <rPr>
        <i/>
        <sz val="11"/>
        <color rgb="FFFF0000"/>
        <rFont val="Calibri"/>
        <family val="2"/>
        <scheme val="minor"/>
      </rPr>
      <t>Validation</t>
    </r>
    <r>
      <rPr>
        <sz val="11"/>
        <color theme="1"/>
        <rFont val="Calibri"/>
        <family val="2"/>
        <scheme val="minor"/>
      </rPr>
      <t xml:space="preserve"> batches 1-4 - Accidentally validated using train batches 1-4 (similar validation since these train batches were not used to build the models and are comparable to the validation batches)</t>
    </r>
  </si>
  <si>
    <t>Confidence interval private LB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</si>
</sst>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000"/>
    <numFmt numFmtId="169" formatCode="0.000"/>
  </numFmts>
  <fonts count="8" x14ac:knownFonts="1">
    <font>
      <sz val="11"/>
      <color theme="1"/>
      <name val="Calibri"/>
      <family val="2"/>
      <scheme val="minor"/>
    </font>
    <font>
      <b/>
      <sz val="11"/>
      <color theme="1"/>
      <name val="Calibri"/>
      <family val="2"/>
      <scheme val="minor"/>
    </font>
    <font>
      <i/>
      <sz val="11"/>
      <color rgb="FFFF0000"/>
      <name val="Calibri"/>
      <family val="2"/>
      <scheme val="minor"/>
    </font>
    <font>
      <sz val="11"/>
      <name val="Calibri"/>
      <family val="2"/>
      <scheme val="minor"/>
    </font>
    <font>
      <sz val="11"/>
      <color rgb="FF3F3F76"/>
      <name val="Calibri"/>
      <family val="2"/>
      <scheme val="minor"/>
    </font>
    <font>
      <sz val="9"/>
      <color rgb="FF888888"/>
      <name val="Arial"/>
      <family val="2"/>
    </font>
    <font>
      <sz val="8.9"/>
      <color rgb="FF888888"/>
      <name val="Arial"/>
      <family val="2"/>
    </font>
    <font>
      <i/>
      <sz val="11"/>
      <color theme="1"/>
      <name val="Calibri"/>
      <family val="2"/>
      <scheme val="minor"/>
    </font>
  </fonts>
  <fills count="6">
    <fill>
      <patternFill patternType="none"/>
    </fill>
    <fill>
      <patternFill patternType="gray125"/>
    </fill>
    <fill>
      <patternFill patternType="solid">
        <fgColor theme="0" tint="-0.14999847407452621"/>
        <bgColor indexed="64"/>
      </patternFill>
    </fill>
    <fill>
      <patternFill patternType="solid">
        <fgColor theme="9" tint="0.39997558519241921"/>
        <bgColor indexed="64"/>
      </patternFill>
    </fill>
    <fill>
      <patternFill patternType="solid">
        <fgColor rgb="FFFFCC99"/>
      </patternFill>
    </fill>
    <fill>
      <patternFill patternType="solid">
        <fgColor theme="7" tint="0.59999389629810485"/>
        <bgColor indexed="64"/>
      </patternFill>
    </fill>
  </fills>
  <borders count="2">
    <border>
      <left/>
      <right/>
      <top/>
      <bottom/>
      <diagonal/>
    </border>
    <border>
      <left style="thin">
        <color rgb="FF7F7F7F"/>
      </left>
      <right style="thin">
        <color rgb="FF7F7F7F"/>
      </right>
      <top style="thin">
        <color rgb="FF7F7F7F"/>
      </top>
      <bottom style="thin">
        <color rgb="FF7F7F7F"/>
      </bottom>
      <diagonal/>
    </border>
  </borders>
  <cellStyleXfs count="2">
    <xf numFmtId="0" fontId="0" fillId="0" borderId="0"/>
    <xf numFmtId="0" fontId="4" fillId="4" borderId="1" applyNumberFormat="0" applyAlignment="0" applyProtection="0"/>
  </cellStyleXfs>
  <cellXfs count="45">
    <xf numFmtId="0" fontId="0" fillId="0" borderId="0" xfId="0"/>
    <xf numFmtId="0" fontId="1" fillId="0" borderId="0" xfId="0" applyFont="1" applyAlignment="1">
      <alignment vertical="center" wrapText="1"/>
    </xf>
    <xf numFmtId="0" fontId="1" fillId="0" borderId="0" xfId="0" applyFont="1" applyAlignment="1">
      <alignment vertical="center"/>
    </xf>
    <xf numFmtId="0" fontId="0" fillId="0" borderId="0" xfId="0" applyAlignment="1">
      <alignment vertical="center" wrapText="1"/>
    </xf>
    <xf numFmtId="0" fontId="0" fillId="0" borderId="0" xfId="0" applyAlignment="1">
      <alignment vertical="center"/>
    </xf>
    <xf numFmtId="0" fontId="1" fillId="2" borderId="0" xfId="0" applyFont="1" applyFill="1" applyAlignment="1">
      <alignment vertical="center"/>
    </xf>
    <xf numFmtId="0" fontId="0" fillId="2" borderId="0" xfId="0" applyFill="1" applyAlignment="1">
      <alignment vertical="center"/>
    </xf>
    <xf numFmtId="0" fontId="1" fillId="3" borderId="0" xfId="0" applyFont="1" applyFill="1" applyAlignment="1">
      <alignment vertical="center"/>
    </xf>
    <xf numFmtId="2" fontId="0" fillId="3" borderId="0" xfId="0" applyNumberFormat="1" applyFill="1" applyAlignment="1">
      <alignment vertical="center"/>
    </xf>
    <xf numFmtId="0" fontId="0" fillId="0" borderId="0" xfId="0" applyFill="1" applyAlignment="1">
      <alignment vertical="center"/>
    </xf>
    <xf numFmtId="3" fontId="0" fillId="0" borderId="0" xfId="0" applyNumberFormat="1" applyAlignment="1">
      <alignment vertical="center" wrapText="1"/>
    </xf>
    <xf numFmtId="3" fontId="0" fillId="0" borderId="0" xfId="0" applyNumberFormat="1" applyAlignment="1">
      <alignment vertical="center"/>
    </xf>
    <xf numFmtId="164" fontId="0" fillId="0" borderId="0" xfId="0" applyNumberFormat="1" applyAlignment="1">
      <alignment vertical="center"/>
    </xf>
    <xf numFmtId="2" fontId="0" fillId="0" borderId="0" xfId="0" applyNumberFormat="1" applyAlignment="1">
      <alignment vertical="center"/>
    </xf>
    <xf numFmtId="0" fontId="3" fillId="0" borderId="0" xfId="0" applyFont="1" applyAlignment="1">
      <alignment vertical="center" wrapText="1"/>
    </xf>
    <xf numFmtId="0" fontId="4" fillId="2" borderId="1" xfId="1" applyFill="1" applyAlignment="1">
      <alignment vertical="center"/>
    </xf>
    <xf numFmtId="0" fontId="4" fillId="2" borderId="1" xfId="1" applyFill="1" applyAlignment="1">
      <alignment vertical="center" wrapText="1"/>
    </xf>
    <xf numFmtId="3" fontId="4" fillId="2" borderId="1" xfId="1" applyNumberFormat="1" applyFill="1" applyAlignment="1">
      <alignment vertical="center"/>
    </xf>
    <xf numFmtId="2" fontId="4" fillId="2" borderId="1" xfId="1" applyNumberFormat="1" applyFill="1" applyAlignment="1">
      <alignment vertical="center"/>
    </xf>
    <xf numFmtId="3" fontId="0" fillId="0" borderId="0" xfId="0" applyNumberFormat="1" applyFill="1" applyAlignment="1">
      <alignment vertical="center"/>
    </xf>
    <xf numFmtId="10" fontId="0" fillId="0" borderId="0" xfId="0" applyNumberFormat="1" applyAlignment="1">
      <alignment vertical="center"/>
    </xf>
    <xf numFmtId="10" fontId="4" fillId="2" borderId="1" xfId="1" applyNumberFormat="1" applyFill="1" applyAlignment="1">
      <alignment vertical="center"/>
    </xf>
    <xf numFmtId="2" fontId="3" fillId="3" borderId="0" xfId="0" applyNumberFormat="1" applyFont="1" applyFill="1" applyAlignment="1">
      <alignment vertical="center"/>
    </xf>
    <xf numFmtId="0" fontId="1" fillId="0" borderId="0" xfId="0" applyFont="1" applyAlignment="1">
      <alignment horizontal="center" vertical="center"/>
    </xf>
    <xf numFmtId="0" fontId="0" fillId="0" borderId="0" xfId="0" applyAlignment="1">
      <alignment horizontal="center" vertical="center"/>
    </xf>
    <xf numFmtId="0" fontId="4" fillId="2" borderId="1" xfId="1" applyFill="1" applyAlignment="1">
      <alignment horizontal="center" vertical="center"/>
    </xf>
    <xf numFmtId="0" fontId="5" fillId="0" borderId="0" xfId="0" applyFont="1" applyAlignment="1">
      <alignment horizontal="center" vertical="center"/>
    </xf>
    <xf numFmtId="0" fontId="1" fillId="0" borderId="0" xfId="0" applyFont="1" applyAlignment="1">
      <alignment horizontal="left" vertical="center"/>
    </xf>
    <xf numFmtId="0" fontId="5" fillId="0" borderId="0" xfId="0" applyFont="1" applyAlignment="1">
      <alignment horizontal="left" vertical="center"/>
    </xf>
    <xf numFmtId="0" fontId="6" fillId="0" borderId="0" xfId="0" applyFont="1" applyAlignment="1">
      <alignment horizontal="left" vertical="center"/>
    </xf>
    <xf numFmtId="0" fontId="0" fillId="0" borderId="0" xfId="0" applyAlignment="1">
      <alignment horizontal="left" vertical="center"/>
    </xf>
    <xf numFmtId="0" fontId="1" fillId="0" borderId="0" xfId="0" applyFont="1"/>
    <xf numFmtId="0" fontId="7" fillId="0" borderId="0" xfId="0" applyFont="1"/>
    <xf numFmtId="0" fontId="0" fillId="0" borderId="0" xfId="0" applyFont="1" applyAlignment="1">
      <alignment horizontal="center" vertical="center"/>
    </xf>
    <xf numFmtId="2" fontId="0" fillId="0" borderId="0" xfId="0" applyNumberFormat="1" applyFill="1" applyAlignment="1">
      <alignment vertical="center"/>
    </xf>
    <xf numFmtId="0" fontId="0" fillId="0" borderId="0" xfId="0" applyFill="1"/>
    <xf numFmtId="0" fontId="1" fillId="0" borderId="0" xfId="0" applyFont="1" applyAlignment="1">
      <alignment horizontal="left" wrapText="1"/>
    </xf>
    <xf numFmtId="0" fontId="0" fillId="0" borderId="0" xfId="0" applyAlignment="1">
      <alignment wrapText="1"/>
    </xf>
    <xf numFmtId="0" fontId="0" fillId="0" borderId="0" xfId="0" applyFont="1" applyAlignment="1">
      <alignment vertical="center"/>
    </xf>
    <xf numFmtId="2" fontId="0" fillId="0" borderId="0" xfId="0" applyNumberFormat="1" applyAlignment="1">
      <alignment horizontal="center" vertical="center"/>
    </xf>
    <xf numFmtId="0" fontId="0" fillId="5" borderId="0" xfId="0" applyFill="1" applyAlignment="1">
      <alignment horizontal="left" vertical="center"/>
    </xf>
    <xf numFmtId="169" fontId="0" fillId="3" borderId="0" xfId="0" applyNumberFormat="1" applyFill="1" applyAlignment="1">
      <alignment vertical="center"/>
    </xf>
    <xf numFmtId="0" fontId="0" fillId="0" borderId="0" xfId="0" applyFont="1" applyAlignment="1">
      <alignment wrapText="1"/>
    </xf>
    <xf numFmtId="2" fontId="0" fillId="0" borderId="0" xfId="0" applyNumberFormat="1" applyFont="1" applyAlignment="1">
      <alignment horizontal="center" vertical="center"/>
    </xf>
    <xf numFmtId="0" fontId="0" fillId="0" borderId="0" xfId="0" applyFill="1" applyAlignment="1">
      <alignment horizontal="center" vertical="center"/>
    </xf>
  </cellXfs>
  <cellStyles count="2">
    <cellStyle name="Input" xfId="1" builtinId="20"/>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Kaggle feedback versus local validation(%) (different validation batches!)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nl-BE"/>
        </a:p>
      </c:txPr>
    </c:title>
    <c:autoTitleDeleted val="0"/>
    <c:plotArea>
      <c:layout/>
      <c:scatterChart>
        <c:scatterStyle val="lineMarker"/>
        <c:varyColors val="0"/>
        <c:ser>
          <c:idx val="0"/>
          <c:order val="0"/>
          <c:tx>
            <c:strRef>
              <c:f>Submissions!$J$1</c:f>
              <c:strCache>
                <c:ptCount val="1"/>
                <c:pt idx="0">
                  <c:v>Extrapolated score (%)</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Submissions!$E$3:$E$32</c:f>
              <c:numCache>
                <c:formatCode>General</c:formatCode>
                <c:ptCount val="29"/>
                <c:pt idx="0">
                  <c:v>56.92</c:v>
                </c:pt>
                <c:pt idx="1">
                  <c:v>58.11</c:v>
                </c:pt>
                <c:pt idx="2">
                  <c:v>59.11</c:v>
                </c:pt>
                <c:pt idx="3">
                  <c:v>59.11</c:v>
                </c:pt>
                <c:pt idx="8">
                  <c:v>59.87</c:v>
                </c:pt>
                <c:pt idx="11">
                  <c:v>60.06</c:v>
                </c:pt>
                <c:pt idx="12">
                  <c:v>60.2</c:v>
                </c:pt>
                <c:pt idx="14">
                  <c:v>60.2</c:v>
                </c:pt>
                <c:pt idx="15">
                  <c:v>60.06</c:v>
                </c:pt>
                <c:pt idx="16">
                  <c:v>60.02</c:v>
                </c:pt>
                <c:pt idx="17">
                  <c:v>60.02</c:v>
                </c:pt>
                <c:pt idx="18">
                  <c:v>60.02</c:v>
                </c:pt>
                <c:pt idx="19">
                  <c:v>60.28</c:v>
                </c:pt>
                <c:pt idx="20">
                  <c:v>60.49</c:v>
                </c:pt>
                <c:pt idx="21">
                  <c:v>60.49</c:v>
                </c:pt>
                <c:pt idx="22">
                  <c:v>60.49</c:v>
                </c:pt>
                <c:pt idx="23">
                  <c:v>60.48</c:v>
                </c:pt>
                <c:pt idx="26">
                  <c:v>60.02</c:v>
                </c:pt>
                <c:pt idx="27">
                  <c:v>60.52</c:v>
                </c:pt>
                <c:pt idx="28">
                  <c:v>60.02</c:v>
                </c:pt>
              </c:numCache>
            </c:numRef>
          </c:xVal>
          <c:yVal>
            <c:numRef>
              <c:f>Submissions!$J$3:$J$32</c:f>
              <c:numCache>
                <c:formatCode>0.00</c:formatCode>
                <c:ptCount val="29"/>
                <c:pt idx="0">
                  <c:v>58.690224900803578</c:v>
                </c:pt>
                <c:pt idx="1">
                  <c:v>59.616432050827378</c:v>
                </c:pt>
                <c:pt idx="2">
                  <c:v>60.35372579675137</c:v>
                </c:pt>
                <c:pt idx="3">
                  <c:v>60.389000000000003</c:v>
                </c:pt>
                <c:pt idx="4">
                  <c:v>60.71222642550341</c:v>
                </c:pt>
                <c:pt idx="5">
                  <c:v>60.683237156332083</c:v>
                </c:pt>
                <c:pt idx="6">
                  <c:v>61.214707091139694</c:v>
                </c:pt>
                <c:pt idx="7">
                  <c:v>61.22533648983584</c:v>
                </c:pt>
                <c:pt idx="8">
                  <c:v>61.671771235074225</c:v>
                </c:pt>
                <c:pt idx="9">
                  <c:v>61.252517669862591</c:v>
                </c:pt>
                <c:pt idx="10">
                  <c:v>61.252010267296995</c:v>
                </c:pt>
                <c:pt idx="11">
                  <c:v>61.905618006389574</c:v>
                </c:pt>
                <c:pt idx="12">
                  <c:v>62.033170790743398</c:v>
                </c:pt>
                <c:pt idx="13">
                  <c:v>61.253018774057182</c:v>
                </c:pt>
                <c:pt idx="14">
                  <c:v>62.060532458672135</c:v>
                </c:pt>
                <c:pt idx="15">
                  <c:v>62.065058986831858</c:v>
                </c:pt>
                <c:pt idx="16">
                  <c:v>62.107576581616463</c:v>
                </c:pt>
                <c:pt idx="17">
                  <c:v>62.117306474560451</c:v>
                </c:pt>
                <c:pt idx="18">
                  <c:v>62.120104492917505</c:v>
                </c:pt>
                <c:pt idx="19">
                  <c:v>62.107576581616463</c:v>
                </c:pt>
                <c:pt idx="20">
                  <c:v>62.235129365970288</c:v>
                </c:pt>
                <c:pt idx="21">
                  <c:v>62.256388163362594</c:v>
                </c:pt>
                <c:pt idx="22">
                  <c:v>62.220593981494346</c:v>
                </c:pt>
                <c:pt idx="23">
                  <c:v>62.256388163362594</c:v>
                </c:pt>
                <c:pt idx="24">
                  <c:v>62.256388163362594</c:v>
                </c:pt>
                <c:pt idx="25">
                  <c:v>62.256388163362594</c:v>
                </c:pt>
                <c:pt idx="26">
                  <c:v>62.120070101514997</c:v>
                </c:pt>
                <c:pt idx="27">
                  <c:v>62.256388163362594</c:v>
                </c:pt>
                <c:pt idx="28">
                  <c:v>62.12</c:v>
                </c:pt>
              </c:numCache>
            </c:numRef>
          </c:yVal>
          <c:smooth val="0"/>
          <c:extLst>
            <c:ext xmlns:c16="http://schemas.microsoft.com/office/drawing/2014/chart" uri="{C3380CC4-5D6E-409C-BE32-E72D297353CC}">
              <c16:uniqueId val="{00000000-B514-4C64-8854-E659D0E6A128}"/>
            </c:ext>
          </c:extLst>
        </c:ser>
        <c:dLbls>
          <c:showLegendKey val="0"/>
          <c:showVal val="0"/>
          <c:showCatName val="0"/>
          <c:showSerName val="0"/>
          <c:showPercent val="0"/>
          <c:showBubbleSize val="0"/>
        </c:dLbls>
        <c:axId val="162284296"/>
        <c:axId val="162283312"/>
      </c:scatterChart>
      <c:valAx>
        <c:axId val="162284296"/>
        <c:scaling>
          <c:orientation val="minMax"/>
          <c:min val="56"/>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BE"/>
          </a:p>
        </c:txPr>
        <c:crossAx val="162283312"/>
        <c:crosses val="autoZero"/>
        <c:crossBetween val="midCat"/>
      </c:valAx>
      <c:valAx>
        <c:axId val="162283312"/>
        <c:scaling>
          <c:orientation val="minMax"/>
          <c:min val="58"/>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BE"/>
          </a:p>
        </c:txPr>
        <c:crossAx val="16228429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l-BE"/>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2305050</xdr:colOff>
      <xdr:row>44</xdr:row>
      <xdr:rowOff>80961</xdr:rowOff>
    </xdr:from>
    <xdr:to>
      <xdr:col>9</xdr:col>
      <xdr:colOff>1076325</xdr:colOff>
      <xdr:row>67</xdr:row>
      <xdr:rowOff>85725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9"/>
  <sheetViews>
    <sheetView topLeftCell="C37" workbookViewId="0">
      <selection activeCell="C61" sqref="C61"/>
    </sheetView>
  </sheetViews>
  <sheetFormatPr defaultRowHeight="15" x14ac:dyDescent="0.25"/>
  <cols>
    <col min="1" max="1" width="24.7109375" style="30" bestFit="1" customWidth="1"/>
    <col min="2" max="2" width="13.5703125" style="24" bestFit="1" customWidth="1"/>
    <col min="3" max="3" width="41.28515625" style="3" customWidth="1"/>
    <col min="4" max="4" width="38.42578125" style="3" customWidth="1"/>
    <col min="5" max="5" width="22.7109375" style="9" bestFit="1" customWidth="1"/>
    <col min="6" max="6" width="52.42578125" style="4" bestFit="1" customWidth="1"/>
    <col min="7" max="7" width="26.7109375" style="11" bestFit="1" customWidth="1"/>
    <col min="8" max="8" width="17.42578125" style="12" bestFit="1" customWidth="1"/>
    <col min="9" max="9" width="19.140625" style="4" bestFit="1" customWidth="1"/>
    <col min="10" max="10" width="21.140625" style="9" bestFit="1" customWidth="1"/>
    <col min="11" max="11" width="28.140625" style="4" bestFit="1" customWidth="1"/>
    <col min="12" max="12" width="49.5703125" style="3" bestFit="1" customWidth="1"/>
    <col min="13" max="16384" width="9.140625" style="4"/>
  </cols>
  <sheetData>
    <row r="1" spans="1:12" s="2" customFormat="1" x14ac:dyDescent="0.25">
      <c r="A1" s="27" t="s">
        <v>69</v>
      </c>
      <c r="B1" s="23" t="s">
        <v>35</v>
      </c>
      <c r="C1" s="1" t="s">
        <v>0</v>
      </c>
      <c r="D1" s="1" t="s">
        <v>1</v>
      </c>
      <c r="E1" s="5" t="s">
        <v>2</v>
      </c>
      <c r="F1" s="2" t="s">
        <v>5</v>
      </c>
      <c r="G1" s="2" t="s">
        <v>4</v>
      </c>
      <c r="H1" s="2" t="s">
        <v>3</v>
      </c>
      <c r="I1" s="2" t="s">
        <v>6</v>
      </c>
      <c r="J1" s="7" t="s">
        <v>7</v>
      </c>
      <c r="K1" s="2" t="s">
        <v>129</v>
      </c>
      <c r="L1" s="1" t="s">
        <v>25</v>
      </c>
    </row>
    <row r="2" spans="1:12" ht="75" x14ac:dyDescent="0.25">
      <c r="A2" s="33" t="s">
        <v>102</v>
      </c>
      <c r="B2" s="24">
        <v>1</v>
      </c>
      <c r="C2" s="3" t="s">
        <v>10</v>
      </c>
      <c r="D2" s="3" t="s">
        <v>14</v>
      </c>
      <c r="E2" s="6">
        <v>44.4</v>
      </c>
      <c r="F2" s="4" t="s">
        <v>8</v>
      </c>
      <c r="G2" s="10">
        <v>2219334</v>
      </c>
      <c r="H2" s="20">
        <f t="shared" ref="H2:H39" si="0">IF(I2="","",G2/8607230)</f>
        <v>0.25784532305979974</v>
      </c>
      <c r="I2" s="4">
        <v>11.779</v>
      </c>
      <c r="J2" s="8">
        <f>IF(OR(G2="",I2=""),"",I2/H2)</f>
        <v>45.682426426126035</v>
      </c>
      <c r="K2" s="13" t="str">
        <f>IF(OR(G2="",I2=""),"","[" &amp; ROUND((J2/100-1.96*SQRT(1/G2*(J2/100)*(1-J2/100)))*10000,0)/100 &amp; ", " &amp; ROUND((J2/100+1.96*SQRT(1/G2*(J2/100)*(1-J2/100)))*10000,0)/100 &amp; "]")</f>
        <v>[45.62, 45.75]</v>
      </c>
      <c r="L2" s="3" t="s">
        <v>26</v>
      </c>
    </row>
    <row r="3" spans="1:12" ht="45" x14ac:dyDescent="0.25">
      <c r="A3" s="33" t="s">
        <v>101</v>
      </c>
      <c r="B3" s="24">
        <v>2</v>
      </c>
      <c r="C3" s="3" t="s">
        <v>11</v>
      </c>
      <c r="D3" s="3" t="s">
        <v>15</v>
      </c>
      <c r="E3" s="6">
        <v>56.92</v>
      </c>
      <c r="F3" s="4" t="s">
        <v>9</v>
      </c>
      <c r="G3" s="10">
        <v>419874</v>
      </c>
      <c r="H3" s="20">
        <f t="shared" si="0"/>
        <v>4.8781547605908054E-2</v>
      </c>
      <c r="I3" s="4">
        <v>2.863</v>
      </c>
      <c r="J3" s="8">
        <f t="shared" ref="J3:J39" si="1">IF(OR(G3="",I3=""),"",I3/H3)</f>
        <v>58.690224900803578</v>
      </c>
      <c r="K3" s="13" t="str">
        <f t="shared" ref="K3:K39" si="2">IF(OR(G3="",I3=""),"","[" &amp; ROUND((J3/100-1.96*SQRT(1/G3*(J3/100)*(1-J3/100)))*10000,0)/100 &amp; ", " &amp; ROUND((J3/100+1.96*SQRT(1/G3*(J3/100)*(1-J3/100)))*10000,0)/100 &amp; "]")</f>
        <v>[58.54, 58.84]</v>
      </c>
      <c r="L3" s="3" t="s">
        <v>27</v>
      </c>
    </row>
    <row r="4" spans="1:12" ht="90" x14ac:dyDescent="0.25">
      <c r="A4" s="33" t="s">
        <v>100</v>
      </c>
      <c r="B4" s="24">
        <v>3</v>
      </c>
      <c r="C4" s="3" t="s">
        <v>13</v>
      </c>
      <c r="D4" s="3" t="s">
        <v>128</v>
      </c>
      <c r="E4" s="6">
        <v>58.11</v>
      </c>
      <c r="F4" s="4" t="s">
        <v>17</v>
      </c>
      <c r="G4" s="11">
        <v>329901</v>
      </c>
      <c r="H4" s="20">
        <f>IF(I4="","",G4/8607230)</f>
        <v>3.832835883321347E-2</v>
      </c>
      <c r="I4" s="4">
        <v>2.2850000000000001</v>
      </c>
      <c r="J4" s="8">
        <f t="shared" si="1"/>
        <v>59.616432050827378</v>
      </c>
      <c r="K4" s="13" t="str">
        <f t="shared" si="2"/>
        <v>[59.45, 59.78]</v>
      </c>
    </row>
    <row r="5" spans="1:12" ht="90" x14ac:dyDescent="0.25">
      <c r="A5" s="33" t="s">
        <v>99</v>
      </c>
      <c r="B5" s="24">
        <v>4</v>
      </c>
      <c r="C5" s="3" t="s">
        <v>16</v>
      </c>
      <c r="D5" s="3" t="s">
        <v>128</v>
      </c>
      <c r="E5" s="6">
        <v>59.11</v>
      </c>
      <c r="F5" s="4" t="s">
        <v>18</v>
      </c>
      <c r="G5" s="11">
        <v>809757</v>
      </c>
      <c r="H5" s="20">
        <f>IF(I5="","",G5/8607230)</f>
        <v>9.407869895425125E-2</v>
      </c>
      <c r="I5" s="4">
        <v>5.6779999999999999</v>
      </c>
      <c r="J5" s="8">
        <f t="shared" si="1"/>
        <v>60.35372579675137</v>
      </c>
      <c r="K5" s="13" t="str">
        <f t="shared" si="2"/>
        <v>[60.25, 60.46]</v>
      </c>
      <c r="L5" s="3" t="s">
        <v>28</v>
      </c>
    </row>
    <row r="6" spans="1:12" ht="90" x14ac:dyDescent="0.25">
      <c r="A6" s="33" t="s">
        <v>98</v>
      </c>
      <c r="B6" s="24">
        <v>5</v>
      </c>
      <c r="C6" s="3" t="s">
        <v>16</v>
      </c>
      <c r="D6" s="3" t="s">
        <v>128</v>
      </c>
      <c r="E6" s="6">
        <v>59.11</v>
      </c>
      <c r="F6" s="4" t="s">
        <v>12</v>
      </c>
      <c r="G6" s="11">
        <v>8607230</v>
      </c>
      <c r="H6" s="20">
        <f t="shared" si="0"/>
        <v>1</v>
      </c>
      <c r="I6" s="4">
        <v>60.389000000000003</v>
      </c>
      <c r="J6" s="8">
        <f t="shared" si="1"/>
        <v>60.389000000000003</v>
      </c>
      <c r="K6" s="13" t="str">
        <f t="shared" si="2"/>
        <v>[60.36, 60.42]</v>
      </c>
    </row>
    <row r="7" spans="1:12" ht="90" x14ac:dyDescent="0.25">
      <c r="A7" s="33" t="s">
        <v>97</v>
      </c>
      <c r="B7" s="24">
        <v>6</v>
      </c>
      <c r="C7" s="3" t="s">
        <v>23</v>
      </c>
      <c r="D7" s="14"/>
      <c r="E7" s="6"/>
      <c r="F7" s="4" t="s">
        <v>17</v>
      </c>
      <c r="G7" s="11">
        <v>329901</v>
      </c>
      <c r="H7" s="20">
        <f t="shared" si="0"/>
        <v>3.832835883321347E-2</v>
      </c>
      <c r="I7" s="4">
        <v>2.327</v>
      </c>
      <c r="J7" s="8">
        <f t="shared" si="1"/>
        <v>60.71222642550341</v>
      </c>
      <c r="K7" s="13" t="str">
        <f t="shared" si="2"/>
        <v>[60.55, 60.88]</v>
      </c>
      <c r="L7" s="3" t="s">
        <v>29</v>
      </c>
    </row>
    <row r="8" spans="1:12" ht="90" x14ac:dyDescent="0.25">
      <c r="A8" s="33" t="s">
        <v>96</v>
      </c>
      <c r="B8" s="24">
        <v>7</v>
      </c>
      <c r="C8" s="3" t="s">
        <v>22</v>
      </c>
      <c r="D8" s="14"/>
      <c r="E8" s="6"/>
      <c r="F8" s="4" t="s">
        <v>18</v>
      </c>
      <c r="G8" s="11">
        <v>809757</v>
      </c>
      <c r="H8" s="20">
        <f t="shared" si="0"/>
        <v>9.407869895425125E-2</v>
      </c>
      <c r="I8" s="4">
        <v>5.7089999999999996</v>
      </c>
      <c r="J8" s="8">
        <f t="shared" si="1"/>
        <v>60.683237156332083</v>
      </c>
      <c r="K8" s="13" t="str">
        <f t="shared" si="2"/>
        <v>[60.58, 60.79]</v>
      </c>
      <c r="L8" s="1" t="s">
        <v>24</v>
      </c>
    </row>
    <row r="9" spans="1:12" ht="105" x14ac:dyDescent="0.25">
      <c r="A9" s="33" t="s">
        <v>95</v>
      </c>
      <c r="B9" s="24">
        <v>8</v>
      </c>
      <c r="C9" s="3" t="s">
        <v>21</v>
      </c>
      <c r="D9" s="14"/>
      <c r="E9" s="6"/>
      <c r="F9" s="4" t="s">
        <v>18</v>
      </c>
      <c r="G9" s="11">
        <v>809757</v>
      </c>
      <c r="H9" s="20">
        <f t="shared" si="0"/>
        <v>9.407869895425125E-2</v>
      </c>
      <c r="I9" s="4">
        <v>5.7590000000000003</v>
      </c>
      <c r="J9" s="8">
        <f t="shared" si="1"/>
        <v>61.214707091139694</v>
      </c>
      <c r="K9" s="13" t="str">
        <f t="shared" si="2"/>
        <v>[61.11, 61.32]</v>
      </c>
      <c r="L9" s="3" t="s">
        <v>30</v>
      </c>
    </row>
    <row r="10" spans="1:12" ht="105" x14ac:dyDescent="0.25">
      <c r="A10" s="33" t="s">
        <v>94</v>
      </c>
      <c r="B10" s="24">
        <v>9</v>
      </c>
      <c r="C10" s="3" t="s">
        <v>20</v>
      </c>
      <c r="D10" s="14"/>
      <c r="E10" s="6"/>
      <c r="F10" s="4" t="s">
        <v>18</v>
      </c>
      <c r="G10" s="11">
        <v>809757</v>
      </c>
      <c r="H10" s="20">
        <f t="shared" si="0"/>
        <v>9.407869895425125E-2</v>
      </c>
      <c r="I10" s="4">
        <v>5.76</v>
      </c>
      <c r="J10" s="8">
        <f t="shared" si="1"/>
        <v>61.22533648983584</v>
      </c>
      <c r="K10" s="13" t="str">
        <f t="shared" si="2"/>
        <v>[61.12, 61.33]</v>
      </c>
      <c r="L10" s="1" t="s">
        <v>24</v>
      </c>
    </row>
    <row r="11" spans="1:12" s="15" customFormat="1" ht="105" hidden="1" x14ac:dyDescent="0.25">
      <c r="A11" s="28"/>
      <c r="B11" s="25"/>
      <c r="C11" s="16" t="s">
        <v>19</v>
      </c>
      <c r="D11" s="16"/>
      <c r="F11" s="15" t="s">
        <v>12</v>
      </c>
      <c r="G11" s="17">
        <v>8607230</v>
      </c>
      <c r="H11" s="21" t="str">
        <f t="shared" si="0"/>
        <v/>
      </c>
      <c r="J11" s="18" t="str">
        <f t="shared" si="1"/>
        <v/>
      </c>
      <c r="K11" s="18" t="str">
        <f t="shared" si="2"/>
        <v/>
      </c>
      <c r="L11" s="16" t="s">
        <v>34</v>
      </c>
    </row>
    <row r="12" spans="1:12" ht="105" x14ac:dyDescent="0.25">
      <c r="A12" s="28" t="s">
        <v>93</v>
      </c>
      <c r="B12" s="24">
        <v>10</v>
      </c>
      <c r="C12" s="3" t="s">
        <v>31</v>
      </c>
      <c r="D12" s="3" t="s">
        <v>32</v>
      </c>
      <c r="E12" s="6">
        <v>59.87</v>
      </c>
      <c r="F12" s="4" t="s">
        <v>18</v>
      </c>
      <c r="G12" s="11">
        <v>809757</v>
      </c>
      <c r="H12" s="20">
        <f t="shared" si="0"/>
        <v>9.407869895425125E-2</v>
      </c>
      <c r="I12" s="4">
        <v>5.8019999999999996</v>
      </c>
      <c r="J12" s="8">
        <f t="shared" si="1"/>
        <v>61.671771235074225</v>
      </c>
      <c r="K12" s="13" t="str">
        <f t="shared" si="2"/>
        <v>[61.57, 61.78]</v>
      </c>
      <c r="L12" s="3" t="s">
        <v>33</v>
      </c>
    </row>
    <row r="13" spans="1:12" ht="105" x14ac:dyDescent="0.25">
      <c r="A13" s="28" t="s">
        <v>92</v>
      </c>
      <c r="B13" s="24">
        <v>11</v>
      </c>
      <c r="C13" s="3" t="s">
        <v>19</v>
      </c>
      <c r="E13" s="6"/>
      <c r="F13" s="11" t="s">
        <v>36</v>
      </c>
      <c r="G13" s="11">
        <f>8607230-84385</f>
        <v>8522845</v>
      </c>
      <c r="H13" s="20">
        <f t="shared" si="0"/>
        <v>0.99019603287004065</v>
      </c>
      <c r="I13" s="4">
        <v>60.652000000000001</v>
      </c>
      <c r="J13" s="8">
        <f t="shared" si="1"/>
        <v>61.252517669862591</v>
      </c>
      <c r="K13" s="13" t="str">
        <f t="shared" si="2"/>
        <v>[61.22, 61.29]</v>
      </c>
      <c r="L13" s="3" t="s">
        <v>40</v>
      </c>
    </row>
    <row r="14" spans="1:12" ht="105" x14ac:dyDescent="0.25">
      <c r="A14" s="28" t="s">
        <v>91</v>
      </c>
      <c r="B14" s="24">
        <v>12</v>
      </c>
      <c r="C14" s="3" t="s">
        <v>19</v>
      </c>
      <c r="E14" s="6"/>
      <c r="F14" s="11" t="s">
        <v>37</v>
      </c>
      <c r="G14" s="11">
        <v>8558046</v>
      </c>
      <c r="H14" s="20">
        <f t="shared" si="0"/>
        <v>0.99428573420252508</v>
      </c>
      <c r="I14" s="4">
        <v>60.902000000000001</v>
      </c>
      <c r="J14" s="8">
        <f t="shared" si="1"/>
        <v>61.252010267296995</v>
      </c>
      <c r="K14" s="13" t="str">
        <f t="shared" si="2"/>
        <v>[61.22, 61.28]</v>
      </c>
      <c r="L14" s="3" t="s">
        <v>41</v>
      </c>
    </row>
    <row r="15" spans="1:12" ht="120" x14ac:dyDescent="0.25">
      <c r="A15" s="28" t="s">
        <v>90</v>
      </c>
      <c r="B15" s="24">
        <v>13</v>
      </c>
      <c r="C15" s="3" t="s">
        <v>39</v>
      </c>
      <c r="D15" s="3" t="s">
        <v>32</v>
      </c>
      <c r="E15" s="6">
        <v>60.06</v>
      </c>
      <c r="F15" s="4" t="s">
        <v>18</v>
      </c>
      <c r="G15" s="11">
        <v>809757</v>
      </c>
      <c r="H15" s="20">
        <f t="shared" si="0"/>
        <v>9.407869895425125E-2</v>
      </c>
      <c r="I15" s="9">
        <v>5.8239999999999998</v>
      </c>
      <c r="J15" s="8">
        <f t="shared" si="1"/>
        <v>61.905618006389574</v>
      </c>
      <c r="K15" s="13" t="str">
        <f t="shared" si="2"/>
        <v>[61.8, 62.01]</v>
      </c>
      <c r="L15" s="3" t="s">
        <v>38</v>
      </c>
    </row>
    <row r="16" spans="1:12" ht="105" x14ac:dyDescent="0.25">
      <c r="A16" s="29" t="s">
        <v>89</v>
      </c>
      <c r="B16" s="24">
        <v>14</v>
      </c>
      <c r="C16" s="3" t="s">
        <v>42</v>
      </c>
      <c r="D16" s="3" t="s">
        <v>32</v>
      </c>
      <c r="E16" s="6">
        <v>60.2</v>
      </c>
      <c r="F16" s="4" t="s">
        <v>18</v>
      </c>
      <c r="G16" s="11">
        <v>809757</v>
      </c>
      <c r="H16" s="20">
        <f t="shared" si="0"/>
        <v>9.407869895425125E-2</v>
      </c>
      <c r="I16" s="4">
        <v>5.8360000000000003</v>
      </c>
      <c r="J16" s="8">
        <f t="shared" si="1"/>
        <v>62.033170790743398</v>
      </c>
      <c r="K16" s="13" t="str">
        <f t="shared" si="2"/>
        <v>[61.93, 62.14]</v>
      </c>
    </row>
    <row r="17" spans="1:12" x14ac:dyDescent="0.25">
      <c r="A17" s="28" t="s">
        <v>88</v>
      </c>
      <c r="B17" s="24">
        <v>15</v>
      </c>
      <c r="C17" s="3" t="s">
        <v>43</v>
      </c>
      <c r="E17" s="6"/>
      <c r="G17" s="11">
        <v>8560856</v>
      </c>
      <c r="H17" s="20">
        <f t="shared" si="0"/>
        <v>0.99461220392623406</v>
      </c>
      <c r="I17" s="4">
        <v>60.923000000000002</v>
      </c>
      <c r="J17" s="8">
        <f t="shared" si="1"/>
        <v>61.253018774057182</v>
      </c>
      <c r="K17" s="13" t="str">
        <f t="shared" si="2"/>
        <v>[61.22, 61.29]</v>
      </c>
    </row>
    <row r="18" spans="1:12" ht="105" x14ac:dyDescent="0.25">
      <c r="A18" s="28" t="s">
        <v>87</v>
      </c>
      <c r="B18" s="24">
        <v>16</v>
      </c>
      <c r="C18" s="3" t="s">
        <v>44</v>
      </c>
      <c r="D18" s="3" t="s">
        <v>32</v>
      </c>
      <c r="E18" s="6">
        <v>60.2</v>
      </c>
      <c r="F18" s="11" t="s">
        <v>45</v>
      </c>
      <c r="G18" s="11">
        <v>8457370</v>
      </c>
      <c r="H18" s="20">
        <f t="shared" si="0"/>
        <v>0.98258905594482782</v>
      </c>
      <c r="I18" s="4">
        <v>60.98</v>
      </c>
      <c r="J18" s="8">
        <f t="shared" si="1"/>
        <v>62.060532458672135</v>
      </c>
      <c r="K18" s="13" t="str">
        <f t="shared" si="2"/>
        <v>[62.03, 62.09]</v>
      </c>
    </row>
    <row r="19" spans="1:12" ht="30" x14ac:dyDescent="0.25">
      <c r="A19" s="28" t="s">
        <v>86</v>
      </c>
      <c r="B19" s="24">
        <v>17</v>
      </c>
      <c r="C19" s="3" t="s">
        <v>46</v>
      </c>
      <c r="D19" s="3" t="s">
        <v>47</v>
      </c>
      <c r="E19" s="6">
        <v>60.06</v>
      </c>
      <c r="F19" s="4" t="s">
        <v>18</v>
      </c>
      <c r="G19" s="11">
        <v>809757</v>
      </c>
      <c r="H19" s="20">
        <f t="shared" si="0"/>
        <v>9.407869895425125E-2</v>
      </c>
      <c r="I19" s="4">
        <v>5.8390000000000004</v>
      </c>
      <c r="J19" s="8">
        <f t="shared" si="1"/>
        <v>62.065058986831858</v>
      </c>
      <c r="K19" s="13" t="str">
        <f t="shared" si="2"/>
        <v>[61.96, 62.17]</v>
      </c>
      <c r="L19" s="3" t="s">
        <v>49</v>
      </c>
    </row>
    <row r="20" spans="1:12" ht="30" x14ac:dyDescent="0.25">
      <c r="A20" s="28" t="s">
        <v>85</v>
      </c>
      <c r="B20" s="24">
        <v>18</v>
      </c>
      <c r="C20" s="3" t="s">
        <v>48</v>
      </c>
      <c r="D20" s="3" t="s">
        <v>47</v>
      </c>
      <c r="E20" s="6">
        <v>60.02</v>
      </c>
      <c r="F20" s="4" t="s">
        <v>18</v>
      </c>
      <c r="G20" s="11">
        <v>809757</v>
      </c>
      <c r="H20" s="20">
        <f t="shared" si="0"/>
        <v>9.407869895425125E-2</v>
      </c>
      <c r="I20" s="4">
        <v>5.843</v>
      </c>
      <c r="J20" s="8">
        <f t="shared" si="1"/>
        <v>62.107576581616463</v>
      </c>
      <c r="K20" s="13" t="str">
        <f t="shared" si="2"/>
        <v>[62, 62.21]</v>
      </c>
    </row>
    <row r="21" spans="1:12" ht="30" x14ac:dyDescent="0.25">
      <c r="A21" s="28" t="s">
        <v>84</v>
      </c>
      <c r="B21" s="24">
        <v>19</v>
      </c>
      <c r="C21" s="3" t="s">
        <v>48</v>
      </c>
      <c r="D21" s="3" t="s">
        <v>47</v>
      </c>
      <c r="E21" s="6">
        <v>60.02</v>
      </c>
      <c r="F21" s="11" t="s">
        <v>50</v>
      </c>
      <c r="G21" s="11">
        <v>8454767</v>
      </c>
      <c r="H21" s="20">
        <f t="shared" si="0"/>
        <v>0.98228663577016062</v>
      </c>
      <c r="I21" s="9">
        <v>61.017000000000003</v>
      </c>
      <c r="J21" s="8">
        <f t="shared" si="1"/>
        <v>62.117306474560451</v>
      </c>
      <c r="K21" s="13" t="str">
        <f t="shared" si="2"/>
        <v>[62.08, 62.15]</v>
      </c>
    </row>
    <row r="22" spans="1:12" ht="30" x14ac:dyDescent="0.25">
      <c r="A22" s="28" t="s">
        <v>83</v>
      </c>
      <c r="B22" s="24">
        <v>20</v>
      </c>
      <c r="C22" s="3" t="s">
        <v>48</v>
      </c>
      <c r="D22" s="3" t="s">
        <v>47</v>
      </c>
      <c r="E22" s="6">
        <v>60.02</v>
      </c>
      <c r="F22" s="11" t="s">
        <v>51</v>
      </c>
      <c r="G22" s="11">
        <v>8562877</v>
      </c>
      <c r="H22" s="20">
        <f t="shared" si="0"/>
        <v>0.99484700652823266</v>
      </c>
      <c r="I22" s="4">
        <v>61.8</v>
      </c>
      <c r="J22" s="8">
        <f t="shared" si="1"/>
        <v>62.120104492917505</v>
      </c>
      <c r="K22" s="13" t="str">
        <f t="shared" si="2"/>
        <v>[62.09, 62.15]</v>
      </c>
    </row>
    <row r="23" spans="1:12" ht="105" x14ac:dyDescent="0.25">
      <c r="A23" s="28" t="s">
        <v>82</v>
      </c>
      <c r="B23" s="24">
        <v>21</v>
      </c>
      <c r="C23" s="3" t="s">
        <v>52</v>
      </c>
      <c r="D23" s="3" t="s">
        <v>32</v>
      </c>
      <c r="E23" s="6">
        <v>60.28</v>
      </c>
      <c r="F23" s="4" t="s">
        <v>18</v>
      </c>
      <c r="G23" s="11">
        <v>809757</v>
      </c>
      <c r="H23" s="20">
        <f t="shared" si="0"/>
        <v>9.407869895425125E-2</v>
      </c>
      <c r="I23" s="9">
        <v>5.843</v>
      </c>
      <c r="J23" s="22">
        <f t="shared" si="1"/>
        <v>62.107576581616463</v>
      </c>
      <c r="K23" s="13" t="str">
        <f t="shared" si="2"/>
        <v>[62, 62.21]</v>
      </c>
      <c r="L23" s="3" t="s">
        <v>53</v>
      </c>
    </row>
    <row r="24" spans="1:12" ht="60" x14ac:dyDescent="0.25">
      <c r="A24" s="28" t="s">
        <v>81</v>
      </c>
      <c r="B24" s="24">
        <v>22</v>
      </c>
      <c r="C24" s="3" t="s">
        <v>54</v>
      </c>
      <c r="D24" s="3" t="s">
        <v>32</v>
      </c>
      <c r="E24" s="6">
        <v>60.49</v>
      </c>
      <c r="F24" s="4" t="s">
        <v>18</v>
      </c>
      <c r="G24" s="11">
        <v>809757</v>
      </c>
      <c r="H24" s="20">
        <f t="shared" si="0"/>
        <v>9.407869895425125E-2</v>
      </c>
      <c r="I24" s="9">
        <v>5.8550000000000004</v>
      </c>
      <c r="J24" s="22">
        <f t="shared" si="1"/>
        <v>62.235129365970288</v>
      </c>
      <c r="K24" s="13" t="str">
        <f t="shared" si="2"/>
        <v>[62.13, 62.34]</v>
      </c>
    </row>
    <row r="25" spans="1:12" ht="45" x14ac:dyDescent="0.25">
      <c r="A25" s="28" t="s">
        <v>80</v>
      </c>
      <c r="B25" s="24">
        <v>23</v>
      </c>
      <c r="C25" s="3" t="s">
        <v>57</v>
      </c>
      <c r="D25" s="3" t="s">
        <v>32</v>
      </c>
      <c r="E25" s="6">
        <v>60.49</v>
      </c>
      <c r="F25" s="4" t="s">
        <v>18</v>
      </c>
      <c r="G25" s="11">
        <v>809757</v>
      </c>
      <c r="H25" s="20">
        <f t="shared" si="0"/>
        <v>9.407869895425125E-2</v>
      </c>
      <c r="I25" s="9">
        <v>5.8570000000000002</v>
      </c>
      <c r="J25" s="22">
        <f t="shared" si="1"/>
        <v>62.256388163362594</v>
      </c>
      <c r="K25" s="13" t="str">
        <f t="shared" si="2"/>
        <v>[62.15, 62.36]</v>
      </c>
      <c r="L25" s="3" t="s">
        <v>55</v>
      </c>
    </row>
    <row r="26" spans="1:12" ht="45" x14ac:dyDescent="0.25">
      <c r="A26" s="28" t="s">
        <v>79</v>
      </c>
      <c r="B26" s="24">
        <v>24</v>
      </c>
      <c r="C26" s="3" t="s">
        <v>57</v>
      </c>
      <c r="D26" s="3" t="s">
        <v>32</v>
      </c>
      <c r="E26" s="6">
        <v>60.49</v>
      </c>
      <c r="F26" s="4" t="s">
        <v>56</v>
      </c>
      <c r="G26" s="19">
        <v>3598900</v>
      </c>
      <c r="H26" s="20">
        <f t="shared" si="0"/>
        <v>0.41812522727985657</v>
      </c>
      <c r="I26" s="9">
        <v>26.015999999999998</v>
      </c>
      <c r="J26" s="22">
        <f t="shared" si="1"/>
        <v>62.220593981494346</v>
      </c>
      <c r="K26" s="13" t="str">
        <f t="shared" si="2"/>
        <v>[62.17, 62.27]</v>
      </c>
    </row>
    <row r="27" spans="1:12" ht="75" x14ac:dyDescent="0.25">
      <c r="A27" s="28" t="s">
        <v>78</v>
      </c>
      <c r="B27" s="24">
        <v>25</v>
      </c>
      <c r="C27" s="3" t="s">
        <v>58</v>
      </c>
      <c r="D27" s="3" t="s">
        <v>32</v>
      </c>
      <c r="E27" s="6">
        <v>60.48</v>
      </c>
      <c r="F27" s="4" t="s">
        <v>18</v>
      </c>
      <c r="G27" s="11">
        <v>809757</v>
      </c>
      <c r="H27" s="20">
        <f t="shared" si="0"/>
        <v>9.407869895425125E-2</v>
      </c>
      <c r="I27" s="9">
        <v>5.8570000000000002</v>
      </c>
      <c r="J27" s="8">
        <f t="shared" si="1"/>
        <v>62.256388163362594</v>
      </c>
      <c r="K27" s="13" t="str">
        <f t="shared" si="2"/>
        <v>[62.15, 62.36]</v>
      </c>
    </row>
    <row r="28" spans="1:12" ht="75" x14ac:dyDescent="0.25">
      <c r="A28" s="28" t="s">
        <v>77</v>
      </c>
      <c r="B28" s="24">
        <v>26</v>
      </c>
      <c r="C28" s="3" t="s">
        <v>59</v>
      </c>
      <c r="E28" s="6"/>
      <c r="F28" s="4" t="s">
        <v>18</v>
      </c>
      <c r="G28" s="11">
        <v>809757</v>
      </c>
      <c r="H28" s="20">
        <f t="shared" si="0"/>
        <v>9.407869895425125E-2</v>
      </c>
      <c r="I28" s="9">
        <v>5.8570000000000002</v>
      </c>
      <c r="J28" s="8">
        <f t="shared" si="1"/>
        <v>62.256388163362594</v>
      </c>
      <c r="K28" s="13" t="str">
        <f t="shared" si="2"/>
        <v>[62.15, 62.36]</v>
      </c>
    </row>
    <row r="29" spans="1:12" ht="75" x14ac:dyDescent="0.25">
      <c r="A29" s="28" t="s">
        <v>76</v>
      </c>
      <c r="B29" s="24">
        <v>27</v>
      </c>
      <c r="C29" s="3" t="s">
        <v>60</v>
      </c>
      <c r="E29" s="6"/>
      <c r="F29" s="4" t="s">
        <v>18</v>
      </c>
      <c r="G29" s="11">
        <v>809757</v>
      </c>
      <c r="H29" s="20">
        <f t="shared" si="0"/>
        <v>9.407869895425125E-2</v>
      </c>
      <c r="I29" s="9">
        <v>5.8570000000000002</v>
      </c>
      <c r="J29" s="8">
        <f t="shared" si="1"/>
        <v>62.256388163362594</v>
      </c>
      <c r="K29" s="13" t="str">
        <f t="shared" si="2"/>
        <v>[62.15, 62.36]</v>
      </c>
    </row>
    <row r="30" spans="1:12" ht="30" x14ac:dyDescent="0.25">
      <c r="A30" s="28" t="s">
        <v>75</v>
      </c>
      <c r="B30" s="24">
        <v>28</v>
      </c>
      <c r="C30" s="3" t="s">
        <v>48</v>
      </c>
      <c r="D30" s="3" t="s">
        <v>47</v>
      </c>
      <c r="E30" s="6">
        <v>60.02</v>
      </c>
      <c r="F30" s="11" t="s">
        <v>61</v>
      </c>
      <c r="G30" s="11">
        <v>8577846</v>
      </c>
      <c r="H30" s="20">
        <f t="shared" si="0"/>
        <v>0.99658612585001216</v>
      </c>
      <c r="I30" s="9">
        <v>61.908000000000001</v>
      </c>
      <c r="J30" s="8">
        <f t="shared" si="1"/>
        <v>62.120070101514997</v>
      </c>
      <c r="K30" s="13" t="str">
        <f t="shared" si="2"/>
        <v>[62.09, 62.15]</v>
      </c>
    </row>
    <row r="31" spans="1:12" ht="60" x14ac:dyDescent="0.25">
      <c r="A31" s="28" t="s">
        <v>74</v>
      </c>
      <c r="B31" s="24">
        <v>29</v>
      </c>
      <c r="C31" s="3" t="s">
        <v>63</v>
      </c>
      <c r="D31" s="3" t="s">
        <v>62</v>
      </c>
      <c r="E31" s="6">
        <v>60.52</v>
      </c>
      <c r="F31" s="4" t="s">
        <v>18</v>
      </c>
      <c r="G31" s="11">
        <v>809757</v>
      </c>
      <c r="H31" s="20">
        <f t="shared" si="0"/>
        <v>9.407869895425125E-2</v>
      </c>
      <c r="I31" s="9">
        <v>5.8570000000000002</v>
      </c>
      <c r="J31" s="8">
        <f t="shared" si="1"/>
        <v>62.256388163362594</v>
      </c>
      <c r="K31" s="13" t="str">
        <f t="shared" si="2"/>
        <v>[62.15, 62.36]</v>
      </c>
    </row>
    <row r="32" spans="1:12" ht="30" x14ac:dyDescent="0.25">
      <c r="A32" s="28" t="s">
        <v>73</v>
      </c>
      <c r="B32" s="24">
        <v>30</v>
      </c>
      <c r="C32" s="3" t="s">
        <v>48</v>
      </c>
      <c r="D32" s="3" t="s">
        <v>47</v>
      </c>
      <c r="E32" s="6">
        <v>60.02</v>
      </c>
      <c r="F32" s="4" t="s">
        <v>12</v>
      </c>
      <c r="G32" s="11">
        <v>8607230</v>
      </c>
      <c r="H32" s="20">
        <f>IF(I32="","",G32/8607230)</f>
        <v>1</v>
      </c>
      <c r="I32" s="9">
        <v>62.12</v>
      </c>
      <c r="J32" s="8">
        <f>IF(OR(G32="",I32=""),"",I32/H32)</f>
        <v>62.12</v>
      </c>
      <c r="K32" s="13" t="str">
        <f t="shared" si="2"/>
        <v>[62.09, 62.15]</v>
      </c>
    </row>
    <row r="33" spans="1:11" ht="60" x14ac:dyDescent="0.25">
      <c r="A33" s="28" t="s">
        <v>72</v>
      </c>
      <c r="B33" s="24">
        <v>31</v>
      </c>
      <c r="C33" s="3" t="s">
        <v>64</v>
      </c>
      <c r="D33" s="3" t="s">
        <v>62</v>
      </c>
      <c r="E33" s="6">
        <v>60.52</v>
      </c>
      <c r="F33" s="4" t="s">
        <v>56</v>
      </c>
      <c r="G33" s="11">
        <v>3598900</v>
      </c>
      <c r="H33" s="20">
        <f t="shared" si="0"/>
        <v>0.41812522727985657</v>
      </c>
      <c r="I33" s="9">
        <v>26.023</v>
      </c>
      <c r="J33" s="8">
        <f t="shared" si="1"/>
        <v>62.237335377476455</v>
      </c>
      <c r="K33" s="13" t="str">
        <f t="shared" si="2"/>
        <v>[62.19, 62.29]</v>
      </c>
    </row>
    <row r="34" spans="1:11" ht="60" x14ac:dyDescent="0.25">
      <c r="A34" s="28" t="s">
        <v>71</v>
      </c>
      <c r="B34" s="24">
        <v>32</v>
      </c>
      <c r="C34" s="3" t="s">
        <v>65</v>
      </c>
      <c r="D34" s="3" t="s">
        <v>62</v>
      </c>
      <c r="E34" s="6"/>
      <c r="F34" s="4" t="s">
        <v>18</v>
      </c>
      <c r="G34" s="11">
        <v>809757</v>
      </c>
      <c r="H34" s="20">
        <f t="shared" si="0"/>
        <v>9.407869895425125E-2</v>
      </c>
      <c r="I34" s="9">
        <v>5.8570000000000002</v>
      </c>
      <c r="J34" s="8">
        <f t="shared" si="1"/>
        <v>62.256388163362594</v>
      </c>
      <c r="K34" s="13" t="str">
        <f t="shared" si="2"/>
        <v>[62.15, 62.36]</v>
      </c>
    </row>
    <row r="35" spans="1:11" ht="60" x14ac:dyDescent="0.25">
      <c r="A35" s="28" t="s">
        <v>70</v>
      </c>
      <c r="B35" s="24">
        <v>33</v>
      </c>
      <c r="C35" s="3" t="s">
        <v>66</v>
      </c>
      <c r="D35" s="3" t="s">
        <v>67</v>
      </c>
      <c r="E35" s="6">
        <v>60.52</v>
      </c>
      <c r="F35" s="11" t="s">
        <v>68</v>
      </c>
      <c r="G35" s="11">
        <v>8589255</v>
      </c>
      <c r="H35" s="20">
        <f t="shared" si="0"/>
        <v>0.99791163940082928</v>
      </c>
      <c r="I35" s="9">
        <v>62.152000000000001</v>
      </c>
      <c r="J35" s="41">
        <f t="shared" si="1"/>
        <v>62.28206741562569</v>
      </c>
      <c r="K35" s="13" t="str">
        <f t="shared" si="2"/>
        <v>[62.25, 62.31]</v>
      </c>
    </row>
    <row r="36" spans="1:11" ht="75" x14ac:dyDescent="0.25">
      <c r="A36" s="26" t="s">
        <v>112</v>
      </c>
      <c r="B36" s="24">
        <v>34</v>
      </c>
      <c r="C36" s="3" t="s">
        <v>110</v>
      </c>
      <c r="E36" s="6"/>
      <c r="F36" s="4" t="s">
        <v>18</v>
      </c>
      <c r="G36" s="11">
        <v>809757</v>
      </c>
      <c r="H36" s="20">
        <f t="shared" si="0"/>
        <v>9.407869895425125E-2</v>
      </c>
      <c r="I36" s="9">
        <v>5.859</v>
      </c>
      <c r="J36" s="8">
        <f t="shared" si="1"/>
        <v>62.277646960754893</v>
      </c>
      <c r="K36" s="13" t="str">
        <f t="shared" si="2"/>
        <v>[62.17, 62.38]</v>
      </c>
    </row>
    <row r="37" spans="1:11" ht="75" x14ac:dyDescent="0.25">
      <c r="A37" s="26" t="s">
        <v>127</v>
      </c>
      <c r="B37" s="24">
        <v>35</v>
      </c>
      <c r="C37" s="3" t="s">
        <v>110</v>
      </c>
      <c r="E37" s="6"/>
      <c r="F37" s="11" t="s">
        <v>119</v>
      </c>
      <c r="G37" s="19">
        <v>8593410</v>
      </c>
      <c r="H37" s="20">
        <f t="shared" si="0"/>
        <v>0.99839437310261259</v>
      </c>
      <c r="I37" s="9">
        <v>62.189</v>
      </c>
      <c r="J37" s="41">
        <f t="shared" si="1"/>
        <v>62.289012914547307</v>
      </c>
      <c r="K37" s="13" t="str">
        <f t="shared" si="2"/>
        <v>[62.26, 62.32]</v>
      </c>
    </row>
    <row r="38" spans="1:11" ht="60" x14ac:dyDescent="0.25">
      <c r="A38" s="40"/>
      <c r="B38" s="44">
        <v>36</v>
      </c>
      <c r="C38" s="3" t="s">
        <v>111</v>
      </c>
      <c r="D38" s="3" t="s">
        <v>120</v>
      </c>
      <c r="E38" s="6">
        <v>60.52</v>
      </c>
      <c r="F38" s="4" t="s">
        <v>12</v>
      </c>
      <c r="G38" s="11">
        <v>8607230</v>
      </c>
      <c r="H38" s="20">
        <f>IF(I38="","",G38/8607230)</f>
        <v>1</v>
      </c>
      <c r="I38" s="9">
        <v>62.280999999999999</v>
      </c>
      <c r="J38" s="41">
        <f>IF(OR(G38="",I38=""),"",I38/H38)</f>
        <v>62.280999999999999</v>
      </c>
      <c r="K38" s="13" t="str">
        <f>IF(OR(G38="",I38=""),"","[" &amp; ROUND((J38/100-1.96*SQRT(1/G38*(J38/100)*(1-J38/100)))*10000,0)/100 &amp; ", " &amp; ROUND((J38/100+1.96*SQRT(1/G38*(J38/100)*(1-J38/100)))*10000,0)/100 &amp; "]")</f>
        <v>[62.25, 62.31]</v>
      </c>
    </row>
    <row r="39" spans="1:11" ht="75" x14ac:dyDescent="0.25">
      <c r="A39" s="40"/>
      <c r="B39" s="44">
        <v>37</v>
      </c>
      <c r="C39" s="3" t="s">
        <v>110</v>
      </c>
      <c r="E39" s="6"/>
      <c r="F39" s="4" t="s">
        <v>12</v>
      </c>
      <c r="G39" s="11">
        <v>8607230</v>
      </c>
      <c r="H39" s="20">
        <f t="shared" si="0"/>
        <v>1</v>
      </c>
      <c r="I39" s="9">
        <v>62.289000000000001</v>
      </c>
      <c r="J39" s="41">
        <f t="shared" si="1"/>
        <v>62.289000000000001</v>
      </c>
      <c r="K39" s="13" t="str">
        <f t="shared" si="2"/>
        <v>[62.26, 62.32]</v>
      </c>
    </row>
  </sheetData>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3"/>
  <sheetViews>
    <sheetView tabSelected="1" workbookViewId="0">
      <selection activeCell="B15" sqref="B15"/>
    </sheetView>
  </sheetViews>
  <sheetFormatPr defaultRowHeight="15" x14ac:dyDescent="0.25"/>
  <cols>
    <col min="1" max="1" width="24.7109375" style="4" bestFit="1" customWidth="1"/>
    <col min="2" max="2" width="13.5703125" style="24" bestFit="1" customWidth="1"/>
    <col min="3" max="3" width="76" style="37" customWidth="1"/>
    <col min="4" max="4" width="39" style="24" bestFit="1" customWidth="1"/>
    <col min="6" max="6" width="16.85546875" bestFit="1" customWidth="1"/>
    <col min="7" max="7" width="20.140625" bestFit="1" customWidth="1"/>
  </cols>
  <sheetData>
    <row r="1" spans="1:10" s="31" customFormat="1" x14ac:dyDescent="0.25">
      <c r="A1" s="27" t="s">
        <v>69</v>
      </c>
      <c r="B1" s="27" t="s">
        <v>35</v>
      </c>
      <c r="C1" s="36" t="s">
        <v>104</v>
      </c>
      <c r="D1" s="23" t="s">
        <v>103</v>
      </c>
      <c r="F1" s="2" t="s">
        <v>121</v>
      </c>
      <c r="G1" s="23" t="s">
        <v>123</v>
      </c>
    </row>
    <row r="2" spans="1:10" x14ac:dyDescent="0.25">
      <c r="A2" s="38" t="s">
        <v>102</v>
      </c>
      <c r="B2" s="33">
        <v>1</v>
      </c>
      <c r="C2" s="37" t="s">
        <v>105</v>
      </c>
      <c r="D2" s="39">
        <v>45.682426426126035</v>
      </c>
      <c r="F2" s="4" t="s">
        <v>122</v>
      </c>
      <c r="G2" s="24" t="s">
        <v>124</v>
      </c>
    </row>
    <row r="3" spans="1:10" x14ac:dyDescent="0.25">
      <c r="A3" s="38" t="s">
        <v>98</v>
      </c>
      <c r="B3" s="33">
        <v>5</v>
      </c>
      <c r="C3" s="37" t="s">
        <v>109</v>
      </c>
      <c r="D3" s="39">
        <v>60.389000000000003</v>
      </c>
      <c r="F3" s="4" t="s">
        <v>125</v>
      </c>
      <c r="G3" t="s">
        <v>126</v>
      </c>
    </row>
    <row r="4" spans="1:10" x14ac:dyDescent="0.25">
      <c r="A4" s="38" t="s">
        <v>96</v>
      </c>
      <c r="B4" s="33">
        <v>7</v>
      </c>
      <c r="C4" s="37" t="s">
        <v>106</v>
      </c>
      <c r="D4" s="39">
        <v>60.683237156332083</v>
      </c>
    </row>
    <row r="5" spans="1:10" x14ac:dyDescent="0.25">
      <c r="A5" s="38" t="s">
        <v>95</v>
      </c>
      <c r="B5" s="33">
        <v>8</v>
      </c>
      <c r="C5" s="37" t="s">
        <v>107</v>
      </c>
      <c r="D5" s="39">
        <v>61.214707091139694</v>
      </c>
    </row>
    <row r="6" spans="1:10" x14ac:dyDescent="0.25">
      <c r="A6" s="4" t="s">
        <v>93</v>
      </c>
      <c r="B6" s="24">
        <v>10</v>
      </c>
      <c r="C6" s="37" t="s">
        <v>108</v>
      </c>
      <c r="D6" s="39">
        <v>61.671771235074225</v>
      </c>
    </row>
    <row r="7" spans="1:10" x14ac:dyDescent="0.25">
      <c r="A7" s="4" t="s">
        <v>90</v>
      </c>
      <c r="B7" s="24">
        <v>13</v>
      </c>
      <c r="C7" s="37" t="s">
        <v>114</v>
      </c>
      <c r="D7" s="39">
        <v>61.905618006389574</v>
      </c>
      <c r="J7" s="34"/>
    </row>
    <row r="8" spans="1:10" x14ac:dyDescent="0.25">
      <c r="A8" s="4" t="s">
        <v>89</v>
      </c>
      <c r="B8" s="24">
        <v>14</v>
      </c>
      <c r="C8" s="37" t="s">
        <v>115</v>
      </c>
      <c r="D8" s="39">
        <v>62.033170790743398</v>
      </c>
      <c r="J8" s="34"/>
    </row>
    <row r="9" spans="1:10" x14ac:dyDescent="0.25">
      <c r="A9" s="4" t="s">
        <v>85</v>
      </c>
      <c r="B9" s="24">
        <v>18</v>
      </c>
      <c r="C9" s="37" t="s">
        <v>117</v>
      </c>
      <c r="D9" s="39">
        <v>62.107576581616463</v>
      </c>
      <c r="J9" s="34"/>
    </row>
    <row r="10" spans="1:10" x14ac:dyDescent="0.25">
      <c r="A10" s="4" t="s">
        <v>81</v>
      </c>
      <c r="B10" s="24">
        <v>22</v>
      </c>
      <c r="C10" s="37" t="s">
        <v>116</v>
      </c>
      <c r="D10" s="39">
        <v>62.235129365970288</v>
      </c>
      <c r="J10" s="34"/>
    </row>
    <row r="11" spans="1:10" x14ac:dyDescent="0.25">
      <c r="A11" s="4" t="s">
        <v>70</v>
      </c>
      <c r="B11" s="24">
        <v>33</v>
      </c>
      <c r="C11" s="37" t="s">
        <v>118</v>
      </c>
      <c r="D11" s="39">
        <v>62.28206741562569</v>
      </c>
      <c r="J11" s="35"/>
    </row>
    <row r="12" spans="1:10" s="32" customFormat="1" x14ac:dyDescent="0.25">
      <c r="A12" s="38" t="s">
        <v>127</v>
      </c>
      <c r="B12" s="33">
        <v>35</v>
      </c>
      <c r="C12" s="42" t="s">
        <v>113</v>
      </c>
      <c r="D12" s="43">
        <v>62.29</v>
      </c>
    </row>
    <row r="13" spans="1:10" x14ac:dyDescent="0.25">
      <c r="D13" s="39"/>
    </row>
    <row r="14" spans="1:10" x14ac:dyDescent="0.25">
      <c r="D14" s="39"/>
    </row>
    <row r="15" spans="1:10" x14ac:dyDescent="0.25">
      <c r="D15" s="39"/>
    </row>
    <row r="16" spans="1:10" x14ac:dyDescent="0.25">
      <c r="D16" s="39"/>
    </row>
    <row r="17" spans="4:4" x14ac:dyDescent="0.25">
      <c r="D17" s="39"/>
    </row>
    <row r="18" spans="4:4" x14ac:dyDescent="0.25">
      <c r="D18" s="39"/>
    </row>
    <row r="19" spans="4:4" x14ac:dyDescent="0.25">
      <c r="D19" s="39"/>
    </row>
    <row r="20" spans="4:4" x14ac:dyDescent="0.25">
      <c r="D20" s="39"/>
    </row>
    <row r="21" spans="4:4" x14ac:dyDescent="0.25">
      <c r="D21" s="39"/>
    </row>
    <row r="22" spans="4:4" x14ac:dyDescent="0.25">
      <c r="D22" s="39"/>
    </row>
    <row r="23" spans="4:4" x14ac:dyDescent="0.25">
      <c r="D23" s="39"/>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Submissions</vt:lpstr>
      <vt:lpstr>Milestones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Tom</dc:creator>
  <cp:lastModifiedBy>Tom</cp:lastModifiedBy>
  <dcterms:created xsi:type="dcterms:W3CDTF">2016-05-28T04:34:59Z</dcterms:created>
  <dcterms:modified xsi:type="dcterms:W3CDTF">2016-07-07T06:46:10Z</dcterms:modified>
</cp:coreProperties>
</file>