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ARUN DATA\DATA SCIENCE PRACTISE\Advance Excel\Project\"/>
    </mc:Choice>
  </mc:AlternateContent>
  <xr:revisionPtr revIDLastSave="0" documentId="13_ncr:1_{948C1589-AFB9-441A-93E9-9853546C0FC3}" xr6:coauthVersionLast="47" xr6:coauthVersionMax="47" xr10:uidLastSave="{00000000-0000-0000-0000-000000000000}"/>
  <bookViews>
    <workbookView xWindow="-108" yWindow="-108" windowWidth="23256" windowHeight="12456" firstSheet="4" activeTab="8" xr2:uid="{5AF5D4AF-D10E-435D-ABA8-B0D0494ED23E}"/>
  </bookViews>
  <sheets>
    <sheet name="Rating" sheetId="8" r:id="rId1"/>
    <sheet name="Gender and education" sheetId="9" r:id="rId2"/>
    <sheet name="Attrition by job role" sheetId="10" r:id="rId3"/>
    <sheet name="KPI" sheetId="7" r:id="rId4"/>
    <sheet name="Department wise attrition" sheetId="11" r:id="rId5"/>
    <sheet name="Attrition by age group and MS" sheetId="12" r:id="rId6"/>
    <sheet name="Data" sheetId="1" r:id="rId7"/>
    <sheet name="Images" sheetId="2" r:id="rId8"/>
    <sheet name="Dashboard" sheetId="4" r:id="rId9"/>
  </sheets>
  <definedNames>
    <definedName name="_xlchart.v1.0" hidden="1">'Attrition by job role'!$D$4:$D$12</definedName>
    <definedName name="_xlchart.v1.1" hidden="1">'Attrition by job role'!$E$4:$E$12</definedName>
    <definedName name="_xlchart.v1.5" hidden="1">'Attrition by job role'!$D$4:$D$12</definedName>
    <definedName name="_xlchart.v1.6" hidden="1">'Attrition by job role'!$E$4:$E$12</definedName>
    <definedName name="_xlchart.v2.2" hidden="1">'Attrition by age group and MS'!$D$15:$D$17</definedName>
    <definedName name="_xlchart.v2.3" hidden="1">'Attrition by age group and MS'!$E$14</definedName>
    <definedName name="_xlchart.v2.4" hidden="1">'Attrition by age group and MS'!$E$15:$E$17</definedName>
    <definedName name="_xlchart.v2.7" hidden="1">'Attrition by age group and MS'!$D$15:$D$17</definedName>
    <definedName name="_xlchart.v2.8" hidden="1">'Attrition by age group and MS'!$E$14</definedName>
    <definedName name="_xlchart.v2.9" hidden="1">'Attrition by age group and MS'!$E$15:$E$17</definedName>
    <definedName name="Slicer_Department">#N/A</definedName>
    <definedName name="Slicer_Education_Field1">#N/A</definedName>
    <definedName name="Slicer_Gender2">#N/A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2" l="1"/>
  <c r="D17" i="12"/>
  <c r="D15" i="12"/>
  <c r="D5" i="10"/>
  <c r="D6" i="10"/>
  <c r="D7" i="10"/>
  <c r="D8" i="10"/>
  <c r="D9" i="10"/>
  <c r="D10" i="10"/>
  <c r="D11" i="10"/>
  <c r="D12" i="10"/>
  <c r="D4" i="10"/>
  <c r="E17" i="12"/>
  <c r="E8" i="10"/>
  <c r="C7" i="7"/>
  <c r="B9" i="9"/>
  <c r="B8" i="9"/>
  <c r="E15" i="12"/>
  <c r="E16" i="12"/>
  <c r="B7" i="7"/>
  <c r="E11" i="10"/>
  <c r="E9" i="10"/>
  <c r="B6" i="8"/>
  <c r="E7" i="10"/>
  <c r="E6" i="10"/>
  <c r="A7" i="7"/>
  <c r="B10" i="9"/>
  <c r="E10" i="10"/>
  <c r="E12" i="10"/>
  <c r="E5" i="10"/>
  <c r="E4" i="10"/>
  <c r="C8" i="9" l="1"/>
  <c r="C9" i="9"/>
  <c r="B9" i="8"/>
  <c r="B7" i="8"/>
  <c r="B10" i="8" s="1"/>
  <c r="D7" i="7"/>
  <c r="E7" i="7"/>
</calcChain>
</file>

<file path=xl/sharedStrings.xml><?xml version="1.0" encoding="utf-8"?>
<sst xmlns="http://schemas.openxmlformats.org/spreadsheetml/2006/main" count="19217" uniqueCount="1571">
  <si>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</si>
  <si>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</si>
  <si>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</si>
  <si>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</si>
  <si>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</si>
  <si>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</si>
  <si>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</si>
  <si>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</si>
  <si>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</si>
  <si>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</si>
  <si>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</si>
  <si>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</si>
  <si>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</si>
  <si>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</si>
  <si>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</si>
  <si>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</si>
  <si>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</si>
  <si>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</si>
  <si>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</si>
  <si>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</si>
  <si>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</si>
  <si>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</si>
  <si>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</si>
  <si>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</si>
  <si>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</si>
  <si>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</si>
  <si>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</si>
  <si>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</si>
  <si>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</si>
  <si>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</si>
  <si>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</si>
  <si>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</si>
  <si>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</si>
  <si>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</si>
  <si>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</si>
  <si>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</si>
  <si>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</si>
  <si>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</si>
  <si>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</si>
  <si>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</si>
  <si>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</si>
  <si>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</si>
  <si>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</si>
  <si>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</si>
  <si>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</si>
  <si>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</si>
  <si>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</si>
  <si>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</si>
  <si>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</si>
  <si>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</si>
  <si>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</si>
  <si>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</si>
  <si>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</si>
  <si>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</si>
  <si>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</si>
  <si>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</si>
  <si>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</si>
  <si>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</si>
  <si>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</si>
  <si>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</si>
  <si>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</si>
  <si>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</si>
  <si>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</si>
  <si>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</si>
  <si>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</si>
  <si>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</si>
  <si>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</si>
  <si>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</si>
  <si>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</si>
  <si>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</si>
  <si>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</si>
  <si>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</si>
  <si>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</si>
  <si>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</si>
  <si>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</si>
  <si>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</si>
  <si>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</si>
  <si>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</si>
  <si>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</si>
  <si>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</si>
  <si>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</si>
  <si>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</si>
  <si>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</si>
  <si>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</si>
  <si>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</si>
  <si>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</si>
  <si>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</si>
  <si>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</si>
  <si>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</si>
  <si>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</si>
  <si>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</si>
  <si>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</si>
  <si>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</si>
  <si>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</si>
  <si>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</si>
  <si>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</si>
  <si>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</si>
  <si>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</si>
  <si>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</si>
  <si>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</si>
  <si>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</si>
  <si>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</si>
  <si>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</si>
  <si>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</si>
  <si>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</si>
  <si>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</si>
  <si>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</si>
  <si>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</si>
  <si>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</si>
  <si>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</si>
  <si>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</si>
  <si>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</si>
  <si>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</si>
  <si>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</si>
  <si>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</si>
  <si>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</si>
  <si>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</si>
  <si>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</si>
  <si>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</si>
  <si>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</si>
  <si>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</si>
  <si>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</si>
  <si>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</si>
  <si>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</si>
  <si>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</si>
  <si>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</si>
  <si>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</si>
  <si>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</si>
  <si>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</si>
  <si>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</si>
  <si>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</si>
  <si>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</si>
  <si>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</si>
  <si>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</si>
  <si>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</si>
  <si>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</si>
  <si>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</si>
  <si>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</si>
  <si>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</si>
  <si>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</si>
  <si>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</si>
  <si>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</si>
  <si>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</si>
  <si>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</si>
  <si>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</si>
  <si>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</si>
  <si>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</si>
  <si>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</si>
  <si>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</si>
  <si>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</si>
  <si>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</si>
  <si>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</si>
  <si>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</si>
  <si>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</si>
  <si>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</si>
  <si>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</si>
  <si>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</si>
  <si>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</si>
  <si>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</si>
  <si>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</si>
  <si>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</si>
  <si>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</si>
  <si>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</si>
  <si>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</si>
  <si>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</si>
  <si>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</si>
  <si>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</si>
  <si>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</si>
  <si>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</si>
  <si>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</si>
  <si>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</si>
  <si>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</si>
  <si>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</si>
  <si>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</si>
  <si>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</si>
  <si>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</si>
  <si>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</si>
  <si>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</si>
  <si>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</si>
  <si>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</si>
  <si>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</si>
  <si>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</si>
  <si>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</si>
  <si>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</si>
  <si>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</si>
  <si>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</si>
  <si>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</si>
  <si>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</si>
  <si>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</si>
  <si>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</si>
  <si>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</si>
  <si>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</si>
  <si>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</si>
  <si>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</si>
  <si>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</si>
  <si>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</si>
  <si>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</si>
  <si>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</si>
  <si>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</si>
  <si>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</si>
  <si>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</si>
  <si>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</si>
  <si>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</si>
  <si>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</si>
  <si>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</si>
  <si>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</si>
  <si>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</si>
  <si>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</si>
  <si>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</si>
  <si>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</si>
  <si>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</si>
  <si>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</si>
  <si>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</si>
  <si>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</si>
  <si>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</si>
  <si>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</si>
  <si>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</si>
  <si>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</si>
  <si>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</si>
  <si>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</si>
  <si>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</si>
  <si>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</si>
  <si>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</si>
  <si>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</si>
  <si>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</si>
  <si>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</si>
  <si>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</si>
  <si>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</si>
  <si>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</si>
  <si>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</si>
  <si>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</si>
  <si>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</si>
  <si>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</si>
  <si>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</si>
  <si>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</si>
  <si>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</si>
  <si>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</si>
  <si>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</si>
  <si>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</si>
  <si>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</si>
  <si>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</si>
  <si>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</si>
  <si>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</si>
  <si>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</si>
  <si>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</si>
  <si>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</si>
  <si>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</si>
  <si>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</si>
  <si>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</si>
  <si>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</si>
  <si>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</si>
  <si>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</si>
  <si>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</si>
  <si>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</si>
  <si>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</si>
  <si>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</si>
  <si>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</si>
  <si>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</si>
  <si>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</si>
  <si>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</si>
  <si>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</si>
  <si>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</si>
  <si>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</si>
  <si>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</si>
  <si>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</si>
  <si>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</si>
  <si>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</si>
  <si>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</si>
  <si>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</si>
  <si>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</si>
  <si>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</si>
  <si>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</si>
  <si>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</si>
  <si>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</si>
  <si>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</si>
  <si>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</si>
  <si>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</si>
  <si>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</si>
  <si>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</si>
  <si>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</si>
  <si>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</si>
  <si>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</si>
  <si>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</si>
  <si>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</si>
  <si>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</si>
  <si>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</si>
  <si>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</si>
  <si>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</si>
  <si>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</si>
  <si>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</si>
  <si>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</si>
  <si>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</si>
  <si>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</si>
  <si>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</si>
  <si>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</si>
  <si>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</si>
  <si>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</si>
  <si>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</si>
  <si>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</si>
  <si>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</si>
  <si>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</si>
  <si>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</si>
  <si>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</si>
  <si>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</si>
  <si>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</si>
  <si>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</si>
  <si>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</si>
  <si>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</si>
  <si>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</si>
  <si>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</si>
  <si>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</si>
  <si>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</si>
  <si>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</si>
  <si>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</si>
  <si>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</si>
  <si>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</si>
  <si>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</si>
  <si>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</si>
  <si>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</si>
  <si>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</si>
  <si>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</si>
  <si>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</si>
  <si>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</si>
  <si>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</si>
  <si>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</si>
  <si>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</si>
  <si>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</si>
  <si>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</si>
  <si>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</si>
  <si>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</si>
  <si>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</si>
  <si>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</si>
  <si>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</si>
  <si>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</si>
  <si>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</si>
  <si>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</si>
  <si>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</si>
  <si>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</si>
  <si>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</si>
  <si>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</si>
  <si>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</si>
  <si>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</si>
  <si>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</si>
  <si>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</si>
  <si>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</si>
  <si>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</si>
  <si>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</si>
  <si>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</si>
  <si>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</si>
  <si>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</si>
  <si>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</si>
  <si>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</si>
  <si>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</si>
  <si>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</si>
  <si>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</si>
  <si>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</si>
  <si>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</si>
  <si>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</si>
  <si>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</si>
  <si>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</si>
  <si>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</si>
  <si>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</si>
  <si>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</si>
  <si>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</si>
  <si>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</si>
  <si>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</si>
  <si>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</si>
  <si>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</si>
  <si>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</si>
  <si>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</si>
  <si>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</si>
  <si>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</si>
  <si>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</si>
  <si>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</si>
  <si>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</si>
  <si>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</si>
  <si>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</si>
  <si>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</si>
  <si>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</si>
  <si>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</si>
  <si>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</si>
  <si>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</si>
  <si>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</si>
  <si>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</si>
  <si>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</si>
  <si>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</si>
  <si>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</si>
  <si>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</si>
  <si>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</si>
  <si>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</si>
  <si>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</si>
  <si>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</si>
  <si>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</si>
  <si>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</si>
  <si>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</si>
  <si>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</si>
  <si>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</si>
  <si>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</si>
  <si>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</si>
  <si>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</si>
  <si>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</si>
  <si>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</si>
  <si>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</si>
  <si>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</si>
  <si>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</si>
  <si>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</si>
  <si>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</si>
  <si>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</si>
  <si>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</si>
  <si>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</si>
  <si>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</si>
  <si>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</si>
  <si>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</si>
  <si>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</si>
  <si>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</si>
  <si>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</si>
  <si>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</si>
  <si>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</si>
  <si>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</si>
  <si>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</si>
  <si>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</si>
  <si>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</si>
  <si>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</si>
  <si>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</si>
  <si>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</si>
  <si>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</si>
  <si>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</si>
  <si>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</si>
  <si>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</si>
  <si>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</si>
  <si>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</si>
  <si>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</si>
  <si>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</si>
  <si>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</si>
  <si>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</si>
  <si>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</si>
  <si>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</si>
  <si>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</si>
  <si>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</si>
  <si>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</si>
  <si>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</si>
  <si>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</si>
  <si>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</si>
  <si>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</si>
  <si>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</si>
  <si>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</si>
  <si>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</si>
  <si>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</si>
  <si>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</si>
  <si>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</si>
  <si>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</si>
  <si>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</si>
  <si>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</si>
  <si>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</si>
  <si>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</si>
  <si>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</si>
  <si>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</si>
  <si>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</si>
  <si>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</si>
  <si>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</si>
  <si>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</si>
  <si>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</si>
  <si>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</si>
  <si>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</si>
  <si>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</si>
  <si>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</si>
  <si>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</si>
  <si>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</si>
  <si>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</si>
  <si>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</si>
  <si>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</si>
  <si>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</si>
  <si>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</si>
  <si>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</si>
  <si>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</si>
  <si>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</si>
  <si>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</si>
  <si>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</si>
  <si>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</si>
  <si>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</si>
  <si>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</si>
  <si>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</si>
  <si>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</si>
  <si>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</si>
  <si>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</si>
  <si>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</si>
  <si>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</si>
  <si>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</si>
  <si>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</si>
  <si>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</si>
  <si>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</si>
  <si>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</si>
  <si>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</si>
  <si>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</si>
  <si>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</si>
  <si>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</si>
  <si>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</si>
  <si>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</si>
  <si>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</si>
  <si>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</si>
  <si>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</si>
  <si>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</si>
  <si>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</si>
  <si>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</si>
  <si>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</si>
  <si>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</si>
  <si>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</si>
  <si>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</si>
  <si>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</si>
  <si>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</si>
  <si>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</si>
  <si>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</si>
  <si>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</si>
  <si>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</si>
  <si>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</si>
  <si>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</si>
  <si>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</si>
  <si>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</si>
  <si>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</si>
  <si>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</si>
  <si>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</si>
  <si>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</si>
  <si>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</si>
  <si>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</si>
  <si>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</si>
  <si>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</si>
  <si>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</si>
  <si>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</si>
  <si>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</si>
  <si>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</si>
  <si>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</si>
  <si>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</si>
  <si>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</si>
  <si>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</si>
  <si>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</si>
  <si>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</si>
  <si>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</si>
  <si>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</si>
  <si>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</si>
  <si>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</si>
  <si>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</si>
  <si>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</si>
  <si>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</si>
  <si>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</si>
  <si>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</si>
  <si>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</si>
  <si>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</si>
  <si>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</si>
  <si>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</si>
  <si>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</si>
  <si>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</si>
  <si>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</si>
  <si>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</si>
  <si>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</si>
  <si>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</si>
  <si>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</si>
  <si>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</si>
  <si>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</si>
  <si>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</si>
  <si>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</si>
  <si>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</si>
  <si>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</si>
  <si>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</si>
  <si>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</si>
  <si>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</si>
  <si>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</si>
  <si>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</si>
  <si>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</si>
  <si>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</si>
  <si>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</si>
  <si>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</si>
  <si>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</si>
  <si>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</si>
  <si>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</si>
  <si>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</si>
  <si>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</si>
  <si>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</si>
  <si>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</si>
  <si>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</si>
  <si>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</si>
  <si>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</si>
  <si>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</si>
  <si>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</si>
  <si>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</si>
  <si>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</si>
  <si>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</si>
  <si>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</si>
  <si>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</si>
  <si>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</si>
  <si>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</si>
  <si>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</si>
  <si>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</si>
  <si>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</si>
  <si>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</si>
  <si>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</si>
  <si>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</si>
  <si>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</si>
  <si>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</si>
  <si>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</si>
  <si>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</si>
  <si>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</si>
  <si>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</si>
  <si>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</si>
  <si>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</si>
  <si>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</si>
  <si>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</si>
  <si>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</si>
  <si>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</si>
  <si>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</si>
  <si>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</si>
  <si>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</si>
  <si>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</si>
  <si>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</si>
  <si>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</si>
  <si>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</si>
  <si>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</si>
  <si>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</si>
  <si>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</si>
  <si>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</si>
  <si>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</si>
  <si>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</si>
  <si>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</si>
  <si>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</si>
  <si>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</si>
  <si>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</si>
  <si>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</si>
  <si>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</si>
  <si>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</si>
  <si>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</si>
  <si>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</si>
  <si>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</si>
  <si>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</si>
  <si>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</si>
  <si>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</si>
  <si>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</si>
  <si>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</si>
  <si>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</si>
  <si>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</si>
  <si>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</si>
  <si>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</si>
  <si>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</si>
  <si>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</si>
  <si>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</si>
  <si>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</si>
  <si>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</si>
  <si>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</si>
  <si>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</si>
  <si>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</si>
  <si>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</si>
  <si>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</si>
  <si>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</si>
  <si>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</si>
  <si>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</si>
  <si>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</si>
  <si>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</si>
  <si>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</si>
  <si>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</si>
  <si>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</si>
  <si>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</si>
  <si>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</si>
  <si>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</si>
  <si>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</si>
  <si>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</si>
  <si>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</si>
  <si>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</si>
  <si>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</si>
  <si>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</si>
  <si>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</si>
  <si>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</si>
  <si>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</si>
  <si>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</si>
  <si>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</si>
  <si>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</si>
  <si>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</si>
  <si>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</si>
  <si>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</si>
  <si>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</si>
  <si>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</si>
  <si>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</si>
  <si>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</si>
  <si>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</si>
  <si>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</si>
  <si>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</si>
  <si>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</si>
  <si>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</si>
  <si>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</si>
  <si>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</si>
  <si>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</si>
  <si>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</si>
  <si>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</si>
  <si>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</si>
  <si>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</si>
  <si>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</si>
  <si>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</si>
  <si>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</si>
  <si>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</si>
  <si>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</si>
  <si>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</si>
  <si>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</si>
  <si>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</si>
  <si>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</si>
  <si>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</si>
  <si>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</si>
  <si>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</si>
  <si>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</si>
  <si>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</si>
  <si>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</si>
  <si>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</si>
  <si>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</si>
  <si>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</si>
  <si>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</si>
  <si>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</si>
  <si>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</si>
  <si>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</si>
  <si>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</si>
  <si>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</si>
  <si>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</si>
  <si>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</si>
  <si>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</si>
  <si>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</si>
  <si>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</si>
  <si>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</si>
  <si>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</si>
  <si>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</si>
  <si>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</si>
  <si>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</si>
  <si>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</si>
  <si>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</si>
  <si>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</si>
  <si>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</si>
  <si>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</si>
  <si>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</si>
  <si>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</si>
  <si>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</si>
  <si>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</si>
  <si>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</si>
  <si>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</si>
  <si>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</si>
  <si>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</si>
  <si>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</si>
  <si>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</si>
  <si>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</si>
  <si>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</si>
  <si>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</si>
  <si>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</si>
  <si>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</si>
  <si>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</si>
  <si>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</si>
  <si>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</si>
  <si>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</si>
  <si>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</si>
  <si>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</si>
  <si>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</si>
  <si>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</si>
  <si>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</si>
  <si>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</si>
  <si>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</si>
  <si>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</si>
  <si>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</si>
  <si>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</si>
  <si>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</si>
  <si>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</si>
  <si>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</si>
  <si>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</si>
  <si>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</si>
  <si>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</si>
  <si>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</si>
  <si>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</si>
  <si>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</si>
  <si>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</si>
  <si>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</si>
  <si>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</si>
  <si>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</si>
  <si>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</si>
  <si>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</si>
  <si>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</si>
  <si>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</si>
  <si>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</si>
  <si>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</si>
  <si>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</si>
  <si>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</si>
  <si>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</si>
  <si>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</si>
  <si>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</si>
  <si>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</si>
  <si>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</si>
  <si>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</si>
  <si>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</si>
  <si>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</si>
  <si>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</si>
  <si>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</si>
  <si>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</si>
  <si>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</si>
  <si>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</si>
  <si>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</si>
  <si>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</si>
  <si>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</si>
  <si>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</si>
  <si>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</si>
  <si>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</si>
  <si>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</si>
  <si>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</si>
  <si>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</si>
  <si>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</si>
  <si>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</si>
  <si>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</si>
  <si>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</si>
  <si>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</si>
  <si>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</si>
  <si>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</si>
  <si>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</si>
  <si>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</si>
  <si>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</si>
  <si>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</si>
  <si>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</si>
  <si>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</si>
  <si>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</si>
  <si>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</si>
  <si>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</si>
  <si>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</si>
  <si>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</si>
  <si>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</si>
  <si>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</si>
  <si>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</si>
  <si>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</si>
  <si>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</si>
  <si>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</si>
  <si>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</si>
  <si>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</si>
  <si>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</si>
  <si>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</si>
  <si>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</si>
  <si>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</si>
  <si>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</si>
  <si>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</si>
  <si>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</si>
  <si>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</si>
  <si>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</si>
  <si>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</si>
  <si>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</si>
  <si>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</si>
  <si>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</si>
  <si>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</si>
  <si>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</si>
  <si>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</si>
  <si>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</si>
  <si>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</si>
  <si>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</si>
  <si>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</si>
  <si>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</si>
  <si>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</si>
  <si>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</si>
  <si>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</si>
  <si>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</si>
  <si>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</si>
  <si>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</si>
  <si>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</si>
  <si>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</si>
  <si>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</si>
  <si>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</si>
  <si>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</si>
  <si>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</si>
  <si>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</si>
  <si>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</si>
  <si>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</si>
  <si>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</si>
  <si>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</si>
  <si>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</si>
  <si>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</si>
  <si>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</si>
  <si>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</si>
  <si>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</si>
  <si>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</si>
  <si>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</si>
  <si>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</si>
  <si>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</si>
  <si>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</si>
  <si>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</si>
  <si>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</si>
  <si>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</si>
  <si>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</si>
  <si>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</si>
  <si>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</si>
  <si>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</si>
  <si>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</si>
  <si>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</si>
  <si>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</si>
  <si>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</si>
  <si>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</si>
  <si>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</si>
  <si>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</si>
  <si>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</si>
  <si>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</si>
  <si>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</si>
  <si>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</si>
  <si>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</si>
  <si>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</si>
  <si>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</si>
  <si>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</si>
  <si>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</si>
  <si>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</si>
  <si>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</si>
  <si>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</si>
  <si>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</si>
  <si>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</si>
  <si>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</si>
  <si>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</si>
  <si>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</si>
  <si>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</si>
  <si>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</si>
  <si>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</si>
  <si>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</si>
  <si>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</si>
  <si>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</si>
  <si>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</si>
  <si>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</si>
  <si>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</si>
  <si>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</si>
  <si>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</si>
  <si>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</si>
  <si>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</si>
  <si>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</si>
  <si>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</si>
  <si>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</si>
  <si>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</si>
  <si>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</si>
  <si>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</si>
  <si>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</si>
  <si>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</si>
  <si>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</si>
  <si>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</si>
  <si>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</si>
  <si>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</si>
  <si>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</si>
  <si>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</si>
  <si>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</si>
  <si>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</si>
  <si>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</si>
  <si>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</si>
  <si>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</si>
  <si>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</si>
  <si>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</si>
  <si>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</si>
  <si>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</si>
  <si>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</si>
  <si>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</si>
  <si>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</si>
  <si>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</si>
  <si>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</si>
  <si>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</si>
  <si>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</si>
  <si>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</si>
  <si>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</si>
  <si>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</si>
  <si>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</si>
  <si>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</si>
  <si>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</si>
  <si>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</si>
  <si>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</si>
  <si>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</si>
  <si>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</si>
  <si>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</si>
  <si>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</si>
  <si>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</si>
  <si>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</si>
  <si>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</si>
  <si>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</si>
  <si>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</si>
  <si>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</si>
  <si>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</si>
  <si>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</si>
  <si>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</si>
  <si>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</si>
  <si>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</si>
  <si>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</si>
  <si>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</si>
  <si>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</si>
  <si>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</si>
  <si>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</si>
  <si>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</si>
  <si>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</si>
  <si>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</si>
  <si>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</si>
  <si>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</si>
  <si>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</si>
  <si>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</si>
  <si>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</si>
  <si>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</si>
  <si>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</si>
  <si>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</si>
  <si>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</si>
  <si>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</si>
  <si>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</si>
  <si>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</si>
  <si>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</si>
  <si>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</si>
  <si>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</si>
  <si>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</si>
  <si>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</si>
  <si>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</si>
  <si>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</si>
  <si>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</si>
  <si>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</si>
  <si>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</si>
  <si>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</si>
  <si>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</si>
  <si>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</si>
  <si>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</si>
  <si>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</si>
  <si>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</si>
  <si>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</si>
  <si>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</si>
  <si>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</si>
  <si>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</si>
  <si>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</si>
  <si>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</si>
  <si>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</si>
  <si>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</si>
  <si>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</si>
  <si>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</si>
  <si>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</si>
  <si>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</si>
  <si>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</si>
  <si>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</si>
  <si>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</si>
  <si>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</si>
  <si>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</si>
  <si>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</si>
  <si>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</si>
  <si>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</si>
  <si>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</si>
  <si>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</si>
  <si>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</si>
  <si>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</si>
  <si>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</si>
  <si>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</si>
  <si>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</si>
  <si>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</si>
  <si>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</si>
  <si>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</si>
  <si>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</si>
  <si>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</si>
  <si>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</si>
  <si>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</si>
  <si>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</si>
  <si>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</si>
  <si>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</si>
  <si>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</si>
  <si>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</si>
  <si>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</si>
  <si>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</si>
  <si>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</si>
  <si>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</si>
  <si>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</si>
  <si>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</si>
  <si>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</si>
  <si>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</si>
  <si>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</si>
  <si>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</si>
  <si>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</si>
  <si>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</si>
  <si>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</si>
  <si>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</si>
  <si>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</si>
  <si>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</si>
  <si>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</si>
  <si>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</si>
  <si>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</si>
  <si>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</si>
  <si>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</si>
  <si>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</si>
  <si>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</si>
  <si>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</si>
  <si>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</si>
  <si>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</si>
  <si>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</si>
  <si>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</si>
  <si>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</si>
  <si>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</si>
  <si>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</si>
  <si>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</si>
  <si>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</si>
  <si>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</si>
  <si>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</si>
  <si>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</si>
  <si>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</si>
  <si>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</si>
  <si>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</si>
  <si>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</si>
  <si>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</si>
  <si>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</si>
  <si>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</si>
  <si>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</si>
  <si>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</si>
  <si>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</si>
  <si>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</si>
  <si>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</si>
  <si>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</si>
  <si>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</si>
  <si>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</si>
  <si>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</si>
  <si>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</si>
  <si>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</si>
  <si>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</si>
  <si>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</si>
  <si>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</si>
  <si>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</si>
  <si>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</si>
  <si>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</si>
  <si>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</si>
  <si>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</si>
  <si>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</si>
  <si>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</si>
  <si>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</si>
  <si>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</si>
  <si>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</si>
  <si>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</si>
  <si>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</si>
  <si>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</si>
  <si>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</si>
  <si>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</si>
  <si>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</si>
  <si>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</si>
  <si>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</si>
  <si>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</si>
  <si>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</si>
  <si>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</si>
  <si>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</si>
  <si>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</si>
  <si>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</si>
  <si>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</si>
  <si>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</si>
  <si>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</si>
  <si>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</si>
  <si>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</si>
  <si>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</si>
  <si>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</si>
  <si>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</si>
  <si>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</si>
  <si>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</si>
  <si>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</si>
  <si>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</si>
  <si>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</si>
  <si>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</si>
  <si>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</si>
  <si>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</si>
  <si>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</si>
  <si>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</si>
  <si>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</si>
  <si>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</si>
  <si>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</si>
  <si>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</si>
  <si>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</si>
  <si>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</si>
  <si>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</si>
  <si>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</si>
  <si>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</si>
  <si>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</si>
  <si>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</si>
  <si>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</si>
  <si>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</si>
  <si>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</si>
  <si>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</si>
  <si>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</si>
  <si>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</si>
  <si>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</si>
  <si>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</si>
  <si>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</si>
  <si>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</si>
  <si>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</si>
  <si>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</si>
  <si>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</si>
  <si>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</si>
  <si>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</si>
  <si>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</si>
  <si>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</si>
  <si>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</si>
  <si>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</si>
  <si>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</si>
  <si>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</si>
  <si>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</si>
  <si>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</si>
  <si>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</si>
  <si>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</si>
  <si>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</si>
  <si>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</si>
  <si>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</si>
  <si>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</si>
  <si>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</si>
  <si>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</si>
  <si>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</si>
  <si>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</si>
  <si>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</si>
  <si>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</si>
  <si>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</si>
  <si>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</si>
  <si>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</si>
  <si>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</si>
  <si>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</si>
  <si>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</si>
  <si>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</si>
  <si>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</si>
  <si>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</si>
  <si>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</si>
  <si>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</si>
  <si>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</si>
  <si>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</si>
  <si>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</si>
  <si>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</si>
  <si>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</si>
  <si>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</si>
  <si>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</si>
  <si>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</si>
  <si>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</si>
  <si>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</si>
  <si>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</si>
  <si>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</si>
  <si>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</si>
  <si>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</si>
  <si>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</si>
  <si>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</si>
  <si>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</si>
  <si>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</si>
  <si>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</si>
  <si>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</si>
  <si>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</si>
  <si>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</si>
  <si>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</si>
  <si>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</si>
  <si>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</si>
  <si>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</si>
  <si>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</si>
  <si>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</si>
  <si>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</si>
  <si>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</si>
  <si>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</si>
  <si>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</si>
  <si>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</si>
  <si>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</si>
  <si>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</si>
  <si>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</si>
  <si>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</si>
  <si>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</si>
  <si>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</si>
  <si>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</si>
  <si>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</si>
  <si>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</si>
  <si>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</si>
  <si>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</si>
  <si>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</si>
  <si>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</si>
  <si>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</si>
  <si>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</si>
  <si>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</si>
  <si>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</si>
  <si>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</si>
  <si>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</si>
  <si>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</si>
  <si>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</si>
  <si>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</si>
  <si>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</si>
  <si>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</si>
  <si>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</si>
  <si>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</si>
  <si>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</si>
  <si>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</si>
  <si>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</si>
  <si>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</si>
  <si>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</si>
  <si>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</si>
  <si>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</si>
  <si>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</si>
  <si>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</si>
  <si>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</si>
  <si>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</si>
  <si>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</si>
  <si>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</si>
  <si>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</si>
  <si>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</si>
  <si>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</si>
  <si>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</si>
  <si>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</si>
  <si>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</si>
  <si>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</si>
  <si>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</si>
  <si>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</si>
  <si>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</si>
  <si>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</si>
  <si>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</si>
  <si>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</si>
  <si>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</si>
  <si>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</si>
  <si>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</si>
  <si>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</si>
  <si>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</si>
  <si>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</si>
  <si>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</si>
  <si>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</si>
  <si>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</si>
  <si>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</si>
  <si>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</si>
  <si>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</si>
  <si>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</si>
  <si>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</si>
  <si>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</si>
  <si>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</si>
  <si>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</si>
  <si>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</si>
  <si>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</si>
  <si>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</si>
  <si>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</si>
  <si>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</si>
  <si>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</si>
  <si>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</si>
  <si>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</si>
  <si>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</si>
  <si>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</si>
  <si>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</si>
  <si>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</si>
  <si>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</si>
  <si>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</si>
  <si>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</si>
  <si>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</si>
  <si>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</si>
  <si>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</si>
  <si>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</si>
  <si>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</si>
  <si>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</si>
  <si>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</si>
  <si>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</si>
  <si>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</si>
  <si>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</si>
  <si>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</si>
  <si>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</si>
  <si>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</si>
  <si>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</si>
  <si>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</si>
  <si>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</si>
  <si>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</si>
  <si>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</si>
  <si>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</si>
  <si>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</si>
  <si>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</si>
  <si>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</si>
  <si>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</si>
  <si>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</si>
  <si>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</si>
  <si>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</si>
  <si>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</si>
  <si>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</si>
  <si>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</si>
  <si>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</si>
  <si>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</si>
  <si>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</si>
  <si>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</si>
  <si>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</si>
  <si>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</si>
  <si>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</si>
  <si>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</si>
  <si>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</si>
  <si>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</si>
  <si>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</si>
  <si>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</si>
  <si>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</si>
  <si>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</si>
  <si>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</si>
  <si>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</si>
  <si>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</si>
  <si>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</si>
  <si>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</si>
  <si>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</si>
  <si>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</si>
  <si>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</si>
  <si>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</si>
  <si>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</si>
  <si>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</si>
  <si>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</si>
  <si>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</si>
  <si>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</si>
  <si>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</si>
  <si>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</si>
  <si>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</si>
  <si>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</si>
  <si>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</si>
  <si>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</si>
  <si>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</si>
  <si>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</si>
  <si>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</si>
  <si>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</si>
  <si>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</si>
  <si>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</si>
  <si>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</si>
  <si>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</si>
  <si>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</si>
  <si>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</si>
  <si>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</si>
  <si>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</si>
  <si>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</si>
  <si>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</si>
  <si>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</si>
  <si>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</si>
  <si>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</si>
  <si>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</si>
  <si>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</si>
  <si>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</si>
  <si>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</si>
  <si>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</si>
  <si>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</si>
  <si>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</si>
  <si>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</si>
  <si>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</si>
  <si>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</si>
  <si>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</si>
  <si>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</si>
  <si>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</si>
  <si>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</si>
  <si>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</si>
  <si>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</si>
  <si>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</si>
  <si>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</si>
  <si>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</si>
  <si>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</si>
  <si>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</si>
  <si>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</si>
  <si>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</si>
  <si>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</si>
  <si>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</si>
  <si>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</si>
  <si>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</si>
  <si>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</si>
  <si>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</si>
  <si>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</si>
  <si>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</si>
  <si>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</si>
  <si>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</si>
  <si>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</si>
  <si>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</si>
  <si>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</si>
  <si>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</si>
  <si>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</si>
  <si>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</si>
  <si>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</si>
  <si>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</si>
  <si>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</si>
  <si>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</si>
  <si>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</si>
  <si>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</si>
  <si>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</si>
  <si>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</si>
  <si>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</si>
  <si>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</si>
  <si>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</si>
  <si>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</si>
  <si>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</si>
  <si>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</si>
  <si>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</si>
  <si>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</si>
  <si>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</si>
  <si>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</si>
  <si>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</si>
  <si>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</si>
  <si>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</si>
  <si>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</si>
  <si>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</si>
  <si>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</si>
  <si>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</si>
  <si>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</si>
  <si>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</si>
  <si>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</si>
  <si>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</si>
  <si>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</si>
  <si>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</si>
  <si>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</si>
  <si>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</si>
  <si>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</si>
  <si>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</si>
  <si>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</si>
  <si>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</si>
  <si>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</si>
  <si>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</si>
  <si>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</si>
  <si>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</si>
  <si>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</si>
  <si>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</si>
  <si>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</si>
  <si>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</si>
  <si>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</si>
  <si>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</si>
  <si>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</si>
  <si>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</si>
  <si>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</si>
  <si>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</si>
  <si>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</si>
  <si>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</si>
  <si>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</si>
  <si>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</si>
  <si>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</si>
  <si>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</si>
  <si>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</si>
  <si>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</si>
  <si>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</si>
  <si>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</si>
  <si>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</si>
  <si>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</si>
  <si>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</si>
  <si>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</si>
  <si>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</si>
  <si>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</si>
  <si>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</si>
  <si>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</si>
  <si>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</si>
  <si>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</si>
  <si>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</si>
  <si>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</si>
  <si>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</si>
  <si>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</si>
  <si>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</si>
  <si>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</si>
  <si>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</si>
  <si>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</si>
  <si>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</si>
  <si>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</si>
  <si>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</si>
  <si>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</si>
  <si>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</si>
  <si>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</si>
  <si>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</si>
  <si>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</si>
  <si>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</si>
  <si>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</si>
  <si>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</si>
  <si>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</si>
  <si>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</si>
  <si>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</si>
  <si>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</si>
  <si>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</si>
  <si>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</si>
  <si>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</si>
  <si>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</si>
  <si>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</si>
  <si>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</si>
  <si>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</si>
  <si>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</si>
  <si>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</si>
  <si>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</si>
  <si>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</si>
  <si>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</si>
  <si>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</si>
  <si>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</si>
  <si>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</si>
  <si>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</si>
  <si>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</si>
  <si>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</si>
  <si>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</si>
  <si>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</si>
  <si>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</si>
  <si>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</si>
  <si>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</si>
  <si>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</si>
  <si>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</si>
  <si>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Employees</t>
  </si>
  <si>
    <t>Atrrition Rate</t>
  </si>
  <si>
    <t>Average of Job Satisfaction</t>
  </si>
  <si>
    <t>Rating</t>
  </si>
  <si>
    <t>Balance Rating</t>
  </si>
  <si>
    <t>percentage rating</t>
  </si>
  <si>
    <t>Row Labels</t>
  </si>
  <si>
    <t>Grand Total</t>
  </si>
  <si>
    <t>Count of Employee Count</t>
  </si>
  <si>
    <t>Count of Attrition</t>
  </si>
  <si>
    <t xml:space="preserve">Job Role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</si>
</sst>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4" fontId="0" fillId="0" borderId="0" xfId="0" applyNumberFormat="1"/>
    <xf numFmtId="1" fontId="0" fillId="0" borderId="0" xfId="0" applyNumberFormat="1"/>
    <xf numFmtId="9" fontId="0" fillId="0" borderId="0" xfId="1" applyFont="1"/>
    <xf numFmtId="10" fontId="0" fillId="0" borderId="0" xfId="1" applyNumberFormat="1" applyFon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2">
    <cellStyle name="Normal" xfId="0" builtinId="0"/>
    <cellStyle name="Percent" xfId="1" builtinId="5"/>
  </cellStyles>
  <dxfs count="10">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color theme="0"/>
      </font>
      <fill>
        <patternFill>
          <bgColor theme="0" tint="-4.9989318521683403E-2"/>
        </patternFill>
      </fill>
    </dxf>
  </dxfs>
  <tableStyles count="1" defaultTableStyle="TableStyleMedium2" defaultPivotStyle="PivotStyleLight16">
    <tableStyle name="Slicer1" pivot="0" table="0" count="4" xr9:uid="{1E416E06-E00D-4F76-BA8D-EE573B6D0A76}">
      <tableStyleElement type="wholeTable" dxfId="9"/>
    </tableStyle>
  </tableStyles>
  <colors>
    <mruColors>
      <color rgb="FFAE78D6"/>
      <color rgb="FF949494"/>
      <color rgb="FF97450D"/>
      <color rgb="FF6B3109"/>
      <color rgb="FF8A0000"/>
      <color rgb="FF001D58"/>
      <color rgb="FF220000"/>
      <color rgb="FF5D9CD5"/>
      <color rgb="FF003BB0"/>
      <color rgb="FF9432D6"/>
    </mruColors>
  </colors>
  <extLst>
    <ext xmlns:x14="http://schemas.microsoft.com/office/spreadsheetml/2009/9/main" uri="{46F421CA-312F-682f-3DD2-61675219B42D}">
      <x14:dxfs count="3">
        <dxf>
          <fill>
            <gradientFill>
              <stop position="0">
                <color theme="2" tint="-0.74901577806939912"/>
              </stop>
              <stop position="1">
                <color theme="0" tint="-0.34900967436750391"/>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Slicer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CD-4F78-B502-D109E740D3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CD-4F78-B502-D109E740D3C7}"/>
              </c:ext>
            </c:extLst>
          </c:dPt>
          <c:val>
            <c:numRef>
              <c:f>Rating!$B$9:$B$10</c:f>
              <c:numCache>
                <c:formatCode>General</c:formatCode>
                <c:ptCount val="2"/>
                <c:pt idx="0">
                  <c:v>0.97727272727272729</c:v>
                </c:pt>
                <c:pt idx="1">
                  <c:v>2.2727272727272707E-2</c:v>
                </c:pt>
              </c:numCache>
            </c:numRef>
          </c:val>
          <c:extLst>
            <c:ext xmlns:c16="http://schemas.microsoft.com/office/drawing/2014/chart" uri="{C3380CC4-5D6E-409C-BE32-E72D297353CC}">
              <c16:uniqueId val="{00000000-4E83-44C1-8000-F00227C0E2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D6F1-4099-BF69-3F76B5FC3BA2}"/>
              </c:ext>
            </c:extLst>
          </c:dPt>
          <c:dPt>
            <c:idx val="1"/>
            <c:bubble3D val="0"/>
            <c:spPr>
              <a:gradFill>
                <a:gsLst>
                  <a:gs pos="0">
                    <a:schemeClr val="accent1">
                      <a:lumMod val="50000"/>
                    </a:schemeClr>
                  </a:gs>
                  <a:gs pos="100000">
                    <a:srgbClr val="5D9CD5"/>
                  </a:gs>
                </a:gsLst>
                <a:lin ang="10800000" scaled="0"/>
              </a:gradFill>
              <a:ln w="19050">
                <a:noFill/>
              </a:ln>
              <a:effectLst/>
            </c:spPr>
            <c:extLst>
              <c:ext xmlns:c16="http://schemas.microsoft.com/office/drawing/2014/chart" uri="{C3380CC4-5D6E-409C-BE32-E72D297353CC}">
                <c16:uniqueId val="{00000003-D6F1-4099-BF69-3F76B5FC3BA2}"/>
              </c:ext>
            </c:extLst>
          </c:dPt>
          <c:val>
            <c:numRef>
              <c:f>'Gender and education'!$C$8:$C$9</c:f>
              <c:numCache>
                <c:formatCode>0%</c:formatCode>
                <c:ptCount val="2"/>
                <c:pt idx="0">
                  <c:v>0.39393939393939392</c:v>
                </c:pt>
                <c:pt idx="1">
                  <c:v>0.60606060606060608</c:v>
                </c:pt>
              </c:numCache>
            </c:numRef>
          </c:val>
          <c:extLst>
            <c:ext xmlns:c16="http://schemas.microsoft.com/office/drawing/2014/chart" uri="{C3380CC4-5D6E-409C-BE32-E72D297353CC}">
              <c16:uniqueId val="{00000004-D6F1-4099-BF69-3F76B5FC3BA2}"/>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EXCEL-NEW.xlsx]Gender and education!Education wise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95000">
                <a:schemeClr val="accent2">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lumMod val="50000"/>
                </a:schemeClr>
              </a:gs>
              <a:gs pos="95000">
                <a:schemeClr val="accent2">
                  <a:lumMod val="50000"/>
                </a:schemeClr>
              </a:gs>
            </a:gsLst>
            <a:lin ang="0" scaled="0"/>
          </a:gradFill>
          <a:ln>
            <a:noFill/>
          </a:ln>
          <a:effectLst/>
        </c:spPr>
      </c:pivotFmt>
    </c:pivotFmts>
    <c:plotArea>
      <c:layout/>
      <c:barChart>
        <c:barDir val="bar"/>
        <c:grouping val="clustered"/>
        <c:varyColors val="0"/>
        <c:ser>
          <c:idx val="0"/>
          <c:order val="0"/>
          <c:tx>
            <c:strRef>
              <c:f>'Gender and education'!$B$16</c:f>
              <c:strCache>
                <c:ptCount val="1"/>
                <c:pt idx="0">
                  <c:v>Total</c:v>
                </c:pt>
              </c:strCache>
            </c:strRef>
          </c:tx>
          <c:spPr>
            <a:gradFill>
              <a:gsLst>
                <a:gs pos="0">
                  <a:schemeClr val="accent6">
                    <a:lumMod val="50000"/>
                  </a:schemeClr>
                </a:gs>
                <a:gs pos="95000">
                  <a:schemeClr val="accent2">
                    <a:lumMod val="5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and education'!$A$17:$A$22</c:f>
              <c:strCache>
                <c:ptCount val="5"/>
                <c:pt idx="0">
                  <c:v>Doctoral Degree</c:v>
                </c:pt>
                <c:pt idx="1">
                  <c:v>Associates Degree</c:v>
                </c:pt>
                <c:pt idx="2">
                  <c:v>Master's Degree</c:v>
                </c:pt>
                <c:pt idx="3">
                  <c:v>High School</c:v>
                </c:pt>
                <c:pt idx="4">
                  <c:v>Bachelor's Degree</c:v>
                </c:pt>
              </c:strCache>
            </c:strRef>
          </c:cat>
          <c:val>
            <c:numRef>
              <c:f>'Gender and education'!$B$17:$B$22</c:f>
              <c:numCache>
                <c:formatCode>General</c:formatCode>
                <c:ptCount val="5"/>
                <c:pt idx="0">
                  <c:v>2</c:v>
                </c:pt>
                <c:pt idx="1">
                  <c:v>4</c:v>
                </c:pt>
                <c:pt idx="2">
                  <c:v>4</c:v>
                </c:pt>
                <c:pt idx="3">
                  <c:v>6</c:v>
                </c:pt>
                <c:pt idx="4">
                  <c:v>16</c:v>
                </c:pt>
              </c:numCache>
            </c:numRef>
          </c:val>
          <c:extLst>
            <c:ext xmlns:c16="http://schemas.microsoft.com/office/drawing/2014/chart" uri="{C3380CC4-5D6E-409C-BE32-E72D297353CC}">
              <c16:uniqueId val="{00000000-C5C9-4E0B-906F-04927CD07B37}"/>
            </c:ext>
          </c:extLst>
        </c:ser>
        <c:dLbls>
          <c:dLblPos val="outEnd"/>
          <c:showLegendKey val="0"/>
          <c:showVal val="1"/>
          <c:showCatName val="0"/>
          <c:showSerName val="0"/>
          <c:showPercent val="0"/>
          <c:showBubbleSize val="0"/>
        </c:dLbls>
        <c:gapWidth val="75"/>
        <c:axId val="613759711"/>
        <c:axId val="241476591"/>
      </c:barChart>
      <c:catAx>
        <c:axId val="613759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241476591"/>
        <c:crosses val="autoZero"/>
        <c:auto val="1"/>
        <c:lblAlgn val="ctr"/>
        <c:lblOffset val="100"/>
        <c:noMultiLvlLbl val="0"/>
      </c:catAx>
      <c:valAx>
        <c:axId val="241476591"/>
        <c:scaling>
          <c:orientation val="minMax"/>
        </c:scaling>
        <c:delete val="1"/>
        <c:axPos val="b"/>
        <c:numFmt formatCode="General" sourceLinked="1"/>
        <c:majorTickMark val="out"/>
        <c:minorTickMark val="none"/>
        <c:tickLblPos val="nextTo"/>
        <c:crossAx val="6137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EXCEL-NEW.xlsx]Department wise attrition!Department wise attrition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2700">
            <a:solidFill>
              <a:schemeClr val="bg1">
                <a:lumMod val="85000"/>
              </a:schemeClr>
            </a:solidFill>
          </a:ln>
          <a:effectLst/>
        </c:spPr>
      </c:pivotFmt>
      <c:pivotFmt>
        <c:idx val="7"/>
        <c:spPr>
          <a:gradFill>
            <a:gsLst>
              <a:gs pos="0">
                <a:srgbClr val="949494"/>
              </a:gs>
              <a:gs pos="95000">
                <a:srgbClr val="001D58"/>
              </a:gs>
            </a:gsLst>
            <a:lin ang="0" scaled="0"/>
          </a:gradFill>
          <a:ln w="12700">
            <a:solidFill>
              <a:schemeClr val="bg1">
                <a:lumMod val="85000"/>
              </a:schemeClr>
            </a:solidFill>
          </a:ln>
          <a:effectLst/>
        </c:spPr>
      </c:pivotFmt>
      <c:pivotFmt>
        <c:idx val="8"/>
        <c:spPr>
          <a:gradFill>
            <a:gsLst>
              <a:gs pos="0">
                <a:srgbClr val="949494"/>
              </a:gs>
              <a:gs pos="95000">
                <a:srgbClr val="8A0000"/>
              </a:gs>
            </a:gsLst>
            <a:lin ang="0" scaled="0"/>
          </a:gradFill>
          <a:ln w="12700">
            <a:solidFill>
              <a:schemeClr val="bg1">
                <a:lumMod val="85000"/>
              </a:schemeClr>
            </a:solidFill>
          </a:ln>
          <a:effectLst/>
        </c:spPr>
      </c:pivotFmt>
    </c:pivotFmts>
    <c:plotArea>
      <c:layout/>
      <c:pieChart>
        <c:varyColors val="1"/>
        <c:ser>
          <c:idx val="0"/>
          <c:order val="0"/>
          <c:tx>
            <c:strRef>
              <c:f>'Department wise attrition'!$B$3</c:f>
              <c:strCache>
                <c:ptCount val="1"/>
                <c:pt idx="0">
                  <c:v>Total</c:v>
                </c:pt>
              </c:strCache>
            </c:strRef>
          </c:tx>
          <c:spPr>
            <a:ln w="12700">
              <a:solidFill>
                <a:schemeClr val="bg1">
                  <a:lumMod val="85000"/>
                </a:schemeClr>
              </a:solidFill>
            </a:ln>
          </c:spPr>
          <c:dPt>
            <c:idx val="0"/>
            <c:bubble3D val="0"/>
            <c:spPr>
              <a:solidFill>
                <a:schemeClr val="accent5">
                  <a:lumMod val="75000"/>
                </a:schemeClr>
              </a:solidFill>
              <a:ln w="12700">
                <a:solidFill>
                  <a:schemeClr val="bg1">
                    <a:lumMod val="85000"/>
                  </a:schemeClr>
                </a:solidFill>
              </a:ln>
              <a:effectLst/>
            </c:spPr>
            <c:extLst>
              <c:ext xmlns:c16="http://schemas.microsoft.com/office/drawing/2014/chart" uri="{C3380CC4-5D6E-409C-BE32-E72D297353CC}">
                <c16:uniqueId val="{00000001-F1B4-4F6C-85C5-8D163FF0E253}"/>
              </c:ext>
            </c:extLst>
          </c:dPt>
          <c:dPt>
            <c:idx val="1"/>
            <c:bubble3D val="0"/>
            <c:spPr>
              <a:gradFill>
                <a:gsLst>
                  <a:gs pos="0">
                    <a:srgbClr val="949494"/>
                  </a:gs>
                  <a:gs pos="95000">
                    <a:srgbClr val="001D58"/>
                  </a:gs>
                </a:gsLst>
                <a:lin ang="0" scaled="0"/>
              </a:gradFill>
              <a:ln w="12700">
                <a:solidFill>
                  <a:schemeClr val="bg1">
                    <a:lumMod val="85000"/>
                  </a:schemeClr>
                </a:solidFill>
              </a:ln>
              <a:effectLst/>
            </c:spPr>
            <c:extLst>
              <c:ext xmlns:c16="http://schemas.microsoft.com/office/drawing/2014/chart" uri="{C3380CC4-5D6E-409C-BE32-E72D297353CC}">
                <c16:uniqueId val="{00000003-F1B4-4F6C-85C5-8D163FF0E253}"/>
              </c:ext>
            </c:extLst>
          </c:dPt>
          <c:dPt>
            <c:idx val="2"/>
            <c:bubble3D val="0"/>
            <c:spPr>
              <a:gradFill>
                <a:gsLst>
                  <a:gs pos="0">
                    <a:srgbClr val="949494"/>
                  </a:gs>
                  <a:gs pos="95000">
                    <a:srgbClr val="8A0000"/>
                  </a:gs>
                </a:gsLst>
                <a:lin ang="0" scaled="0"/>
              </a:gradFill>
              <a:ln w="12700">
                <a:solidFill>
                  <a:schemeClr val="bg1">
                    <a:lumMod val="85000"/>
                  </a:schemeClr>
                </a:solidFill>
              </a:ln>
              <a:effectLst/>
            </c:spPr>
            <c:extLst>
              <c:ext xmlns:c16="http://schemas.microsoft.com/office/drawing/2014/chart" uri="{C3380CC4-5D6E-409C-BE32-E72D297353CC}">
                <c16:uniqueId val="{00000005-F1B4-4F6C-85C5-8D163FF0E25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6.25E-2</c:v>
                </c:pt>
                <c:pt idx="1">
                  <c:v>0.625</c:v>
                </c:pt>
                <c:pt idx="2">
                  <c:v>0.3125</c:v>
                </c:pt>
              </c:numCache>
            </c:numRef>
          </c:val>
          <c:extLst>
            <c:ext xmlns:c16="http://schemas.microsoft.com/office/drawing/2014/chart" uri="{C3380CC4-5D6E-409C-BE32-E72D297353CC}">
              <c16:uniqueId val="{00000006-F1B4-4F6C-85C5-8D163FF0E25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EXCEL-NEW.xlsx]Attrition by age group and MS!Attrition by age 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50000"/>
                </a:schemeClr>
              </a:gs>
              <a:gs pos="95000">
                <a:srgbClr val="97450D"/>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 and MS'!$B$3</c:f>
              <c:strCache>
                <c:ptCount val="1"/>
                <c:pt idx="0">
                  <c:v>Total</c:v>
                </c:pt>
              </c:strCache>
            </c:strRef>
          </c:tx>
          <c:spPr>
            <a:gradFill>
              <a:gsLst>
                <a:gs pos="0">
                  <a:schemeClr val="bg1">
                    <a:lumMod val="50000"/>
                  </a:schemeClr>
                </a:gs>
                <a:gs pos="95000">
                  <a:srgbClr val="97450D"/>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 and MS'!$A$4:$A$9</c:f>
              <c:strCache>
                <c:ptCount val="5"/>
                <c:pt idx="0">
                  <c:v>25 - 34</c:v>
                </c:pt>
                <c:pt idx="1">
                  <c:v>Under 25</c:v>
                </c:pt>
                <c:pt idx="2">
                  <c:v>35 - 44</c:v>
                </c:pt>
                <c:pt idx="3">
                  <c:v>Over 55</c:v>
                </c:pt>
                <c:pt idx="4">
                  <c:v>45 - 54</c:v>
                </c:pt>
              </c:strCache>
            </c:strRef>
          </c:cat>
          <c:val>
            <c:numRef>
              <c:f>'Attrition by age group and MS'!$B$4:$B$9</c:f>
              <c:numCache>
                <c:formatCode>General</c:formatCode>
                <c:ptCount val="5"/>
                <c:pt idx="0">
                  <c:v>18</c:v>
                </c:pt>
                <c:pt idx="1">
                  <c:v>6</c:v>
                </c:pt>
                <c:pt idx="2">
                  <c:v>4</c:v>
                </c:pt>
                <c:pt idx="3">
                  <c:v>2</c:v>
                </c:pt>
                <c:pt idx="4">
                  <c:v>2</c:v>
                </c:pt>
              </c:numCache>
            </c:numRef>
          </c:val>
          <c:extLst>
            <c:ext xmlns:c16="http://schemas.microsoft.com/office/drawing/2014/chart" uri="{C3380CC4-5D6E-409C-BE32-E72D297353CC}">
              <c16:uniqueId val="{00000000-C411-4D63-8858-5E1E34724A7F}"/>
            </c:ext>
          </c:extLst>
        </c:ser>
        <c:dLbls>
          <c:dLblPos val="outEnd"/>
          <c:showLegendKey val="0"/>
          <c:showVal val="1"/>
          <c:showCatName val="0"/>
          <c:showSerName val="0"/>
          <c:showPercent val="0"/>
          <c:showBubbleSize val="0"/>
        </c:dLbls>
        <c:gapWidth val="107"/>
        <c:overlap val="-27"/>
        <c:axId val="606786559"/>
        <c:axId val="1136685151"/>
      </c:barChart>
      <c:catAx>
        <c:axId val="60678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136685151"/>
        <c:crosses val="autoZero"/>
        <c:auto val="1"/>
        <c:lblAlgn val="ctr"/>
        <c:lblOffset val="100"/>
        <c:noMultiLvlLbl val="0"/>
      </c:catAx>
      <c:valAx>
        <c:axId val="1136685151"/>
        <c:scaling>
          <c:orientation val="minMax"/>
        </c:scaling>
        <c:delete val="1"/>
        <c:axPos val="l"/>
        <c:numFmt formatCode="General" sourceLinked="1"/>
        <c:majorTickMark val="none"/>
        <c:minorTickMark val="none"/>
        <c:tickLblPos val="nextTo"/>
        <c:crossAx val="60678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3.9090909090909092</c:v>
                </c:pt>
              </c:numCache>
            </c:numRef>
          </c:val>
          <c:extLst>
            <c:ext xmlns:c16="http://schemas.microsoft.com/office/drawing/2014/chart" uri="{C3380CC4-5D6E-409C-BE32-E72D297353CC}">
              <c16:uniqueId val="{00000000-BDF7-4540-A433-179F7354F700}"/>
            </c:ext>
          </c:extLst>
        </c:ser>
        <c:ser>
          <c:idx val="1"/>
          <c:order val="1"/>
          <c:spPr>
            <a:solidFill>
              <a:schemeClr val="accent2"/>
            </a:solidFill>
            <a:ln>
              <a:noFill/>
            </a:ln>
            <a:effectLst/>
          </c:spPr>
          <c:invertIfNegative val="0"/>
          <c:val>
            <c:numRef>
              <c:f>Rating!$B$7</c:f>
              <c:numCache>
                <c:formatCode>0.0</c:formatCode>
                <c:ptCount val="1"/>
                <c:pt idx="0">
                  <c:v>9.0909090909090828E-2</c:v>
                </c:pt>
              </c:numCache>
            </c:numRef>
          </c:val>
          <c:extLst>
            <c:ext xmlns:c16="http://schemas.microsoft.com/office/drawing/2014/chart" uri="{C3380CC4-5D6E-409C-BE32-E72D297353CC}">
              <c16:uniqueId val="{00000001-BDF7-4540-A433-179F7354F700}"/>
            </c:ext>
          </c:extLst>
        </c:ser>
        <c:dLbls>
          <c:showLegendKey val="0"/>
          <c:showVal val="0"/>
          <c:showCatName val="0"/>
          <c:showSerName val="0"/>
          <c:showPercent val="0"/>
          <c:showBubbleSize val="0"/>
        </c:dLbls>
        <c:gapWidth val="0"/>
        <c:overlap val="100"/>
        <c:axId val="250562831"/>
        <c:axId val="241500111"/>
      </c:barChart>
      <c:catAx>
        <c:axId val="250562831"/>
        <c:scaling>
          <c:orientation val="minMax"/>
        </c:scaling>
        <c:delete val="1"/>
        <c:axPos val="l"/>
        <c:majorTickMark val="out"/>
        <c:minorTickMark val="none"/>
        <c:tickLblPos val="nextTo"/>
        <c:crossAx val="241500111"/>
        <c:crosses val="autoZero"/>
        <c:auto val="1"/>
        <c:lblAlgn val="ctr"/>
        <c:lblOffset val="100"/>
        <c:noMultiLvlLbl val="0"/>
      </c:catAx>
      <c:valAx>
        <c:axId val="241500111"/>
        <c:scaling>
          <c:orientation val="minMax"/>
          <c:max val="4"/>
        </c:scaling>
        <c:delete val="1"/>
        <c:axPos val="b"/>
        <c:numFmt formatCode="0.0" sourceLinked="1"/>
        <c:majorTickMark val="out"/>
        <c:minorTickMark val="none"/>
        <c:tickLblPos val="nextTo"/>
        <c:crossAx val="25056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86-4ACC-9E8A-9693FA2C64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86-4ACC-9E8A-9693FA2C6425}"/>
              </c:ext>
            </c:extLst>
          </c:dPt>
          <c:val>
            <c:numRef>
              <c:f>'Gender and education'!$C$8:$C$9</c:f>
              <c:numCache>
                <c:formatCode>0%</c:formatCode>
                <c:ptCount val="2"/>
                <c:pt idx="0">
                  <c:v>0.39393939393939392</c:v>
                </c:pt>
                <c:pt idx="1">
                  <c:v>0.60606060606060608</c:v>
                </c:pt>
              </c:numCache>
            </c:numRef>
          </c:val>
          <c:extLst>
            <c:ext xmlns:c16="http://schemas.microsoft.com/office/drawing/2014/chart" uri="{C3380CC4-5D6E-409C-BE32-E72D297353CC}">
              <c16:uniqueId val="{00000000-2FAD-407D-9470-5585787AFEA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EXCEL-NEW.xlsx]Gender and education!Education wise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and education'!$B$16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and education'!$A$17:$A$22</c:f>
              <c:strCache>
                <c:ptCount val="5"/>
                <c:pt idx="0">
                  <c:v>Doctoral Degree</c:v>
                </c:pt>
                <c:pt idx="1">
                  <c:v>Associates Degree</c:v>
                </c:pt>
                <c:pt idx="2">
                  <c:v>Master's Degree</c:v>
                </c:pt>
                <c:pt idx="3">
                  <c:v>High School</c:v>
                </c:pt>
                <c:pt idx="4">
                  <c:v>Bachelor's Degree</c:v>
                </c:pt>
              </c:strCache>
            </c:strRef>
          </c:cat>
          <c:val>
            <c:numRef>
              <c:f>'Gender and education'!$B$17:$B$22</c:f>
              <c:numCache>
                <c:formatCode>General</c:formatCode>
                <c:ptCount val="5"/>
                <c:pt idx="0">
                  <c:v>2</c:v>
                </c:pt>
                <c:pt idx="1">
                  <c:v>4</c:v>
                </c:pt>
                <c:pt idx="2">
                  <c:v>4</c:v>
                </c:pt>
                <c:pt idx="3">
                  <c:v>6</c:v>
                </c:pt>
                <c:pt idx="4">
                  <c:v>16</c:v>
                </c:pt>
              </c:numCache>
            </c:numRef>
          </c:val>
          <c:extLst>
            <c:ext xmlns:c16="http://schemas.microsoft.com/office/drawing/2014/chart" uri="{C3380CC4-5D6E-409C-BE32-E72D297353CC}">
              <c16:uniqueId val="{00000000-C1EA-44D7-8B4E-D8AB375D21DC}"/>
            </c:ext>
          </c:extLst>
        </c:ser>
        <c:dLbls>
          <c:dLblPos val="outEnd"/>
          <c:showLegendKey val="0"/>
          <c:showVal val="1"/>
          <c:showCatName val="0"/>
          <c:showSerName val="0"/>
          <c:showPercent val="0"/>
          <c:showBubbleSize val="0"/>
        </c:dLbls>
        <c:gapWidth val="182"/>
        <c:axId val="613759711"/>
        <c:axId val="241476591"/>
      </c:barChart>
      <c:catAx>
        <c:axId val="613759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76591"/>
        <c:crosses val="autoZero"/>
        <c:auto val="1"/>
        <c:lblAlgn val="ctr"/>
        <c:lblOffset val="100"/>
        <c:noMultiLvlLbl val="0"/>
      </c:catAx>
      <c:valAx>
        <c:axId val="241476591"/>
        <c:scaling>
          <c:orientation val="minMax"/>
        </c:scaling>
        <c:delete val="1"/>
        <c:axPos val="b"/>
        <c:numFmt formatCode="General" sourceLinked="1"/>
        <c:majorTickMark val="out"/>
        <c:minorTickMark val="none"/>
        <c:tickLblPos val="nextTo"/>
        <c:crossAx val="6137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EXCEL-NEW.xlsx]Department wise attrition!Department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AF-42A8-A491-3599C16D9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AF-42A8-A491-3599C16D95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AF-42A8-A491-3599C16D95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6.25E-2</c:v>
                </c:pt>
                <c:pt idx="1">
                  <c:v>0.625</c:v>
                </c:pt>
                <c:pt idx="2">
                  <c:v>0.3125</c:v>
                </c:pt>
              </c:numCache>
            </c:numRef>
          </c:val>
          <c:extLst>
            <c:ext xmlns:c16="http://schemas.microsoft.com/office/drawing/2014/chart" uri="{C3380CC4-5D6E-409C-BE32-E72D297353CC}">
              <c16:uniqueId val="{00000000-40C3-4ACD-B8F3-EC68E3E1D9C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 DASHBOARD USING EXCEL-NEW.xlsx]Attrition by age group and MS!Attrition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 and MS'!$B$3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 and MS'!$A$4:$A$9</c:f>
              <c:strCache>
                <c:ptCount val="5"/>
                <c:pt idx="0">
                  <c:v>25 - 34</c:v>
                </c:pt>
                <c:pt idx="1">
                  <c:v>Under 25</c:v>
                </c:pt>
                <c:pt idx="2">
                  <c:v>35 - 44</c:v>
                </c:pt>
                <c:pt idx="3">
                  <c:v>Over 55</c:v>
                </c:pt>
                <c:pt idx="4">
                  <c:v>45 - 54</c:v>
                </c:pt>
              </c:strCache>
            </c:strRef>
          </c:cat>
          <c:val>
            <c:numRef>
              <c:f>'Attrition by age group and MS'!$B$4:$B$9</c:f>
              <c:numCache>
                <c:formatCode>General</c:formatCode>
                <c:ptCount val="5"/>
                <c:pt idx="0">
                  <c:v>18</c:v>
                </c:pt>
                <c:pt idx="1">
                  <c:v>6</c:v>
                </c:pt>
                <c:pt idx="2">
                  <c:v>4</c:v>
                </c:pt>
                <c:pt idx="3">
                  <c:v>2</c:v>
                </c:pt>
                <c:pt idx="4">
                  <c:v>2</c:v>
                </c:pt>
              </c:numCache>
            </c:numRef>
          </c:val>
          <c:extLst>
            <c:ext xmlns:c16="http://schemas.microsoft.com/office/drawing/2014/chart" uri="{C3380CC4-5D6E-409C-BE32-E72D297353CC}">
              <c16:uniqueId val="{00000000-793D-4CDB-9B66-4709B4E8FD47}"/>
            </c:ext>
          </c:extLst>
        </c:ser>
        <c:dLbls>
          <c:dLblPos val="outEnd"/>
          <c:showLegendKey val="0"/>
          <c:showVal val="1"/>
          <c:showCatName val="0"/>
          <c:showSerName val="0"/>
          <c:showPercent val="0"/>
          <c:showBubbleSize val="0"/>
        </c:dLbls>
        <c:gapWidth val="219"/>
        <c:overlap val="-27"/>
        <c:axId val="606786559"/>
        <c:axId val="1136685151"/>
      </c:barChart>
      <c:catAx>
        <c:axId val="60678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85151"/>
        <c:crosses val="autoZero"/>
        <c:auto val="1"/>
        <c:lblAlgn val="ctr"/>
        <c:lblOffset val="100"/>
        <c:noMultiLvlLbl val="0"/>
      </c:catAx>
      <c:valAx>
        <c:axId val="1136685151"/>
        <c:scaling>
          <c:orientation val="minMax"/>
        </c:scaling>
        <c:delete val="1"/>
        <c:axPos val="l"/>
        <c:numFmt formatCode="General" sourceLinked="1"/>
        <c:majorTickMark val="none"/>
        <c:minorTickMark val="none"/>
        <c:tickLblPos val="nextTo"/>
        <c:crossAx val="60678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11D7-4B3E-83B4-07D1D40A0885}"/>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11D7-4B3E-83B4-07D1D40A0885}"/>
              </c:ext>
            </c:extLst>
          </c:dPt>
          <c:val>
            <c:numRef>
              <c:f>Rating!$B$9:$B$10</c:f>
              <c:numCache>
                <c:formatCode>General</c:formatCode>
                <c:ptCount val="2"/>
                <c:pt idx="0">
                  <c:v>0.97727272727272729</c:v>
                </c:pt>
                <c:pt idx="1">
                  <c:v>2.2727272727272707E-2</c:v>
                </c:pt>
              </c:numCache>
            </c:numRef>
          </c:val>
          <c:extLst>
            <c:ext xmlns:c16="http://schemas.microsoft.com/office/drawing/2014/chart" uri="{C3380CC4-5D6E-409C-BE32-E72D297353CC}">
              <c16:uniqueId val="{00000004-11D7-4B3E-83B4-07D1D40A088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Rating!$B$6</c:f>
              <c:numCache>
                <c:formatCode>0.0</c:formatCode>
                <c:ptCount val="1"/>
                <c:pt idx="0">
                  <c:v>3.9090909090909092</c:v>
                </c:pt>
              </c:numCache>
            </c:numRef>
          </c:val>
          <c:extLst>
            <c:ext xmlns:c16="http://schemas.microsoft.com/office/drawing/2014/chart" uri="{C3380CC4-5D6E-409C-BE32-E72D297353CC}">
              <c16:uniqueId val="{00000000-28A1-480D-88BB-750122EA52C8}"/>
            </c:ext>
          </c:extLst>
        </c:ser>
        <c:ser>
          <c:idx val="1"/>
          <c:order val="1"/>
          <c:spPr>
            <a:solidFill>
              <a:schemeClr val="bg1"/>
            </a:solidFill>
            <a:ln>
              <a:noFill/>
            </a:ln>
            <a:effectLst/>
          </c:spPr>
          <c:invertIfNegative val="0"/>
          <c:val>
            <c:numRef>
              <c:f>Rating!$B$7</c:f>
              <c:numCache>
                <c:formatCode>0.0</c:formatCode>
                <c:ptCount val="1"/>
                <c:pt idx="0">
                  <c:v>9.0909090909090828E-2</c:v>
                </c:pt>
              </c:numCache>
            </c:numRef>
          </c:val>
          <c:extLst>
            <c:ext xmlns:c16="http://schemas.microsoft.com/office/drawing/2014/chart" uri="{C3380CC4-5D6E-409C-BE32-E72D297353CC}">
              <c16:uniqueId val="{00000001-28A1-480D-88BB-750122EA52C8}"/>
            </c:ext>
          </c:extLst>
        </c:ser>
        <c:dLbls>
          <c:showLegendKey val="0"/>
          <c:showVal val="0"/>
          <c:showCatName val="0"/>
          <c:showSerName val="0"/>
          <c:showPercent val="0"/>
          <c:showBubbleSize val="0"/>
        </c:dLbls>
        <c:gapWidth val="0"/>
        <c:overlap val="100"/>
        <c:axId val="250562831"/>
        <c:axId val="241500111"/>
      </c:barChart>
      <c:catAx>
        <c:axId val="250562831"/>
        <c:scaling>
          <c:orientation val="minMax"/>
        </c:scaling>
        <c:delete val="1"/>
        <c:axPos val="l"/>
        <c:majorTickMark val="out"/>
        <c:minorTickMark val="none"/>
        <c:tickLblPos val="nextTo"/>
        <c:crossAx val="241500111"/>
        <c:crosses val="autoZero"/>
        <c:auto val="1"/>
        <c:lblAlgn val="ctr"/>
        <c:lblOffset val="100"/>
        <c:noMultiLvlLbl val="0"/>
      </c:catAx>
      <c:valAx>
        <c:axId val="241500111"/>
        <c:scaling>
          <c:orientation val="minMax"/>
          <c:max val="4"/>
        </c:scaling>
        <c:delete val="1"/>
        <c:axPos val="b"/>
        <c:numFmt formatCode="0.0" sourceLinked="1"/>
        <c:majorTickMark val="out"/>
        <c:minorTickMark val="none"/>
        <c:tickLblPos val="nextTo"/>
        <c:crossAx val="25056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AE78D6"/>
                  </a:gs>
                  <a:gs pos="100000">
                    <a:srgbClr val="002060"/>
                  </a:gs>
                </a:gsLst>
                <a:lin ang="10800000" scaled="0"/>
              </a:gradFill>
              <a:ln w="19050">
                <a:noFill/>
              </a:ln>
              <a:effectLst/>
            </c:spPr>
            <c:extLst>
              <c:ext xmlns:c16="http://schemas.microsoft.com/office/drawing/2014/chart" uri="{C3380CC4-5D6E-409C-BE32-E72D297353CC}">
                <c16:uniqueId val="{00000001-270F-4E5C-9EAF-CFA4F4E4D3F2}"/>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270F-4E5C-9EAF-CFA4F4E4D3F2}"/>
              </c:ext>
            </c:extLst>
          </c:dPt>
          <c:val>
            <c:numRef>
              <c:f>'Gender and education'!$C$8:$C$9</c:f>
              <c:numCache>
                <c:formatCode>0%</c:formatCode>
                <c:ptCount val="2"/>
                <c:pt idx="0">
                  <c:v>0.39393939393939392</c:v>
                </c:pt>
                <c:pt idx="1">
                  <c:v>0.60606060606060608</c:v>
                </c:pt>
              </c:numCache>
            </c:numRef>
          </c:val>
          <c:extLst>
            <c:ext xmlns:c16="http://schemas.microsoft.com/office/drawing/2014/chart" uri="{C3380CC4-5D6E-409C-BE32-E72D297353CC}">
              <c16:uniqueId val="{00000004-270F-4E5C-9EAF-CFA4F4E4D3F2}"/>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C8A5D6F2-AE0D-4C9E-86B3-7970EB883CFD}">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title pos="t" align="ctr" overlay="0"/>
    <cx:plotArea>
      <cx:plotAreaRegion>
        <cx:series layoutId="funnel" uniqueId="{4DB4CF39-F8AE-4244-B73F-1A003BA71104}">
          <cx:tx>
            <cx:txData>
              <cx:f>_xlchart.v2.3</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C8A5D6F2-AE0D-4C9E-86B3-7970EB883CFD}">
          <cx:dataPt idx="2">
            <cx:spPr>
              <a:solidFill>
                <a:srgbClr val="00B050"/>
              </a:solidFill>
            </cx:spPr>
          </cx:dataPt>
          <cx:dataLabels>
            <cx:txPr>
              <a:bodyPr spcFirstLastPara="1" vertOverflow="ellipsis" horzOverflow="overflow" wrap="square" lIns="0" tIns="0" rIns="0" bIns="0" anchor="ctr" anchorCtr="1"/>
              <a:lstStyle/>
              <a:p>
                <a:pPr algn="ctr" rtl="0">
                  <a:defRPr sz="1400">
                    <a:latin typeface="Lato Black" panose="020F0502020204030203" pitchFamily="34" charset="0"/>
                    <a:ea typeface="Lato Black" panose="020F0502020204030203" pitchFamily="34" charset="0"/>
                    <a:cs typeface="Lato Black" panose="020F0502020204030203" pitchFamily="34" charset="0"/>
                  </a:defRPr>
                </a:pPr>
                <a:endParaRPr lang="en-US" sz="1400" b="0" i="0" u="none" strike="noStrike" baseline="0">
                  <a:solidFill>
                    <a:sysClr val="window" lastClr="FFFFFF"/>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4DB4CF39-F8AE-4244-B73F-1A003BA71104}">
          <cx:tx>
            <cx:txData>
              <cx:f>_xlchart.v2.8</cx:f>
              <cx:v>Attrition</cx:v>
            </cx:txData>
          </cx:tx>
          <cx:spPr>
            <a:gradFill>
              <a:gsLst>
                <a:gs pos="0">
                  <a:schemeClr val="accent6">
                    <a:lumMod val="50000"/>
                  </a:schemeClr>
                </a:gs>
                <a:gs pos="100000">
                  <a:schemeClr val="accent1">
                    <a:lumMod val="50000"/>
                  </a:schemeClr>
                </a:gs>
              </a:gsLst>
              <a:lin ang="0" scaled="0"/>
            </a:gradFill>
          </cx:spPr>
          <cx:dataLabels>
            <cx:txPr>
              <a:bodyPr spcFirstLastPara="1" vertOverflow="ellipsis" horzOverflow="overflow" wrap="square" lIns="0" tIns="0" rIns="0" bIns="0" anchor="ctr" anchorCtr="1"/>
              <a:lstStyle/>
              <a:p>
                <a:pPr algn="ctr" rtl="0">
                  <a:defRPr sz="1400" b="1">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sz="1400" b="1"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b="1">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defRPr>
            </a:pPr>
            <a:endParaRPr lang="en-US" sz="1400" b="1" i="0" u="none" strike="noStrike"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9.png"/><Relationship Id="rId18" Type="http://schemas.microsoft.com/office/2014/relationships/chartEx" Target="../charts/chartEx3.xml"/><Relationship Id="rId3" Type="http://schemas.openxmlformats.org/officeDocument/2006/relationships/image" Target="../media/image2.png"/><Relationship Id="rId21" Type="http://schemas.microsoft.com/office/2014/relationships/chartEx" Target="../charts/chartEx4.xml"/><Relationship Id="rId7" Type="http://schemas.openxmlformats.org/officeDocument/2006/relationships/image" Target="../media/image6.png"/><Relationship Id="rId12" Type="http://schemas.openxmlformats.org/officeDocument/2006/relationships/chart" Target="../charts/chart10.xml"/><Relationship Id="rId17" Type="http://schemas.openxmlformats.org/officeDocument/2006/relationships/chart" Target="../charts/chart11.xml"/><Relationship Id="rId2" Type="http://schemas.openxmlformats.org/officeDocument/2006/relationships/image" Target="../media/image5.png"/><Relationship Id="rId16" Type="http://schemas.openxmlformats.org/officeDocument/2006/relationships/image" Target="../media/image12.svg"/><Relationship Id="rId20"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9.xml"/><Relationship Id="rId5" Type="http://schemas.microsoft.com/office/2007/relationships/hdphoto" Target="../media/hdphoto1.wdp"/><Relationship Id="rId15" Type="http://schemas.openxmlformats.org/officeDocument/2006/relationships/image" Target="../media/image11.png"/><Relationship Id="rId10" Type="http://schemas.openxmlformats.org/officeDocument/2006/relationships/chart" Target="../charts/chart8.xml"/><Relationship Id="rId19" Type="http://schemas.openxmlformats.org/officeDocument/2006/relationships/chart" Target="../charts/chart12.xml"/><Relationship Id="rId4" Type="http://schemas.openxmlformats.org/officeDocument/2006/relationships/image" Target="../media/image8.png"/><Relationship Id="rId9" Type="http://schemas.openxmlformats.org/officeDocument/2006/relationships/chart" Target="../charts/chart7.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501650</xdr:colOff>
      <xdr:row>11</xdr:row>
      <xdr:rowOff>139700</xdr:rowOff>
    </xdr:from>
    <xdr:to>
      <xdr:col>1</xdr:col>
      <xdr:colOff>95250</xdr:colOff>
      <xdr:row>17</xdr:row>
      <xdr:rowOff>101600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3</xdr:row>
      <xdr:rowOff>114300</xdr:rowOff>
    </xdr:from>
    <xdr:to>
      <xdr:col>5</xdr:col>
      <xdr:colOff>69850</xdr:colOff>
      <xdr:row>6</xdr:row>
      <xdr:rowOff>76200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196850</xdr:colOff>
      <xdr:row>1</xdr:row>
      <xdr:rowOff>50801</xdr:rowOff>
    </xdr:from>
    <xdr:to>
      <xdr:col>9</xdr:col>
      <xdr:colOff>247650</xdr:colOff>
      <xdr:row>9</xdr:row>
      <xdr:rowOff>184151</xdr:rowOff>
    </xdr:to>
    <mc:AlternateContent xmlns:mc="http://schemas.openxmlformats.org/markup-compatibility/2006" xmlns:a14="http://schemas.microsoft.com/office/drawing/2010/main">
      <mc:Choice Requires="a14">
        <xdr:graphicFrame macro="">
          <xdr:nvGraphicFramePr>
            <xdr:cNvPr id="4" name="Education Field">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943600" y="247651"/>
              <a:ext cx="1371600" cy="170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241300</xdr:colOff>
      <xdr:row>12</xdr:row>
      <xdr:rowOff>63501</xdr:rowOff>
    </xdr:from>
    <xdr:to>
      <xdr:col>9</xdr:col>
      <xdr:colOff>171450</xdr:colOff>
      <xdr:row>19</xdr:row>
      <xdr:rowOff>82551</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988050" y="2425701"/>
              <a:ext cx="1250950" cy="139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520700</xdr:colOff>
      <xdr:row>6</xdr:row>
      <xdr:rowOff>120650</xdr:rowOff>
    </xdr:from>
    <xdr:to>
      <xdr:col>5</xdr:col>
      <xdr:colOff>6350</xdr:colOff>
      <xdr:row>8</xdr:row>
      <xdr:rowOff>82550</xdr:rowOff>
    </xdr:to>
    <xdr:sp macro="" textlink="">
      <xdr:nvSpPr>
        <xdr:cNvPr id="6" name="Freeform: Shape 5">
          <a:extLst>
            <a:ext uri="{FF2B5EF4-FFF2-40B4-BE49-F238E27FC236}">
              <a16:creationId xmlns:a16="http://schemas.microsoft.com/office/drawing/2014/main" id="{00000000-0008-0000-0100-000006000000}"/>
            </a:ext>
          </a:extLst>
        </xdr:cNvPr>
        <xdr:cNvSpPr/>
      </xdr:nvSpPr>
      <xdr:spPr>
        <a:xfrm>
          <a:off x="2965450" y="1301750"/>
          <a:ext cx="1466850" cy="355600"/>
        </a:xfrm>
        <a:custGeom>
          <a:avLst/>
          <a:gdLst>
            <a:gd name="connsiteX0" fmla="*/ 790785 w 2042160"/>
            <a:gd name="connsiteY0" fmla="*/ 284494 h 365760"/>
            <a:gd name="connsiteX1" fmla="*/ 914892 w 2042160"/>
            <a:gd name="connsiteY1" fmla="*/ 365760 h 365760"/>
            <a:gd name="connsiteX2" fmla="*/ 666679 w 2042160"/>
            <a:gd name="connsiteY2" fmla="*/ 365760 h 365760"/>
            <a:gd name="connsiteX3" fmla="*/ 0 w 2042160"/>
            <a:gd name="connsiteY3" fmla="*/ 0 h 365760"/>
            <a:gd name="connsiteX4" fmla="*/ 314960 w 2042160"/>
            <a:gd name="connsiteY4" fmla="*/ 0 h 365760"/>
            <a:gd name="connsiteX5" fmla="*/ 264593 w 2042160"/>
            <a:gd name="connsiteY5" fmla="*/ 139709 h 365760"/>
            <a:gd name="connsiteX6" fmla="*/ 101600 w 2042160"/>
            <a:gd name="connsiteY6" fmla="*/ 139708 h 365760"/>
            <a:gd name="connsiteX7" fmla="*/ 233465 w 2042160"/>
            <a:gd name="connsiteY7" fmla="*/ 226051 h 365760"/>
            <a:gd name="connsiteX8" fmla="*/ 183097 w 2042160"/>
            <a:gd name="connsiteY8" fmla="*/ 365759 h 365760"/>
            <a:gd name="connsiteX9" fmla="*/ 314960 w 2042160"/>
            <a:gd name="connsiteY9" fmla="*/ 279414 h 365760"/>
            <a:gd name="connsiteX10" fmla="*/ 446823 w 2042160"/>
            <a:gd name="connsiteY10" fmla="*/ 365759 h 365760"/>
            <a:gd name="connsiteX11" fmla="*/ 396455 w 2042160"/>
            <a:gd name="connsiteY11" fmla="*/ 226051 h 365760"/>
            <a:gd name="connsiteX12" fmla="*/ 528320 w 2042160"/>
            <a:gd name="connsiteY12" fmla="*/ 139708 h 365760"/>
            <a:gd name="connsiteX13" fmla="*/ 365327 w 2042160"/>
            <a:gd name="connsiteY13" fmla="*/ 139709 h 365760"/>
            <a:gd name="connsiteX14" fmla="*/ 314960 w 2042160"/>
            <a:gd name="connsiteY14" fmla="*/ 0 h 365760"/>
            <a:gd name="connsiteX15" fmla="*/ 1273386 w 2042160"/>
            <a:gd name="connsiteY15" fmla="*/ 0 h 365760"/>
            <a:gd name="connsiteX16" fmla="*/ 1223019 w 2042160"/>
            <a:gd name="connsiteY16" fmla="*/ 139709 h 365760"/>
            <a:gd name="connsiteX17" fmla="*/ 1060026 w 2042160"/>
            <a:gd name="connsiteY17" fmla="*/ 139708 h 365760"/>
            <a:gd name="connsiteX18" fmla="*/ 1191891 w 2042160"/>
            <a:gd name="connsiteY18" fmla="*/ 226051 h 365760"/>
            <a:gd name="connsiteX19" fmla="*/ 1141523 w 2042160"/>
            <a:gd name="connsiteY19" fmla="*/ 365759 h 365760"/>
            <a:gd name="connsiteX20" fmla="*/ 1273386 w 2042160"/>
            <a:gd name="connsiteY20" fmla="*/ 279414 h 365760"/>
            <a:gd name="connsiteX21" fmla="*/ 1405249 w 2042160"/>
            <a:gd name="connsiteY21" fmla="*/ 365759 h 365760"/>
            <a:gd name="connsiteX22" fmla="*/ 1354881 w 2042160"/>
            <a:gd name="connsiteY22" fmla="*/ 226051 h 365760"/>
            <a:gd name="connsiteX23" fmla="*/ 1486746 w 2042160"/>
            <a:gd name="connsiteY23" fmla="*/ 139708 h 365760"/>
            <a:gd name="connsiteX24" fmla="*/ 1323753 w 2042160"/>
            <a:gd name="connsiteY24" fmla="*/ 139709 h 365760"/>
            <a:gd name="connsiteX25" fmla="*/ 1273386 w 2042160"/>
            <a:gd name="connsiteY25" fmla="*/ 0 h 365760"/>
            <a:gd name="connsiteX26" fmla="*/ 1755987 w 2042160"/>
            <a:gd name="connsiteY26" fmla="*/ 0 h 365760"/>
            <a:gd name="connsiteX27" fmla="*/ 1705620 w 2042160"/>
            <a:gd name="connsiteY27" fmla="*/ 139709 h 365760"/>
            <a:gd name="connsiteX28" fmla="*/ 1542627 w 2042160"/>
            <a:gd name="connsiteY28" fmla="*/ 139708 h 365760"/>
            <a:gd name="connsiteX29" fmla="*/ 1674492 w 2042160"/>
            <a:gd name="connsiteY29" fmla="*/ 226051 h 365760"/>
            <a:gd name="connsiteX30" fmla="*/ 1624124 w 2042160"/>
            <a:gd name="connsiteY30" fmla="*/ 365759 h 365760"/>
            <a:gd name="connsiteX31" fmla="*/ 1755987 w 2042160"/>
            <a:gd name="connsiteY31" fmla="*/ 279414 h 365760"/>
            <a:gd name="connsiteX32" fmla="*/ 1887850 w 2042160"/>
            <a:gd name="connsiteY32" fmla="*/ 365759 h 365760"/>
            <a:gd name="connsiteX33" fmla="*/ 1837482 w 2042160"/>
            <a:gd name="connsiteY33" fmla="*/ 226051 h 365760"/>
            <a:gd name="connsiteX34" fmla="*/ 1969347 w 2042160"/>
            <a:gd name="connsiteY34" fmla="*/ 139708 h 365760"/>
            <a:gd name="connsiteX35" fmla="*/ 1806354 w 2042160"/>
            <a:gd name="connsiteY35" fmla="*/ 139709 h 365760"/>
            <a:gd name="connsiteX36" fmla="*/ 1755987 w 2042160"/>
            <a:gd name="connsiteY36" fmla="*/ 0 h 365760"/>
            <a:gd name="connsiteX37" fmla="*/ 2042160 w 2042160"/>
            <a:gd name="connsiteY37" fmla="*/ 0 h 365760"/>
            <a:gd name="connsiteX38" fmla="*/ 2042160 w 2042160"/>
            <a:gd name="connsiteY38" fmla="*/ 365760 h 365760"/>
            <a:gd name="connsiteX39" fmla="*/ 920817 w 2042160"/>
            <a:gd name="connsiteY39" fmla="*/ 365760 h 365760"/>
            <a:gd name="connsiteX40" fmla="*/ 872280 w 2042160"/>
            <a:gd name="connsiteY40" fmla="*/ 231131 h 365760"/>
            <a:gd name="connsiteX41" fmla="*/ 1004145 w 2042160"/>
            <a:gd name="connsiteY41" fmla="*/ 144788 h 365760"/>
            <a:gd name="connsiteX42" fmla="*/ 841152 w 2042160"/>
            <a:gd name="connsiteY42" fmla="*/ 144789 h 365760"/>
            <a:gd name="connsiteX43" fmla="*/ 790785 w 2042160"/>
            <a:gd name="connsiteY43" fmla="*/ 5080 h 365760"/>
            <a:gd name="connsiteX44" fmla="*/ 740418 w 2042160"/>
            <a:gd name="connsiteY44" fmla="*/ 144789 h 365760"/>
            <a:gd name="connsiteX45" fmla="*/ 577425 w 2042160"/>
            <a:gd name="connsiteY45" fmla="*/ 144788 h 365760"/>
            <a:gd name="connsiteX46" fmla="*/ 709290 w 2042160"/>
            <a:gd name="connsiteY46" fmla="*/ 231131 h 365760"/>
            <a:gd name="connsiteX47" fmla="*/ 660753 w 2042160"/>
            <a:gd name="connsiteY47" fmla="*/ 365760 h 365760"/>
            <a:gd name="connsiteX48" fmla="*/ 0 w 2042160"/>
            <a:gd name="connsiteY48" fmla="*/ 365760 h 365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Lst>
          <a:rect l="l" t="t" r="r" b="b"/>
          <a:pathLst>
            <a:path w="2042160" h="365760">
              <a:moveTo>
                <a:pt x="790785" y="284494"/>
              </a:moveTo>
              <a:lnTo>
                <a:pt x="914892" y="365760"/>
              </a:lnTo>
              <a:lnTo>
                <a:pt x="666679" y="365760"/>
              </a:lnTo>
              <a:close/>
              <a:moveTo>
                <a:pt x="0" y="0"/>
              </a:moveTo>
              <a:lnTo>
                <a:pt x="314960" y="0"/>
              </a:lnTo>
              <a:lnTo>
                <a:pt x="264593" y="139709"/>
              </a:lnTo>
              <a:lnTo>
                <a:pt x="101600" y="139708"/>
              </a:lnTo>
              <a:lnTo>
                <a:pt x="233465" y="226051"/>
              </a:lnTo>
              <a:lnTo>
                <a:pt x="183097" y="365759"/>
              </a:lnTo>
              <a:lnTo>
                <a:pt x="314960" y="279414"/>
              </a:lnTo>
              <a:lnTo>
                <a:pt x="446823" y="365759"/>
              </a:lnTo>
              <a:lnTo>
                <a:pt x="396455" y="226051"/>
              </a:lnTo>
              <a:lnTo>
                <a:pt x="528320" y="139708"/>
              </a:lnTo>
              <a:lnTo>
                <a:pt x="365327" y="139709"/>
              </a:lnTo>
              <a:lnTo>
                <a:pt x="314960" y="0"/>
              </a:lnTo>
              <a:lnTo>
                <a:pt x="1273386" y="0"/>
              </a:lnTo>
              <a:lnTo>
                <a:pt x="1223019" y="139709"/>
              </a:lnTo>
              <a:lnTo>
                <a:pt x="1060026" y="139708"/>
              </a:lnTo>
              <a:lnTo>
                <a:pt x="1191891" y="226051"/>
              </a:lnTo>
              <a:lnTo>
                <a:pt x="1141523" y="365759"/>
              </a:lnTo>
              <a:lnTo>
                <a:pt x="1273386" y="279414"/>
              </a:lnTo>
              <a:lnTo>
                <a:pt x="1405249" y="365759"/>
              </a:lnTo>
              <a:lnTo>
                <a:pt x="1354881" y="226051"/>
              </a:lnTo>
              <a:lnTo>
                <a:pt x="1486746" y="139708"/>
              </a:lnTo>
              <a:lnTo>
                <a:pt x="1323753" y="139709"/>
              </a:lnTo>
              <a:lnTo>
                <a:pt x="1273386" y="0"/>
              </a:lnTo>
              <a:lnTo>
                <a:pt x="1755987" y="0"/>
              </a:lnTo>
              <a:lnTo>
                <a:pt x="1705620" y="139709"/>
              </a:lnTo>
              <a:lnTo>
                <a:pt x="1542627" y="139708"/>
              </a:lnTo>
              <a:lnTo>
                <a:pt x="1674492" y="226051"/>
              </a:lnTo>
              <a:lnTo>
                <a:pt x="1624124" y="365759"/>
              </a:lnTo>
              <a:lnTo>
                <a:pt x="1755987" y="279414"/>
              </a:lnTo>
              <a:lnTo>
                <a:pt x="1887850" y="365759"/>
              </a:lnTo>
              <a:lnTo>
                <a:pt x="1837482" y="226051"/>
              </a:lnTo>
              <a:lnTo>
                <a:pt x="1969347" y="139708"/>
              </a:lnTo>
              <a:lnTo>
                <a:pt x="1806354" y="139709"/>
              </a:lnTo>
              <a:lnTo>
                <a:pt x="1755987" y="0"/>
              </a:lnTo>
              <a:lnTo>
                <a:pt x="2042160" y="0"/>
              </a:lnTo>
              <a:lnTo>
                <a:pt x="2042160" y="365760"/>
              </a:lnTo>
              <a:lnTo>
                <a:pt x="920817" y="365760"/>
              </a:lnTo>
              <a:lnTo>
                <a:pt x="872280" y="231131"/>
              </a:lnTo>
              <a:lnTo>
                <a:pt x="1004145" y="144788"/>
              </a:lnTo>
              <a:lnTo>
                <a:pt x="841152" y="144789"/>
              </a:lnTo>
              <a:lnTo>
                <a:pt x="790785" y="5080"/>
              </a:lnTo>
              <a:lnTo>
                <a:pt x="740418" y="144789"/>
              </a:lnTo>
              <a:lnTo>
                <a:pt x="577425" y="144788"/>
              </a:lnTo>
              <a:lnTo>
                <a:pt x="709290" y="231131"/>
              </a:lnTo>
              <a:lnTo>
                <a:pt x="660753" y="365760"/>
              </a:lnTo>
              <a:lnTo>
                <a:pt x="0" y="365760"/>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539750</xdr:colOff>
      <xdr:row>0</xdr:row>
      <xdr:rowOff>127001</xdr:rowOff>
    </xdr:from>
    <xdr:to>
      <xdr:col>7</xdr:col>
      <xdr:colOff>203200</xdr:colOff>
      <xdr:row>8</xdr:row>
      <xdr:rowOff>25401</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5270500" y="127001"/>
              <a:ext cx="1644650" cy="14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273050</xdr:colOff>
      <xdr:row>1</xdr:row>
      <xdr:rowOff>31751</xdr:rowOff>
    </xdr:from>
    <xdr:to>
      <xdr:col>9</xdr:col>
      <xdr:colOff>361950</xdr:colOff>
      <xdr:row>7</xdr:row>
      <xdr:rowOff>82551</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985000" y="228601"/>
              <a:ext cx="14097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xdr:colOff>
      <xdr:row>1</xdr:row>
      <xdr:rowOff>44450</xdr:rowOff>
    </xdr:from>
    <xdr:to>
      <xdr:col>4</xdr:col>
      <xdr:colOff>476250</xdr:colOff>
      <xdr:row>6</xdr:row>
      <xdr:rowOff>107950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13</xdr:row>
      <xdr:rowOff>177800</xdr:rowOff>
    </xdr:from>
    <xdr:to>
      <xdr:col>6</xdr:col>
      <xdr:colOff>374650</xdr:colOff>
      <xdr:row>24</xdr:row>
      <xdr:rowOff>127000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285750</xdr:colOff>
      <xdr:row>12</xdr:row>
      <xdr:rowOff>171450</xdr:rowOff>
    </xdr:from>
    <xdr:to>
      <xdr:col>7</xdr:col>
      <xdr:colOff>476250</xdr:colOff>
      <xdr:row>26</xdr:row>
      <xdr:rowOff>158750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25190" y="2548890"/>
              <a:ext cx="4610100" cy="2760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501650</xdr:colOff>
      <xdr:row>1</xdr:row>
      <xdr:rowOff>120650</xdr:rowOff>
    </xdr:from>
    <xdr:to>
      <xdr:col>8</xdr:col>
      <xdr:colOff>349250</xdr:colOff>
      <xdr:row>15</xdr:row>
      <xdr:rowOff>79369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62800" y="3175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273050</xdr:colOff>
      <xdr:row>6</xdr:row>
      <xdr:rowOff>114300</xdr:rowOff>
    </xdr:from>
    <xdr:to>
      <xdr:col>8</xdr:col>
      <xdr:colOff>476250</xdr:colOff>
      <xdr:row>17</xdr:row>
      <xdr:rowOff>171450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44450</xdr:colOff>
      <xdr:row>5</xdr:row>
      <xdr:rowOff>57151</xdr:rowOff>
    </xdr:from>
    <xdr:to>
      <xdr:col>10</xdr:col>
      <xdr:colOff>590550</xdr:colOff>
      <xdr:row>13</xdr:row>
      <xdr:rowOff>114301</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302500" y="1041401"/>
              <a:ext cx="1206500" cy="1631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117475</xdr:colOff>
      <xdr:row>1</xdr:row>
      <xdr:rowOff>133350</xdr:rowOff>
    </xdr:from>
    <xdr:to>
      <xdr:col>7</xdr:col>
      <xdr:colOff>438150</xdr:colOff>
      <xdr:row>9</xdr:row>
      <xdr:rowOff>146050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374650</xdr:colOff>
      <xdr:row>12</xdr:row>
      <xdr:rowOff>12700</xdr:rowOff>
    </xdr:from>
    <xdr:to>
      <xdr:col>11</xdr:col>
      <xdr:colOff>69850</xdr:colOff>
      <xdr:row>23</xdr:row>
      <xdr:rowOff>57150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09490" y="2390140"/>
              <a:ext cx="3718560" cy="22237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6889</xdr:colOff>
      <xdr:row>14</xdr:row>
      <xdr:rowOff>131445</xdr:rowOff>
    </xdr:from>
    <xdr:to>
      <xdr:col>4</xdr:col>
      <xdr:colOff>340725</xdr:colOff>
      <xdr:row>16</xdr:row>
      <xdr:rowOff>58792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689129" y="2905125"/>
          <a:ext cx="333836" cy="323587"/>
        </a:xfrm>
        <a:prstGeom prst="rect">
          <a:avLst/>
        </a:prstGeom>
      </xdr:spPr>
    </xdr:pic>
    <xdr:clientData/>
  </xdr:twoCellAnchor>
  <xdr:twoCellAnchor editAs="oneCell">
    <xdr:from>
      <xdr:col>8</xdr:col>
      <xdr:colOff>521336</xdr:colOff>
      <xdr:row>14</xdr:row>
      <xdr:rowOff>70486</xdr:rowOff>
    </xdr:from>
    <xdr:to>
      <xdr:col>9</xdr:col>
      <xdr:colOff>199001</xdr:colOff>
      <xdr:row>15</xdr:row>
      <xdr:rowOff>185768</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885816" y="2844166"/>
          <a:ext cx="348225" cy="313402"/>
        </a:xfrm>
        <a:prstGeom prst="rect">
          <a:avLst/>
        </a:prstGeom>
      </xdr:spPr>
    </xdr:pic>
    <xdr:clientData/>
  </xdr:twoCellAnchor>
  <xdr:twoCellAnchor editAs="oneCell">
    <xdr:from>
      <xdr:col>10</xdr:col>
      <xdr:colOff>443866</xdr:colOff>
      <xdr:row>13</xdr:row>
      <xdr:rowOff>169546</xdr:rowOff>
    </xdr:from>
    <xdr:to>
      <xdr:col>11</xdr:col>
      <xdr:colOff>96545</xdr:colOff>
      <xdr:row>15</xdr:row>
      <xdr:rowOff>96545</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7149466" y="2745106"/>
          <a:ext cx="323239" cy="323239"/>
        </a:xfrm>
        <a:prstGeom prst="rect">
          <a:avLst/>
        </a:prstGeom>
      </xdr:spPr>
    </xdr:pic>
    <xdr:clientData/>
  </xdr:twoCellAnchor>
  <xdr:twoCellAnchor editAs="oneCell">
    <xdr:from>
      <xdr:col>12</xdr:col>
      <xdr:colOff>296887</xdr:colOff>
      <xdr:row>14</xdr:row>
      <xdr:rowOff>142876</xdr:rowOff>
    </xdr:from>
    <xdr:to>
      <xdr:col>12</xdr:col>
      <xdr:colOff>593194</xdr:colOff>
      <xdr:row>16</xdr:row>
      <xdr:rowOff>21778</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8343607" y="2916556"/>
          <a:ext cx="296307" cy="275142"/>
        </a:xfrm>
        <a:prstGeom prst="rect">
          <a:avLst/>
        </a:prstGeom>
      </xdr:spPr>
    </xdr:pic>
    <xdr:clientData/>
  </xdr:twoCellAnchor>
  <xdr:twoCellAnchor editAs="oneCell">
    <xdr:from>
      <xdr:col>6</xdr:col>
      <xdr:colOff>436246</xdr:colOff>
      <xdr:row>14</xdr:row>
      <xdr:rowOff>85726</xdr:rowOff>
    </xdr:from>
    <xdr:to>
      <xdr:col>7</xdr:col>
      <xdr:colOff>183833</xdr:colOff>
      <xdr:row>16</xdr:row>
      <xdr:rowOff>107633</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4459606" y="2859406"/>
          <a:ext cx="418147" cy="418147"/>
        </a:xfrm>
        <a:prstGeom prst="rect">
          <a:avLst/>
        </a:prstGeom>
      </xdr:spPr>
    </xdr:pic>
    <xdr:clientData/>
  </xdr:twoCellAnchor>
  <xdr:twoCellAnchor editAs="oneCell">
    <xdr:from>
      <xdr:col>1</xdr:col>
      <xdr:colOff>0</xdr:colOff>
      <xdr:row>10</xdr:row>
      <xdr:rowOff>56540</xdr:rowOff>
    </xdr:from>
    <xdr:to>
      <xdr:col>1</xdr:col>
      <xdr:colOff>542926</xdr:colOff>
      <xdr:row>13</xdr:row>
      <xdr:rowOff>5106</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6"/>
        <a:stretch>
          <a:fillRect/>
        </a:stretch>
      </xdr:blipFill>
      <xdr:spPr>
        <a:xfrm>
          <a:off x="670560" y="2037740"/>
          <a:ext cx="542926" cy="542926"/>
        </a:xfrm>
        <a:prstGeom prst="rect">
          <a:avLst/>
        </a:prstGeom>
      </xdr:spPr>
    </xdr:pic>
    <xdr:clientData/>
  </xdr:twoCellAnchor>
  <xdr:twoCellAnchor editAs="oneCell">
    <xdr:from>
      <xdr:col>5</xdr:col>
      <xdr:colOff>144780</xdr:colOff>
      <xdr:row>8</xdr:row>
      <xdr:rowOff>22860</xdr:rowOff>
    </xdr:from>
    <xdr:to>
      <xdr:col>6</xdr:col>
      <xdr:colOff>130835</xdr:colOff>
      <xdr:row>11</xdr:row>
      <xdr:rowOff>85115</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7"/>
        <a:stretch>
          <a:fillRect/>
        </a:stretch>
      </xdr:blipFill>
      <xdr:spPr>
        <a:xfrm>
          <a:off x="3497580" y="1607820"/>
          <a:ext cx="656615" cy="6566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250195</xdr:colOff>
      <xdr:row>1</xdr:row>
      <xdr:rowOff>43296</xdr:rowOff>
    </xdr:from>
    <xdr:to>
      <xdr:col>34</xdr:col>
      <xdr:colOff>404090</xdr:colOff>
      <xdr:row>59</xdr:row>
      <xdr:rowOff>0</xdr:rowOff>
    </xdr:to>
    <xdr:grpSp>
      <xdr:nvGrpSpPr>
        <xdr:cNvPr id="2" name="Group 1">
          <a:extLst>
            <a:ext uri="{FF2B5EF4-FFF2-40B4-BE49-F238E27FC236}">
              <a16:creationId xmlns:a16="http://schemas.microsoft.com/office/drawing/2014/main" id="{00000000-0008-0000-0800-000002000000}"/>
            </a:ext>
          </a:extLst>
        </xdr:cNvPr>
        <xdr:cNvGrpSpPr/>
      </xdr:nvGrpSpPr>
      <xdr:grpSpPr>
        <a:xfrm>
          <a:off x="4302650" y="233796"/>
          <a:ext cx="19065349" cy="11005704"/>
          <a:chOff x="1752600" y="190500"/>
          <a:chExt cx="13468350" cy="7776000"/>
        </a:xfrm>
        <a:solidFill>
          <a:srgbClr val="AE78D6"/>
        </a:solidFill>
      </xdr:grpSpPr>
      <xdr:sp macro="" textlink="">
        <xdr:nvSpPr>
          <xdr:cNvPr id="3" name="Rectangle: Rounded Corners 2">
            <a:extLst>
              <a:ext uri="{FF2B5EF4-FFF2-40B4-BE49-F238E27FC236}">
                <a16:creationId xmlns:a16="http://schemas.microsoft.com/office/drawing/2014/main" id="{00000000-0008-0000-0800-000003000000}"/>
              </a:ext>
            </a:extLst>
          </xdr:cNvPr>
          <xdr:cNvSpPr/>
        </xdr:nvSpPr>
        <xdr:spPr>
          <a:xfrm>
            <a:off x="1752600" y="190500"/>
            <a:ext cx="13468350" cy="7776000"/>
          </a:xfrm>
          <a:prstGeom prst="roundRect">
            <a:avLst>
              <a:gd name="adj" fmla="val 1112"/>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00000000-0008-0000-0800-000004000000}"/>
              </a:ext>
            </a:extLst>
          </xdr:cNvPr>
          <xdr:cNvSpPr/>
        </xdr:nvSpPr>
        <xdr:spPr>
          <a:xfrm>
            <a:off x="1852449" y="270899"/>
            <a:ext cx="7691601" cy="834001"/>
          </a:xfrm>
          <a:prstGeom prst="roundRect">
            <a:avLst>
              <a:gd name="adj" fmla="val 10000"/>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00000000-0008-0000-0800-000005000000}"/>
              </a:ext>
            </a:extLst>
          </xdr:cNvPr>
          <xdr:cNvSpPr/>
        </xdr:nvSpPr>
        <xdr:spPr>
          <a:xfrm>
            <a:off x="9658349" y="270899"/>
            <a:ext cx="5467351" cy="834001"/>
          </a:xfrm>
          <a:prstGeom prst="roundRect">
            <a:avLst>
              <a:gd name="adj" fmla="val 10000"/>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00000000-0008-0000-0800-000006000000}"/>
              </a:ext>
            </a:extLst>
          </xdr:cNvPr>
          <xdr:cNvSpPr/>
        </xdr:nvSpPr>
        <xdr:spPr>
          <a:xfrm>
            <a:off x="5819774" y="2304895"/>
            <a:ext cx="4819651" cy="2772878"/>
          </a:xfrm>
          <a:prstGeom prst="roundRect">
            <a:avLst>
              <a:gd name="adj" fmla="val 3303"/>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00000000-0008-0000-0800-000007000000}"/>
              </a:ext>
            </a:extLst>
          </xdr:cNvPr>
          <xdr:cNvGrpSpPr/>
        </xdr:nvGrpSpPr>
        <xdr:grpSpPr>
          <a:xfrm>
            <a:off x="1846116" y="1215714"/>
            <a:ext cx="13289109" cy="998848"/>
            <a:chOff x="1846116" y="1215714"/>
            <a:chExt cx="13403409" cy="998848"/>
          </a:xfrm>
          <a:grpFill/>
        </xdr:grpSpPr>
        <xdr:sp macro="" textlink="">
          <xdr:nvSpPr>
            <xdr:cNvPr id="22" name="Rectangle: Rounded Corners 21">
              <a:extLst>
                <a:ext uri="{FF2B5EF4-FFF2-40B4-BE49-F238E27FC236}">
                  <a16:creationId xmlns:a16="http://schemas.microsoft.com/office/drawing/2014/main" id="{00000000-0008-0000-0800-000016000000}"/>
                </a:ext>
              </a:extLst>
            </xdr:cNvPr>
            <xdr:cNvSpPr/>
          </xdr:nvSpPr>
          <xdr:spPr>
            <a:xfrm>
              <a:off x="1846116" y="1215714"/>
              <a:ext cx="2602058" cy="998848"/>
            </a:xfrm>
            <a:prstGeom prst="roundRect">
              <a:avLst>
                <a:gd name="adj" fmla="val 6048"/>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00000000-0008-0000-0800-000017000000}"/>
                </a:ext>
              </a:extLst>
            </xdr:cNvPr>
            <xdr:cNvSpPr/>
          </xdr:nvSpPr>
          <xdr:spPr>
            <a:xfrm>
              <a:off x="4546454" y="1215714"/>
              <a:ext cx="2602058" cy="998848"/>
            </a:xfrm>
            <a:prstGeom prst="roundRect">
              <a:avLst>
                <a:gd name="adj" fmla="val 6048"/>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00000000-0008-0000-0800-000018000000}"/>
                </a:ext>
              </a:extLst>
            </xdr:cNvPr>
            <xdr:cNvSpPr/>
          </xdr:nvSpPr>
          <xdr:spPr>
            <a:xfrm>
              <a:off x="7246792" y="1215714"/>
              <a:ext cx="2602058" cy="998848"/>
            </a:xfrm>
            <a:prstGeom prst="roundRect">
              <a:avLst>
                <a:gd name="adj" fmla="val 6048"/>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00000000-0008-0000-0800-000019000000}"/>
                </a:ext>
              </a:extLst>
            </xdr:cNvPr>
            <xdr:cNvSpPr/>
          </xdr:nvSpPr>
          <xdr:spPr>
            <a:xfrm>
              <a:off x="9947130" y="1215714"/>
              <a:ext cx="2602058" cy="998848"/>
            </a:xfrm>
            <a:prstGeom prst="roundRect">
              <a:avLst>
                <a:gd name="adj" fmla="val 6048"/>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00000000-0008-0000-0800-00001A000000}"/>
                </a:ext>
              </a:extLst>
            </xdr:cNvPr>
            <xdr:cNvSpPr/>
          </xdr:nvSpPr>
          <xdr:spPr>
            <a:xfrm>
              <a:off x="12647467" y="1215714"/>
              <a:ext cx="2602058" cy="998848"/>
            </a:xfrm>
            <a:prstGeom prst="roundRect">
              <a:avLst>
                <a:gd name="adj" fmla="val 6048"/>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00000000-0008-0000-0800-000008000000}"/>
              </a:ext>
            </a:extLst>
          </xdr:cNvPr>
          <xdr:cNvGrpSpPr/>
        </xdr:nvGrpSpPr>
        <xdr:grpSpPr>
          <a:xfrm>
            <a:off x="1847145" y="5162550"/>
            <a:ext cx="3867930" cy="2709509"/>
            <a:chOff x="1847145" y="2304895"/>
            <a:chExt cx="3867930" cy="2772878"/>
          </a:xfrm>
          <a:grpFill/>
        </xdr:grpSpPr>
        <xdr:sp macro="" textlink="">
          <xdr:nvSpPr>
            <xdr:cNvPr id="20" name="Rectangle: Rounded Corners 19">
              <a:extLst>
                <a:ext uri="{FF2B5EF4-FFF2-40B4-BE49-F238E27FC236}">
                  <a16:creationId xmlns:a16="http://schemas.microsoft.com/office/drawing/2014/main" id="{00000000-0008-0000-0800-000014000000}"/>
                </a:ext>
              </a:extLst>
            </xdr:cNvPr>
            <xdr:cNvSpPr/>
          </xdr:nvSpPr>
          <xdr:spPr>
            <a:xfrm>
              <a:off x="1847145" y="2304895"/>
              <a:ext cx="3867930" cy="2772878"/>
            </a:xfrm>
            <a:prstGeom prst="roundRect">
              <a:avLst>
                <a:gd name="adj" fmla="val 3303"/>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00000000-0008-0000-0800-000015000000}"/>
                </a:ext>
              </a:extLst>
            </xdr:cNvPr>
            <xdr:cNvCxnSpPr>
              <a:cxnSpLocks/>
            </xdr:cNvCxnSpPr>
          </xdr:nvCxnSpPr>
          <xdr:spPr>
            <a:xfrm flipV="1">
              <a:off x="1963706" y="2678637"/>
              <a:ext cx="3608419" cy="5300"/>
            </a:xfrm>
            <a:prstGeom prst="line">
              <a:avLst/>
            </a:prstGeom>
            <a:grpFill/>
            <a:ln/>
          </xdr:spPr>
          <xdr:style>
            <a:lnRef idx="1">
              <a:schemeClr val="accent3"/>
            </a:lnRef>
            <a:fillRef idx="2">
              <a:schemeClr val="accent3"/>
            </a:fillRef>
            <a:effectRef idx="1">
              <a:schemeClr val="accent3"/>
            </a:effectRef>
            <a:fontRef idx="minor">
              <a:schemeClr val="dk1"/>
            </a:fontRef>
          </xdr:style>
        </xdr:cxnSp>
      </xdr:grpSp>
      <xdr:cxnSp macro="">
        <xdr:nvCxnSpPr>
          <xdr:cNvPr id="9" name="Straight Connector 8">
            <a:extLst>
              <a:ext uri="{FF2B5EF4-FFF2-40B4-BE49-F238E27FC236}">
                <a16:creationId xmlns:a16="http://schemas.microsoft.com/office/drawing/2014/main" id="{00000000-0008-0000-0800-000009000000}"/>
              </a:ext>
            </a:extLst>
          </xdr:cNvPr>
          <xdr:cNvCxnSpPr>
            <a:cxnSpLocks/>
          </xdr:cNvCxnSpPr>
        </xdr:nvCxnSpPr>
        <xdr:spPr>
          <a:xfrm flipH="1">
            <a:off x="6021356" y="2667000"/>
            <a:ext cx="4464000" cy="2650"/>
          </a:xfrm>
          <a:prstGeom prst="line">
            <a:avLst/>
          </a:prstGeom>
          <a:grpFill/>
          <a:ln/>
        </xdr:spPr>
        <xdr:style>
          <a:lnRef idx="1">
            <a:schemeClr val="accent3"/>
          </a:lnRef>
          <a:fillRef idx="2">
            <a:schemeClr val="accent3"/>
          </a:fillRef>
          <a:effectRef idx="1">
            <a:schemeClr val="accent3"/>
          </a:effectRef>
          <a:fontRef idx="minor">
            <a:schemeClr val="dk1"/>
          </a:fontRef>
        </xdr:style>
      </xdr:cxnSp>
      <xdr:sp macro="" textlink="">
        <xdr:nvSpPr>
          <xdr:cNvPr id="10" name="Rectangle: Rounded Corners 9">
            <a:extLst>
              <a:ext uri="{FF2B5EF4-FFF2-40B4-BE49-F238E27FC236}">
                <a16:creationId xmlns:a16="http://schemas.microsoft.com/office/drawing/2014/main" id="{00000000-0008-0000-0800-00000A000000}"/>
              </a:ext>
            </a:extLst>
          </xdr:cNvPr>
          <xdr:cNvSpPr/>
        </xdr:nvSpPr>
        <xdr:spPr>
          <a:xfrm>
            <a:off x="10744199" y="2304895"/>
            <a:ext cx="4381501" cy="2772878"/>
          </a:xfrm>
          <a:prstGeom prst="roundRect">
            <a:avLst>
              <a:gd name="adj" fmla="val 3303"/>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00000000-0008-0000-0800-00000B000000}"/>
              </a:ext>
            </a:extLst>
          </xdr:cNvPr>
          <xdr:cNvCxnSpPr>
            <a:cxnSpLocks/>
          </xdr:cNvCxnSpPr>
        </xdr:nvCxnSpPr>
        <xdr:spPr>
          <a:xfrm flipV="1">
            <a:off x="10917205" y="2678637"/>
            <a:ext cx="4068000" cy="5300"/>
          </a:xfrm>
          <a:prstGeom prst="line">
            <a:avLst/>
          </a:prstGeom>
          <a:grpFill/>
          <a:ln/>
        </xdr:spPr>
        <xdr:style>
          <a:lnRef idx="1">
            <a:schemeClr val="accent3"/>
          </a:lnRef>
          <a:fillRef idx="2">
            <a:schemeClr val="accent3"/>
          </a:fillRef>
          <a:effectRef idx="1">
            <a:schemeClr val="accent3"/>
          </a:effectRef>
          <a:fontRef idx="minor">
            <a:schemeClr val="dk1"/>
          </a:fontRef>
        </xdr:style>
      </xdr:cxnSp>
      <xdr:sp macro="" textlink="">
        <xdr:nvSpPr>
          <xdr:cNvPr id="12" name="Rectangle: Rounded Corners 11">
            <a:extLst>
              <a:ext uri="{FF2B5EF4-FFF2-40B4-BE49-F238E27FC236}">
                <a16:creationId xmlns:a16="http://schemas.microsoft.com/office/drawing/2014/main" id="{00000000-0008-0000-0800-00000C000000}"/>
              </a:ext>
            </a:extLst>
          </xdr:cNvPr>
          <xdr:cNvSpPr/>
        </xdr:nvSpPr>
        <xdr:spPr>
          <a:xfrm>
            <a:off x="1847145" y="2314575"/>
            <a:ext cx="3867930" cy="2754668"/>
          </a:xfrm>
          <a:prstGeom prst="roundRect">
            <a:avLst>
              <a:gd name="adj" fmla="val 3303"/>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00000000-0008-0000-0800-00000D000000}"/>
              </a:ext>
            </a:extLst>
          </xdr:cNvPr>
          <xdr:cNvCxnSpPr>
            <a:cxnSpLocks/>
          </xdr:cNvCxnSpPr>
        </xdr:nvCxnSpPr>
        <xdr:spPr>
          <a:xfrm flipV="1">
            <a:off x="1963706" y="2666813"/>
            <a:ext cx="3608419" cy="5265"/>
          </a:xfrm>
          <a:prstGeom prst="line">
            <a:avLst/>
          </a:prstGeom>
          <a:grpFill/>
          <a:ln/>
        </xdr:spPr>
        <xdr:style>
          <a:lnRef idx="1">
            <a:schemeClr val="accent3"/>
          </a:lnRef>
          <a:fillRef idx="2">
            <a:schemeClr val="accent3"/>
          </a:fillRef>
          <a:effectRef idx="1">
            <a:schemeClr val="accent3"/>
          </a:effectRef>
          <a:fontRef idx="minor">
            <a:schemeClr val="dk1"/>
          </a:fontRef>
        </xdr:style>
      </xdr:cxnSp>
      <xdr:sp macro="" textlink="">
        <xdr:nvSpPr>
          <xdr:cNvPr id="14" name="Rectangle: Rounded Corners 13">
            <a:extLst>
              <a:ext uri="{FF2B5EF4-FFF2-40B4-BE49-F238E27FC236}">
                <a16:creationId xmlns:a16="http://schemas.microsoft.com/office/drawing/2014/main" id="{00000000-0008-0000-0800-00000E000000}"/>
              </a:ext>
            </a:extLst>
          </xdr:cNvPr>
          <xdr:cNvSpPr/>
        </xdr:nvSpPr>
        <xdr:spPr>
          <a:xfrm>
            <a:off x="5809545" y="5162550"/>
            <a:ext cx="3564000" cy="2709509"/>
          </a:xfrm>
          <a:prstGeom prst="roundRect">
            <a:avLst>
              <a:gd name="adj" fmla="val 3303"/>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00000000-0008-0000-0800-00000F000000}"/>
              </a:ext>
            </a:extLst>
          </xdr:cNvPr>
          <xdr:cNvCxnSpPr>
            <a:cxnSpLocks/>
          </xdr:cNvCxnSpPr>
        </xdr:nvCxnSpPr>
        <xdr:spPr>
          <a:xfrm flipV="1">
            <a:off x="6009569" y="5524500"/>
            <a:ext cx="3096000" cy="5179"/>
          </a:xfrm>
          <a:prstGeom prst="line">
            <a:avLst/>
          </a:prstGeom>
          <a:grpFill/>
          <a:ln/>
        </xdr:spPr>
        <xdr:style>
          <a:lnRef idx="1">
            <a:schemeClr val="accent3"/>
          </a:lnRef>
          <a:fillRef idx="2">
            <a:schemeClr val="accent3"/>
          </a:fillRef>
          <a:effectRef idx="1">
            <a:schemeClr val="accent3"/>
          </a:effectRef>
          <a:fontRef idx="minor">
            <a:schemeClr val="dk1"/>
          </a:fontRef>
        </xdr:style>
      </xdr:cxnSp>
      <xdr:sp macro="" textlink="">
        <xdr:nvSpPr>
          <xdr:cNvPr id="16" name="Rectangle: Rounded Corners 15">
            <a:extLst>
              <a:ext uri="{FF2B5EF4-FFF2-40B4-BE49-F238E27FC236}">
                <a16:creationId xmlns:a16="http://schemas.microsoft.com/office/drawing/2014/main" id="{00000000-0008-0000-0800-000010000000}"/>
              </a:ext>
            </a:extLst>
          </xdr:cNvPr>
          <xdr:cNvSpPr/>
        </xdr:nvSpPr>
        <xdr:spPr>
          <a:xfrm>
            <a:off x="9467145" y="5162550"/>
            <a:ext cx="2844000" cy="2700000"/>
          </a:xfrm>
          <a:prstGeom prst="roundRect">
            <a:avLst>
              <a:gd name="adj" fmla="val 3303"/>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00000000-0008-0000-0800-000011000000}"/>
              </a:ext>
            </a:extLst>
          </xdr:cNvPr>
          <xdr:cNvCxnSpPr>
            <a:cxnSpLocks/>
          </xdr:cNvCxnSpPr>
        </xdr:nvCxnSpPr>
        <xdr:spPr>
          <a:xfrm flipV="1">
            <a:off x="9686219" y="5524500"/>
            <a:ext cx="2448000" cy="5179"/>
          </a:xfrm>
          <a:prstGeom prst="line">
            <a:avLst/>
          </a:prstGeom>
          <a:grpFill/>
          <a:ln/>
        </xdr:spPr>
        <xdr:style>
          <a:lnRef idx="1">
            <a:schemeClr val="accent3"/>
          </a:lnRef>
          <a:fillRef idx="2">
            <a:schemeClr val="accent3"/>
          </a:fillRef>
          <a:effectRef idx="1">
            <a:schemeClr val="accent3"/>
          </a:effectRef>
          <a:fontRef idx="minor">
            <a:schemeClr val="dk1"/>
          </a:fontRef>
        </xdr:style>
      </xdr:cxnSp>
      <xdr:sp macro="" textlink="">
        <xdr:nvSpPr>
          <xdr:cNvPr id="18" name="Rectangle: Rounded Corners 17">
            <a:extLst>
              <a:ext uri="{FF2B5EF4-FFF2-40B4-BE49-F238E27FC236}">
                <a16:creationId xmlns:a16="http://schemas.microsoft.com/office/drawing/2014/main" id="{00000000-0008-0000-0800-000012000000}"/>
              </a:ext>
            </a:extLst>
          </xdr:cNvPr>
          <xdr:cNvSpPr/>
        </xdr:nvSpPr>
        <xdr:spPr>
          <a:xfrm>
            <a:off x="12419895" y="5162550"/>
            <a:ext cx="2700000" cy="2700000"/>
          </a:xfrm>
          <a:prstGeom prst="roundRect">
            <a:avLst>
              <a:gd name="adj" fmla="val 3303"/>
            </a:avLst>
          </a:prstGeom>
          <a:grp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00000000-0008-0000-0800-000013000000}"/>
              </a:ext>
            </a:extLst>
          </xdr:cNvPr>
          <xdr:cNvCxnSpPr>
            <a:cxnSpLocks/>
          </xdr:cNvCxnSpPr>
        </xdr:nvCxnSpPr>
        <xdr:spPr>
          <a:xfrm flipV="1">
            <a:off x="12543719" y="5514975"/>
            <a:ext cx="2448000" cy="5179"/>
          </a:xfrm>
          <a:prstGeom prst="line">
            <a:avLst/>
          </a:prstGeom>
          <a:grpFill/>
          <a:ln/>
        </xdr:spPr>
        <xdr:style>
          <a:lnRef idx="1">
            <a:schemeClr val="accent3"/>
          </a:lnRef>
          <a:fillRef idx="2">
            <a:schemeClr val="accent3"/>
          </a:fillRef>
          <a:effectRef idx="1">
            <a:schemeClr val="accent3"/>
          </a:effectRef>
          <a:fontRef idx="minor">
            <a:schemeClr val="dk1"/>
          </a:fontRef>
        </xdr:style>
      </xdr:cxnSp>
    </xdr:grpSp>
    <xdr:clientData/>
  </xdr:twoCellAnchor>
  <xdr:twoCellAnchor>
    <xdr:from>
      <xdr:col>6</xdr:col>
      <xdr:colOff>418521</xdr:colOff>
      <xdr:row>8</xdr:row>
      <xdr:rowOff>187613</xdr:rowOff>
    </xdr:from>
    <xdr:to>
      <xdr:col>34</xdr:col>
      <xdr:colOff>62582</xdr:colOff>
      <xdr:row>16</xdr:row>
      <xdr:rowOff>14431</xdr:rowOff>
    </xdr:to>
    <xdr:grpSp>
      <xdr:nvGrpSpPr>
        <xdr:cNvPr id="50" name="Group 49">
          <a:extLst>
            <a:ext uri="{FF2B5EF4-FFF2-40B4-BE49-F238E27FC236}">
              <a16:creationId xmlns:a16="http://schemas.microsoft.com/office/drawing/2014/main" id="{00000000-0008-0000-0800-000032000000}"/>
            </a:ext>
          </a:extLst>
        </xdr:cNvPr>
        <xdr:cNvGrpSpPr/>
      </xdr:nvGrpSpPr>
      <xdr:grpSpPr>
        <a:xfrm>
          <a:off x="4470976" y="1711613"/>
          <a:ext cx="18555515" cy="1350818"/>
          <a:chOff x="4401703" y="1803977"/>
          <a:chExt cx="18232243" cy="1443181"/>
        </a:xfrm>
      </xdr:grpSpPr>
      <xdr:grpSp>
        <xdr:nvGrpSpPr>
          <xdr:cNvPr id="45" name="Group 44">
            <a:extLst>
              <a:ext uri="{FF2B5EF4-FFF2-40B4-BE49-F238E27FC236}">
                <a16:creationId xmlns:a16="http://schemas.microsoft.com/office/drawing/2014/main" id="{00000000-0008-0000-0800-00002D000000}"/>
              </a:ext>
            </a:extLst>
          </xdr:cNvPr>
          <xdr:cNvGrpSpPr/>
        </xdr:nvGrpSpPr>
        <xdr:grpSpPr>
          <a:xfrm>
            <a:off x="4401703" y="1876136"/>
            <a:ext cx="3391479" cy="1342160"/>
            <a:chOff x="4401703" y="1876136"/>
            <a:chExt cx="3391479" cy="1342160"/>
          </a:xfrm>
        </xdr:grpSpPr>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4401703" y="1876136"/>
              <a:ext cx="2972956" cy="46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TOTAL EMPLOYEE</a:t>
              </a:r>
            </a:p>
          </xdr:txBody>
        </xdr:sp>
        <xdr:sp macro="" textlink="KPI!A7">
          <xdr:nvSpPr>
            <xdr:cNvPr id="29" name="TextBox 28">
              <a:extLst>
                <a:ext uri="{FF2B5EF4-FFF2-40B4-BE49-F238E27FC236}">
                  <a16:creationId xmlns:a16="http://schemas.microsoft.com/office/drawing/2014/main" id="{00000000-0008-0000-0800-00001D000000}"/>
                </a:ext>
              </a:extLst>
            </xdr:cNvPr>
            <xdr:cNvSpPr txBox="1"/>
          </xdr:nvSpPr>
          <xdr:spPr>
            <a:xfrm>
              <a:off x="4531591" y="2410114"/>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BA44A3E-9AC0-45FD-A36C-257EB137D7B2}"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132</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30" name="Picture 29">
              <a:extLst>
                <a:ext uri="{FF2B5EF4-FFF2-40B4-BE49-F238E27FC236}">
                  <a16:creationId xmlns:a16="http://schemas.microsoft.com/office/drawing/2014/main" id="{00000000-0008-0000-0800-00001E000000}"/>
                </a:ext>
              </a:extLst>
            </xdr:cNvPr>
            <xdr:cNvPicPr>
              <a:picLocks noChangeAspect="1"/>
            </xdr:cNvPicPr>
          </xdr:nvPicPr>
          <xdr:blipFill>
            <a:blip xmlns:r="http://schemas.openxmlformats.org/officeDocument/2006/relationships" r:embed="rId1"/>
            <a:stretch>
              <a:fillRect/>
            </a:stretch>
          </xdr:blipFill>
          <xdr:spPr>
            <a:xfrm>
              <a:off x="7365082" y="1919431"/>
              <a:ext cx="428100" cy="411700"/>
            </a:xfrm>
            <a:prstGeom prst="rect">
              <a:avLst/>
            </a:prstGeom>
          </xdr:spPr>
        </xdr:pic>
      </xdr:grpSp>
      <xdr:grpSp>
        <xdr:nvGrpSpPr>
          <xdr:cNvPr id="46" name="Group 45">
            <a:extLst>
              <a:ext uri="{FF2B5EF4-FFF2-40B4-BE49-F238E27FC236}">
                <a16:creationId xmlns:a16="http://schemas.microsoft.com/office/drawing/2014/main" id="{00000000-0008-0000-0800-00002E000000}"/>
              </a:ext>
            </a:extLst>
          </xdr:cNvPr>
          <xdr:cNvGrpSpPr/>
        </xdr:nvGrpSpPr>
        <xdr:grpSpPr>
          <a:xfrm>
            <a:off x="8247154" y="1803977"/>
            <a:ext cx="3370459" cy="1401620"/>
            <a:chOff x="8247154" y="1803977"/>
            <a:chExt cx="3370459" cy="1401620"/>
          </a:xfrm>
        </xdr:grpSpPr>
        <xdr:sp macro="" textlink="">
          <xdr:nvSpPr>
            <xdr:cNvPr id="35" name="TextBox 34">
              <a:extLst>
                <a:ext uri="{FF2B5EF4-FFF2-40B4-BE49-F238E27FC236}">
                  <a16:creationId xmlns:a16="http://schemas.microsoft.com/office/drawing/2014/main" id="{00000000-0008-0000-0800-000023000000}"/>
                </a:ext>
              </a:extLst>
            </xdr:cNvPr>
            <xdr:cNvSpPr txBox="1"/>
          </xdr:nvSpPr>
          <xdr:spPr>
            <a:xfrm>
              <a:off x="8298530" y="1842654"/>
              <a:ext cx="2972956" cy="46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p>
          </xdr:txBody>
        </xdr:sp>
        <xdr:sp macro="" textlink="KPI!B7">
          <xdr:nvSpPr>
            <xdr:cNvPr id="38" name="TextBox 37">
              <a:extLst>
                <a:ext uri="{FF2B5EF4-FFF2-40B4-BE49-F238E27FC236}">
                  <a16:creationId xmlns:a16="http://schemas.microsoft.com/office/drawing/2014/main" id="{00000000-0008-0000-0800-000026000000}"/>
                </a:ext>
              </a:extLst>
            </xdr:cNvPr>
            <xdr:cNvSpPr txBox="1"/>
          </xdr:nvSpPr>
          <xdr:spPr>
            <a:xfrm>
              <a:off x="8247154" y="2397415"/>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8F30BB-0E4B-410D-A149-677F3A744A19}"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32</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0" name="Picture 39">
              <a:extLst>
                <a:ext uri="{FF2B5EF4-FFF2-40B4-BE49-F238E27FC236}">
                  <a16:creationId xmlns:a16="http://schemas.microsoft.com/office/drawing/2014/main" id="{00000000-0008-0000-0800-000028000000}"/>
                </a:ext>
              </a:extLst>
            </xdr:cNvPr>
            <xdr:cNvPicPr>
              <a:picLocks noChangeAspect="1"/>
            </xdr:cNvPicPr>
          </xdr:nvPicPr>
          <xdr:blipFill>
            <a:blip xmlns:r="http://schemas.openxmlformats.org/officeDocument/2006/relationships" r:embed="rId2"/>
            <a:stretch>
              <a:fillRect/>
            </a:stretch>
          </xdr:blipFill>
          <xdr:spPr>
            <a:xfrm>
              <a:off x="10896022" y="1803977"/>
              <a:ext cx="721591" cy="735068"/>
            </a:xfrm>
            <a:prstGeom prst="rect">
              <a:avLst/>
            </a:prstGeom>
            <a:ln>
              <a:noFill/>
            </a:ln>
          </xdr:spPr>
        </xdr:pic>
      </xdr:grpSp>
      <xdr:grpSp>
        <xdr:nvGrpSpPr>
          <xdr:cNvPr id="47" name="Group 46">
            <a:extLst>
              <a:ext uri="{FF2B5EF4-FFF2-40B4-BE49-F238E27FC236}">
                <a16:creationId xmlns:a16="http://schemas.microsoft.com/office/drawing/2014/main" id="{00000000-0008-0000-0800-00002F000000}"/>
              </a:ext>
            </a:extLst>
          </xdr:cNvPr>
          <xdr:cNvGrpSpPr/>
        </xdr:nvGrpSpPr>
        <xdr:grpSpPr>
          <a:xfrm>
            <a:off x="11811812" y="1820141"/>
            <a:ext cx="3529211" cy="1391805"/>
            <a:chOff x="11811812" y="1820141"/>
            <a:chExt cx="3529211" cy="1391805"/>
          </a:xfrm>
        </xdr:grpSpPr>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1811812" y="1820141"/>
              <a:ext cx="3226142" cy="4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ACTIVE</a:t>
              </a:r>
              <a:r>
                <a:rPr lang="en-IN" sz="24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EMPLOYEES</a:t>
              </a:r>
              <a:endPar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D7">
          <xdr:nvSpPr>
            <xdr:cNvPr id="37" name="TextBox 36">
              <a:extLst>
                <a:ext uri="{FF2B5EF4-FFF2-40B4-BE49-F238E27FC236}">
                  <a16:creationId xmlns:a16="http://schemas.microsoft.com/office/drawing/2014/main" id="{00000000-0008-0000-0800-000025000000}"/>
                </a:ext>
              </a:extLst>
            </xdr:cNvPr>
            <xdr:cNvSpPr txBox="1"/>
          </xdr:nvSpPr>
          <xdr:spPr>
            <a:xfrm>
              <a:off x="12005777" y="2403764"/>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2EA9EC-7338-461F-9BFF-FA9CFF81A320}"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100</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1" name="Picture 40">
              <a:extLst>
                <a:ext uri="{FF2B5EF4-FFF2-40B4-BE49-F238E27FC236}">
                  <a16:creationId xmlns:a16="http://schemas.microsoft.com/office/drawing/2014/main" id="{00000000-0008-0000-0800-000029000000}"/>
                </a:ext>
              </a:extLst>
            </xdr:cNvPr>
            <xdr:cNvPicPr>
              <a:picLocks noChangeAspect="1"/>
            </xdr:cNvPicPr>
          </xdr:nvPicPr>
          <xdr:blipFill>
            <a:blip xmlns:r="http://schemas.openxmlformats.org/officeDocument/2006/relationships" r:embed="rId3"/>
            <a:stretch>
              <a:fillRect/>
            </a:stretch>
          </xdr:blipFill>
          <xdr:spPr>
            <a:xfrm>
              <a:off x="14872096" y="1904999"/>
              <a:ext cx="468927" cy="432956"/>
            </a:xfrm>
            <a:prstGeom prst="rect">
              <a:avLst/>
            </a:prstGeom>
          </xdr:spPr>
        </xdr:pic>
      </xdr:grpSp>
      <xdr:grpSp>
        <xdr:nvGrpSpPr>
          <xdr:cNvPr id="48" name="Group 47">
            <a:extLst>
              <a:ext uri="{FF2B5EF4-FFF2-40B4-BE49-F238E27FC236}">
                <a16:creationId xmlns:a16="http://schemas.microsoft.com/office/drawing/2014/main" id="{00000000-0008-0000-0800-000030000000}"/>
              </a:ext>
            </a:extLst>
          </xdr:cNvPr>
          <xdr:cNvGrpSpPr/>
        </xdr:nvGrpSpPr>
        <xdr:grpSpPr>
          <a:xfrm>
            <a:off x="15584868" y="1826491"/>
            <a:ext cx="3378541" cy="1420667"/>
            <a:chOff x="15584868" y="1826491"/>
            <a:chExt cx="3378541" cy="1420667"/>
          </a:xfrm>
        </xdr:grpSpPr>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15584868" y="1826491"/>
              <a:ext cx="2972956" cy="46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r>
                <a:rPr lang="en-IN" sz="24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RATE</a:t>
              </a:r>
              <a:endPar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E7">
          <xdr:nvSpPr>
            <xdr:cNvPr id="36" name="TextBox 35">
              <a:extLst>
                <a:ext uri="{FF2B5EF4-FFF2-40B4-BE49-F238E27FC236}">
                  <a16:creationId xmlns:a16="http://schemas.microsoft.com/office/drawing/2014/main" id="{00000000-0008-0000-0800-000024000000}"/>
                </a:ext>
              </a:extLst>
            </xdr:cNvPr>
            <xdr:cNvSpPr txBox="1"/>
          </xdr:nvSpPr>
          <xdr:spPr>
            <a:xfrm>
              <a:off x="15749967" y="2438976"/>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26C7782-32F9-4296-A13C-44332C73BAB1}"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24.24%</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2" name="Picture 41">
              <a:extLst>
                <a:ext uri="{FF2B5EF4-FFF2-40B4-BE49-F238E27FC236}">
                  <a16:creationId xmlns:a16="http://schemas.microsoft.com/office/drawing/2014/main" id="{00000000-0008-0000-0800-00002A000000}"/>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0"/>
                      </a14:imgEffect>
                    </a14:imgLayer>
                  </a14:imgProps>
                </a:ext>
              </a:extLst>
            </a:blip>
            <a:stretch>
              <a:fillRect/>
            </a:stretch>
          </xdr:blipFill>
          <xdr:spPr>
            <a:xfrm>
              <a:off x="18559318" y="1890569"/>
              <a:ext cx="404091" cy="413926"/>
            </a:xfrm>
            <a:prstGeom prst="rect">
              <a:avLst/>
            </a:prstGeom>
            <a:ln>
              <a:noFill/>
            </a:ln>
          </xdr:spPr>
        </xdr:pic>
      </xdr:grpSp>
      <xdr:grpSp>
        <xdr:nvGrpSpPr>
          <xdr:cNvPr id="49" name="Group 48">
            <a:extLst>
              <a:ext uri="{FF2B5EF4-FFF2-40B4-BE49-F238E27FC236}">
                <a16:creationId xmlns:a16="http://schemas.microsoft.com/office/drawing/2014/main" id="{00000000-0008-0000-0800-000031000000}"/>
              </a:ext>
            </a:extLst>
          </xdr:cNvPr>
          <xdr:cNvGrpSpPr/>
        </xdr:nvGrpSpPr>
        <xdr:grpSpPr>
          <a:xfrm>
            <a:off x="19285763" y="1832841"/>
            <a:ext cx="3348183" cy="1399886"/>
            <a:chOff x="19285763" y="1832841"/>
            <a:chExt cx="3348183" cy="1399886"/>
          </a:xfrm>
        </xdr:grpSpPr>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19285763" y="1832841"/>
              <a:ext cx="2972956" cy="46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rPr>
                <a:t>AVERAGE</a:t>
              </a:r>
              <a:r>
                <a:rPr lang="en-IN" sz="24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AGE</a:t>
              </a:r>
              <a:endParaRPr lang="en-IN" sz="2400" b="1">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C7">
          <xdr:nvSpPr>
            <xdr:cNvPr id="39" name="TextBox 38">
              <a:extLst>
                <a:ext uri="{FF2B5EF4-FFF2-40B4-BE49-F238E27FC236}">
                  <a16:creationId xmlns:a16="http://schemas.microsoft.com/office/drawing/2014/main" id="{00000000-0008-0000-0800-000027000000}"/>
                </a:ext>
              </a:extLst>
            </xdr:cNvPr>
            <xdr:cNvSpPr txBox="1"/>
          </xdr:nvSpPr>
          <xdr:spPr>
            <a:xfrm>
              <a:off x="19444514" y="2424545"/>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C4EF417-99B2-4DCF-9743-7623834D18F9}" type="TxLink">
                <a:rPr lang="en-US" sz="3600" b="0" i="0" u="none" strike="noStrike">
                  <a:solidFill>
                    <a:srgbClr val="0070C0"/>
                  </a:solidFill>
                  <a:latin typeface="Lato Black" panose="020F0502020204030203" pitchFamily="34" charset="0"/>
                  <a:ea typeface="Lato Black" panose="020F0502020204030203" pitchFamily="34" charset="0"/>
                  <a:cs typeface="Lato Black" panose="020F0502020204030203" pitchFamily="34" charset="0"/>
                </a:rPr>
                <a:pPr algn="ctr"/>
                <a:t>36</a:t>
              </a:fld>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43" name="Picture 42">
              <a:extLst>
                <a:ext uri="{FF2B5EF4-FFF2-40B4-BE49-F238E27FC236}">
                  <a16:creationId xmlns:a16="http://schemas.microsoft.com/office/drawing/2014/main" id="{00000000-0008-0000-0800-00002B000000}"/>
                </a:ext>
              </a:extLst>
            </xdr:cNvPr>
            <xdr:cNvPicPr>
              <a:picLocks noChangeAspect="1"/>
            </xdr:cNvPicPr>
          </xdr:nvPicPr>
          <xdr:blipFill>
            <a:blip xmlns:r="http://schemas.openxmlformats.org/officeDocument/2006/relationships" r:embed="rId6"/>
            <a:stretch>
              <a:fillRect/>
            </a:stretch>
          </xdr:blipFill>
          <xdr:spPr>
            <a:xfrm>
              <a:off x="22123977" y="1890567"/>
              <a:ext cx="476249" cy="438148"/>
            </a:xfrm>
            <a:prstGeom prst="rect">
              <a:avLst/>
            </a:prstGeom>
          </xdr:spPr>
        </xdr:pic>
      </xdr:grpSp>
    </xdr:grpSp>
    <xdr:clientData/>
  </xdr:twoCellAnchor>
  <xdr:twoCellAnchor>
    <xdr:from>
      <xdr:col>9</xdr:col>
      <xdr:colOff>28863</xdr:colOff>
      <xdr:row>2</xdr:row>
      <xdr:rowOff>173181</xdr:rowOff>
    </xdr:from>
    <xdr:to>
      <xdr:col>22</xdr:col>
      <xdr:colOff>360795</xdr:colOff>
      <xdr:row>7</xdr:row>
      <xdr:rowOff>115454</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6003636" y="577272"/>
          <a:ext cx="8962159"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a:solidFill>
                <a:srgbClr val="0070C0"/>
              </a:solidFill>
              <a:latin typeface="Lato Black" panose="020F0502020204030203" pitchFamily="34" charset="0"/>
              <a:ea typeface="Lato Black" panose="020F0502020204030203" pitchFamily="34" charset="0"/>
              <a:cs typeface="Lato Black" panose="020F0502020204030203" pitchFamily="34" charset="0"/>
            </a:rPr>
            <a:t>HR ANALYTICS DASHBOARD</a:t>
          </a:r>
        </a:p>
      </xdr:txBody>
    </xdr:sp>
    <xdr:clientData/>
  </xdr:twoCellAnchor>
  <xdr:twoCellAnchor editAs="oneCell">
    <xdr:from>
      <xdr:col>7</xdr:col>
      <xdr:colOff>134741</xdr:colOff>
      <xdr:row>2</xdr:row>
      <xdr:rowOff>101022</xdr:rowOff>
    </xdr:from>
    <xdr:to>
      <xdr:col>8</xdr:col>
      <xdr:colOff>519545</xdr:colOff>
      <xdr:row>7</xdr:row>
      <xdr:rowOff>132104</xdr:rowOff>
    </xdr:to>
    <xdr:pic>
      <xdr:nvPicPr>
        <xdr:cNvPr id="52" name="Picture 51">
          <a:extLst>
            <a:ext uri="{FF2B5EF4-FFF2-40B4-BE49-F238E27FC236}">
              <a16:creationId xmlns:a16="http://schemas.microsoft.com/office/drawing/2014/main" id="{00000000-0008-0000-0800-000034000000}"/>
            </a:ext>
          </a:extLst>
        </xdr:cNvPr>
        <xdr:cNvPicPr>
          <a:picLocks noChangeAspect="1"/>
        </xdr:cNvPicPr>
      </xdr:nvPicPr>
      <xdr:blipFill>
        <a:blip xmlns:r="http://schemas.openxmlformats.org/officeDocument/2006/relationships" r:embed="rId7"/>
        <a:stretch>
          <a:fillRect/>
        </a:stretch>
      </xdr:blipFill>
      <xdr:spPr>
        <a:xfrm>
          <a:off x="4781786" y="505113"/>
          <a:ext cx="1048668" cy="1041309"/>
        </a:xfrm>
        <a:prstGeom prst="rect">
          <a:avLst/>
        </a:prstGeom>
      </xdr:spPr>
    </xdr:pic>
    <xdr:clientData/>
  </xdr:twoCellAnchor>
  <xdr:twoCellAnchor>
    <xdr:from>
      <xdr:col>24</xdr:col>
      <xdr:colOff>317501</xdr:colOff>
      <xdr:row>2</xdr:row>
      <xdr:rowOff>86591</xdr:rowOff>
    </xdr:from>
    <xdr:to>
      <xdr:col>28</xdr:col>
      <xdr:colOff>533977</xdr:colOff>
      <xdr:row>7</xdr:row>
      <xdr:rowOff>101023</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16250228" y="490682"/>
          <a:ext cx="2871931" cy="102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JOB</a:t>
          </a:r>
        </a:p>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SATISFACTION</a:t>
          </a:r>
        </a:p>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RATING</a:t>
          </a:r>
        </a:p>
      </xdr:txBody>
    </xdr:sp>
    <xdr:clientData/>
  </xdr:twoCellAnchor>
  <xdr:twoCellAnchor editAs="oneCell">
    <xdr:from>
      <xdr:col>23</xdr:col>
      <xdr:colOff>250195</xdr:colOff>
      <xdr:row>2</xdr:row>
      <xdr:rowOff>129887</xdr:rowOff>
    </xdr:from>
    <xdr:to>
      <xdr:col>24</xdr:col>
      <xdr:colOff>548409</xdr:colOff>
      <xdr:row>7</xdr:row>
      <xdr:rowOff>91187</xdr:rowOff>
    </xdr:to>
    <xdr:pic>
      <xdr:nvPicPr>
        <xdr:cNvPr id="54" name="Picture 53">
          <a:extLst>
            <a:ext uri="{FF2B5EF4-FFF2-40B4-BE49-F238E27FC236}">
              <a16:creationId xmlns:a16="http://schemas.microsoft.com/office/drawing/2014/main" id="{00000000-0008-0000-0800-000036000000}"/>
            </a:ext>
          </a:extLst>
        </xdr:cNvPr>
        <xdr:cNvPicPr>
          <a:picLocks noChangeAspect="1"/>
        </xdr:cNvPicPr>
      </xdr:nvPicPr>
      <xdr:blipFill>
        <a:blip xmlns:r="http://schemas.openxmlformats.org/officeDocument/2006/relationships" r:embed="rId8"/>
        <a:stretch>
          <a:fillRect/>
        </a:stretch>
      </xdr:blipFill>
      <xdr:spPr>
        <a:xfrm>
          <a:off x="15519059" y="533978"/>
          <a:ext cx="962077" cy="971527"/>
        </a:xfrm>
        <a:prstGeom prst="rect">
          <a:avLst/>
        </a:prstGeom>
      </xdr:spPr>
    </xdr:pic>
    <xdr:clientData/>
  </xdr:twoCellAnchor>
  <xdr:twoCellAnchor>
    <xdr:from>
      <xdr:col>27</xdr:col>
      <xdr:colOff>649433</xdr:colOff>
      <xdr:row>2</xdr:row>
      <xdr:rowOff>28864</xdr:rowOff>
    </xdr:from>
    <xdr:to>
      <xdr:col>30</xdr:col>
      <xdr:colOff>115456</xdr:colOff>
      <xdr:row>7</xdr:row>
      <xdr:rowOff>144319</xdr:rowOff>
    </xdr:to>
    <xdr:graphicFrame macro="">
      <xdr:nvGraphicFramePr>
        <xdr:cNvPr id="56" name="Chart 55">
          <a:extLst>
            <a:ext uri="{FF2B5EF4-FFF2-40B4-BE49-F238E27FC236}">
              <a16:creationId xmlns:a16="http://schemas.microsoft.com/office/drawing/2014/main" id="{00000000-0008-0000-08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476250</xdr:colOff>
      <xdr:row>4</xdr:row>
      <xdr:rowOff>28862</xdr:rowOff>
    </xdr:from>
    <xdr:to>
      <xdr:col>29</xdr:col>
      <xdr:colOff>303069</xdr:colOff>
      <xdr:row>6</xdr:row>
      <xdr:rowOff>57726</xdr:rowOff>
    </xdr:to>
    <xdr:sp macro="" textlink="Rating!$B$6">
      <xdr:nvSpPr>
        <xdr:cNvPr id="57" name="TextBox 56">
          <a:extLst>
            <a:ext uri="{FF2B5EF4-FFF2-40B4-BE49-F238E27FC236}">
              <a16:creationId xmlns:a16="http://schemas.microsoft.com/office/drawing/2014/main" id="{00000000-0008-0000-0800-000039000000}"/>
            </a:ext>
          </a:extLst>
        </xdr:cNvPr>
        <xdr:cNvSpPr txBox="1"/>
      </xdr:nvSpPr>
      <xdr:spPr>
        <a:xfrm>
          <a:off x="19064432" y="837044"/>
          <a:ext cx="490682" cy="43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F086F7-41B4-40A7-9BB6-55D11AA380CB}"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3.9</a:t>
          </a:fld>
          <a:endParaRPr lang="en-IN" sz="16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30</xdr:col>
      <xdr:colOff>72160</xdr:colOff>
      <xdr:row>2</xdr:row>
      <xdr:rowOff>187614</xdr:rowOff>
    </xdr:from>
    <xdr:to>
      <xdr:col>34</xdr:col>
      <xdr:colOff>86590</xdr:colOff>
      <xdr:row>7</xdr:row>
      <xdr:rowOff>57726</xdr:rowOff>
    </xdr:to>
    <xdr:graphicFrame macro="">
      <xdr:nvGraphicFramePr>
        <xdr:cNvPr id="59" name="Chart 58">
          <a:extLst>
            <a:ext uri="{FF2B5EF4-FFF2-40B4-BE49-F238E27FC236}">
              <a16:creationId xmlns:a16="http://schemas.microsoft.com/office/drawing/2014/main" id="{00000000-0008-0000-08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202045</xdr:colOff>
      <xdr:row>3</xdr:row>
      <xdr:rowOff>101023</xdr:rowOff>
    </xdr:from>
    <xdr:to>
      <xdr:col>34</xdr:col>
      <xdr:colOff>28863</xdr:colOff>
      <xdr:row>6</xdr:row>
      <xdr:rowOff>115453</xdr:rowOff>
    </xdr:to>
    <xdr:sp macro="" textlink="">
      <xdr:nvSpPr>
        <xdr:cNvPr id="60" name="Freeform: Shape 59">
          <a:extLst>
            <a:ext uri="{FF2B5EF4-FFF2-40B4-BE49-F238E27FC236}">
              <a16:creationId xmlns:a16="http://schemas.microsoft.com/office/drawing/2014/main" id="{00000000-0008-0000-0800-00003C000000}"/>
            </a:ext>
          </a:extLst>
        </xdr:cNvPr>
        <xdr:cNvSpPr/>
      </xdr:nvSpPr>
      <xdr:spPr>
        <a:xfrm>
          <a:off x="20117954" y="707159"/>
          <a:ext cx="2482273" cy="620567"/>
        </a:xfrm>
        <a:custGeom>
          <a:avLst/>
          <a:gdLst>
            <a:gd name="connsiteX0" fmla="*/ 790785 w 2042160"/>
            <a:gd name="connsiteY0" fmla="*/ 284494 h 365760"/>
            <a:gd name="connsiteX1" fmla="*/ 914892 w 2042160"/>
            <a:gd name="connsiteY1" fmla="*/ 365760 h 365760"/>
            <a:gd name="connsiteX2" fmla="*/ 666679 w 2042160"/>
            <a:gd name="connsiteY2" fmla="*/ 365760 h 365760"/>
            <a:gd name="connsiteX3" fmla="*/ 0 w 2042160"/>
            <a:gd name="connsiteY3" fmla="*/ 0 h 365760"/>
            <a:gd name="connsiteX4" fmla="*/ 314960 w 2042160"/>
            <a:gd name="connsiteY4" fmla="*/ 0 h 365760"/>
            <a:gd name="connsiteX5" fmla="*/ 264593 w 2042160"/>
            <a:gd name="connsiteY5" fmla="*/ 139709 h 365760"/>
            <a:gd name="connsiteX6" fmla="*/ 101600 w 2042160"/>
            <a:gd name="connsiteY6" fmla="*/ 139708 h 365760"/>
            <a:gd name="connsiteX7" fmla="*/ 233465 w 2042160"/>
            <a:gd name="connsiteY7" fmla="*/ 226051 h 365760"/>
            <a:gd name="connsiteX8" fmla="*/ 183097 w 2042160"/>
            <a:gd name="connsiteY8" fmla="*/ 365759 h 365760"/>
            <a:gd name="connsiteX9" fmla="*/ 314960 w 2042160"/>
            <a:gd name="connsiteY9" fmla="*/ 279414 h 365760"/>
            <a:gd name="connsiteX10" fmla="*/ 446823 w 2042160"/>
            <a:gd name="connsiteY10" fmla="*/ 365759 h 365760"/>
            <a:gd name="connsiteX11" fmla="*/ 396455 w 2042160"/>
            <a:gd name="connsiteY11" fmla="*/ 226051 h 365760"/>
            <a:gd name="connsiteX12" fmla="*/ 528320 w 2042160"/>
            <a:gd name="connsiteY12" fmla="*/ 139708 h 365760"/>
            <a:gd name="connsiteX13" fmla="*/ 365327 w 2042160"/>
            <a:gd name="connsiteY13" fmla="*/ 139709 h 365760"/>
            <a:gd name="connsiteX14" fmla="*/ 314960 w 2042160"/>
            <a:gd name="connsiteY14" fmla="*/ 0 h 365760"/>
            <a:gd name="connsiteX15" fmla="*/ 1273386 w 2042160"/>
            <a:gd name="connsiteY15" fmla="*/ 0 h 365760"/>
            <a:gd name="connsiteX16" fmla="*/ 1223019 w 2042160"/>
            <a:gd name="connsiteY16" fmla="*/ 139709 h 365760"/>
            <a:gd name="connsiteX17" fmla="*/ 1060026 w 2042160"/>
            <a:gd name="connsiteY17" fmla="*/ 139708 h 365760"/>
            <a:gd name="connsiteX18" fmla="*/ 1191891 w 2042160"/>
            <a:gd name="connsiteY18" fmla="*/ 226051 h 365760"/>
            <a:gd name="connsiteX19" fmla="*/ 1141523 w 2042160"/>
            <a:gd name="connsiteY19" fmla="*/ 365759 h 365760"/>
            <a:gd name="connsiteX20" fmla="*/ 1273386 w 2042160"/>
            <a:gd name="connsiteY20" fmla="*/ 279414 h 365760"/>
            <a:gd name="connsiteX21" fmla="*/ 1405249 w 2042160"/>
            <a:gd name="connsiteY21" fmla="*/ 365759 h 365760"/>
            <a:gd name="connsiteX22" fmla="*/ 1354881 w 2042160"/>
            <a:gd name="connsiteY22" fmla="*/ 226051 h 365760"/>
            <a:gd name="connsiteX23" fmla="*/ 1486746 w 2042160"/>
            <a:gd name="connsiteY23" fmla="*/ 139708 h 365760"/>
            <a:gd name="connsiteX24" fmla="*/ 1323753 w 2042160"/>
            <a:gd name="connsiteY24" fmla="*/ 139709 h 365760"/>
            <a:gd name="connsiteX25" fmla="*/ 1273386 w 2042160"/>
            <a:gd name="connsiteY25" fmla="*/ 0 h 365760"/>
            <a:gd name="connsiteX26" fmla="*/ 1755987 w 2042160"/>
            <a:gd name="connsiteY26" fmla="*/ 0 h 365760"/>
            <a:gd name="connsiteX27" fmla="*/ 1705620 w 2042160"/>
            <a:gd name="connsiteY27" fmla="*/ 139709 h 365760"/>
            <a:gd name="connsiteX28" fmla="*/ 1542627 w 2042160"/>
            <a:gd name="connsiteY28" fmla="*/ 139708 h 365760"/>
            <a:gd name="connsiteX29" fmla="*/ 1674492 w 2042160"/>
            <a:gd name="connsiteY29" fmla="*/ 226051 h 365760"/>
            <a:gd name="connsiteX30" fmla="*/ 1624124 w 2042160"/>
            <a:gd name="connsiteY30" fmla="*/ 365759 h 365760"/>
            <a:gd name="connsiteX31" fmla="*/ 1755987 w 2042160"/>
            <a:gd name="connsiteY31" fmla="*/ 279414 h 365760"/>
            <a:gd name="connsiteX32" fmla="*/ 1887850 w 2042160"/>
            <a:gd name="connsiteY32" fmla="*/ 365759 h 365760"/>
            <a:gd name="connsiteX33" fmla="*/ 1837482 w 2042160"/>
            <a:gd name="connsiteY33" fmla="*/ 226051 h 365760"/>
            <a:gd name="connsiteX34" fmla="*/ 1969347 w 2042160"/>
            <a:gd name="connsiteY34" fmla="*/ 139708 h 365760"/>
            <a:gd name="connsiteX35" fmla="*/ 1806354 w 2042160"/>
            <a:gd name="connsiteY35" fmla="*/ 139709 h 365760"/>
            <a:gd name="connsiteX36" fmla="*/ 1755987 w 2042160"/>
            <a:gd name="connsiteY36" fmla="*/ 0 h 365760"/>
            <a:gd name="connsiteX37" fmla="*/ 2042160 w 2042160"/>
            <a:gd name="connsiteY37" fmla="*/ 0 h 365760"/>
            <a:gd name="connsiteX38" fmla="*/ 2042160 w 2042160"/>
            <a:gd name="connsiteY38" fmla="*/ 365760 h 365760"/>
            <a:gd name="connsiteX39" fmla="*/ 920817 w 2042160"/>
            <a:gd name="connsiteY39" fmla="*/ 365760 h 365760"/>
            <a:gd name="connsiteX40" fmla="*/ 872280 w 2042160"/>
            <a:gd name="connsiteY40" fmla="*/ 231131 h 365760"/>
            <a:gd name="connsiteX41" fmla="*/ 1004145 w 2042160"/>
            <a:gd name="connsiteY41" fmla="*/ 144788 h 365760"/>
            <a:gd name="connsiteX42" fmla="*/ 841152 w 2042160"/>
            <a:gd name="connsiteY42" fmla="*/ 144789 h 365760"/>
            <a:gd name="connsiteX43" fmla="*/ 790785 w 2042160"/>
            <a:gd name="connsiteY43" fmla="*/ 5080 h 365760"/>
            <a:gd name="connsiteX44" fmla="*/ 740418 w 2042160"/>
            <a:gd name="connsiteY44" fmla="*/ 144789 h 365760"/>
            <a:gd name="connsiteX45" fmla="*/ 577425 w 2042160"/>
            <a:gd name="connsiteY45" fmla="*/ 144788 h 365760"/>
            <a:gd name="connsiteX46" fmla="*/ 709290 w 2042160"/>
            <a:gd name="connsiteY46" fmla="*/ 231131 h 365760"/>
            <a:gd name="connsiteX47" fmla="*/ 660753 w 2042160"/>
            <a:gd name="connsiteY47" fmla="*/ 365760 h 365760"/>
            <a:gd name="connsiteX48" fmla="*/ 0 w 2042160"/>
            <a:gd name="connsiteY48" fmla="*/ 365760 h 365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Lst>
          <a:rect l="l" t="t" r="r" b="b"/>
          <a:pathLst>
            <a:path w="2042160" h="365760">
              <a:moveTo>
                <a:pt x="790785" y="284494"/>
              </a:moveTo>
              <a:lnTo>
                <a:pt x="914892" y="365760"/>
              </a:lnTo>
              <a:lnTo>
                <a:pt x="666679" y="365760"/>
              </a:lnTo>
              <a:close/>
              <a:moveTo>
                <a:pt x="0" y="0"/>
              </a:moveTo>
              <a:lnTo>
                <a:pt x="314960" y="0"/>
              </a:lnTo>
              <a:lnTo>
                <a:pt x="264593" y="139709"/>
              </a:lnTo>
              <a:lnTo>
                <a:pt x="101600" y="139708"/>
              </a:lnTo>
              <a:lnTo>
                <a:pt x="233465" y="226051"/>
              </a:lnTo>
              <a:lnTo>
                <a:pt x="183097" y="365759"/>
              </a:lnTo>
              <a:lnTo>
                <a:pt x="314960" y="279414"/>
              </a:lnTo>
              <a:lnTo>
                <a:pt x="446823" y="365759"/>
              </a:lnTo>
              <a:lnTo>
                <a:pt x="396455" y="226051"/>
              </a:lnTo>
              <a:lnTo>
                <a:pt x="528320" y="139708"/>
              </a:lnTo>
              <a:lnTo>
                <a:pt x="365327" y="139709"/>
              </a:lnTo>
              <a:lnTo>
                <a:pt x="314960" y="0"/>
              </a:lnTo>
              <a:lnTo>
                <a:pt x="1273386" y="0"/>
              </a:lnTo>
              <a:lnTo>
                <a:pt x="1223019" y="139709"/>
              </a:lnTo>
              <a:lnTo>
                <a:pt x="1060026" y="139708"/>
              </a:lnTo>
              <a:lnTo>
                <a:pt x="1191891" y="226051"/>
              </a:lnTo>
              <a:lnTo>
                <a:pt x="1141523" y="365759"/>
              </a:lnTo>
              <a:lnTo>
                <a:pt x="1273386" y="279414"/>
              </a:lnTo>
              <a:lnTo>
                <a:pt x="1405249" y="365759"/>
              </a:lnTo>
              <a:lnTo>
                <a:pt x="1354881" y="226051"/>
              </a:lnTo>
              <a:lnTo>
                <a:pt x="1486746" y="139708"/>
              </a:lnTo>
              <a:lnTo>
                <a:pt x="1323753" y="139709"/>
              </a:lnTo>
              <a:lnTo>
                <a:pt x="1273386" y="0"/>
              </a:lnTo>
              <a:lnTo>
                <a:pt x="1755987" y="0"/>
              </a:lnTo>
              <a:lnTo>
                <a:pt x="1705620" y="139709"/>
              </a:lnTo>
              <a:lnTo>
                <a:pt x="1542627" y="139708"/>
              </a:lnTo>
              <a:lnTo>
                <a:pt x="1674492" y="226051"/>
              </a:lnTo>
              <a:lnTo>
                <a:pt x="1624124" y="365759"/>
              </a:lnTo>
              <a:lnTo>
                <a:pt x="1755987" y="279414"/>
              </a:lnTo>
              <a:lnTo>
                <a:pt x="1887850" y="365759"/>
              </a:lnTo>
              <a:lnTo>
                <a:pt x="1837482" y="226051"/>
              </a:lnTo>
              <a:lnTo>
                <a:pt x="1969347" y="139708"/>
              </a:lnTo>
              <a:lnTo>
                <a:pt x="1806354" y="139709"/>
              </a:lnTo>
              <a:lnTo>
                <a:pt x="1755987" y="0"/>
              </a:lnTo>
              <a:lnTo>
                <a:pt x="2042160" y="0"/>
              </a:lnTo>
              <a:lnTo>
                <a:pt x="2042160" y="365760"/>
              </a:lnTo>
              <a:lnTo>
                <a:pt x="920817" y="365760"/>
              </a:lnTo>
              <a:lnTo>
                <a:pt x="872280" y="231131"/>
              </a:lnTo>
              <a:lnTo>
                <a:pt x="1004145" y="144788"/>
              </a:lnTo>
              <a:lnTo>
                <a:pt x="841152" y="144789"/>
              </a:lnTo>
              <a:lnTo>
                <a:pt x="790785" y="5080"/>
              </a:lnTo>
              <a:lnTo>
                <a:pt x="740418" y="144789"/>
              </a:lnTo>
              <a:lnTo>
                <a:pt x="577425" y="144788"/>
              </a:lnTo>
              <a:lnTo>
                <a:pt x="709290" y="231131"/>
              </a:lnTo>
              <a:lnTo>
                <a:pt x="660753" y="365760"/>
              </a:lnTo>
              <a:lnTo>
                <a:pt x="0" y="365760"/>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274205</xdr:colOff>
      <xdr:row>31</xdr:row>
      <xdr:rowOff>115454</xdr:rowOff>
    </xdr:from>
    <xdr:to>
      <xdr:col>8</xdr:col>
      <xdr:colOff>346364</xdr:colOff>
      <xdr:row>34</xdr:row>
      <xdr:rowOff>129886</xdr:rowOff>
    </xdr:to>
    <xdr:sp macro="" textlink="'Gender and education'!$C$8">
      <xdr:nvSpPr>
        <xdr:cNvPr id="71" name="TextBox 70">
          <a:extLst>
            <a:ext uri="{FF2B5EF4-FFF2-40B4-BE49-F238E27FC236}">
              <a16:creationId xmlns:a16="http://schemas.microsoft.com/office/drawing/2014/main" id="{00000000-0008-0000-0800-000047000000}"/>
            </a:ext>
          </a:extLst>
        </xdr:cNvPr>
        <xdr:cNvSpPr txBox="1"/>
      </xdr:nvSpPr>
      <xdr:spPr>
        <a:xfrm>
          <a:off x="4921250" y="6378863"/>
          <a:ext cx="736023" cy="620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020273-D5A8-40BE-8309-CCDED1F2B9EB}" type="TxLink">
            <a:rPr lang="en-US" sz="2000" b="1" i="0" u="none" strike="noStrike">
              <a:solidFill>
                <a:schemeClr val="tx2">
                  <a:lumMod val="50000"/>
                </a:schemeClr>
              </a:solidFill>
              <a:latin typeface="Lato Black" panose="020F0502020204030203" pitchFamily="34" charset="0"/>
              <a:ea typeface="Lato Black" panose="020F0502020204030203" pitchFamily="34" charset="0"/>
              <a:cs typeface="Lato Black" panose="020F0502020204030203" pitchFamily="34" charset="0"/>
            </a:rPr>
            <a:pPr algn="ctr"/>
            <a:t>39%</a:t>
          </a:fld>
          <a:endParaRPr lang="en-IN" sz="2000" b="1">
            <a:solidFill>
              <a:schemeClr val="tx2">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404091</xdr:colOff>
      <xdr:row>17</xdr:row>
      <xdr:rowOff>57727</xdr:rowOff>
    </xdr:from>
    <xdr:to>
      <xdr:col>14</xdr:col>
      <xdr:colOff>420194</xdr:colOff>
      <xdr:row>36</xdr:row>
      <xdr:rowOff>86590</xdr:rowOff>
    </xdr:to>
    <xdr:grpSp>
      <xdr:nvGrpSpPr>
        <xdr:cNvPr id="96" name="Group 95">
          <a:extLst>
            <a:ext uri="{FF2B5EF4-FFF2-40B4-BE49-F238E27FC236}">
              <a16:creationId xmlns:a16="http://schemas.microsoft.com/office/drawing/2014/main" id="{00000000-0008-0000-0800-000060000000}"/>
            </a:ext>
          </a:extLst>
        </xdr:cNvPr>
        <xdr:cNvGrpSpPr/>
      </xdr:nvGrpSpPr>
      <xdr:grpSpPr>
        <a:xfrm>
          <a:off x="4456546" y="3296227"/>
          <a:ext cx="5419375" cy="3648363"/>
          <a:chOff x="4387273" y="3492500"/>
          <a:chExt cx="5327012" cy="3867726"/>
        </a:xfrm>
      </xdr:grpSpPr>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4647045" y="3492500"/>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TOTAL EMPLOYEE</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BY GENDER</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grpSp>
        <xdr:nvGrpSpPr>
          <xdr:cNvPr id="95" name="Group 94">
            <a:extLst>
              <a:ext uri="{FF2B5EF4-FFF2-40B4-BE49-F238E27FC236}">
                <a16:creationId xmlns:a16="http://schemas.microsoft.com/office/drawing/2014/main" id="{00000000-0008-0000-0800-00005F000000}"/>
              </a:ext>
            </a:extLst>
          </xdr:cNvPr>
          <xdr:cNvGrpSpPr/>
        </xdr:nvGrpSpPr>
        <xdr:grpSpPr>
          <a:xfrm>
            <a:off x="4387273" y="4546023"/>
            <a:ext cx="5327012" cy="2814203"/>
            <a:chOff x="4387273" y="4546023"/>
            <a:chExt cx="5327012" cy="2814203"/>
          </a:xfrm>
        </xdr:grpSpPr>
        <xdr:grpSp>
          <xdr:nvGrpSpPr>
            <xdr:cNvPr id="76" name="Group 75">
              <a:extLst>
                <a:ext uri="{FF2B5EF4-FFF2-40B4-BE49-F238E27FC236}">
                  <a16:creationId xmlns:a16="http://schemas.microsoft.com/office/drawing/2014/main" id="{00000000-0008-0000-0800-00004C000000}"/>
                </a:ext>
              </a:extLst>
            </xdr:cNvPr>
            <xdr:cNvGrpSpPr/>
          </xdr:nvGrpSpPr>
          <xdr:grpSpPr>
            <a:xfrm>
              <a:off x="4387273" y="5801589"/>
              <a:ext cx="5327012" cy="1558637"/>
              <a:chOff x="4387273" y="5801589"/>
              <a:chExt cx="5327012" cy="1558637"/>
            </a:xfrm>
          </xdr:grpSpPr>
          <xdr:graphicFrame macro="">
            <xdr:nvGraphicFramePr>
              <xdr:cNvPr id="61" name="Chart 60">
                <a:extLst>
                  <a:ext uri="{FF2B5EF4-FFF2-40B4-BE49-F238E27FC236}">
                    <a16:creationId xmlns:a16="http://schemas.microsoft.com/office/drawing/2014/main" id="{00000000-0008-0000-0800-00003D000000}"/>
                  </a:ext>
                </a:extLst>
              </xdr:cNvPr>
              <xdr:cNvGraphicFramePr>
                <a:graphicFrameLocks/>
              </xdr:cNvGraphicFramePr>
            </xdr:nvGraphicFramePr>
            <xdr:xfrm>
              <a:off x="4387273" y="5801589"/>
              <a:ext cx="1717386" cy="1558637"/>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62" name="Chart 61">
                <a:extLst>
                  <a:ext uri="{FF2B5EF4-FFF2-40B4-BE49-F238E27FC236}">
                    <a16:creationId xmlns:a16="http://schemas.microsoft.com/office/drawing/2014/main" id="{00000000-0008-0000-0800-00003E000000}"/>
                  </a:ext>
                </a:extLst>
              </xdr:cNvPr>
              <xdr:cNvGraphicFramePr>
                <a:graphicFrameLocks/>
              </xdr:cNvGraphicFramePr>
            </xdr:nvGraphicFramePr>
            <xdr:xfrm>
              <a:off x="8081818" y="5816021"/>
              <a:ext cx="1632467" cy="1529773"/>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68" name="Graphic 67" descr="Female Profile with solid fill">
                <a:extLst>
                  <a:ext uri="{FF2B5EF4-FFF2-40B4-BE49-F238E27FC236}">
                    <a16:creationId xmlns:a16="http://schemas.microsoft.com/office/drawing/2014/main" id="{00000000-0008-0000-0800-000044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018068" y="6083011"/>
                <a:ext cx="914400" cy="914400"/>
              </a:xfrm>
              <a:prstGeom prst="rect">
                <a:avLst/>
              </a:prstGeom>
            </xdr:spPr>
          </xdr:pic>
          <xdr:pic>
            <xdr:nvPicPr>
              <xdr:cNvPr id="70" name="Graphic 69" descr="Male profile with solid fill">
                <a:extLst>
                  <a:ext uri="{FF2B5EF4-FFF2-40B4-BE49-F238E27FC236}">
                    <a16:creationId xmlns:a16="http://schemas.microsoft.com/office/drawing/2014/main" id="{00000000-0008-0000-0800-000046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302501" y="6083011"/>
                <a:ext cx="914400" cy="914400"/>
              </a:xfrm>
              <a:prstGeom prst="rect">
                <a:avLst/>
              </a:prstGeom>
            </xdr:spPr>
          </xdr:pic>
        </xdr:grpSp>
        <mc:AlternateContent xmlns:mc="http://schemas.openxmlformats.org/markup-compatibility/2006" xmlns:a14="http://schemas.microsoft.com/office/drawing/2010/main">
          <mc:Choice Requires="a14">
            <xdr:graphicFrame macro="">
              <xdr:nvGraphicFramePr>
                <xdr:cNvPr id="75" name="Gender 3">
                  <a:extLst>
                    <a:ext uri="{FF2B5EF4-FFF2-40B4-BE49-F238E27FC236}">
                      <a16:creationId xmlns:a16="http://schemas.microsoft.com/office/drawing/2014/main" id="{00000000-0008-0000-0800-00004B000000}"/>
                    </a:ext>
                  </a:extLst>
                </xdr:cNvPr>
                <xdr:cNvGraphicFramePr/>
              </xdr:nvGraphicFramePr>
              <xdr:xfrm>
                <a:off x="5296477" y="4546023"/>
                <a:ext cx="3338262" cy="86384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296477" y="4546023"/>
                  <a:ext cx="3338262" cy="863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15</xdr:col>
      <xdr:colOff>43295</xdr:colOff>
      <xdr:row>17</xdr:row>
      <xdr:rowOff>43295</xdr:rowOff>
    </xdr:from>
    <xdr:to>
      <xdr:col>24</xdr:col>
      <xdr:colOff>591705</xdr:colOff>
      <xdr:row>36</xdr:row>
      <xdr:rowOff>115455</xdr:rowOff>
    </xdr:to>
    <xdr:grpSp>
      <xdr:nvGrpSpPr>
        <xdr:cNvPr id="94" name="Group 93">
          <a:extLst>
            <a:ext uri="{FF2B5EF4-FFF2-40B4-BE49-F238E27FC236}">
              <a16:creationId xmlns:a16="http://schemas.microsoft.com/office/drawing/2014/main" id="{00000000-0008-0000-0800-00005E000000}"/>
            </a:ext>
          </a:extLst>
        </xdr:cNvPr>
        <xdr:cNvGrpSpPr/>
      </xdr:nvGrpSpPr>
      <xdr:grpSpPr>
        <a:xfrm>
          <a:off x="10174431" y="3281795"/>
          <a:ext cx="6627092" cy="3691660"/>
          <a:chOff x="10001250" y="3478068"/>
          <a:chExt cx="6523182" cy="3911023"/>
        </a:xfrm>
      </xdr:grpSpPr>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10078264" y="3478068"/>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EDUCATION</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graphicFrame macro="">
        <xdr:nvGraphicFramePr>
          <xdr:cNvPr id="77" name="Chart 76">
            <a:extLst>
              <a:ext uri="{FF2B5EF4-FFF2-40B4-BE49-F238E27FC236}">
                <a16:creationId xmlns:a16="http://schemas.microsoft.com/office/drawing/2014/main" id="{00000000-0008-0000-0800-00004D000000}"/>
              </a:ext>
            </a:extLst>
          </xdr:cNvPr>
          <xdr:cNvGraphicFramePr>
            <a:graphicFrameLocks/>
          </xdr:cNvGraphicFramePr>
        </xdr:nvGraphicFramePr>
        <xdr:xfrm>
          <a:off x="10001250" y="4156362"/>
          <a:ext cx="6523182" cy="3232729"/>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25</xdr:col>
      <xdr:colOff>101023</xdr:colOff>
      <xdr:row>17</xdr:row>
      <xdr:rowOff>72159</xdr:rowOff>
    </xdr:from>
    <xdr:to>
      <xdr:col>34</xdr:col>
      <xdr:colOff>317500</xdr:colOff>
      <xdr:row>37</xdr:row>
      <xdr:rowOff>129886</xdr:rowOff>
    </xdr:to>
    <xdr:grpSp>
      <xdr:nvGrpSpPr>
        <xdr:cNvPr id="93" name="Group 92">
          <a:extLst>
            <a:ext uri="{FF2B5EF4-FFF2-40B4-BE49-F238E27FC236}">
              <a16:creationId xmlns:a16="http://schemas.microsoft.com/office/drawing/2014/main" id="{00000000-0008-0000-0800-00005D000000}"/>
            </a:ext>
          </a:extLst>
        </xdr:cNvPr>
        <xdr:cNvGrpSpPr/>
      </xdr:nvGrpSpPr>
      <xdr:grpSpPr>
        <a:xfrm>
          <a:off x="16986250" y="3310659"/>
          <a:ext cx="6295159" cy="3867727"/>
          <a:chOff x="16697614" y="3506932"/>
          <a:chExt cx="6191250" cy="4098636"/>
        </a:xfrm>
      </xdr:grpSpPr>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16962241" y="3506932"/>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BY JOB ROLE</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mc:AlternateContent xmlns:mc="http://schemas.openxmlformats.org/markup-compatibility/2006">
        <mc:Choice xmlns:cx1="http://schemas.microsoft.com/office/drawing/2015/9/8/chartex" Requires="cx1">
          <xdr:graphicFrame macro="">
            <xdr:nvGraphicFramePr>
              <xdr:cNvPr id="78" name="Chart 77">
                <a:extLst>
                  <a:ext uri="{FF2B5EF4-FFF2-40B4-BE49-F238E27FC236}">
                    <a16:creationId xmlns:a16="http://schemas.microsoft.com/office/drawing/2014/main" id="{00000000-0008-0000-0800-00004E000000}"/>
                  </a:ext>
                </a:extLst>
              </xdr:cNvPr>
              <xdr:cNvGraphicFramePr/>
            </xdr:nvGraphicFramePr>
            <xdr:xfrm>
              <a:off x="16697614" y="4084205"/>
              <a:ext cx="6191250" cy="3521363"/>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6697614" y="4084205"/>
                <a:ext cx="6191250" cy="35213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6</xdr:col>
      <xdr:colOff>582127</xdr:colOff>
      <xdr:row>38</xdr:row>
      <xdr:rowOff>158751</xdr:rowOff>
    </xdr:from>
    <xdr:to>
      <xdr:col>13</xdr:col>
      <xdr:colOff>279060</xdr:colOff>
      <xdr:row>41</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4565309" y="7836478"/>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DEPARTMENT</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WISE ATTRITION</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48149</xdr:colOff>
      <xdr:row>38</xdr:row>
      <xdr:rowOff>144319</xdr:rowOff>
    </xdr:from>
    <xdr:to>
      <xdr:col>21</xdr:col>
      <xdr:colOff>408946</xdr:colOff>
      <xdr:row>40</xdr:row>
      <xdr:rowOff>187614</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10006104" y="7822046"/>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BY AGE GROUP</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22</xdr:col>
      <xdr:colOff>460322</xdr:colOff>
      <xdr:row>38</xdr:row>
      <xdr:rowOff>152400</xdr:rowOff>
    </xdr:from>
    <xdr:to>
      <xdr:col>29</xdr:col>
      <xdr:colOff>157255</xdr:colOff>
      <xdr:row>40</xdr:row>
      <xdr:rowOff>195695</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15065322" y="7830127"/>
          <a:ext cx="4343978"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C00000"/>
              </a:solidFill>
              <a:latin typeface="Lato Black" panose="020F0502020204030203" pitchFamily="34" charset="0"/>
              <a:ea typeface="Lato Black" panose="020F0502020204030203" pitchFamily="34" charset="0"/>
              <a:cs typeface="Lato Black" panose="020F0502020204030203" pitchFamily="34" charset="0"/>
            </a:rPr>
            <a:t>ATTRITION</a:t>
          </a:r>
          <a:r>
            <a:rPr lang="en-IN" sz="18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BY MARITAL STATUS</a:t>
          </a:r>
          <a:endParaRPr lang="en-IN" sz="18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28</xdr:col>
      <xdr:colOff>596558</xdr:colOff>
      <xdr:row>38</xdr:row>
      <xdr:rowOff>115454</xdr:rowOff>
    </xdr:from>
    <xdr:to>
      <xdr:col>34</xdr:col>
      <xdr:colOff>144317</xdr:colOff>
      <xdr:row>40</xdr:row>
      <xdr:rowOff>101022</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184740" y="7793181"/>
          <a:ext cx="3530941"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FILTER</a:t>
          </a:r>
          <a:r>
            <a:rPr lang="en-IN" sz="2000"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PANEL</a:t>
          </a:r>
          <a:endPar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389659</xdr:colOff>
      <xdr:row>41</xdr:row>
      <xdr:rowOff>14431</xdr:rowOff>
    </xdr:from>
    <xdr:to>
      <xdr:col>14</xdr:col>
      <xdr:colOff>476249</xdr:colOff>
      <xdr:row>58</xdr:row>
      <xdr:rowOff>43296</xdr:rowOff>
    </xdr:to>
    <xdr:graphicFrame macro="">
      <xdr:nvGraphicFramePr>
        <xdr:cNvPr id="83" name="Chart 82">
          <a:extLst>
            <a:ext uri="{FF2B5EF4-FFF2-40B4-BE49-F238E27FC236}">
              <a16:creationId xmlns:a16="http://schemas.microsoft.com/office/drawing/2014/main" id="{00000000-0008-0000-08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577273</xdr:colOff>
      <xdr:row>41</xdr:row>
      <xdr:rowOff>28863</xdr:rowOff>
    </xdr:from>
    <xdr:to>
      <xdr:col>22</xdr:col>
      <xdr:colOff>216477</xdr:colOff>
      <xdr:row>57</xdr:row>
      <xdr:rowOff>187614</xdr:rowOff>
    </xdr:to>
    <xdr:graphicFrame macro="">
      <xdr:nvGraphicFramePr>
        <xdr:cNvPr id="84" name="Chart 83">
          <a:extLst>
            <a:ext uri="{FF2B5EF4-FFF2-40B4-BE49-F238E27FC236}">
              <a16:creationId xmlns:a16="http://schemas.microsoft.com/office/drawing/2014/main" id="{00000000-0008-0000-08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389659</xdr:colOff>
      <xdr:row>41</xdr:row>
      <xdr:rowOff>14432</xdr:rowOff>
    </xdr:from>
    <xdr:to>
      <xdr:col>28</xdr:col>
      <xdr:colOff>303068</xdr:colOff>
      <xdr:row>58</xdr:row>
      <xdr:rowOff>0</xdr:rowOff>
    </xdr:to>
    <mc:AlternateContent xmlns:mc="http://schemas.openxmlformats.org/markup-compatibility/2006">
      <mc:Choice xmlns:cx2="http://schemas.microsoft.com/office/drawing/2015/10/21/chartex" Requires="cx2">
        <xdr:graphicFrame macro="">
          <xdr:nvGraphicFramePr>
            <xdr:cNvPr id="85" name="Chart 84">
              <a:extLst>
                <a:ext uri="{FF2B5EF4-FFF2-40B4-BE49-F238E27FC236}">
                  <a16:creationId xmlns:a16="http://schemas.microsoft.com/office/drawing/2014/main" id="{00000000-0008-0000-0800-00005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5141979" y="8137352"/>
              <a:ext cx="3936769" cy="33536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28</xdr:col>
      <xdr:colOff>505114</xdr:colOff>
      <xdr:row>43</xdr:row>
      <xdr:rowOff>144317</xdr:rowOff>
    </xdr:from>
    <xdr:to>
      <xdr:col>31</xdr:col>
      <xdr:colOff>635001</xdr:colOff>
      <xdr:row>54</xdr:row>
      <xdr:rowOff>158750</xdr:rowOff>
    </xdr:to>
    <mc:AlternateContent xmlns:mc="http://schemas.openxmlformats.org/markup-compatibility/2006" xmlns:a14="http://schemas.microsoft.com/office/drawing/2010/main">
      <mc:Choice Requires="a14">
        <xdr:graphicFrame macro="">
          <xdr:nvGraphicFramePr>
            <xdr:cNvPr id="86" name="Education Field 2">
              <a:extLst>
                <a:ext uri="{FF2B5EF4-FFF2-40B4-BE49-F238E27FC236}">
                  <a16:creationId xmlns:a16="http://schemas.microsoft.com/office/drawing/2014/main" id="{00000000-0008-0000-0800-000056000000}"/>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9093296" y="8832272"/>
              <a:ext cx="2121478" cy="2236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649432</xdr:colOff>
      <xdr:row>45</xdr:row>
      <xdr:rowOff>86595</xdr:rowOff>
    </xdr:from>
    <xdr:to>
      <xdr:col>34</xdr:col>
      <xdr:colOff>216477</xdr:colOff>
      <xdr:row>52</xdr:row>
      <xdr:rowOff>86592</xdr:rowOff>
    </xdr:to>
    <mc:AlternateContent xmlns:mc="http://schemas.openxmlformats.org/markup-compatibility/2006" xmlns:a14="http://schemas.microsoft.com/office/drawing/2010/main">
      <mc:Choice Requires="a14">
        <xdr:graphicFrame macro="">
          <xdr:nvGraphicFramePr>
            <xdr:cNvPr id="87" name="Department 1">
              <a:extLst>
                <a:ext uri="{FF2B5EF4-FFF2-40B4-BE49-F238E27FC236}">
                  <a16:creationId xmlns:a16="http://schemas.microsoft.com/office/drawing/2014/main" id="{00000000-0008-0000-0800-000057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1229205" y="9178640"/>
              <a:ext cx="1558636" cy="1414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577273</xdr:colOff>
      <xdr:row>41</xdr:row>
      <xdr:rowOff>101022</xdr:rowOff>
    </xdr:from>
    <xdr:to>
      <xdr:col>31</xdr:col>
      <xdr:colOff>591704</xdr:colOff>
      <xdr:row>43</xdr:row>
      <xdr:rowOff>72159</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165455" y="8384886"/>
          <a:ext cx="2006022" cy="375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70C0"/>
              </a:solidFill>
              <a:latin typeface="Lato Black" panose="020F0502020204030203" pitchFamily="34" charset="0"/>
              <a:ea typeface="Lato Black" panose="020F0502020204030203" pitchFamily="34" charset="0"/>
              <a:cs typeface="Lato Black" panose="020F0502020204030203" pitchFamily="34" charset="0"/>
            </a:rPr>
            <a:t>EDUCATION</a:t>
          </a:r>
          <a:r>
            <a:rPr lang="en-IN" sz="1600" baseline="0">
              <a:solidFill>
                <a:srgbClr val="0070C0"/>
              </a:solidFill>
              <a:latin typeface="Lato Black" panose="020F0502020204030203" pitchFamily="34" charset="0"/>
              <a:ea typeface="Lato Black" panose="020F0502020204030203" pitchFamily="34" charset="0"/>
              <a:cs typeface="Lato Black" panose="020F0502020204030203" pitchFamily="34" charset="0"/>
            </a:rPr>
            <a:t> fIELD</a:t>
          </a:r>
          <a:endParaRPr lang="en-IN" sz="1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31</xdr:col>
      <xdr:colOff>639853</xdr:colOff>
      <xdr:row>42</xdr:row>
      <xdr:rowOff>187614</xdr:rowOff>
    </xdr:from>
    <xdr:to>
      <xdr:col>34</xdr:col>
      <xdr:colOff>654284</xdr:colOff>
      <xdr:row>44</xdr:row>
      <xdr:rowOff>158751</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21219626" y="8673523"/>
          <a:ext cx="2006022" cy="375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70C0"/>
              </a:solidFill>
              <a:latin typeface="Lato Black" panose="020F0502020204030203" pitchFamily="34" charset="0"/>
              <a:ea typeface="Lato Black" panose="020F0502020204030203" pitchFamily="34" charset="0"/>
              <a:cs typeface="Lato Black" panose="020F0502020204030203" pitchFamily="34" charset="0"/>
            </a:rPr>
            <a:t>DEPARTMENT</a:t>
          </a:r>
        </a:p>
      </xdr:txBody>
    </xdr:sp>
    <xdr:clientData/>
  </xdr:twoCellAnchor>
  <xdr:twoCellAnchor>
    <xdr:from>
      <xdr:col>7</xdr:col>
      <xdr:colOff>639855</xdr:colOff>
      <xdr:row>21</xdr:row>
      <xdr:rowOff>144318</xdr:rowOff>
    </xdr:from>
    <xdr:to>
      <xdr:col>10</xdr:col>
      <xdr:colOff>654286</xdr:colOff>
      <xdr:row>23</xdr:row>
      <xdr:rowOff>115456</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5286900" y="4387273"/>
          <a:ext cx="2006022" cy="375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70C0"/>
              </a:solidFill>
              <a:latin typeface="Lato Black" panose="020F0502020204030203" pitchFamily="34" charset="0"/>
              <a:ea typeface="Lato Black" panose="020F0502020204030203" pitchFamily="34" charset="0"/>
              <a:cs typeface="Lato Black" panose="020F0502020204030203" pitchFamily="34" charset="0"/>
            </a:rPr>
            <a:t>GENDER</a:t>
          </a:r>
        </a:p>
      </xdr:txBody>
    </xdr:sp>
    <xdr:clientData/>
  </xdr:twoCellAnchor>
</xdr:wsDr>
</file>

<file path=xl/drawings/drawing9.xml><?xml version="1.0" encoding="utf-8"?>
<c:userShapes xmlns:c="http://schemas.openxmlformats.org/drawingml/2006/chart">
  <cdr:relSizeAnchor xmlns:cdr="http://schemas.openxmlformats.org/drawingml/2006/chartDrawing">
    <cdr:from>
      <cdr:x>0.26097</cdr:x>
      <cdr:y>0.37283</cdr:y>
    </cdr:from>
    <cdr:to>
      <cdr:x>0.7426</cdr:x>
      <cdr:y>0.87736</cdr:y>
    </cdr:to>
    <cdr:sp macro="" textlink="'Gender and education'!$C$9">
      <cdr:nvSpPr>
        <cdr:cNvPr id="2" name="TextBox 70">
          <a:extLst xmlns:a="http://schemas.openxmlformats.org/drawingml/2006/main">
            <a:ext uri="{FF2B5EF4-FFF2-40B4-BE49-F238E27FC236}">
              <a16:creationId xmlns:a16="http://schemas.microsoft.com/office/drawing/2014/main" id="{5394ED42-8146-4A34-AFEE-045381118419}"/>
            </a:ext>
          </a:extLst>
        </cdr:cNvPr>
        <cdr:cNvSpPr txBox="1"/>
      </cdr:nvSpPr>
      <cdr:spPr>
        <a:xfrm xmlns:a="http://schemas.openxmlformats.org/drawingml/2006/main">
          <a:off x="426027" y="570345"/>
          <a:ext cx="786246" cy="77181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1E2ABDF0-4DCC-49ED-8270-EB418715681C}" type="TxLink">
            <a:rPr lang="en-US" sz="20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61%</a:t>
          </a:fld>
          <a:endParaRPr lang="en-IN" sz="2000" b="1">
            <a:solidFill>
              <a:schemeClr val="tx2">
                <a:lumMod val="50000"/>
              </a:schemeClr>
            </a:solidFill>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43.723983564814" createdVersion="8" refreshedVersion="8" minRefreshableVersion="3" recordCount="1470" xr:uid="{4B365EA1-AB1B-48DF-8EE8-AF8B1F05BAEF}">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77522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2D8F3-1E0F-4965-BC1F-FE2CDDE15E55}"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h="1" x="5"/>
        <item h="1" x="0"/>
        <item h="1" x="3"/>
        <item h="1" x="2"/>
        <item h="1"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1781775256"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E44C5A-28B8-4D76-9CB0-C4A69DB284E1}" name="Education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B22"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h="1" x="5"/>
        <item h="1" x="0"/>
        <item h="1" x="3"/>
        <item h="1" x="2"/>
        <item h="1"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i>
    <i>
      <x v="4"/>
    </i>
    <i>
      <x v="3"/>
    </i>
    <i>
      <x v="1"/>
    </i>
    <i t="grand">
      <x/>
    </i>
  </rowItems>
  <colItems count="1">
    <i/>
  </colItems>
  <dataFields count="1">
    <dataField name="Sum of CF_attrition count" fld="1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47EC2-7A40-4B70-8551-BC455D54AFEF}"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h="1" x="5"/>
        <item h="1" x="0"/>
        <item h="1" x="3"/>
        <item h="1" x="2"/>
        <item h="1"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2AA134-1F7E-4E95-B5DA-4F9149FF24AE}" name="attrition by job ro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h="1" x="5"/>
        <item h="1" x="0"/>
        <item h="1" x="3"/>
        <item h="1" x="2"/>
        <item h="1"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D2ED54-1F08-4E9B-A0D1-FCF8D9E41768}"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h="1" x="5"/>
        <item h="1" x="0"/>
        <item h="1" x="3"/>
        <item h="1" x="2"/>
        <item h="1"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9" baseItem="1781775256"/>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1E4A83-30B6-471D-A5F8-9CC825E74B48}" name="Department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h="1" x="5"/>
        <item h="1" x="0"/>
        <item h="1" x="3"/>
        <item h="1" x="2"/>
        <item h="1"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EBA5F5-C54E-4B42-AACB-7CBC138EF582}" name="Attrition by marit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8"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h="1" x="5"/>
        <item h="1" x="0"/>
        <item h="1" x="3"/>
        <item h="1" x="2"/>
        <item h="1"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EC2B3C-A10F-408F-9297-D38524D23CE2}" name="Attrition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h="1" x="5"/>
        <item h="1" x="0"/>
        <item h="1" x="3"/>
        <item h="1" x="2"/>
        <item h="1"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4"/>
    </i>
    <i>
      <x v="1"/>
    </i>
    <i>
      <x v="3"/>
    </i>
    <i>
      <x v="2"/>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6481BB14-1B63-4491-A602-B07E84580273}" sourceName="Education Field">
  <pivotTables>
    <pivotTable tabId="9" name="Gender"/>
    <pivotTable tabId="12" name="Attrition by age group"/>
    <pivotTable tabId="12" name="Attrition by marital status"/>
    <pivotTable tabId="10" name="attrition by job role"/>
    <pivotTable tabId="11" name="Department wise attrition"/>
    <pivotTable tabId="9" name="Education wise attrition"/>
    <pivotTable tabId="7" name="KPI"/>
    <pivotTable tabId="8" name="Rating"/>
  </pivotTables>
  <data>
    <tabular pivotCacheId="1877522886">
      <items count="6">
        <i x="5"/>
        <i x="0"/>
        <i x="3"/>
        <i x="2"/>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E94D3DFF-B3A2-4F6B-9C04-5B9EAD98B2D4}" sourceName="Gender">
  <pivotTables>
    <pivotTable tabId="9" name="Gender"/>
    <pivotTable tabId="12" name="Attrition by age group"/>
    <pivotTable tabId="12" name="Attrition by marital status"/>
    <pivotTable tabId="10" name="attrition by job role"/>
    <pivotTable tabId="11" name="Department wise attrition"/>
    <pivotTable tabId="7" name="KPI"/>
    <pivotTable tabId="8" name="Rating"/>
    <pivotTable tabId="9" name="Education wise attrition"/>
  </pivotTables>
  <data>
    <tabular pivotCacheId="187752288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6D2BF56-E7E8-4748-8B1C-E62453E9389A}" sourceName="Department">
  <pivotTables>
    <pivotTable tabId="11" name="Department wise attrition"/>
    <pivotTable tabId="12" name="Attrition by age group"/>
    <pivotTable tabId="12" name="Attrition by marital status"/>
    <pivotTable tabId="10" name="attrition by job role"/>
    <pivotTable tabId="9" name="Gender"/>
    <pivotTable tabId="7" name="KPI"/>
    <pivotTable tabId="8" name="Rating"/>
    <pivotTable tabId="9" name="Education wise attrition"/>
  </pivotTables>
  <data>
    <tabular pivotCacheId="187752288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642B9006-03F5-4025-AB16-08BF18BB46D7}" cache="Slicer_Education_Field1" caption="Education Field" rowHeight="262466"/>
  <slicer name="Gender 1" xr10:uid="{0C579B78-8915-4B39-8195-21BA6F31CE2F}" cache="Slicer_Gender2" caption="Gende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CFFB1401-21A1-45BE-839F-8B2928996A6E}" cache="Slicer_Education_Field1" caption="Education Field" rowHeight="262466"/>
  <slicer name="Gender 2" xr10:uid="{85048A2E-EE63-423F-B8F9-F38DEF37E7EA}" cache="Slicer_Gender2" caption="Gender"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1AA7039-4F97-43CC-B214-F34E59ABCEDA}" cache="Slicer_Gender2" caption="Gender"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6477C50-A4AC-464C-9BF2-8BF47B069E54}" cache="Slicer_Department" caption="Department" rowHeight="26246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987AAAB7-E1C5-4ED7-9EB0-23BE55057FFA}" cache="Slicer_Education_Field1" style="Slicer1" rowHeight="262466"/>
  <slicer name="Gender 3" xr10:uid="{70469215-15C1-4E88-8869-C1D03904AF8B}" cache="Slicer_Gender2" columnCount="2" style="Slicer1" rowHeight="360000"/>
  <slicer name="Department 1" xr10:uid="{35F4744D-FAFA-4043-A782-3474FE6B5ECB}" cache="Slicer_Department" style="Slicer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CA77-AF0E-42F2-8A0E-405C4BD316E7}">
  <dimension ref="A3:B10"/>
  <sheetViews>
    <sheetView workbookViewId="0">
      <selection activeCell="E15" sqref="E15"/>
    </sheetView>
  </sheetViews>
  <sheetFormatPr defaultRowHeight="15.6" x14ac:dyDescent="0.3"/>
  <cols>
    <col min="1" max="1" width="23.69921875" bestFit="1" customWidth="1"/>
  </cols>
  <sheetData>
    <row r="3" spans="1:2" x14ac:dyDescent="0.3">
      <c r="A3" t="s">
        <v>1562</v>
      </c>
    </row>
    <row r="4" spans="1:2" x14ac:dyDescent="0.3">
      <c r="A4" s="1">
        <v>3.9090909090909092</v>
      </c>
    </row>
    <row r="6" spans="1:2" x14ac:dyDescent="0.3">
      <c r="A6" t="s">
        <v>1563</v>
      </c>
      <c r="B6" s="1">
        <f>GETPIVOTDATA("Job Satisfaction",$A$3)</f>
        <v>3.9090909090909092</v>
      </c>
    </row>
    <row r="7" spans="1:2" x14ac:dyDescent="0.3">
      <c r="A7" t="s">
        <v>1564</v>
      </c>
      <c r="B7" s="1">
        <f>4-B6</f>
        <v>9.0909090909090828E-2</v>
      </c>
    </row>
    <row r="9" spans="1:2" x14ac:dyDescent="0.3">
      <c r="A9" t="s">
        <v>1565</v>
      </c>
      <c r="B9">
        <f>B6/4</f>
        <v>0.97727272727272729</v>
      </c>
    </row>
    <row r="10" spans="1:2" x14ac:dyDescent="0.3">
      <c r="B10">
        <f>B7/4</f>
        <v>2.2727272727272707E-2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F901-9421-4F25-9C40-28C7D017F5BB}">
  <dimension ref="A3:D22"/>
  <sheetViews>
    <sheetView workbookViewId="0">
      <selection activeCell="B18" sqref="B18"/>
    </sheetView>
  </sheetViews>
  <sheetFormatPr defaultRowHeight="15.6" x14ac:dyDescent="0.3"/>
  <cols>
    <col min="1" max="1" width="16" bestFit="1" customWidth="1"/>
    <col min="2" max="2" width="22.796875" bestFit="1" customWidth="1"/>
    <col min="4" max="4" width="15.5" bestFit="1" customWidth="1"/>
  </cols>
  <sheetData>
    <row r="3" spans="1:3" x14ac:dyDescent="0.3">
      <c r="A3" s="6" t="s">
        <v>1566</v>
      </c>
      <c r="B3" t="s">
        <v>1568</v>
      </c>
    </row>
    <row r="4" spans="1:3" x14ac:dyDescent="0.3">
      <c r="A4" s="7" t="s">
        <v>51</v>
      </c>
      <c r="B4" s="9">
        <v>52</v>
      </c>
    </row>
    <row r="5" spans="1:3" x14ac:dyDescent="0.3">
      <c r="A5" s="7" t="s">
        <v>62</v>
      </c>
      <c r="B5" s="9">
        <v>80</v>
      </c>
    </row>
    <row r="6" spans="1:3" x14ac:dyDescent="0.3">
      <c r="A6" s="7" t="s">
        <v>1567</v>
      </c>
      <c r="B6" s="9">
        <v>132</v>
      </c>
    </row>
    <row r="8" spans="1:3" x14ac:dyDescent="0.3">
      <c r="A8" s="7" t="s">
        <v>51</v>
      </c>
      <c r="B8">
        <f>IFERROR(GETPIVOTDATA("Employee Count",$A$3,"Gender","Female"),0)</f>
        <v>52</v>
      </c>
      <c r="C8" s="3">
        <f>IFERROR(B8/($B$10),0)</f>
        <v>0.39393939393939392</v>
      </c>
    </row>
    <row r="9" spans="1:3" x14ac:dyDescent="0.3">
      <c r="A9" s="7" t="s">
        <v>62</v>
      </c>
      <c r="B9">
        <f>IFERROR(GETPIVOTDATA("Employee Count",$A$3,"Gender","Male"),0)</f>
        <v>80</v>
      </c>
      <c r="C9" s="3">
        <f>IFERROR(B9/($B$10),0)</f>
        <v>0.60606060606060608</v>
      </c>
    </row>
    <row r="10" spans="1:3" x14ac:dyDescent="0.3">
      <c r="B10">
        <f>GETPIVOTDATA("Employee Count",$A$3)</f>
        <v>132</v>
      </c>
    </row>
    <row r="16" spans="1:3" x14ac:dyDescent="0.3">
      <c r="A16" s="6" t="s">
        <v>1566</v>
      </c>
      <c r="B16" t="s">
        <v>1555</v>
      </c>
    </row>
    <row r="17" spans="1:4" x14ac:dyDescent="0.3">
      <c r="A17" s="7" t="s">
        <v>134</v>
      </c>
      <c r="B17" s="9">
        <v>2</v>
      </c>
      <c r="D17" s="7"/>
    </row>
    <row r="18" spans="1:4" x14ac:dyDescent="0.3">
      <c r="A18" s="7" t="s">
        <v>55</v>
      </c>
      <c r="B18" s="9">
        <v>4</v>
      </c>
      <c r="D18" s="7"/>
    </row>
    <row r="19" spans="1:4" x14ac:dyDescent="0.3">
      <c r="A19" s="7" t="s">
        <v>71</v>
      </c>
      <c r="B19" s="9">
        <v>4</v>
      </c>
      <c r="D19" s="7"/>
    </row>
    <row r="20" spans="1:4" x14ac:dyDescent="0.3">
      <c r="A20" s="7" t="s">
        <v>65</v>
      </c>
      <c r="B20" s="9">
        <v>6</v>
      </c>
      <c r="D20" s="7"/>
    </row>
    <row r="21" spans="1:4" x14ac:dyDescent="0.3">
      <c r="A21" s="7" t="s">
        <v>77</v>
      </c>
      <c r="B21" s="9">
        <v>16</v>
      </c>
      <c r="D21" s="7"/>
    </row>
    <row r="22" spans="1:4" x14ac:dyDescent="0.3">
      <c r="A22" s="7" t="s">
        <v>1567</v>
      </c>
      <c r="B22" s="9">
        <v>32</v>
      </c>
      <c r="D22" s="7"/>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8E1E-DAA0-482F-9F58-20931BF1FB27}">
  <dimension ref="A3:E13"/>
  <sheetViews>
    <sheetView workbookViewId="0">
      <selection activeCell="I19" sqref="I19"/>
    </sheetView>
  </sheetViews>
  <sheetFormatPr defaultRowHeight="15.6" x14ac:dyDescent="0.3"/>
  <cols>
    <col min="1" max="1" width="23.296875" bestFit="1" customWidth="1"/>
    <col min="2" max="2" width="22.796875" bestFit="1" customWidth="1"/>
    <col min="4" max="4" width="22.796875" bestFit="1" customWidth="1"/>
  </cols>
  <sheetData>
    <row r="3" spans="1:5" x14ac:dyDescent="0.3">
      <c r="A3" s="6" t="s">
        <v>1566</v>
      </c>
      <c r="B3" t="s">
        <v>1555</v>
      </c>
      <c r="D3" t="s">
        <v>1570</v>
      </c>
      <c r="E3" t="s">
        <v>0</v>
      </c>
    </row>
    <row r="4" spans="1:5" x14ac:dyDescent="0.3">
      <c r="A4" s="7" t="s">
        <v>83</v>
      </c>
      <c r="B4" s="9">
        <v>1</v>
      </c>
      <c r="D4" t="str">
        <f>A4</f>
        <v>Healthcare Representative</v>
      </c>
      <c r="E4">
        <f>GETPIVOTDATA("CF_attrition count",$A$3,"Job Role","Healthcare Representative")</f>
        <v>1</v>
      </c>
    </row>
    <row r="5" spans="1:5" x14ac:dyDescent="0.3">
      <c r="A5" s="7" t="s">
        <v>163</v>
      </c>
      <c r="B5" s="9">
        <v>2</v>
      </c>
      <c r="D5" t="str">
        <f t="shared" ref="D5:D12" si="0">A5</f>
        <v>Human Resources</v>
      </c>
      <c r="E5">
        <f>GETPIVOTDATA("CF_attrition count",$A$3,"Job Role","Human Resources")</f>
        <v>2</v>
      </c>
    </row>
    <row r="6" spans="1:5" x14ac:dyDescent="0.3">
      <c r="A6" s="7" t="s">
        <v>68</v>
      </c>
      <c r="B6" s="9">
        <v>8</v>
      </c>
      <c r="D6" t="str">
        <f t="shared" si="0"/>
        <v>Laboratory Technician</v>
      </c>
      <c r="E6">
        <f>GETPIVOTDATA("CF_attrition count",$A$3,"Job Role","Laboratory Technician")</f>
        <v>8</v>
      </c>
    </row>
    <row r="7" spans="1:5" x14ac:dyDescent="0.3">
      <c r="A7" s="7" t="s">
        <v>95</v>
      </c>
      <c r="B7" s="9">
        <v>0</v>
      </c>
      <c r="D7" t="str">
        <f t="shared" si="0"/>
        <v>Manager</v>
      </c>
      <c r="E7">
        <f>GETPIVOTDATA("CF_attrition count",$A$3,"Job Role","Manager")</f>
        <v>0</v>
      </c>
    </row>
    <row r="8" spans="1:5" x14ac:dyDescent="0.3">
      <c r="A8" s="7" t="s">
        <v>81</v>
      </c>
      <c r="B8" s="9">
        <v>1</v>
      </c>
      <c r="D8" t="str">
        <f t="shared" si="0"/>
        <v>Manufacturing Director</v>
      </c>
      <c r="E8">
        <f>GETPIVOTDATA("CF_attrition count",$A$3,"Job Role","Manufacturing Director")</f>
        <v>1</v>
      </c>
    </row>
    <row r="9" spans="1:5" x14ac:dyDescent="0.3">
      <c r="A9" s="7" t="s">
        <v>101</v>
      </c>
      <c r="B9" s="9">
        <v>1</v>
      </c>
      <c r="D9" t="str">
        <f t="shared" si="0"/>
        <v>Research Director</v>
      </c>
      <c r="E9">
        <f>GETPIVOTDATA("CF_attrition count",$A$3,"Job Role","Research Director")</f>
        <v>1</v>
      </c>
    </row>
    <row r="10" spans="1:5" x14ac:dyDescent="0.3">
      <c r="A10" s="7" t="s">
        <v>63</v>
      </c>
      <c r="B10" s="9">
        <v>9</v>
      </c>
      <c r="D10" t="str">
        <f t="shared" si="0"/>
        <v>Research Scientist</v>
      </c>
      <c r="E10">
        <f>GETPIVOTDATA("CF_attrition count",$A$3,"Job Role","Research Scientist")</f>
        <v>9</v>
      </c>
    </row>
    <row r="11" spans="1:5" x14ac:dyDescent="0.3">
      <c r="A11" s="7" t="s">
        <v>52</v>
      </c>
      <c r="B11" s="9">
        <v>4</v>
      </c>
      <c r="D11" t="str">
        <f t="shared" si="0"/>
        <v>Sales Executive</v>
      </c>
      <c r="E11">
        <f>GETPIVOTDATA("CF_attrition count",$A$3,"Job Role","Sales Executive")</f>
        <v>4</v>
      </c>
    </row>
    <row r="12" spans="1:5" x14ac:dyDescent="0.3">
      <c r="A12" s="7" t="s">
        <v>99</v>
      </c>
      <c r="B12" s="9">
        <v>6</v>
      </c>
      <c r="D12" t="str">
        <f t="shared" si="0"/>
        <v>Sales Representative</v>
      </c>
      <c r="E12">
        <f>GETPIVOTDATA("CF_attrition count",$A$3,"Job Role","Sales Representative")</f>
        <v>6</v>
      </c>
    </row>
    <row r="13" spans="1:5" x14ac:dyDescent="0.3">
      <c r="A13" s="7" t="s">
        <v>1567</v>
      </c>
      <c r="B13" s="9">
        <v>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3616-A781-46E3-9B6A-EC2899E0FAC6}">
  <dimension ref="A3:E7"/>
  <sheetViews>
    <sheetView workbookViewId="0">
      <selection activeCell="J9" sqref="J9"/>
    </sheetView>
  </sheetViews>
  <sheetFormatPr defaultRowHeight="15.6" x14ac:dyDescent="0.3"/>
  <cols>
    <col min="1" max="1" width="24.5" bestFit="1" customWidth="1"/>
    <col min="2" max="2" width="22.796875" bestFit="1" customWidth="1"/>
    <col min="3" max="3" width="13.5" bestFit="1" customWidth="1"/>
    <col min="4" max="4" width="15.19921875" bestFit="1" customWidth="1"/>
    <col min="5" max="5" width="12.19921875" bestFit="1" customWidth="1"/>
  </cols>
  <sheetData>
    <row r="3" spans="1:5" x14ac:dyDescent="0.3">
      <c r="A3" t="s">
        <v>1554</v>
      </c>
      <c r="B3" t="s">
        <v>1555</v>
      </c>
      <c r="C3" t="s">
        <v>1556</v>
      </c>
    </row>
    <row r="4" spans="1:5" x14ac:dyDescent="0.3">
      <c r="A4" s="9">
        <v>132</v>
      </c>
      <c r="B4" s="9">
        <v>32</v>
      </c>
      <c r="C4" s="9">
        <v>36.121212121212125</v>
      </c>
    </row>
    <row r="6" spans="1:5" x14ac:dyDescent="0.3">
      <c r="A6" t="s">
        <v>1557</v>
      </c>
      <c r="B6" t="s">
        <v>1558</v>
      </c>
      <c r="C6" t="s">
        <v>1559</v>
      </c>
      <c r="D6" t="s">
        <v>1560</v>
      </c>
      <c r="E6" t="s">
        <v>1561</v>
      </c>
    </row>
    <row r="7" spans="1:5" x14ac:dyDescent="0.3">
      <c r="A7">
        <f>GETPIVOTDATA("Count of Employee Number",$A$3)</f>
        <v>132</v>
      </c>
      <c r="B7">
        <f>GETPIVOTDATA("Sum of CF_attrition count",$A$3)</f>
        <v>32</v>
      </c>
      <c r="C7" s="2">
        <f>GETPIVOTDATA("Average of Age",$A$3)</f>
        <v>36.121212121212125</v>
      </c>
      <c r="D7">
        <f>A7-B7</f>
        <v>100</v>
      </c>
      <c r="E7" s="4">
        <f>B7/A7</f>
        <v>0.24242424242424243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49C9E-0BE0-4338-AEBB-05DBA2D09905}">
  <dimension ref="A3:B7"/>
  <sheetViews>
    <sheetView workbookViewId="0">
      <selection activeCell="B4" sqref="B4"/>
    </sheetView>
  </sheetViews>
  <sheetFormatPr defaultRowHeight="15.6" x14ac:dyDescent="0.3"/>
  <cols>
    <col min="1" max="1" width="12.296875" bestFit="1" customWidth="1"/>
    <col min="2" max="2" width="22.796875" bestFit="1" customWidth="1"/>
  </cols>
  <sheetData>
    <row r="3" spans="1:2" x14ac:dyDescent="0.3">
      <c r="A3" s="6" t="s">
        <v>1566</v>
      </c>
      <c r="B3" t="s">
        <v>1555</v>
      </c>
    </row>
    <row r="4" spans="1:2" x14ac:dyDescent="0.3">
      <c r="A4" s="7" t="s">
        <v>161</v>
      </c>
      <c r="B4" s="8">
        <v>6.25E-2</v>
      </c>
    </row>
    <row r="5" spans="1:2" x14ac:dyDescent="0.3">
      <c r="A5" s="7" t="s">
        <v>60</v>
      </c>
      <c r="B5" s="8">
        <v>0.625</v>
      </c>
    </row>
    <row r="6" spans="1:2" x14ac:dyDescent="0.3">
      <c r="A6" s="7" t="s">
        <v>48</v>
      </c>
      <c r="B6" s="8">
        <v>0.3125</v>
      </c>
    </row>
    <row r="7" spans="1:2" x14ac:dyDescent="0.3">
      <c r="A7" s="7" t="s">
        <v>1567</v>
      </c>
      <c r="B7"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193C-C4F9-48F9-BFF1-64AE73F08A1F}">
  <dimension ref="A3:E18"/>
  <sheetViews>
    <sheetView workbookViewId="0">
      <selection activeCell="E23" sqref="E23"/>
    </sheetView>
  </sheetViews>
  <sheetFormatPr defaultRowHeight="15.6" x14ac:dyDescent="0.3"/>
  <cols>
    <col min="1" max="1" width="12.296875" bestFit="1" customWidth="1"/>
    <col min="2" max="2" width="16" bestFit="1" customWidth="1"/>
    <col min="4" max="4" width="12.296875" bestFit="1" customWidth="1"/>
  </cols>
  <sheetData>
    <row r="3" spans="1:5" x14ac:dyDescent="0.3">
      <c r="A3" s="6" t="s">
        <v>1566</v>
      </c>
      <c r="B3" t="s">
        <v>1555</v>
      </c>
    </row>
    <row r="4" spans="1:5" x14ac:dyDescent="0.3">
      <c r="A4" s="7" t="s">
        <v>69</v>
      </c>
      <c r="B4" s="9">
        <v>18</v>
      </c>
    </row>
    <row r="5" spans="1:5" x14ac:dyDescent="0.3">
      <c r="A5" s="7" t="s">
        <v>92</v>
      </c>
      <c r="B5" s="9">
        <v>6</v>
      </c>
    </row>
    <row r="6" spans="1:5" x14ac:dyDescent="0.3">
      <c r="A6" s="7" t="s">
        <v>46</v>
      </c>
      <c r="B6" s="9">
        <v>4</v>
      </c>
    </row>
    <row r="7" spans="1:5" x14ac:dyDescent="0.3">
      <c r="A7" s="7" t="s">
        <v>75</v>
      </c>
      <c r="B7" s="9">
        <v>2</v>
      </c>
    </row>
    <row r="8" spans="1:5" x14ac:dyDescent="0.3">
      <c r="A8" s="7" t="s">
        <v>58</v>
      </c>
      <c r="B8" s="9">
        <v>2</v>
      </c>
    </row>
    <row r="9" spans="1:5" x14ac:dyDescent="0.3">
      <c r="A9" s="7" t="s">
        <v>1567</v>
      </c>
      <c r="B9" s="9">
        <v>32</v>
      </c>
    </row>
    <row r="14" spans="1:5" x14ac:dyDescent="0.3">
      <c r="A14" s="6" t="s">
        <v>1566</v>
      </c>
      <c r="B14" t="s">
        <v>1569</v>
      </c>
      <c r="D14" t="s">
        <v>10</v>
      </c>
      <c r="E14" t="s">
        <v>0</v>
      </c>
    </row>
    <row r="15" spans="1:5" x14ac:dyDescent="0.3">
      <c r="A15" s="7" t="s">
        <v>79</v>
      </c>
      <c r="B15" s="9">
        <v>26</v>
      </c>
      <c r="D15" t="str">
        <f>A15</f>
        <v>Divorced</v>
      </c>
      <c r="E15">
        <f>GETPIVOTDATA("Attrition",$A$14,"Marital Status",A15)</f>
        <v>26</v>
      </c>
    </row>
    <row r="16" spans="1:5" x14ac:dyDescent="0.3">
      <c r="A16" s="7" t="s">
        <v>53</v>
      </c>
      <c r="B16" s="9">
        <v>45</v>
      </c>
      <c r="D16" t="str">
        <f t="shared" ref="D16:D17" si="0">A16</f>
        <v>Single</v>
      </c>
      <c r="E16">
        <f t="shared" ref="E16:E17" si="1">GETPIVOTDATA("Attrition",$A$14,"Marital Status",A16)</f>
        <v>45</v>
      </c>
    </row>
    <row r="17" spans="1:5" x14ac:dyDescent="0.3">
      <c r="A17" s="7" t="s">
        <v>64</v>
      </c>
      <c r="B17" s="9">
        <v>61</v>
      </c>
      <c r="D17" t="str">
        <f t="shared" si="0"/>
        <v>Married</v>
      </c>
      <c r="E17">
        <f t="shared" si="1"/>
        <v>61</v>
      </c>
    </row>
    <row r="18" spans="1:5" x14ac:dyDescent="0.3">
      <c r="A18" s="7" t="s">
        <v>1567</v>
      </c>
      <c r="B18" s="9">
        <v>132</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zoomScale="86" zoomScaleNormal="86" workbookViewId="0">
      <selection activeCell="O2" sqref="O2"/>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9" customWidth="1"/>
    <col min="8" max="8" width="18.09765625" customWidth="1"/>
    <col min="10" max="10" width="23.296875" bestFit="1" customWidth="1"/>
    <col min="11" max="11" width="14.3984375" customWidth="1"/>
    <col min="12" max="12" width="11.19921875" customWidth="1"/>
    <col min="14" max="14" width="22.796875" customWidth="1"/>
    <col min="18" max="18" width="17.8984375" customWidth="1"/>
    <col min="19" max="19" width="18.69921875" customWidth="1"/>
    <col min="20" max="20" width="16.5" customWidth="1"/>
    <col min="21" max="21" width="20.3984375" customWidth="1"/>
    <col min="22" max="22" width="11.09765625" customWidth="1"/>
    <col min="23" max="23" width="20.09765625" customWidth="1"/>
    <col min="24" max="24" width="16" bestFit="1" customWidth="1"/>
    <col min="25" max="25" width="16.3984375" customWidth="1"/>
    <col min="26" max="26" width="23.59765625" customWidth="1"/>
    <col min="27" max="27" width="12.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B5C6D-3E45-49BB-88D8-70FB2A0B4779}">
  <dimension ref="A1"/>
  <sheetViews>
    <sheetView workbookViewId="0">
      <selection activeCell="C35" sqref="C35"/>
    </sheetView>
  </sheetViews>
  <sheetFormatPr defaultRowHeight="15.6"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381B4-8441-4306-BEA4-4A860BA393B0}">
  <dimension ref="A1:BB133"/>
  <sheetViews>
    <sheetView showGridLines="0" tabSelected="1" topLeftCell="A3" zoomScale="44" zoomScaleNormal="44" workbookViewId="0">
      <selection activeCell="AO36" sqref="AO36"/>
    </sheetView>
  </sheetViews>
  <sheetFormatPr defaultRowHeight="15.6" x14ac:dyDescent="0.3"/>
  <sheetData>
    <row r="1" spans="1:54"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row>
    <row r="2" spans="1:54"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row>
    <row r="3" spans="1:54"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row>
    <row r="4" spans="1:54"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M4" s="5"/>
      <c r="AN4" s="5"/>
      <c r="AO4" s="5"/>
      <c r="AP4" s="5"/>
      <c r="AQ4" s="5"/>
      <c r="AR4" s="5"/>
      <c r="AS4" s="5"/>
      <c r="AT4" s="5"/>
      <c r="AU4" s="5"/>
      <c r="AV4" s="5"/>
      <c r="AW4" s="5"/>
      <c r="AX4" s="5"/>
      <c r="AY4" s="5"/>
      <c r="AZ4" s="5"/>
      <c r="BA4" s="5"/>
      <c r="BB4" s="5"/>
    </row>
    <row r="5" spans="1:54"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row>
    <row r="8" spans="1:54"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row>
    <row r="9" spans="1:54"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row>
    <row r="10" spans="1:54"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row>
    <row r="11" spans="1:54"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row>
    <row r="12" spans="1:54"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row>
    <row r="13" spans="1:54"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row>
    <row r="14" spans="1:54"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row>
    <row r="15" spans="1:54"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row>
    <row r="16" spans="1:54"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row>
    <row r="17" spans="1:54"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row>
    <row r="18" spans="1:54"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row>
    <row r="19" spans="1:54"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row>
    <row r="20" spans="1:54"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row>
    <row r="21" spans="1:54"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row>
    <row r="22" spans="1:54"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row>
    <row r="23" spans="1:54"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row>
    <row r="24" spans="1:54"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row>
    <row r="25" spans="1:54"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row>
    <row r="26" spans="1:54"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row>
    <row r="27" spans="1:54"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row>
    <row r="28" spans="1:54"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row>
    <row r="29" spans="1:54"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row>
    <row r="30" spans="1:54"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row>
    <row r="31" spans="1:54"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row>
    <row r="32" spans="1:54"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row>
    <row r="33" spans="1:54"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row>
    <row r="34" spans="1:54"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row>
    <row r="35" spans="1:54"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row>
    <row r="36" spans="1:54"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row>
    <row r="37" spans="1:54"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row>
    <row r="38" spans="1:54"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row>
    <row r="39" spans="1:54"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row>
    <row r="40" spans="1:54"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row>
    <row r="41" spans="1:54"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row>
    <row r="42" spans="1:54"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row>
    <row r="43" spans="1:54"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row>
    <row r="44" spans="1:54"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row>
    <row r="45" spans="1:54"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row>
    <row r="46" spans="1:54"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row>
    <row r="47" spans="1:54"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row>
    <row r="48" spans="1:54"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row>
    <row r="49" spans="1:54"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row>
    <row r="50" spans="1:54"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row>
    <row r="51" spans="1:54"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row>
    <row r="52" spans="1:54"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row>
    <row r="53" spans="1:54"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row>
    <row r="54" spans="1:54"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row>
    <row r="55" spans="1:54"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row>
    <row r="56" spans="1:54"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row>
    <row r="57" spans="1:54"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row>
    <row r="58" spans="1:54"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row>
    <row r="59" spans="1:54"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row>
    <row r="60" spans="1:54"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row>
    <row r="61" spans="1:54"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row>
    <row r="62" spans="1:54"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row>
    <row r="63" spans="1:54"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row>
    <row r="64" spans="1:54"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row>
    <row r="65" spans="1:54"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row>
    <row r="66" spans="1:54"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row>
    <row r="67" spans="1:54"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row>
    <row r="68" spans="1:54"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row>
    <row r="69" spans="1:54"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row>
    <row r="70" spans="1:54"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row>
    <row r="71" spans="1:54"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row>
    <row r="72" spans="1:54"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row>
    <row r="73" spans="1:54"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row>
    <row r="74" spans="1:54"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row>
    <row r="75" spans="1:54"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row>
    <row r="76" spans="1:54"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row>
    <row r="77" spans="1:54"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row>
    <row r="78" spans="1:54"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row>
    <row r="79" spans="1:54"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row>
    <row r="80" spans="1:54"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row>
    <row r="81" spans="1:54"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row>
    <row r="82" spans="1:54"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row>
    <row r="83" spans="1:54"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row>
    <row r="84" spans="1:54"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row>
    <row r="85" spans="1:54"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row>
    <row r="86" spans="1:54"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row>
    <row r="87" spans="1:54"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row>
    <row r="88" spans="1:54"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row>
    <row r="89" spans="1:54"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row>
    <row r="90" spans="1:54"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row>
    <row r="91" spans="1:54"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row>
    <row r="92" spans="1:54"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row>
    <row r="93" spans="1:54"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row>
    <row r="94" spans="1:54"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row>
    <row r="95" spans="1:54"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row>
    <row r="96" spans="1:54"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row>
    <row r="97" spans="1:54" x14ac:dyDescent="0.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row>
    <row r="98" spans="1:54" x14ac:dyDescent="0.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row>
    <row r="99" spans="1:54" x14ac:dyDescent="0.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row>
    <row r="100" spans="1:54"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row>
    <row r="101" spans="1:54"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row>
    <row r="102" spans="1:54"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row>
    <row r="103" spans="1:54"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row>
    <row r="104" spans="1:54"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row>
    <row r="105" spans="1:54"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row>
    <row r="106" spans="1:54"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row>
    <row r="107" spans="1:54"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row>
    <row r="108" spans="1:54"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row>
    <row r="109" spans="1:54"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row>
    <row r="110" spans="1:54"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row>
    <row r="111" spans="1:54"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row>
    <row r="112" spans="1:54"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row>
    <row r="113" spans="1:54"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row>
    <row r="114" spans="1:54"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row>
    <row r="115" spans="1:54"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row>
    <row r="116" spans="1:54"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row>
    <row r="117" spans="1:54"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row>
    <row r="118" spans="1:54"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row>
    <row r="119" spans="1:54"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row>
    <row r="120" spans="1:54"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row>
    <row r="121" spans="1:54"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row>
    <row r="122" spans="1:54"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row>
    <row r="123" spans="1:54"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row>
    <row r="124" spans="1:54"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row>
    <row r="125" spans="1:54"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row>
    <row r="126" spans="1:54"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row>
    <row r="127" spans="1:54"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row>
    <row r="128" spans="1:54"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row>
    <row r="129" spans="1:54"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row>
    <row r="130" spans="1:54"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row>
    <row r="131" spans="1:54"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row>
    <row r="132" spans="1:54"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row>
    <row r="133" spans="1:54"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Rating</vt:lpstr>
      <vt:lpstr>Gender and education</vt:lpstr>
      <vt:lpstr>Attrition by job role</vt:lpstr>
      <vt:lpstr>KPI</vt:lpstr>
      <vt:lpstr>Department wise attrition</vt:lpstr>
      <vt:lpstr>Attrition by age group and MS</vt:lpstr>
      <vt:lpstr>Data</vt:lpstr>
      <vt:lpstr>Images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arun ovhal</cp:lastModifiedBy>
  <dcterms:created xsi:type="dcterms:W3CDTF">2022-12-29T16:02:46Z</dcterms:created>
  <dcterms:modified xsi:type="dcterms:W3CDTF">2024-02-22T12:27:22Z</dcterms:modified>
</cp:coreProperties>
</file>