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40" windowHeight="13890"/>
  </bookViews>
  <sheets>
    <sheet name="Table 3.2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1" i="1" l="1"/>
  <c r="F21" i="1"/>
  <c r="G21" i="1"/>
  <c r="H21" i="1"/>
  <c r="D21" i="1"/>
  <c r="D13" i="1" l="1"/>
  <c r="H10" i="1"/>
  <c r="C22" i="1" l="1"/>
  <c r="D24" i="1" s="1"/>
  <c r="D8" i="1"/>
  <c r="D25" i="1" l="1"/>
  <c r="D26" i="1" s="1"/>
  <c r="G24" i="1"/>
  <c r="H24" i="1"/>
  <c r="I22" i="1"/>
  <c r="F24" i="1"/>
  <c r="E24" i="1"/>
  <c r="E8" i="1"/>
  <c r="H8" i="1"/>
  <c r="G8" i="1"/>
  <c r="F8" i="1"/>
  <c r="E25" i="1"/>
  <c r="D18" i="1"/>
  <c r="E18" i="1" s="1"/>
  <c r="F18" i="1" s="1"/>
  <c r="G18" i="1" s="1"/>
  <c r="H18" i="1" s="1"/>
  <c r="D6" i="1"/>
  <c r="D7" i="1" s="1"/>
  <c r="D3" i="1"/>
  <c r="D10" i="1" s="1"/>
  <c r="E3" i="1" l="1"/>
  <c r="F3" i="1" s="1"/>
  <c r="G3" i="1" s="1"/>
  <c r="H3" i="1" s="1"/>
  <c r="E26" i="1"/>
  <c r="E10" i="1"/>
  <c r="F25" i="1"/>
  <c r="F26" i="1" s="1"/>
  <c r="E6" i="1"/>
  <c r="E7" i="1" s="1"/>
  <c r="D12" i="1" l="1"/>
  <c r="G12" i="1"/>
  <c r="H12" i="1"/>
  <c r="F12" i="1"/>
  <c r="F10" i="1"/>
  <c r="G10" i="1"/>
  <c r="E12" i="1"/>
  <c r="G25" i="1"/>
  <c r="G26" i="1" s="1"/>
  <c r="F6" i="1"/>
  <c r="F7" i="1" s="1"/>
  <c r="C10" i="1" l="1"/>
  <c r="I12" i="1"/>
  <c r="G6" i="1"/>
  <c r="G7" i="1" s="1"/>
  <c r="I21" i="1" l="1"/>
  <c r="I23" i="1" s="1"/>
  <c r="H25" i="1"/>
  <c r="H26" i="1" s="1"/>
  <c r="I26" i="1" s="1"/>
  <c r="H6" i="1"/>
  <c r="H7" i="1" s="1"/>
</calcChain>
</file>

<file path=xl/sharedStrings.xml><?xml version="1.0" encoding="utf-8"?>
<sst xmlns="http://schemas.openxmlformats.org/spreadsheetml/2006/main" count="36" uniqueCount="29">
  <si>
    <t>Year</t>
  </si>
  <si>
    <t>P</t>
  </si>
  <si>
    <t>I</t>
  </si>
  <si>
    <t>Admin fee</t>
  </si>
  <si>
    <t>Instalment</t>
  </si>
  <si>
    <t xml:space="preserve">Interest rate </t>
  </si>
  <si>
    <t>Balance (P+I)</t>
  </si>
  <si>
    <t>Principal</t>
  </si>
  <si>
    <t xml:space="preserve">Compound Interest Method @ 9% </t>
  </si>
  <si>
    <t>Simple Interest Method @ 9%</t>
  </si>
  <si>
    <t>PMT</t>
  </si>
  <si>
    <t>PV1</t>
  </si>
  <si>
    <t>PV2</t>
  </si>
  <si>
    <t>PV3</t>
  </si>
  <si>
    <t>PV4</t>
  </si>
  <si>
    <t>PV5</t>
  </si>
  <si>
    <t>FV1</t>
  </si>
  <si>
    <t>FV2</t>
  </si>
  <si>
    <t>FV3</t>
  </si>
  <si>
    <t>FV4</t>
  </si>
  <si>
    <t>FV5</t>
  </si>
  <si>
    <t>NPV</t>
  </si>
  <si>
    <t>NFV</t>
  </si>
  <si>
    <t>Principal portion</t>
  </si>
  <si>
    <t>Interest Portion</t>
  </si>
  <si>
    <r>
      <t xml:space="preserve">PMT by formula </t>
    </r>
    <r>
      <rPr>
        <sz val="11"/>
        <color rgb="FFFF0000"/>
        <rFont val="Calibri"/>
        <family val="2"/>
        <scheme val="minor"/>
      </rPr>
      <t>(Option 1)</t>
    </r>
  </si>
  <si>
    <t>(option 2)</t>
  </si>
  <si>
    <t>(option 3)</t>
  </si>
  <si>
    <t>(option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</si>
</sst>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1" applyFont="1"/>
    <xf numFmtId="166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topLeftCell="A6" workbookViewId="0">
      <selection activeCell="F37" sqref="F37"/>
    </sheetView>
  </sheetViews>
  <sheetFormatPr defaultRowHeight="14.25" x14ac:dyDescent="0.45"/>
  <cols>
    <col min="2" max="2" width="12.86328125" customWidth="1"/>
    <col min="3" max="3" width="11.59765625" bestFit="1" customWidth="1"/>
    <col min="4" max="4" width="11.73046875" bestFit="1" customWidth="1"/>
    <col min="5" max="5" width="11.86328125" customWidth="1"/>
    <col min="6" max="7" width="11.3984375" customWidth="1"/>
    <col min="8" max="8" width="12.59765625" customWidth="1"/>
    <col min="9" max="9" width="11.59765625" bestFit="1" customWidth="1"/>
    <col min="11" max="11" width="10.59765625" bestFit="1" customWidth="1"/>
  </cols>
  <sheetData>
    <row r="1" spans="2:11" x14ac:dyDescent="0.45">
      <c r="B1" t="s">
        <v>8</v>
      </c>
    </row>
    <row r="2" spans="2:11" x14ac:dyDescent="0.45">
      <c r="B2" t="s">
        <v>5</v>
      </c>
      <c r="C2" s="1">
        <v>0.09</v>
      </c>
      <c r="E2" t="s">
        <v>10</v>
      </c>
      <c r="F2" s="3">
        <v>5141.8491391348998</v>
      </c>
      <c r="K2" s="4"/>
    </row>
    <row r="3" spans="2:11" x14ac:dyDescent="0.45">
      <c r="B3" t="s">
        <v>0</v>
      </c>
      <c r="C3">
        <v>0</v>
      </c>
      <c r="D3">
        <f>C3+1</f>
        <v>1</v>
      </c>
      <c r="E3">
        <f t="shared" ref="E3:H3" si="0">D3+1</f>
        <v>2</v>
      </c>
      <c r="F3">
        <f t="shared" si="0"/>
        <v>3</v>
      </c>
      <c r="G3">
        <f t="shared" si="0"/>
        <v>4</v>
      </c>
      <c r="H3">
        <f t="shared" si="0"/>
        <v>5</v>
      </c>
    </row>
    <row r="4" spans="2:11" x14ac:dyDescent="0.45">
      <c r="B4" t="s">
        <v>3</v>
      </c>
      <c r="C4" s="7">
        <v>200</v>
      </c>
    </row>
    <row r="5" spans="2:11" x14ac:dyDescent="0.45">
      <c r="B5" t="s">
        <v>1</v>
      </c>
    </row>
    <row r="6" spans="2:11" x14ac:dyDescent="0.45">
      <c r="B6" t="s">
        <v>2</v>
      </c>
      <c r="D6" s="6">
        <f>C7*$C$2</f>
        <v>1800</v>
      </c>
      <c r="E6" s="6">
        <f>D7*$C$2</f>
        <v>1962</v>
      </c>
      <c r="F6" s="6">
        <f t="shared" ref="F6:H6" si="1">E7*$C$2</f>
        <v>2138.58</v>
      </c>
      <c r="G6" s="6">
        <f t="shared" si="1"/>
        <v>2331.0522000000001</v>
      </c>
      <c r="H6" s="6">
        <f t="shared" si="1"/>
        <v>2540.8468979999998</v>
      </c>
    </row>
    <row r="7" spans="2:11" x14ac:dyDescent="0.45">
      <c r="B7" t="s">
        <v>6</v>
      </c>
      <c r="C7" s="7">
        <v>20000</v>
      </c>
      <c r="D7" s="6">
        <f>C7+D6</f>
        <v>21800</v>
      </c>
      <c r="E7" s="6">
        <f t="shared" ref="E7:H7" si="2">D7+E6</f>
        <v>23762</v>
      </c>
      <c r="F7" s="6">
        <f t="shared" si="2"/>
        <v>25900.58</v>
      </c>
      <c r="G7" s="6">
        <f t="shared" si="2"/>
        <v>28231.6322</v>
      </c>
      <c r="H7" s="6">
        <f t="shared" si="2"/>
        <v>30772.479098</v>
      </c>
    </row>
    <row r="8" spans="2:11" x14ac:dyDescent="0.45">
      <c r="B8" t="s">
        <v>4</v>
      </c>
      <c r="D8" s="6">
        <f>F2</f>
        <v>5141.8491391348998</v>
      </c>
      <c r="E8" s="6">
        <f>$D$8</f>
        <v>5141.8491391348998</v>
      </c>
      <c r="F8" s="6">
        <f t="shared" ref="F8:H8" si="3">$D$8</f>
        <v>5141.8491391348998</v>
      </c>
      <c r="G8" s="6">
        <f t="shared" si="3"/>
        <v>5141.8491391348998</v>
      </c>
      <c r="H8" s="6">
        <f t="shared" si="3"/>
        <v>5141.8491391348998</v>
      </c>
    </row>
    <row r="9" spans="2:11" x14ac:dyDescent="0.45">
      <c r="C9" s="5" t="s">
        <v>21</v>
      </c>
      <c r="D9" s="5" t="s">
        <v>11</v>
      </c>
      <c r="E9" s="5" t="s">
        <v>12</v>
      </c>
      <c r="F9" s="5" t="s">
        <v>13</v>
      </c>
      <c r="G9" s="5" t="s">
        <v>14</v>
      </c>
      <c r="H9" s="5" t="s">
        <v>15</v>
      </c>
    </row>
    <row r="10" spans="2:11" x14ac:dyDescent="0.45">
      <c r="C10" s="7">
        <f>SUM(D10:H10)</f>
        <v>19999.999999999996</v>
      </c>
      <c r="D10">
        <f>D8*(1+$C$2)^(-D3)</f>
        <v>4717.2927881971555</v>
      </c>
      <c r="E10">
        <f t="shared" ref="E10:G10" si="4">E8*(1+$C$2)^(-E3)</f>
        <v>4327.7915488047292</v>
      </c>
      <c r="F10">
        <f t="shared" si="4"/>
        <v>3970.4509622061742</v>
      </c>
      <c r="G10">
        <f t="shared" si="4"/>
        <v>3642.61556165704</v>
      </c>
      <c r="H10">
        <f>H8*(1+$C$2)^(-H3)</f>
        <v>3341.8491391348985</v>
      </c>
    </row>
    <row r="11" spans="2:11" x14ac:dyDescent="0.45">
      <c r="D11" s="5" t="s">
        <v>16</v>
      </c>
      <c r="E11" s="5" t="s">
        <v>17</v>
      </c>
      <c r="F11" s="5" t="s">
        <v>18</v>
      </c>
      <c r="G11" s="5" t="s">
        <v>19</v>
      </c>
      <c r="H11" s="5" t="s">
        <v>20</v>
      </c>
      <c r="I11" s="5" t="s">
        <v>22</v>
      </c>
    </row>
    <row r="12" spans="2:11" x14ac:dyDescent="0.45">
      <c r="D12" s="8">
        <f>D8*(1+$C$2)^($H$3-D3)</f>
        <v>7258.1396861971571</v>
      </c>
      <c r="E12" s="8">
        <f t="shared" ref="E12:H12" si="5">E8*(1+$C$2)^($H$3-E3)</f>
        <v>6658.8437488047311</v>
      </c>
      <c r="F12" s="8">
        <f t="shared" si="5"/>
        <v>6109.030962206175</v>
      </c>
      <c r="G12" s="8">
        <f t="shared" si="5"/>
        <v>5604.6155616570413</v>
      </c>
      <c r="H12" s="8">
        <f t="shared" si="5"/>
        <v>5141.8491391348998</v>
      </c>
      <c r="I12" s="8">
        <f>SUM(D12:H12)</f>
        <v>30772.479098000003</v>
      </c>
      <c r="J12" s="10" t="s">
        <v>26</v>
      </c>
    </row>
    <row r="13" spans="2:11" x14ac:dyDescent="0.45">
      <c r="B13" t="s">
        <v>25</v>
      </c>
      <c r="D13" s="4">
        <f>PMT($C$2,$H$3,-$C$7)</f>
        <v>5141.8491391348989</v>
      </c>
      <c r="E13" s="4"/>
      <c r="F13" s="4"/>
      <c r="G13" s="4"/>
      <c r="H13" s="4"/>
    </row>
    <row r="16" spans="2:11" x14ac:dyDescent="0.45">
      <c r="B16" t="s">
        <v>9</v>
      </c>
    </row>
    <row r="17" spans="2:10" x14ac:dyDescent="0.45">
      <c r="B17" t="s">
        <v>5</v>
      </c>
      <c r="C17" s="2">
        <v>0.09</v>
      </c>
    </row>
    <row r="18" spans="2:10" x14ac:dyDescent="0.45">
      <c r="B18" t="s">
        <v>0</v>
      </c>
      <c r="C18">
        <v>0</v>
      </c>
      <c r="D18">
        <f>C18+1</f>
        <v>1</v>
      </c>
      <c r="E18">
        <f t="shared" ref="E18:H18" si="6">D18+1</f>
        <v>2</v>
      </c>
      <c r="F18">
        <f t="shared" si="6"/>
        <v>3</v>
      </c>
      <c r="G18">
        <f t="shared" si="6"/>
        <v>4</v>
      </c>
      <c r="H18">
        <f t="shared" si="6"/>
        <v>5</v>
      </c>
      <c r="I18" s="5" t="s">
        <v>22</v>
      </c>
    </row>
    <row r="19" spans="2:10" x14ac:dyDescent="0.45">
      <c r="B19" t="s">
        <v>3</v>
      </c>
      <c r="C19" s="8">
        <v>200</v>
      </c>
      <c r="D19" s="8"/>
      <c r="E19" s="8"/>
      <c r="F19" s="8"/>
      <c r="G19" s="8"/>
      <c r="H19" s="8"/>
      <c r="I19" s="8"/>
    </row>
    <row r="20" spans="2:10" x14ac:dyDescent="0.45">
      <c r="B20" t="s">
        <v>1</v>
      </c>
      <c r="C20" s="8">
        <v>20000</v>
      </c>
      <c r="D20" s="8"/>
      <c r="E20" s="8"/>
      <c r="F20" s="8"/>
      <c r="G20" s="8"/>
      <c r="H20" s="8"/>
      <c r="I20" s="8"/>
    </row>
    <row r="21" spans="2:10" x14ac:dyDescent="0.45">
      <c r="B21" t="s">
        <v>2</v>
      </c>
      <c r="C21" s="8"/>
      <c r="D21" s="8">
        <f>$C$22*$C$17</f>
        <v>1800</v>
      </c>
      <c r="E21" s="8">
        <f t="shared" ref="E21:H21" si="7">$C$22*$C$17</f>
        <v>1800</v>
      </c>
      <c r="F21" s="8">
        <f t="shared" si="7"/>
        <v>1800</v>
      </c>
      <c r="G21" s="8">
        <f t="shared" si="7"/>
        <v>1800</v>
      </c>
      <c r="H21" s="8">
        <f t="shared" si="7"/>
        <v>1800</v>
      </c>
      <c r="I21" s="8">
        <f>SUM(D21:H21)</f>
        <v>9000</v>
      </c>
    </row>
    <row r="22" spans="2:10" x14ac:dyDescent="0.45">
      <c r="B22" t="s">
        <v>7</v>
      </c>
      <c r="C22" s="8">
        <f>C20</f>
        <v>20000</v>
      </c>
      <c r="D22" s="8"/>
      <c r="E22" s="8"/>
      <c r="F22" s="8"/>
      <c r="G22" s="8"/>
      <c r="H22" s="8"/>
      <c r="I22" s="8">
        <f t="shared" ref="E22:I22" si="8">$C$22</f>
        <v>20000</v>
      </c>
    </row>
    <row r="23" spans="2:10" x14ac:dyDescent="0.45">
      <c r="C23" s="8"/>
      <c r="D23" s="8"/>
      <c r="E23" s="8"/>
      <c r="F23" s="8"/>
      <c r="G23" s="8"/>
      <c r="H23" s="8"/>
      <c r="I23" s="8">
        <f>SUM(I21:I22)</f>
        <v>29000</v>
      </c>
      <c r="J23" s="10" t="s">
        <v>27</v>
      </c>
    </row>
    <row r="24" spans="2:10" ht="28.5" x14ac:dyDescent="0.45">
      <c r="C24" s="9" t="s">
        <v>23</v>
      </c>
      <c r="D24" s="8">
        <f>$C$22/5</f>
        <v>4000</v>
      </c>
      <c r="E24" s="8">
        <f t="shared" ref="E24:H24" si="9">$C$22/5</f>
        <v>4000</v>
      </c>
      <c r="F24" s="8">
        <f t="shared" si="9"/>
        <v>4000</v>
      </c>
      <c r="G24" s="8">
        <f t="shared" si="9"/>
        <v>4000</v>
      </c>
      <c r="H24" s="8">
        <f t="shared" si="9"/>
        <v>4000</v>
      </c>
      <c r="I24" s="8"/>
    </row>
    <row r="25" spans="2:10" ht="28.5" x14ac:dyDescent="0.45">
      <c r="C25" s="9" t="s">
        <v>24</v>
      </c>
      <c r="D25" s="8">
        <f>D21</f>
        <v>1800</v>
      </c>
      <c r="E25" s="8">
        <f t="shared" ref="E25:H25" si="10">E21</f>
        <v>1800</v>
      </c>
      <c r="F25" s="8">
        <f t="shared" si="10"/>
        <v>1800</v>
      </c>
      <c r="G25" s="8">
        <f t="shared" si="10"/>
        <v>1800</v>
      </c>
      <c r="H25" s="8">
        <f t="shared" si="10"/>
        <v>1800</v>
      </c>
      <c r="I25" s="8"/>
    </row>
    <row r="26" spans="2:10" x14ac:dyDescent="0.45">
      <c r="B26" t="s">
        <v>4</v>
      </c>
      <c r="C26" s="8"/>
      <c r="D26" s="8">
        <f>SUM(D24:D25)</f>
        <v>5800</v>
      </c>
      <c r="E26" s="8">
        <f t="shared" ref="E26:H26" si="11">SUM(E24:E25)</f>
        <v>5800</v>
      </c>
      <c r="F26" s="8">
        <f t="shared" si="11"/>
        <v>5800</v>
      </c>
      <c r="G26" s="8">
        <f t="shared" si="11"/>
        <v>5800</v>
      </c>
      <c r="H26" s="8">
        <f t="shared" si="11"/>
        <v>5800</v>
      </c>
      <c r="I26" s="8">
        <f>SUM(D26:H26)</f>
        <v>29000</v>
      </c>
      <c r="J26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3.2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2021-01-25T17:05:11Z</dcterms:modified>
</cp:coreProperties>
</file>