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1" i="1" l="1"/>
  <c r="G43" i="1"/>
  <c r="K43" i="1" s="1"/>
  <c r="G42" i="1"/>
  <c r="K42" i="1" s="1"/>
  <c r="C40" i="1"/>
  <c r="C43" i="1"/>
  <c r="C42" i="1"/>
  <c r="G10" i="1"/>
  <c r="G29" i="1"/>
  <c r="G9" i="1"/>
  <c r="E29" i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10" i="1"/>
  <c r="E9" i="1"/>
  <c r="B13" i="1"/>
  <c r="B15" i="1" s="1"/>
  <c r="B17" i="1" s="1"/>
  <c r="B19" i="1" s="1"/>
  <c r="B21" i="1" s="1"/>
  <c r="B23" i="1" s="1"/>
  <c r="B25" i="1" s="1"/>
  <c r="B27" i="1" s="1"/>
  <c r="B29" i="1" s="1"/>
  <c r="B11" i="1"/>
  <c r="C29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10" i="1"/>
  <c r="K45" i="1" l="1"/>
  <c r="G30" i="1"/>
</calcChain>
</file>

<file path=xl/sharedStrings.xml><?xml version="1.0" encoding="utf-8"?>
<sst xmlns="http://schemas.openxmlformats.org/spreadsheetml/2006/main" count="32" uniqueCount="29">
  <si>
    <t>Example  4.17</t>
  </si>
  <si>
    <t xml:space="preserve">Goal Seeking Method </t>
  </si>
  <si>
    <t xml:space="preserve">#1 </t>
  </si>
  <si>
    <t>Tabular approach</t>
  </si>
  <si>
    <t xml:space="preserve">#2 </t>
  </si>
  <si>
    <t>Using Formula</t>
  </si>
  <si>
    <t>Interest rate</t>
  </si>
  <si>
    <t xml:space="preserve">Bond </t>
  </si>
  <si>
    <t>Purchase Price</t>
  </si>
  <si>
    <t>Par value</t>
  </si>
  <si>
    <t>Nominal rate (semi-annual)</t>
  </si>
  <si>
    <t>Year</t>
  </si>
  <si>
    <t>Payment #</t>
  </si>
  <si>
    <t>Payment $</t>
  </si>
  <si>
    <t>FV20</t>
  </si>
  <si>
    <t>Effective interest rate (Semi-annual)</t>
  </si>
  <si>
    <t>Sum</t>
  </si>
  <si>
    <t>A</t>
  </si>
  <si>
    <t>A*(P/A)</t>
  </si>
  <si>
    <t>Principal payback</t>
  </si>
  <si>
    <t>N</t>
  </si>
  <si>
    <t>K</t>
  </si>
  <si>
    <t>Life</t>
  </si>
  <si>
    <t>year</t>
  </si>
  <si>
    <t>(semi-annual)</t>
  </si>
  <si>
    <t>(P/F, I, N)</t>
  </si>
  <si>
    <t>(P/A, I, N)</t>
  </si>
  <si>
    <t>Purchase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</si>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</sst>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5" formatCode="0.000%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44" fontId="0" fillId="0" borderId="0" xfId="1" applyFont="1"/>
    <xf numFmtId="6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44" fontId="0" fillId="0" borderId="0" xfId="0" applyNumberFormat="1"/>
    <xf numFmtId="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2" fillId="2" borderId="0" xfId="2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N21" sqref="N21"/>
    </sheetView>
  </sheetViews>
  <sheetFormatPr defaultRowHeight="15" x14ac:dyDescent="0.25"/>
  <cols>
    <col min="4" max="4" width="17.7109375" customWidth="1"/>
    <col min="5" max="5" width="16.42578125" customWidth="1"/>
    <col min="7" max="7" width="15.28515625" customWidth="1"/>
    <col min="11" max="11" width="9.7109375" bestFit="1" customWidth="1"/>
  </cols>
  <sheetData>
    <row r="1" spans="1:7" x14ac:dyDescent="0.25">
      <c r="A1" t="s">
        <v>0</v>
      </c>
      <c r="C1" t="s">
        <v>7</v>
      </c>
      <c r="E1" t="s">
        <v>8</v>
      </c>
      <c r="G1" s="2">
        <v>996.25</v>
      </c>
    </row>
    <row r="2" spans="1:7" x14ac:dyDescent="0.25">
      <c r="E2" t="s">
        <v>9</v>
      </c>
      <c r="G2" s="3">
        <v>1000</v>
      </c>
    </row>
    <row r="3" spans="1:7" ht="31.5" customHeight="1" x14ac:dyDescent="0.25">
      <c r="A3" t="s">
        <v>1</v>
      </c>
      <c r="E3" s="4" t="s">
        <v>10</v>
      </c>
      <c r="G3" s="5">
        <v>4.8125000000000001E-2</v>
      </c>
    </row>
    <row r="5" spans="1:7" x14ac:dyDescent="0.25">
      <c r="A5" s="11" t="s">
        <v>2</v>
      </c>
      <c r="B5" s="11" t="s">
        <v>3</v>
      </c>
      <c r="C5" s="11"/>
    </row>
    <row r="6" spans="1:7" x14ac:dyDescent="0.25">
      <c r="E6" t="s">
        <v>15</v>
      </c>
      <c r="G6" s="9">
        <v>4.8421896476846464E-2</v>
      </c>
    </row>
    <row r="7" spans="1:7" x14ac:dyDescent="0.25">
      <c r="G7" s="1"/>
    </row>
    <row r="8" spans="1:7" x14ac:dyDescent="0.25">
      <c r="B8" t="s">
        <v>11</v>
      </c>
      <c r="C8" t="s">
        <v>12</v>
      </c>
      <c r="E8" t="s">
        <v>13</v>
      </c>
      <c r="G8" t="s">
        <v>14</v>
      </c>
    </row>
    <row r="9" spans="1:7" x14ac:dyDescent="0.25">
      <c r="B9">
        <v>0</v>
      </c>
      <c r="C9">
        <v>0</v>
      </c>
      <c r="E9" s="6">
        <f>-$G$1</f>
        <v>-996.25</v>
      </c>
      <c r="G9">
        <f>E9*(1+$G$6)^($C$29-C9)</f>
        <v>-2565.0154663379144</v>
      </c>
    </row>
    <row r="10" spans="1:7" x14ac:dyDescent="0.25">
      <c r="C10">
        <f>C9+1</f>
        <v>1</v>
      </c>
      <c r="E10" s="7">
        <f>$G$2*$G$3</f>
        <v>48.125</v>
      </c>
      <c r="G10">
        <f t="shared" ref="G10:G29" si="0">E10*(1+$G$6)^($C$29-C10)</f>
        <v>118.18335471358745</v>
      </c>
    </row>
    <row r="11" spans="1:7" x14ac:dyDescent="0.25">
      <c r="B11">
        <f>B9+1</f>
        <v>1</v>
      </c>
      <c r="C11">
        <f t="shared" ref="C11:C28" si="1">C10+1</f>
        <v>2</v>
      </c>
      <c r="E11" s="7">
        <f t="shared" ref="E11:E28" si="2">$G$2*$G$3</f>
        <v>48.125</v>
      </c>
      <c r="G11">
        <f t="shared" si="0"/>
        <v>112.7249965979678</v>
      </c>
    </row>
    <row r="12" spans="1:7" x14ac:dyDescent="0.25">
      <c r="C12">
        <f t="shared" si="1"/>
        <v>3</v>
      </c>
      <c r="E12" s="7">
        <f t="shared" si="2"/>
        <v>48.125</v>
      </c>
      <c r="G12">
        <f t="shared" si="0"/>
        <v>107.51873551742179</v>
      </c>
    </row>
    <row r="13" spans="1:7" x14ac:dyDescent="0.25">
      <c r="B13">
        <f t="shared" ref="B13:B29" si="3">B11+1</f>
        <v>2</v>
      </c>
      <c r="C13">
        <f t="shared" si="1"/>
        <v>4</v>
      </c>
      <c r="E13" s="7">
        <f t="shared" si="2"/>
        <v>48.125</v>
      </c>
      <c r="G13">
        <f t="shared" si="0"/>
        <v>102.55292824265833</v>
      </c>
    </row>
    <row r="14" spans="1:7" x14ac:dyDescent="0.25">
      <c r="C14">
        <f t="shared" si="1"/>
        <v>5</v>
      </c>
      <c r="E14" s="7">
        <f t="shared" si="2"/>
        <v>48.125</v>
      </c>
      <c r="G14">
        <f t="shared" si="0"/>
        <v>97.816469292830277</v>
      </c>
    </row>
    <row r="15" spans="1:7" x14ac:dyDescent="0.25">
      <c r="B15">
        <f t="shared" si="3"/>
        <v>3</v>
      </c>
      <c r="C15">
        <f t="shared" si="1"/>
        <v>6</v>
      </c>
      <c r="E15" s="7">
        <f t="shared" si="2"/>
        <v>48.125</v>
      </c>
      <c r="G15">
        <f t="shared" si="0"/>
        <v>93.298766099350047</v>
      </c>
    </row>
    <row r="16" spans="1:7" x14ac:dyDescent="0.25">
      <c r="C16">
        <f t="shared" si="1"/>
        <v>7</v>
      </c>
      <c r="E16" s="7">
        <f t="shared" si="2"/>
        <v>48.125</v>
      </c>
      <c r="G16">
        <f t="shared" si="0"/>
        <v>88.989715316777037</v>
      </c>
    </row>
    <row r="17" spans="2:7" x14ac:dyDescent="0.25">
      <c r="B17">
        <f t="shared" si="3"/>
        <v>4</v>
      </c>
      <c r="C17">
        <f t="shared" si="1"/>
        <v>8</v>
      </c>
      <c r="E17" s="7">
        <f t="shared" si="2"/>
        <v>48.125</v>
      </c>
      <c r="G17">
        <f t="shared" si="0"/>
        <v>84.879680227798744</v>
      </c>
    </row>
    <row r="18" spans="2:7" x14ac:dyDescent="0.25">
      <c r="C18">
        <f t="shared" si="1"/>
        <v>9</v>
      </c>
      <c r="E18" s="7">
        <f t="shared" si="2"/>
        <v>48.125</v>
      </c>
      <c r="G18">
        <f t="shared" si="0"/>
        <v>80.959469191774218</v>
      </c>
    </row>
    <row r="19" spans="2:7" x14ac:dyDescent="0.25">
      <c r="B19">
        <f t="shared" si="3"/>
        <v>5</v>
      </c>
      <c r="C19">
        <f t="shared" si="1"/>
        <v>10</v>
      </c>
      <c r="E19" s="7">
        <f t="shared" si="2"/>
        <v>48.125</v>
      </c>
      <c r="G19">
        <f t="shared" si="0"/>
        <v>77.220315088642522</v>
      </c>
    </row>
    <row r="20" spans="2:7" x14ac:dyDescent="0.25">
      <c r="C20">
        <f t="shared" si="1"/>
        <v>11</v>
      </c>
      <c r="E20" s="7">
        <f t="shared" si="2"/>
        <v>48.125</v>
      </c>
      <c r="G20">
        <f t="shared" si="0"/>
        <v>73.653855712224598</v>
      </c>
    </row>
    <row r="21" spans="2:7" x14ac:dyDescent="0.25">
      <c r="B21">
        <f t="shared" si="3"/>
        <v>6</v>
      </c>
      <c r="C21">
        <f t="shared" si="1"/>
        <v>12</v>
      </c>
      <c r="E21" s="7">
        <f t="shared" si="2"/>
        <v>48.125</v>
      </c>
      <c r="G21">
        <f t="shared" si="0"/>
        <v>70.25211506907057</v>
      </c>
    </row>
    <row r="22" spans="2:7" x14ac:dyDescent="0.25">
      <c r="C22">
        <f t="shared" si="1"/>
        <v>13</v>
      </c>
      <c r="E22" s="7">
        <f t="shared" si="2"/>
        <v>48.125</v>
      </c>
      <c r="G22">
        <f t="shared" si="0"/>
        <v>67.00748554102907</v>
      </c>
    </row>
    <row r="23" spans="2:7" x14ac:dyDescent="0.25">
      <c r="B23">
        <f t="shared" si="3"/>
        <v>7</v>
      </c>
      <c r="C23">
        <f t="shared" si="1"/>
        <v>14</v>
      </c>
      <c r="E23" s="7">
        <f t="shared" si="2"/>
        <v>48.125</v>
      </c>
      <c r="G23">
        <f t="shared" si="0"/>
        <v>63.912710871647541</v>
      </c>
    </row>
    <row r="24" spans="2:7" x14ac:dyDescent="0.25">
      <c r="C24">
        <f t="shared" si="1"/>
        <v>15</v>
      </c>
      <c r="E24" s="7">
        <f t="shared" si="2"/>
        <v>48.125</v>
      </c>
      <c r="G24">
        <f t="shared" si="0"/>
        <v>60.960869938354065</v>
      </c>
    </row>
    <row r="25" spans="2:7" x14ac:dyDescent="0.25">
      <c r="B25">
        <f t="shared" si="3"/>
        <v>8</v>
      </c>
      <c r="C25">
        <f t="shared" si="1"/>
        <v>16</v>
      </c>
      <c r="E25" s="7">
        <f t="shared" si="2"/>
        <v>48.125</v>
      </c>
      <c r="G25">
        <f t="shared" si="0"/>
        <v>58.14536127412935</v>
      </c>
    </row>
    <row r="26" spans="2:7" x14ac:dyDescent="0.25">
      <c r="C26">
        <f t="shared" si="1"/>
        <v>17</v>
      </c>
      <c r="E26" s="7">
        <f t="shared" si="2"/>
        <v>48.125</v>
      </c>
      <c r="G26">
        <f t="shared" si="0"/>
        <v>55.459888304053031</v>
      </c>
    </row>
    <row r="27" spans="2:7" x14ac:dyDescent="0.25">
      <c r="B27">
        <f t="shared" si="3"/>
        <v>9</v>
      </c>
      <c r="C27">
        <f t="shared" si="1"/>
        <v>18</v>
      </c>
      <c r="E27" s="7">
        <f t="shared" si="2"/>
        <v>48.125</v>
      </c>
      <c r="G27">
        <f t="shared" si="0"/>
        <v>52.898445263707657</v>
      </c>
    </row>
    <row r="28" spans="2:7" x14ac:dyDescent="0.25">
      <c r="C28">
        <f t="shared" si="1"/>
        <v>19</v>
      </c>
      <c r="E28" s="7">
        <f t="shared" si="2"/>
        <v>48.125</v>
      </c>
      <c r="G28">
        <f t="shared" si="0"/>
        <v>50.45530376794823</v>
      </c>
    </row>
    <row r="29" spans="2:7" x14ac:dyDescent="0.25">
      <c r="B29">
        <f t="shared" si="3"/>
        <v>10</v>
      </c>
      <c r="C29">
        <f>C28+1</f>
        <v>20</v>
      </c>
      <c r="E29" s="7">
        <f>$G$2*$G$3 +$G$2</f>
        <v>1048.125</v>
      </c>
      <c r="G29">
        <f t="shared" si="0"/>
        <v>1048.125</v>
      </c>
    </row>
    <row r="30" spans="2:7" x14ac:dyDescent="0.25">
      <c r="F30" t="s">
        <v>16</v>
      </c>
      <c r="G30">
        <f>SUM(G9:G29)</f>
        <v>-3.0694241104356479E-7</v>
      </c>
    </row>
    <row r="33" spans="1:11" x14ac:dyDescent="0.25">
      <c r="A33" s="11" t="s">
        <v>4</v>
      </c>
      <c r="B33" s="11" t="s">
        <v>5</v>
      </c>
      <c r="C33" s="11"/>
    </row>
    <row r="34" spans="1:11" x14ac:dyDescent="0.25">
      <c r="E34" t="s">
        <v>8</v>
      </c>
      <c r="G34" s="2">
        <v>996.25</v>
      </c>
    </row>
    <row r="35" spans="1:11" x14ac:dyDescent="0.25">
      <c r="E35" t="s">
        <v>9</v>
      </c>
      <c r="G35" s="3">
        <v>1000</v>
      </c>
    </row>
    <row r="36" spans="1:11" ht="30" x14ac:dyDescent="0.25">
      <c r="E36" s="4" t="s">
        <v>10</v>
      </c>
      <c r="G36" s="5">
        <v>4.8125000000000001E-2</v>
      </c>
    </row>
    <row r="37" spans="1:11" x14ac:dyDescent="0.25">
      <c r="E37" t="s">
        <v>6</v>
      </c>
      <c r="G37" s="8">
        <v>4.8421875480814683E-2</v>
      </c>
    </row>
    <row r="38" spans="1:11" x14ac:dyDescent="0.25">
      <c r="B38" t="s">
        <v>22</v>
      </c>
      <c r="C38">
        <v>10</v>
      </c>
      <c r="D38" s="10" t="s">
        <v>23</v>
      </c>
    </row>
    <row r="39" spans="1:11" x14ac:dyDescent="0.25">
      <c r="B39" t="s">
        <v>21</v>
      </c>
      <c r="C39">
        <v>2</v>
      </c>
      <c r="D39" s="10" t="s">
        <v>24</v>
      </c>
    </row>
    <row r="40" spans="1:11" x14ac:dyDescent="0.25">
      <c r="B40" t="s">
        <v>20</v>
      </c>
      <c r="C40">
        <f>10*2</f>
        <v>20</v>
      </c>
    </row>
    <row r="41" spans="1:11" x14ac:dyDescent="0.25">
      <c r="B41" t="s">
        <v>27</v>
      </c>
      <c r="K41" s="6">
        <f>$G$34</f>
        <v>996.25</v>
      </c>
    </row>
    <row r="42" spans="1:11" x14ac:dyDescent="0.25">
      <c r="B42" t="s">
        <v>17</v>
      </c>
      <c r="C42" s="7">
        <f>G36*G35</f>
        <v>48.125</v>
      </c>
      <c r="E42" t="s">
        <v>26</v>
      </c>
      <c r="G42">
        <f>((1+$G$37)^$C$40-1)/(G37*(1+G37)^$C$40)</f>
        <v>12.630667871973762</v>
      </c>
      <c r="I42" t="s">
        <v>18</v>
      </c>
      <c r="K42" s="7">
        <f>C42*G42</f>
        <v>607.85089133873726</v>
      </c>
    </row>
    <row r="43" spans="1:11" ht="30" x14ac:dyDescent="0.25">
      <c r="B43" s="4" t="s">
        <v>19</v>
      </c>
      <c r="C43" s="3">
        <f>$G$35</f>
        <v>1000</v>
      </c>
      <c r="E43" t="s">
        <v>25</v>
      </c>
      <c r="G43">
        <f>1/(1+$G$37)^$C$40</f>
        <v>0.38839937306375993</v>
      </c>
      <c r="K43" s="7">
        <f>C43*G43</f>
        <v>388.39937306375992</v>
      </c>
    </row>
    <row r="45" spans="1:11" x14ac:dyDescent="0.25">
      <c r="J45" t="s">
        <v>28</v>
      </c>
      <c r="K45" s="6">
        <f>K41-K42-K43</f>
        <v>-2.644024971800718E-4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2017-01-25T17:10:19Z</dcterms:modified>
</cp:coreProperties>
</file>