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8D829172-1EFC-47AC-BE7C-4B773DCF4D95}" xr6:coauthVersionLast="31" xr6:coauthVersionMax="31" xr10:uidLastSave="{00000000-0000-0000-0000-000000000000}"/>
  <bookViews>
    <workbookView xWindow="0" yWindow="450" windowWidth="28800" windowHeight="123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Q24" i="1" l="1" a="1"/>
  <c r="R27" i="1" s="1"/>
  <c r="Q26" i="1" l="1"/>
  <c r="R25" i="1"/>
  <c r="Q27" i="1"/>
  <c r="R26" i="1"/>
  <c r="Q25" i="1"/>
  <c r="R28" i="1"/>
  <c r="R24" i="1"/>
  <c r="Q28" i="1"/>
  <c r="Q2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2" i="1"/>
  <c r="N3" i="1"/>
  <c r="N4" i="1"/>
  <c r="N5" i="1"/>
  <c r="N6" i="1"/>
  <c r="N7" i="1"/>
  <c r="N11" i="1"/>
  <c r="N12" i="1"/>
  <c r="N13" i="1"/>
  <c r="N14" i="1"/>
  <c r="N15" i="1"/>
  <c r="N19" i="1"/>
  <c r="N20" i="1"/>
  <c r="N21" i="1"/>
  <c r="N22" i="1"/>
  <c r="N23" i="1"/>
  <c r="N27" i="1"/>
  <c r="N28" i="1"/>
  <c r="N29" i="1"/>
  <c r="N2" i="1"/>
  <c r="M3" i="1"/>
  <c r="M4" i="1"/>
  <c r="M5" i="1"/>
  <c r="M6" i="1"/>
  <c r="M7" i="1"/>
  <c r="M8" i="1"/>
  <c r="N8" i="1" s="1"/>
  <c r="M9" i="1"/>
  <c r="N9" i="1" s="1"/>
  <c r="M10" i="1"/>
  <c r="N10" i="1" s="1"/>
  <c r="M11" i="1"/>
  <c r="M12" i="1"/>
  <c r="M13" i="1"/>
  <c r="M14" i="1"/>
  <c r="M15" i="1"/>
  <c r="M16" i="1"/>
  <c r="N16" i="1" s="1"/>
  <c r="M17" i="1"/>
  <c r="N17" i="1" s="1"/>
  <c r="M18" i="1"/>
  <c r="N18" i="1" s="1"/>
  <c r="M19" i="1"/>
  <c r="M20" i="1"/>
  <c r="M21" i="1"/>
  <c r="M22" i="1"/>
  <c r="M23" i="1"/>
  <c r="M24" i="1"/>
  <c r="N24" i="1" s="1"/>
  <c r="M25" i="1"/>
  <c r="N25" i="1" s="1"/>
  <c r="M26" i="1"/>
  <c r="N26" i="1" s="1"/>
  <c r="M27" i="1"/>
  <c r="M28" i="1"/>
  <c r="M29" i="1"/>
  <c r="M30" i="1"/>
  <c r="N30" i="1" s="1"/>
  <c r="M2" i="1"/>
  <c r="D2" i="1"/>
  <c r="F2" i="1" s="1"/>
  <c r="E3" i="1"/>
  <c r="E4" i="1"/>
  <c r="E5" i="1"/>
  <c r="E6" i="1"/>
  <c r="E7" i="1"/>
  <c r="G6" i="1" s="1" a="1"/>
  <c r="G6" i="1" s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2" i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F42" i="1" s="1"/>
  <c r="D43" i="1"/>
  <c r="F43" i="1" s="1"/>
  <c r="D44" i="1"/>
  <c r="F44" i="1" s="1"/>
  <c r="D45" i="1"/>
  <c r="F45" i="1" s="1"/>
  <c r="R8" i="1" l="1" a="1"/>
  <c r="R8" i="1" s="1"/>
  <c r="H9" i="1"/>
  <c r="H7" i="1"/>
  <c r="G9" i="1"/>
  <c r="G7" i="1"/>
  <c r="H6" i="1"/>
  <c r="H10" i="1"/>
  <c r="H8" i="1"/>
  <c r="G10" i="1"/>
  <c r="G8" i="1"/>
  <c r="S12" i="1" l="1"/>
  <c r="R10" i="1"/>
  <c r="R9" i="1"/>
  <c r="S13" i="1"/>
  <c r="S10" i="1"/>
  <c r="R12" i="1"/>
  <c r="R13" i="1"/>
  <c r="S11" i="1"/>
  <c r="S8" i="1"/>
  <c r="R11" i="1"/>
  <c r="S9" i="1"/>
</calcChain>
</file>

<file path=xl/sharedStrings.xml><?xml version="1.0" encoding="utf-8"?>
<sst xmlns="http://schemas.openxmlformats.org/spreadsheetml/2006/main" count="12" uniqueCount="9">
  <si>
    <t>distance</t>
  </si>
  <si>
    <t>force (g)</t>
  </si>
  <si>
    <t>distance(m)</t>
  </si>
  <si>
    <t>permanent</t>
  </si>
  <si>
    <t>coin</t>
  </si>
  <si>
    <t>force(g)</t>
  </si>
  <si>
    <t>force-mg</t>
  </si>
  <si>
    <t>ln(z)</t>
  </si>
  <si>
    <t>ln(F)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</si>
</sst>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COIN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Sheet1!$O$3:$O$30</c:f>
              <c:numCache>
                <c:formatCode>General</c:formatCode>
                <c:ptCount val="28"/>
                <c:pt idx="0">
                  <c:v>-2.1803674602697964</c:v>
                </c:pt>
                <c:pt idx="1">
                  <c:v>-2.375155785828881</c:v>
                </c:pt>
                <c:pt idx="2">
                  <c:v>-2.488914671185539</c:v>
                </c:pt>
                <c:pt idx="3">
                  <c:v>-2.6172958378337459</c:v>
                </c:pt>
                <c:pt idx="4">
                  <c:v>-2.7646205525906042</c:v>
                </c:pt>
                <c:pt idx="5">
                  <c:v>-2.8473122684357177</c:v>
                </c:pt>
                <c:pt idx="6">
                  <c:v>-2.8824035882469876</c:v>
                </c:pt>
                <c:pt idx="7">
                  <c:v>-2.9004220937496661</c:v>
                </c:pt>
                <c:pt idx="8">
                  <c:v>-2.9187712324178627</c:v>
                </c:pt>
                <c:pt idx="9">
                  <c:v>-2.9374633654300153</c:v>
                </c:pt>
                <c:pt idx="10">
                  <c:v>-2.9565115604007097</c:v>
                </c:pt>
                <c:pt idx="11">
                  <c:v>-2.9759296462578115</c:v>
                </c:pt>
                <c:pt idx="12">
                  <c:v>-2.9957322735539909</c:v>
                </c:pt>
                <c:pt idx="13">
                  <c:v>-3.0159349808715104</c:v>
                </c:pt>
                <c:pt idx="14">
                  <c:v>-3.0365542680742461</c:v>
                </c:pt>
                <c:pt idx="15">
                  <c:v>-3.0576076772720784</c:v>
                </c:pt>
                <c:pt idx="16">
                  <c:v>-3.0791138824930422</c:v>
                </c:pt>
                <c:pt idx="17">
                  <c:v>-3.1010927892118172</c:v>
                </c:pt>
                <c:pt idx="18">
                  <c:v>-3.1235656450638758</c:v>
                </c:pt>
                <c:pt idx="19">
                  <c:v>-3.1465551632885749</c:v>
                </c:pt>
                <c:pt idx="20">
                  <c:v>-3.1700856606987688</c:v>
                </c:pt>
                <c:pt idx="21">
                  <c:v>-3.1941832122778293</c:v>
                </c:pt>
                <c:pt idx="22">
                  <c:v>-3.2188758248682006</c:v>
                </c:pt>
                <c:pt idx="23">
                  <c:v>-3.2441936328524905</c:v>
                </c:pt>
                <c:pt idx="24">
                  <c:v>-3.2701691192557512</c:v>
                </c:pt>
                <c:pt idx="25">
                  <c:v>-3.2968373663379125</c:v>
                </c:pt>
                <c:pt idx="26">
                  <c:v>-3.3242363405260273</c:v>
                </c:pt>
                <c:pt idx="27">
                  <c:v>-3.3524072174927233</c:v>
                </c:pt>
              </c:numCache>
            </c:numRef>
          </c:xVal>
          <c:yVal>
            <c:numRef>
              <c:f>Sheet1!$N$3:$N$30</c:f>
              <c:numCache>
                <c:formatCode>General</c:formatCode>
                <c:ptCount val="28"/>
                <c:pt idx="0">
                  <c:v>-10.145813923267111</c:v>
                </c:pt>
                <c:pt idx="1">
                  <c:v>-9.2295231913929783</c:v>
                </c:pt>
                <c:pt idx="2">
                  <c:v>-8.8240580832847844</c:v>
                </c:pt>
                <c:pt idx="3">
                  <c:v>-7.8432288302730653</c:v>
                </c:pt>
                <c:pt idx="4">
                  <c:v>-6.9782313927864639</c:v>
                </c:pt>
                <c:pt idx="5">
                  <c:v>-6.4632040821667722</c:v>
                </c:pt>
                <c:pt idx="6">
                  <c:v>-6.2388034596625106</c:v>
                </c:pt>
                <c:pt idx="7">
                  <c:v>-6.1339455828692495</c:v>
                </c:pt>
                <c:pt idx="8">
                  <c:v>-5.9947740173684654</c:v>
                </c:pt>
                <c:pt idx="9">
                  <c:v>-5.8726260686273815</c:v>
                </c:pt>
                <c:pt idx="10">
                  <c:v>-5.7732065105097208</c:v>
                </c:pt>
                <c:pt idx="11">
                  <c:v>-5.6377054501221515</c:v>
                </c:pt>
                <c:pt idx="12">
                  <c:v>-5.5038297641563041</c:v>
                </c:pt>
                <c:pt idx="13">
                  <c:v>-5.3879226502613573</c:v>
                </c:pt>
                <c:pt idx="14">
                  <c:v>-5.2630120006807406</c:v>
                </c:pt>
                <c:pt idx="15">
                  <c:v>-5.126879826356161</c:v>
                </c:pt>
                <c:pt idx="16">
                  <c:v>-5.0041503667644518</c:v>
                </c:pt>
                <c:pt idx="17">
                  <c:v>-4.8676992640365944</c:v>
                </c:pt>
                <c:pt idx="18">
                  <c:v>-4.7297135210626919</c:v>
                </c:pt>
                <c:pt idx="19">
                  <c:v>-4.5736598910893473</c:v>
                </c:pt>
                <c:pt idx="20">
                  <c:v>-4.4304323127675591</c:v>
                </c:pt>
                <c:pt idx="21">
                  <c:v>-4.2843157026191561</c:v>
                </c:pt>
                <c:pt idx="22">
                  <c:v>-4.1296567635687582</c:v>
                </c:pt>
                <c:pt idx="23">
                  <c:v>-3.9772497633463266</c:v>
                </c:pt>
                <c:pt idx="24">
                  <c:v>-3.824146752551512</c:v>
                </c:pt>
                <c:pt idx="25">
                  <c:v>-3.6676883793924371</c:v>
                </c:pt>
                <c:pt idx="26">
                  <c:v>-3.4955348746796897</c:v>
                </c:pt>
                <c:pt idx="27">
                  <c:v>-3.3119743272351427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6E-43AC-A391-8B7E90D16D6C}"/>
            </c:ext>
          </c:extLst>
        </c:ser>
        <c:ser>
          <c:idx val="0"/>
          <c:order val="1"/>
          <c:tx>
            <c:v>COIN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083209665310683E-2"/>
                  <c:y val="-0.4590133659035194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 dirty="0"/>
                      <a:t>y = -6.0414x - 23.607</a:t>
                    </a:r>
                    <a:endParaRPr lang="en-US" sz="1400" dirty="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Sheet1!$O$3:$O$30</c:f>
              <c:numCache>
                <c:formatCode>General</c:formatCode>
                <c:ptCount val="28"/>
                <c:pt idx="0">
                  <c:v>-2.1803674602697964</c:v>
                </c:pt>
                <c:pt idx="1">
                  <c:v>-2.375155785828881</c:v>
                </c:pt>
                <c:pt idx="2">
                  <c:v>-2.488914671185539</c:v>
                </c:pt>
                <c:pt idx="3">
                  <c:v>-2.6172958378337459</c:v>
                </c:pt>
                <c:pt idx="4">
                  <c:v>-2.7646205525906042</c:v>
                </c:pt>
                <c:pt idx="5">
                  <c:v>-2.8473122684357177</c:v>
                </c:pt>
                <c:pt idx="6">
                  <c:v>-2.8824035882469876</c:v>
                </c:pt>
                <c:pt idx="7">
                  <c:v>-2.9004220937496661</c:v>
                </c:pt>
                <c:pt idx="8">
                  <c:v>-2.9187712324178627</c:v>
                </c:pt>
                <c:pt idx="9">
                  <c:v>-2.9374633654300153</c:v>
                </c:pt>
                <c:pt idx="10">
                  <c:v>-2.9565115604007097</c:v>
                </c:pt>
                <c:pt idx="11">
                  <c:v>-2.9759296462578115</c:v>
                </c:pt>
                <c:pt idx="12">
                  <c:v>-2.9957322735539909</c:v>
                </c:pt>
                <c:pt idx="13">
                  <c:v>-3.0159349808715104</c:v>
                </c:pt>
                <c:pt idx="14">
                  <c:v>-3.0365542680742461</c:v>
                </c:pt>
                <c:pt idx="15">
                  <c:v>-3.0576076772720784</c:v>
                </c:pt>
                <c:pt idx="16">
                  <c:v>-3.0791138824930422</c:v>
                </c:pt>
                <c:pt idx="17">
                  <c:v>-3.1010927892118172</c:v>
                </c:pt>
                <c:pt idx="18">
                  <c:v>-3.1235656450638758</c:v>
                </c:pt>
                <c:pt idx="19">
                  <c:v>-3.1465551632885749</c:v>
                </c:pt>
                <c:pt idx="20">
                  <c:v>-3.1700856606987688</c:v>
                </c:pt>
                <c:pt idx="21">
                  <c:v>-3.1941832122778293</c:v>
                </c:pt>
                <c:pt idx="22">
                  <c:v>-3.2188758248682006</c:v>
                </c:pt>
                <c:pt idx="23">
                  <c:v>-3.2441936328524905</c:v>
                </c:pt>
                <c:pt idx="24">
                  <c:v>-3.2701691192557512</c:v>
                </c:pt>
                <c:pt idx="25">
                  <c:v>-3.2968373663379125</c:v>
                </c:pt>
                <c:pt idx="26">
                  <c:v>-3.3242363405260273</c:v>
                </c:pt>
                <c:pt idx="27">
                  <c:v>-3.3524072174927233</c:v>
                </c:pt>
              </c:numCache>
            </c:numRef>
          </c:xVal>
          <c:yVal>
            <c:numRef>
              <c:f>Sheet1!$N$3:$N$30</c:f>
              <c:numCache>
                <c:formatCode>General</c:formatCode>
                <c:ptCount val="28"/>
                <c:pt idx="0">
                  <c:v>-10.145813923267111</c:v>
                </c:pt>
                <c:pt idx="1">
                  <c:v>-9.2295231913929783</c:v>
                </c:pt>
                <c:pt idx="2">
                  <c:v>-8.8240580832847844</c:v>
                </c:pt>
                <c:pt idx="3">
                  <c:v>-7.8432288302730653</c:v>
                </c:pt>
                <c:pt idx="4">
                  <c:v>-6.9782313927864639</c:v>
                </c:pt>
                <c:pt idx="5">
                  <c:v>-6.4632040821667722</c:v>
                </c:pt>
                <c:pt idx="6">
                  <c:v>-6.2388034596625106</c:v>
                </c:pt>
                <c:pt idx="7">
                  <c:v>-6.1339455828692495</c:v>
                </c:pt>
                <c:pt idx="8">
                  <c:v>-5.9947740173684654</c:v>
                </c:pt>
                <c:pt idx="9">
                  <c:v>-5.8726260686273815</c:v>
                </c:pt>
                <c:pt idx="10">
                  <c:v>-5.7732065105097208</c:v>
                </c:pt>
                <c:pt idx="11">
                  <c:v>-5.6377054501221515</c:v>
                </c:pt>
                <c:pt idx="12">
                  <c:v>-5.5038297641563041</c:v>
                </c:pt>
                <c:pt idx="13">
                  <c:v>-5.3879226502613573</c:v>
                </c:pt>
                <c:pt idx="14">
                  <c:v>-5.2630120006807406</c:v>
                </c:pt>
                <c:pt idx="15">
                  <c:v>-5.126879826356161</c:v>
                </c:pt>
                <c:pt idx="16">
                  <c:v>-5.0041503667644518</c:v>
                </c:pt>
                <c:pt idx="17">
                  <c:v>-4.8676992640365944</c:v>
                </c:pt>
                <c:pt idx="18">
                  <c:v>-4.7297135210626919</c:v>
                </c:pt>
                <c:pt idx="19">
                  <c:v>-4.5736598910893473</c:v>
                </c:pt>
                <c:pt idx="20">
                  <c:v>-4.4304323127675591</c:v>
                </c:pt>
                <c:pt idx="21">
                  <c:v>-4.2843157026191561</c:v>
                </c:pt>
                <c:pt idx="22">
                  <c:v>-4.1296567635687582</c:v>
                </c:pt>
                <c:pt idx="23">
                  <c:v>-3.9772497633463266</c:v>
                </c:pt>
                <c:pt idx="24">
                  <c:v>-3.824146752551512</c:v>
                </c:pt>
                <c:pt idx="25">
                  <c:v>-3.6676883793924371</c:v>
                </c:pt>
                <c:pt idx="26">
                  <c:v>-3.4955348746796897</c:v>
                </c:pt>
                <c:pt idx="27">
                  <c:v>-3.3119743272351427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6E-43AC-A391-8B7E90D16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353048"/>
        <c:axId val="494342464"/>
      </c:scatterChart>
      <c:valAx>
        <c:axId val="494353048"/>
        <c:scaling>
          <c:orientation val="minMax"/>
          <c:max val="-1.8"/>
          <c:min val="-3.4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 dirty="0"/>
                  <a:t>ln(z)</a:t>
                </a:r>
                <a:endParaRPr lang="en-CA" sz="2000" dirty="0"/>
              </a:p>
            </c:rich>
          </c:tx>
          <c:layout>
            <c:manualLayout>
              <c:xMode val="edge"/>
              <c:yMode val="edge"/>
              <c:x val="0.46071198680654296"/>
              <c:y val="0.924081531118332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342464"/>
        <c:crosses val="max"/>
        <c:crossBetween val="midCat"/>
        <c:majorUnit val="0.2"/>
      </c:valAx>
      <c:valAx>
        <c:axId val="494342464"/>
        <c:scaling>
          <c:orientation val="minMax"/>
          <c:max val="-1"/>
          <c:min val="-1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2000" dirty="0"/>
                  <a:t>ln (|</a:t>
                </a:r>
                <a:r>
                  <a:rPr lang="en-CA" sz="2000" dirty="0" err="1"/>
                  <a:t>F</a:t>
                </a:r>
                <a:r>
                  <a:rPr lang="en-CA" sz="2000" baseline="-25000" dirty="0" err="1"/>
                  <a:t>m</a:t>
                </a:r>
                <a:r>
                  <a:rPr lang="en-CA" sz="2000" baseline="0" dirty="0" err="1"/>
                  <a:t>|</a:t>
                </a:r>
                <a:r>
                  <a:rPr lang="en-CA" sz="2000" dirty="0"/>
                  <a:t>)</a:t>
                </a:r>
              </a:p>
            </c:rich>
          </c:tx>
          <c:layout>
            <c:manualLayout>
              <c:xMode val="edge"/>
              <c:yMode val="edge"/>
              <c:x val="1.1412548203989417E-2"/>
              <c:y val="0.503880968298636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353048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permanent Magnet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5764896864522544"/>
                  <c:y val="-0.1100944779064053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 dirty="0"/>
                      <a:t>y = -3.3556x - 12.618</a:t>
                    </a:r>
                    <a:endParaRPr lang="en-US" sz="1400" dirty="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Sheet1!$E$2:$E$45</c:f>
              <c:numCache>
                <c:formatCode>General</c:formatCode>
                <c:ptCount val="44"/>
                <c:pt idx="0">
                  <c:v>-0.70521976179421453</c:v>
                </c:pt>
                <c:pt idx="1">
                  <c:v>-1.058430499035278</c:v>
                </c:pt>
                <c:pt idx="2">
                  <c:v>-1.2378743560016174</c:v>
                </c:pt>
                <c:pt idx="3">
                  <c:v>-1.3205066205818874</c:v>
                </c:pt>
                <c:pt idx="4">
                  <c:v>-1.3903023825174294</c:v>
                </c:pt>
                <c:pt idx="5">
                  <c:v>-1.4524341636244356</c:v>
                </c:pt>
                <c:pt idx="6">
                  <c:v>-1.5654210270173261</c:v>
                </c:pt>
                <c:pt idx="7">
                  <c:v>-1.6144504542576446</c:v>
                </c:pt>
                <c:pt idx="8">
                  <c:v>-1.6398971199188088</c:v>
                </c:pt>
                <c:pt idx="9">
                  <c:v>-1.6660082639224947</c:v>
                </c:pt>
                <c:pt idx="10">
                  <c:v>-1.6928195213731514</c:v>
                </c:pt>
                <c:pt idx="11">
                  <c:v>-1.7203694731413821</c:v>
                </c:pt>
                <c:pt idx="12">
                  <c:v>-1.7778565640590636</c:v>
                </c:pt>
                <c:pt idx="13">
                  <c:v>-1.8388510767619055</c:v>
                </c:pt>
                <c:pt idx="14">
                  <c:v>-1.870802676568508</c:v>
                </c:pt>
                <c:pt idx="15">
                  <c:v>-1.9038089730366781</c:v>
                </c:pt>
                <c:pt idx="16">
                  <c:v>-1.9379419794061366</c:v>
                </c:pt>
                <c:pt idx="17">
                  <c:v>-1.9732813458514451</c:v>
                </c:pt>
                <c:pt idx="18">
                  <c:v>-2.0099154790312257</c:v>
                </c:pt>
                <c:pt idx="19">
                  <c:v>-2.0479428746204649</c:v>
                </c:pt>
                <c:pt idx="20">
                  <c:v>-2.0874737133771002</c:v>
                </c:pt>
                <c:pt idx="21">
                  <c:v>-2.1286317858706076</c:v>
                </c:pt>
                <c:pt idx="22">
                  <c:v>-2.1715568305876416</c:v>
                </c:pt>
                <c:pt idx="23">
                  <c:v>-2.2164073967529934</c:v>
                </c:pt>
                <c:pt idx="24">
                  <c:v>-2.2633643798407643</c:v>
                </c:pt>
                <c:pt idx="25">
                  <c:v>-2.312635428847547</c:v>
                </c:pt>
                <c:pt idx="26">
                  <c:v>-2.322787800311565</c:v>
                </c:pt>
                <c:pt idx="27">
                  <c:v>-2.333044300478754</c:v>
                </c:pt>
                <c:pt idx="28">
                  <c:v>-2.3434070875143007</c:v>
                </c:pt>
                <c:pt idx="29">
                  <c:v>-2.353878387381596</c:v>
                </c:pt>
                <c:pt idx="30">
                  <c:v>-2.364460496712133</c:v>
                </c:pt>
                <c:pt idx="31">
                  <c:v>-2.375155785828881</c:v>
                </c:pt>
                <c:pt idx="32">
                  <c:v>-2.3859667019330968</c:v>
                </c:pt>
                <c:pt idx="33">
                  <c:v>-2.3968957724652871</c:v>
                </c:pt>
                <c:pt idx="34">
                  <c:v>-2.4079456086518722</c:v>
                </c:pt>
                <c:pt idx="35">
                  <c:v>-2.4191189092499972</c:v>
                </c:pt>
                <c:pt idx="36">
                  <c:v>-2.4304184645039308</c:v>
                </c:pt>
                <c:pt idx="37">
                  <c:v>-2.4418471603275536</c:v>
                </c:pt>
                <c:pt idx="38">
                  <c:v>-2.4651040224918206</c:v>
                </c:pt>
                <c:pt idx="39">
                  <c:v>-2.5010360317178839</c:v>
                </c:pt>
                <c:pt idx="40">
                  <c:v>-2.5383074265151158</c:v>
                </c:pt>
                <c:pt idx="41">
                  <c:v>-2.6036901857779675</c:v>
                </c:pt>
                <c:pt idx="42">
                  <c:v>-2.7488721956224653</c:v>
                </c:pt>
                <c:pt idx="43">
                  <c:v>-2.9187712324178627</c:v>
                </c:pt>
              </c:numCache>
            </c:numRef>
          </c:xVal>
          <c:yVal>
            <c:numRef>
              <c:f>Sheet1!$F$2:$F$45</c:f>
              <c:numCache>
                <c:formatCode>General</c:formatCode>
                <c:ptCount val="44"/>
                <c:pt idx="0">
                  <c:v>-10.145813923267221</c:v>
                </c:pt>
                <c:pt idx="1">
                  <c:v>-9.1342130115887024</c:v>
                </c:pt>
                <c:pt idx="2">
                  <c:v>-8.5363760108330329</c:v>
                </c:pt>
                <c:pt idx="3">
                  <c:v>-8.1999037742117817</c:v>
                </c:pt>
                <c:pt idx="4">
                  <c:v>-7.9211903717427559</c:v>
                </c:pt>
                <c:pt idx="5">
                  <c:v>-7.7479186504687299</c:v>
                </c:pt>
                <c:pt idx="6">
                  <c:v>-7.4716652738405855</c:v>
                </c:pt>
                <c:pt idx="7">
                  <c:v>-7.2554421653709582</c:v>
                </c:pt>
                <c:pt idx="8">
                  <c:v>-7.1500816497131199</c:v>
                </c:pt>
                <c:pt idx="9">
                  <c:v>-7.0434719146548579</c:v>
                </c:pt>
                <c:pt idx="10">
                  <c:v>-6.9888135021170044</c:v>
                </c:pt>
                <c:pt idx="11">
                  <c:v>-6.8877173852456375</c:v>
                </c:pt>
                <c:pt idx="12">
                  <c:v>-6.6800780204673842</c:v>
                </c:pt>
                <c:pt idx="13">
                  <c:v>-6.4507039194025424</c:v>
                </c:pt>
                <c:pt idx="14">
                  <c:v>-6.3447224785462462</c:v>
                </c:pt>
                <c:pt idx="15">
                  <c:v>-6.2288033763279333</c:v>
                </c:pt>
                <c:pt idx="16">
                  <c:v>-6.1027626554325627</c:v>
                </c:pt>
                <c:pt idx="17">
                  <c:v>-5.9830321994917837</c:v>
                </c:pt>
                <c:pt idx="18">
                  <c:v>-5.8587850172155145</c:v>
                </c:pt>
                <c:pt idx="19">
                  <c:v>-5.7330156299264763</c:v>
                </c:pt>
                <c:pt idx="20">
                  <c:v>-5.5814657317992795</c:v>
                </c:pt>
                <c:pt idx="21">
                  <c:v>-5.4453335574746964</c:v>
                </c:pt>
                <c:pt idx="22">
                  <c:v>-5.2898850189318356</c:v>
                </c:pt>
                <c:pt idx="23">
                  <c:v>-5.1452289650243586</c:v>
                </c:pt>
                <c:pt idx="24">
                  <c:v>-4.9838891816246322</c:v>
                </c:pt>
                <c:pt idx="25">
                  <c:v>-4.819152083709934</c:v>
                </c:pt>
                <c:pt idx="26">
                  <c:v>-4.7880490980756569</c:v>
                </c:pt>
                <c:pt idx="27">
                  <c:v>-4.7578843980293861</c:v>
                </c:pt>
                <c:pt idx="28">
                  <c:v>-4.7186636848761081</c:v>
                </c:pt>
                <c:pt idx="29">
                  <c:v>-4.6851651448016218</c:v>
                </c:pt>
                <c:pt idx="30">
                  <c:v>-4.6435358248216394</c:v>
                </c:pt>
                <c:pt idx="31">
                  <c:v>-4.6134130653665304</c:v>
                </c:pt>
                <c:pt idx="32">
                  <c:v>-4.5803361199880905</c:v>
                </c:pt>
                <c:pt idx="33">
                  <c:v>-4.5390931614540415</c:v>
                </c:pt>
                <c:pt idx="34">
                  <c:v>-4.5030207202373402</c:v>
                </c:pt>
                <c:pt idx="35">
                  <c:v>-4.4596863838496308</c:v>
                </c:pt>
                <c:pt idx="36">
                  <c:v>-4.4320811177577415</c:v>
                </c:pt>
                <c:pt idx="37">
                  <c:v>-4.4004097739200914</c:v>
                </c:pt>
                <c:pt idx="38">
                  <c:v>-4.324989428179248</c:v>
                </c:pt>
                <c:pt idx="39">
                  <c:v>-4.2102585705986462</c:v>
                </c:pt>
                <c:pt idx="40">
                  <c:v>-4.0872750104948086</c:v>
                </c:pt>
                <c:pt idx="41">
                  <c:v>-3.8757711179568197</c:v>
                </c:pt>
                <c:pt idx="42">
                  <c:v>-3.5161204733597642</c:v>
                </c:pt>
                <c:pt idx="43">
                  <c:v>-3.0727560926606148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D4-49CF-BC56-9B54B4787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481672"/>
        <c:axId val="492480888"/>
      </c:scatterChart>
      <c:valAx>
        <c:axId val="492481672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0" i="0" baseline="0" dirty="0">
                    <a:effectLst/>
                  </a:rPr>
                  <a:t>ln (z)</a:t>
                </a:r>
                <a:endParaRPr lang="en-CA" sz="2000" dirty="0">
                  <a:effectLst/>
                </a:endParaRPr>
              </a:p>
            </c:rich>
          </c:tx>
          <c:layout>
            <c:manualLayout>
              <c:xMode val="edge"/>
              <c:yMode val="edge"/>
              <c:x val="0.45287075103912172"/>
              <c:y val="0.86028174335849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480888"/>
        <c:crosses val="max"/>
        <c:crossBetween val="midCat"/>
      </c:valAx>
      <c:valAx>
        <c:axId val="4924808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2000" dirty="0"/>
                  <a:t>ln</a:t>
                </a:r>
                <a:r>
                  <a:rPr lang="en-CA" sz="2000" baseline="0" dirty="0"/>
                  <a:t> (|</a:t>
                </a:r>
                <a:r>
                  <a:rPr lang="en-CA" sz="2000" baseline="0" dirty="0" err="1"/>
                  <a:t>F</a:t>
                </a:r>
                <a:r>
                  <a:rPr lang="en-CA" sz="2000" baseline="-25000" dirty="0" err="1"/>
                  <a:t>m</a:t>
                </a:r>
                <a:r>
                  <a:rPr lang="en-CA" sz="2000" baseline="0" dirty="0" err="1"/>
                  <a:t>|</a:t>
                </a:r>
                <a:r>
                  <a:rPr lang="en-CA" sz="2000" baseline="0" dirty="0"/>
                  <a:t>)</a:t>
                </a:r>
                <a:endParaRPr lang="en-CA" sz="2000" dirty="0"/>
              </a:p>
            </c:rich>
          </c:tx>
          <c:layout>
            <c:manualLayout>
              <c:xMode val="edge"/>
              <c:yMode val="edge"/>
              <c:x val="2.7614926421448978E-2"/>
              <c:y val="0.388983281172447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481672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381000</xdr:colOff>
      <xdr:row>0</xdr:row>
      <xdr:rowOff>104775</xdr:rowOff>
    </xdr:from>
    <xdr:to>
      <xdr:col>33</xdr:col>
      <xdr:colOff>153955</xdr:colOff>
      <xdr:row>25</xdr:row>
      <xdr:rowOff>166200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333375</xdr:colOff>
      <xdr:row>26</xdr:row>
      <xdr:rowOff>180975</xdr:rowOff>
    </xdr:from>
    <xdr:to>
      <xdr:col>32</xdr:col>
      <xdr:colOff>185094</xdr:colOff>
      <xdr:row>52</xdr:row>
      <xdr:rowOff>55347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topLeftCell="I16" workbookViewId="0">
      <selection activeCell="R39" sqref="R39"/>
    </sheetView>
  </sheetViews>
  <sheetFormatPr defaultRowHeight="15" x14ac:dyDescent="0.25"/>
  <cols>
    <col min="4" max="4" width="9.5703125" bestFit="1" customWidth="1"/>
    <col min="13" max="13" width="9.140625" bestFit="1" customWidth="1"/>
  </cols>
  <sheetData>
    <row r="1" spans="1:19" x14ac:dyDescent="0.25">
      <c r="A1" t="s">
        <v>3</v>
      </c>
      <c r="B1" s="1" t="s">
        <v>2</v>
      </c>
      <c r="C1" s="1" t="s">
        <v>1</v>
      </c>
      <c r="D1" s="1" t="s">
        <v>6</v>
      </c>
      <c r="E1" s="1" t="s">
        <v>7</v>
      </c>
      <c r="F1" s="1" t="s">
        <v>8</v>
      </c>
      <c r="J1" t="s">
        <v>4</v>
      </c>
      <c r="K1" t="s">
        <v>0</v>
      </c>
      <c r="L1" t="s">
        <v>5</v>
      </c>
      <c r="M1" t="s">
        <v>6</v>
      </c>
      <c r="N1" t="s">
        <v>8</v>
      </c>
      <c r="O1" t="s">
        <v>7</v>
      </c>
    </row>
    <row r="2" spans="1:19" x14ac:dyDescent="0.25">
      <c r="B2" s="1">
        <v>0.49399999999999999</v>
      </c>
      <c r="C2" s="1">
        <v>15.863</v>
      </c>
      <c r="D2" s="1">
        <f>(C2-15.859)*9.81/1000</f>
        <v>3.9239999999995681E-5</v>
      </c>
      <c r="E2" s="1">
        <f>LN(B2)</f>
        <v>-0.70521976179421453</v>
      </c>
      <c r="F2" s="1">
        <f>LN(D2)</f>
        <v>-10.145813923267221</v>
      </c>
      <c r="K2">
        <v>0.21299999999999999</v>
      </c>
      <c r="L2">
        <v>3.9510000000000001</v>
      </c>
      <c r="M2">
        <f>(L2-3.952)*9.81/1000</f>
        <v>-9.8099999999989201E-6</v>
      </c>
      <c r="N2">
        <f>LN(-M2)</f>
        <v>-11.532108284387112</v>
      </c>
      <c r="O2">
        <f>LN(K2)</f>
        <v>-1.546463113272712</v>
      </c>
    </row>
    <row r="3" spans="1:19" x14ac:dyDescent="0.25">
      <c r="B3" s="1">
        <v>0.34699999999999998</v>
      </c>
      <c r="C3" s="1">
        <v>15.87</v>
      </c>
      <c r="D3" s="1">
        <f>(C3-15.859)*9.81/1000</f>
        <v>1.0790999999999248E-4</v>
      </c>
      <c r="E3" s="1">
        <f t="shared" ref="E3:E45" si="0">LN(B3)</f>
        <v>-1.058430499035278</v>
      </c>
      <c r="F3" s="1">
        <f t="shared" ref="F3:F45" si="1">LN(D3)</f>
        <v>-9.1342130115887024</v>
      </c>
      <c r="K3">
        <v>0.113</v>
      </c>
      <c r="L3">
        <v>3.948</v>
      </c>
      <c r="M3">
        <f t="shared" ref="M3:M30" si="2">(L3-3.952)*9.81/1000</f>
        <v>-3.9240000000000038E-5</v>
      </c>
      <c r="N3">
        <f t="shared" ref="N3:N30" si="3">LN(-M3)</f>
        <v>-10.145813923267111</v>
      </c>
      <c r="O3">
        <f t="shared" ref="O3:O30" si="4">LN(K3)</f>
        <v>-2.1803674602697964</v>
      </c>
    </row>
    <row r="4" spans="1:19" x14ac:dyDescent="0.25">
      <c r="B4" s="1">
        <v>0.28999999999999998</v>
      </c>
      <c r="C4" s="1">
        <v>15.879</v>
      </c>
      <c r="D4" s="1">
        <f t="shared" ref="D4:D45" si="5">(C4-15.859)*9.81/1000</f>
        <v>1.9619999999999582E-4</v>
      </c>
      <c r="E4" s="1">
        <f t="shared" si="0"/>
        <v>-1.2378743560016174</v>
      </c>
      <c r="F4" s="1">
        <f t="shared" si="1"/>
        <v>-8.5363760108330329</v>
      </c>
      <c r="K4">
        <v>9.2999999999999999E-2</v>
      </c>
      <c r="L4">
        <v>3.9420000000000002</v>
      </c>
      <c r="M4">
        <f t="shared" si="2"/>
        <v>-9.8099999999997912E-5</v>
      </c>
      <c r="N4">
        <f t="shared" si="3"/>
        <v>-9.2295231913929783</v>
      </c>
      <c r="O4">
        <f t="shared" si="4"/>
        <v>-2.375155785828881</v>
      </c>
    </row>
    <row r="5" spans="1:19" x14ac:dyDescent="0.25">
      <c r="B5" s="1">
        <v>0.26700000000000002</v>
      </c>
      <c r="C5" s="1">
        <v>15.887</v>
      </c>
      <c r="D5" s="1">
        <f t="shared" si="5"/>
        <v>2.7468000000000457E-4</v>
      </c>
      <c r="E5" s="1">
        <f t="shared" si="0"/>
        <v>-1.3205066205818874</v>
      </c>
      <c r="F5" s="1">
        <f t="shared" si="1"/>
        <v>-8.1999037742117817</v>
      </c>
      <c r="K5">
        <v>8.3000000000000004E-2</v>
      </c>
      <c r="L5">
        <v>3.9369999999999998</v>
      </c>
      <c r="M5">
        <f t="shared" si="2"/>
        <v>-1.4715000000000122E-4</v>
      </c>
      <c r="N5">
        <f t="shared" si="3"/>
        <v>-8.8240580832847844</v>
      </c>
      <c r="O5">
        <f t="shared" si="4"/>
        <v>-2.488914671185539</v>
      </c>
    </row>
    <row r="6" spans="1:19" x14ac:dyDescent="0.25">
      <c r="B6" s="1">
        <v>0.249</v>
      </c>
      <c r="C6" s="1">
        <v>15.896000000000001</v>
      </c>
      <c r="D6" s="1">
        <f t="shared" si="5"/>
        <v>3.6297000000000797E-4</v>
      </c>
      <c r="E6" s="1">
        <f t="shared" si="0"/>
        <v>-1.3903023825174294</v>
      </c>
      <c r="F6" s="1">
        <f t="shared" si="1"/>
        <v>-7.9211903717427559</v>
      </c>
      <c r="G6">
        <f t="array" ref="G6:H10">LINEST(F2:F45,E2:E45,1,1)</f>
        <v>-3.3555768407573283</v>
      </c>
      <c r="H6">
        <v>-12.617922571071386</v>
      </c>
      <c r="K6">
        <v>7.2999999999999995E-2</v>
      </c>
      <c r="L6">
        <v>3.9119999999999999</v>
      </c>
      <c r="M6">
        <f t="shared" si="2"/>
        <v>-3.9240000000000038E-4</v>
      </c>
      <c r="N6">
        <f t="shared" si="3"/>
        <v>-7.8432288302730653</v>
      </c>
      <c r="O6">
        <f t="shared" si="4"/>
        <v>-2.6172958378337459</v>
      </c>
    </row>
    <row r="7" spans="1:19" x14ac:dyDescent="0.25">
      <c r="B7" s="1">
        <v>0.23400000000000001</v>
      </c>
      <c r="C7" s="1">
        <v>15.903</v>
      </c>
      <c r="D7" s="1">
        <f t="shared" si="5"/>
        <v>4.3164000000000472E-4</v>
      </c>
      <c r="E7" s="1">
        <f t="shared" si="0"/>
        <v>-1.4524341636244356</v>
      </c>
      <c r="F7" s="1">
        <f t="shared" si="1"/>
        <v>-7.7479186504687299</v>
      </c>
      <c r="G7">
        <v>1.8881754523524096E-2</v>
      </c>
      <c r="H7">
        <v>3.9597624928948624E-2</v>
      </c>
      <c r="K7">
        <v>6.3E-2</v>
      </c>
      <c r="L7">
        <v>3.8570000000000002</v>
      </c>
      <c r="M7">
        <f t="shared" si="2"/>
        <v>-9.3194999999999758E-4</v>
      </c>
      <c r="N7">
        <f t="shared" si="3"/>
        <v>-6.9782313927864639</v>
      </c>
      <c r="O7">
        <f t="shared" si="4"/>
        <v>-2.7646205525906042</v>
      </c>
    </row>
    <row r="8" spans="1:19" x14ac:dyDescent="0.25">
      <c r="B8" s="1">
        <v>0.20899999999999999</v>
      </c>
      <c r="C8" s="1">
        <v>15.917</v>
      </c>
      <c r="D8" s="1">
        <f t="shared" si="5"/>
        <v>5.6897999999999834E-4</v>
      </c>
      <c r="E8" s="1">
        <f t="shared" si="0"/>
        <v>-1.5654210270173261</v>
      </c>
      <c r="F8" s="1">
        <f t="shared" si="1"/>
        <v>-7.4716652738405855</v>
      </c>
      <c r="G8">
        <v>0.99867192546551686</v>
      </c>
      <c r="H8">
        <v>5.8517491529330785E-2</v>
      </c>
      <c r="K8">
        <v>5.8000000000000003E-2</v>
      </c>
      <c r="L8">
        <v>3.7930000000000001</v>
      </c>
      <c r="M8">
        <f t="shared" si="2"/>
        <v>-1.5597899999999982E-3</v>
      </c>
      <c r="N8">
        <f t="shared" si="3"/>
        <v>-6.4632040821667722</v>
      </c>
      <c r="O8">
        <f t="shared" si="4"/>
        <v>-2.8473122684357177</v>
      </c>
      <c r="R8">
        <f t="array" ref="R8:S13">LINEST(N3:N30,O3:O30,1,1)</f>
        <v>-6.0414252040457317</v>
      </c>
      <c r="S8">
        <v>-23.607311537737431</v>
      </c>
    </row>
    <row r="9" spans="1:19" x14ac:dyDescent="0.25">
      <c r="B9" s="1">
        <v>0.19900000000000001</v>
      </c>
      <c r="C9" s="1">
        <v>15.930999999999999</v>
      </c>
      <c r="D9" s="1">
        <f t="shared" si="5"/>
        <v>7.0631999999999195E-4</v>
      </c>
      <c r="E9" s="1">
        <f t="shared" si="0"/>
        <v>-1.6144504542576446</v>
      </c>
      <c r="F9" s="1">
        <f t="shared" si="1"/>
        <v>-7.2554421653709582</v>
      </c>
      <c r="G9">
        <v>31582.731074558429</v>
      </c>
      <c r="H9">
        <v>42</v>
      </c>
      <c r="K9">
        <v>5.6000000000000001E-2</v>
      </c>
      <c r="L9">
        <v>3.7530000000000001</v>
      </c>
      <c r="M9">
        <f t="shared" si="2"/>
        <v>-1.9521899999999986E-3</v>
      </c>
      <c r="N9">
        <f t="shared" si="3"/>
        <v>-6.2388034596625106</v>
      </c>
      <c r="O9">
        <f t="shared" si="4"/>
        <v>-2.8824035882469876</v>
      </c>
      <c r="R9">
        <v>5.5033493756539327E-2</v>
      </c>
      <c r="S9">
        <v>0.16478635010492451</v>
      </c>
    </row>
    <row r="10" spans="1:19" x14ac:dyDescent="0.25">
      <c r="B10" s="1">
        <v>0.19400000000000001</v>
      </c>
      <c r="C10" s="1">
        <v>15.939</v>
      </c>
      <c r="D10" s="1">
        <f t="shared" si="5"/>
        <v>7.8480000000000075E-4</v>
      </c>
      <c r="E10" s="1">
        <f t="shared" si="0"/>
        <v>-1.6398971199188088</v>
      </c>
      <c r="F10" s="1">
        <f t="shared" si="1"/>
        <v>-7.1500816497131199</v>
      </c>
      <c r="G10">
        <v>108.14864542398944</v>
      </c>
      <c r="H10">
        <v>0.14382046622518263</v>
      </c>
      <c r="K10">
        <v>5.5E-2</v>
      </c>
      <c r="L10">
        <v>3.7309999999999999</v>
      </c>
      <c r="M10">
        <f t="shared" si="2"/>
        <v>-2.168010000000001E-3</v>
      </c>
      <c r="N10">
        <f t="shared" si="3"/>
        <v>-6.1339455828692495</v>
      </c>
      <c r="O10">
        <f t="shared" si="4"/>
        <v>-2.9004220937496661</v>
      </c>
      <c r="R10">
        <v>0.99784715514056554</v>
      </c>
      <c r="S10">
        <v>8.1593439254359121E-2</v>
      </c>
    </row>
    <row r="11" spans="1:19" x14ac:dyDescent="0.25">
      <c r="B11" s="1">
        <v>0.189</v>
      </c>
      <c r="C11" s="1">
        <v>15.948</v>
      </c>
      <c r="D11" s="1">
        <f t="shared" si="5"/>
        <v>8.730900000000041E-4</v>
      </c>
      <c r="E11" s="1">
        <f t="shared" si="0"/>
        <v>-1.6660082639224947</v>
      </c>
      <c r="F11" s="1">
        <f t="shared" si="1"/>
        <v>-7.0434719146548579</v>
      </c>
      <c r="K11">
        <v>5.3999999999999999E-2</v>
      </c>
      <c r="L11">
        <v>3.698</v>
      </c>
      <c r="M11">
        <f t="shared" si="2"/>
        <v>-2.4917400000000001E-3</v>
      </c>
      <c r="N11">
        <f t="shared" si="3"/>
        <v>-5.9947740173684654</v>
      </c>
      <c r="O11">
        <f t="shared" si="4"/>
        <v>-2.9187712324178627</v>
      </c>
      <c r="R11">
        <v>12051.043028000629</v>
      </c>
      <c r="S11">
        <v>26</v>
      </c>
    </row>
    <row r="12" spans="1:19" x14ac:dyDescent="0.25">
      <c r="B12" s="1">
        <v>0.184</v>
      </c>
      <c r="C12" s="1">
        <v>15.952999999999999</v>
      </c>
      <c r="D12" s="1">
        <f t="shared" si="5"/>
        <v>9.2213999999999426E-4</v>
      </c>
      <c r="E12" s="1">
        <f t="shared" si="0"/>
        <v>-1.6928195213731514</v>
      </c>
      <c r="F12" s="1">
        <f t="shared" si="1"/>
        <v>-6.9888135021170044</v>
      </c>
      <c r="K12">
        <v>5.2999999999999999E-2</v>
      </c>
      <c r="L12">
        <v>3.665</v>
      </c>
      <c r="M12">
        <f t="shared" si="2"/>
        <v>-2.8154699999999996E-3</v>
      </c>
      <c r="N12">
        <f t="shared" si="3"/>
        <v>-5.8726260686273815</v>
      </c>
      <c r="O12">
        <f t="shared" si="4"/>
        <v>-2.9374633654300153</v>
      </c>
      <c r="R12">
        <v>80.229690366509644</v>
      </c>
      <c r="S12">
        <v>0.17309472256322458</v>
      </c>
    </row>
    <row r="13" spans="1:19" x14ac:dyDescent="0.25">
      <c r="B13" s="1">
        <v>0.17899999999999999</v>
      </c>
      <c r="C13" s="1">
        <v>15.962999999999999</v>
      </c>
      <c r="D13" s="1">
        <f t="shared" si="5"/>
        <v>1.0202399999999924E-3</v>
      </c>
      <c r="E13" s="1">
        <f t="shared" si="0"/>
        <v>-1.7203694731413821</v>
      </c>
      <c r="F13" s="1">
        <f t="shared" si="1"/>
        <v>-6.8877173852456375</v>
      </c>
      <c r="K13">
        <v>5.1999999999999998E-2</v>
      </c>
      <c r="L13">
        <v>3.6349999999999998</v>
      </c>
      <c r="M13">
        <f t="shared" si="2"/>
        <v>-3.1097700000000017E-3</v>
      </c>
      <c r="N13">
        <f t="shared" si="3"/>
        <v>-5.7732065105097208</v>
      </c>
      <c r="O13">
        <f t="shared" si="4"/>
        <v>-2.9565115604007097</v>
      </c>
      <c r="R13" t="e">
        <v>#N/A</v>
      </c>
      <c r="S13" t="e">
        <v>#N/A</v>
      </c>
    </row>
    <row r="14" spans="1:19" x14ac:dyDescent="0.25">
      <c r="B14" s="1">
        <v>0.16900000000000001</v>
      </c>
      <c r="C14" s="1">
        <v>15.987</v>
      </c>
      <c r="D14" s="1">
        <f t="shared" si="5"/>
        <v>1.2556800000000012E-3</v>
      </c>
      <c r="E14" s="1">
        <f t="shared" si="0"/>
        <v>-1.7778565640590636</v>
      </c>
      <c r="F14" s="1">
        <f t="shared" si="1"/>
        <v>-6.6800780204673842</v>
      </c>
      <c r="K14">
        <v>5.0999999999999997E-2</v>
      </c>
      <c r="L14">
        <v>3.589</v>
      </c>
      <c r="M14">
        <f t="shared" si="2"/>
        <v>-3.5610300000000002E-3</v>
      </c>
      <c r="N14">
        <f t="shared" si="3"/>
        <v>-5.6377054501221515</v>
      </c>
      <c r="O14">
        <f t="shared" si="4"/>
        <v>-2.9759296462578115</v>
      </c>
    </row>
    <row r="15" spans="1:19" x14ac:dyDescent="0.25">
      <c r="B15" s="1">
        <v>0.159</v>
      </c>
      <c r="C15" s="1">
        <v>16.02</v>
      </c>
      <c r="D15" s="1">
        <f t="shared" si="5"/>
        <v>1.5794099999999959E-3</v>
      </c>
      <c r="E15" s="1">
        <f t="shared" si="0"/>
        <v>-1.8388510767619055</v>
      </c>
      <c r="F15" s="1">
        <f t="shared" si="1"/>
        <v>-6.4507039194025424</v>
      </c>
      <c r="K15">
        <v>0.05</v>
      </c>
      <c r="L15">
        <v>3.5369999999999999</v>
      </c>
      <c r="M15">
        <f t="shared" si="2"/>
        <v>-4.0711499999999999E-3</v>
      </c>
      <c r="N15">
        <f t="shared" si="3"/>
        <v>-5.5038297641563041</v>
      </c>
      <c r="O15">
        <f t="shared" si="4"/>
        <v>-2.9957322735539909</v>
      </c>
    </row>
    <row r="16" spans="1:19" x14ac:dyDescent="0.25">
      <c r="B16" s="1">
        <v>0.154</v>
      </c>
      <c r="C16" s="1">
        <v>16.038</v>
      </c>
      <c r="D16" s="1">
        <f t="shared" si="5"/>
        <v>1.7559900000000028E-3</v>
      </c>
      <c r="E16" s="1">
        <f t="shared" si="0"/>
        <v>-1.870802676568508</v>
      </c>
      <c r="F16" s="1">
        <f t="shared" si="1"/>
        <v>-6.3447224785462462</v>
      </c>
      <c r="K16">
        <v>4.9000000000000002E-2</v>
      </c>
      <c r="L16">
        <v>3.4860000000000002</v>
      </c>
      <c r="M16">
        <f t="shared" si="2"/>
        <v>-4.5714599999999977E-3</v>
      </c>
      <c r="N16">
        <f t="shared" si="3"/>
        <v>-5.3879226502613573</v>
      </c>
      <c r="O16">
        <f t="shared" si="4"/>
        <v>-3.0159349808715104</v>
      </c>
    </row>
    <row r="17" spans="2:18" x14ac:dyDescent="0.25">
      <c r="B17" s="1">
        <v>0.14899999999999999</v>
      </c>
      <c r="C17" s="1">
        <v>16.059999999999999</v>
      </c>
      <c r="D17" s="1">
        <f t="shared" si="5"/>
        <v>1.9718099999999875E-3</v>
      </c>
      <c r="E17" s="1">
        <f t="shared" si="0"/>
        <v>-1.9038089730366781</v>
      </c>
      <c r="F17" s="1">
        <f t="shared" si="1"/>
        <v>-6.2288033763279333</v>
      </c>
      <c r="K17">
        <v>4.8000000000000001E-2</v>
      </c>
      <c r="L17">
        <v>3.4239999999999999</v>
      </c>
      <c r="M17">
        <f t="shared" si="2"/>
        <v>-5.1796799999999999E-3</v>
      </c>
      <c r="N17">
        <f t="shared" si="3"/>
        <v>-5.2630120006807406</v>
      </c>
      <c r="O17">
        <f t="shared" si="4"/>
        <v>-3.0365542680742461</v>
      </c>
    </row>
    <row r="18" spans="2:18" x14ac:dyDescent="0.25">
      <c r="B18" s="1">
        <v>0.14399999999999999</v>
      </c>
      <c r="C18" s="1">
        <v>16.087</v>
      </c>
      <c r="D18" s="1">
        <f t="shared" si="5"/>
        <v>2.2366799999999974E-3</v>
      </c>
      <c r="E18" s="1">
        <f t="shared" si="0"/>
        <v>-1.9379419794061366</v>
      </c>
      <c r="F18" s="1">
        <f t="shared" si="1"/>
        <v>-6.1027626554325627</v>
      </c>
      <c r="K18">
        <v>4.7E-2</v>
      </c>
      <c r="L18">
        <v>3.347</v>
      </c>
      <c r="M18">
        <f t="shared" si="2"/>
        <v>-5.9350500000000007E-3</v>
      </c>
      <c r="N18">
        <f t="shared" si="3"/>
        <v>-5.126879826356161</v>
      </c>
      <c r="O18">
        <f t="shared" si="4"/>
        <v>-3.0576076772720784</v>
      </c>
    </row>
    <row r="19" spans="2:18" x14ac:dyDescent="0.25">
      <c r="B19" s="1">
        <v>0.13900000000000001</v>
      </c>
      <c r="C19" s="1">
        <v>16.116</v>
      </c>
      <c r="D19" s="1">
        <f t="shared" si="5"/>
        <v>2.5211699999999971E-3</v>
      </c>
      <c r="E19" s="1">
        <f t="shared" si="0"/>
        <v>-1.9732813458514451</v>
      </c>
      <c r="F19" s="1">
        <f t="shared" si="1"/>
        <v>-5.9830321994917837</v>
      </c>
      <c r="K19">
        <v>4.5999999999999999E-2</v>
      </c>
      <c r="L19">
        <v>3.2679999999999998</v>
      </c>
      <c r="M19">
        <f t="shared" si="2"/>
        <v>-6.7100400000000022E-3</v>
      </c>
      <c r="N19">
        <f t="shared" si="3"/>
        <v>-5.0041503667644518</v>
      </c>
      <c r="O19">
        <f t="shared" si="4"/>
        <v>-3.0791138824930422</v>
      </c>
    </row>
    <row r="20" spans="2:18" x14ac:dyDescent="0.25">
      <c r="B20" s="1">
        <v>0.13400000000000001</v>
      </c>
      <c r="C20" s="1">
        <v>16.149999999999999</v>
      </c>
      <c r="D20" s="1">
        <f t="shared" si="5"/>
        <v>2.8547099999999864E-3</v>
      </c>
      <c r="E20" s="1">
        <f t="shared" si="0"/>
        <v>-2.0099154790312257</v>
      </c>
      <c r="F20" s="1">
        <f t="shared" si="1"/>
        <v>-5.8587850172155145</v>
      </c>
      <c r="K20">
        <v>4.4999999999999998E-2</v>
      </c>
      <c r="L20">
        <v>3.1680000000000001</v>
      </c>
      <c r="M20">
        <f t="shared" si="2"/>
        <v>-7.6910399999999979E-3</v>
      </c>
      <c r="N20">
        <f t="shared" si="3"/>
        <v>-4.8676992640365944</v>
      </c>
      <c r="O20">
        <f t="shared" si="4"/>
        <v>-3.1010927892118172</v>
      </c>
    </row>
    <row r="21" spans="2:18" x14ac:dyDescent="0.25">
      <c r="B21" s="1">
        <v>0.129</v>
      </c>
      <c r="C21" s="1">
        <v>16.189</v>
      </c>
      <c r="D21" s="1">
        <f t="shared" si="5"/>
        <v>3.2373000000000007E-3</v>
      </c>
      <c r="E21" s="1">
        <f t="shared" si="0"/>
        <v>-2.0479428746204649</v>
      </c>
      <c r="F21" s="1">
        <f t="shared" si="1"/>
        <v>-5.7330156299264763</v>
      </c>
      <c r="K21">
        <v>4.3999999999999997E-2</v>
      </c>
      <c r="L21">
        <v>3.052</v>
      </c>
      <c r="M21">
        <f t="shared" si="2"/>
        <v>-8.8289999999999983E-3</v>
      </c>
      <c r="N21">
        <f t="shared" si="3"/>
        <v>-4.7297135210626919</v>
      </c>
      <c r="O21">
        <f t="shared" si="4"/>
        <v>-3.1235656450638758</v>
      </c>
    </row>
    <row r="22" spans="2:18" x14ac:dyDescent="0.25">
      <c r="B22" s="1">
        <v>0.124</v>
      </c>
      <c r="C22" s="1">
        <v>16.242999999999999</v>
      </c>
      <c r="D22" s="1">
        <f t="shared" si="5"/>
        <v>3.7670399999999858E-3</v>
      </c>
      <c r="E22" s="1">
        <f t="shared" si="0"/>
        <v>-2.0874737133771002</v>
      </c>
      <c r="F22" s="1">
        <f t="shared" si="1"/>
        <v>-5.5814657317992795</v>
      </c>
      <c r="K22">
        <v>4.2999999999999997E-2</v>
      </c>
      <c r="L22">
        <v>2.9</v>
      </c>
      <c r="M22">
        <f t="shared" si="2"/>
        <v>-1.032012E-2</v>
      </c>
      <c r="N22">
        <f t="shared" si="3"/>
        <v>-4.5736598910893473</v>
      </c>
      <c r="O22">
        <f t="shared" si="4"/>
        <v>-3.1465551632885749</v>
      </c>
    </row>
    <row r="23" spans="2:18" x14ac:dyDescent="0.25">
      <c r="B23" s="1">
        <v>0.11899999999999999</v>
      </c>
      <c r="C23" s="1">
        <v>16.298999999999999</v>
      </c>
      <c r="D23" s="1">
        <f t="shared" si="5"/>
        <v>4.3163999999999954E-3</v>
      </c>
      <c r="E23" s="1">
        <f t="shared" si="0"/>
        <v>-2.1286317858706076</v>
      </c>
      <c r="F23" s="1">
        <f t="shared" si="1"/>
        <v>-5.4453335574746964</v>
      </c>
      <c r="K23">
        <v>4.2000000000000003E-2</v>
      </c>
      <c r="L23">
        <v>2.738</v>
      </c>
      <c r="M23">
        <f t="shared" si="2"/>
        <v>-1.1909340000000001E-2</v>
      </c>
      <c r="N23">
        <f t="shared" si="3"/>
        <v>-4.4304323127675591</v>
      </c>
      <c r="O23">
        <f t="shared" si="4"/>
        <v>-3.1700856606987688</v>
      </c>
    </row>
    <row r="24" spans="2:18" x14ac:dyDescent="0.25">
      <c r="B24" s="1">
        <v>0.114</v>
      </c>
      <c r="C24" s="1">
        <v>16.373000000000001</v>
      </c>
      <c r="D24" s="1">
        <f t="shared" si="5"/>
        <v>5.0423400000000106E-3</v>
      </c>
      <c r="E24" s="1">
        <f t="shared" si="0"/>
        <v>-2.1715568305876416</v>
      </c>
      <c r="F24" s="1">
        <f t="shared" si="1"/>
        <v>-5.2898850189318356</v>
      </c>
      <c r="K24">
        <v>4.1000000000000002E-2</v>
      </c>
      <c r="L24">
        <v>2.5470000000000002</v>
      </c>
      <c r="M24">
        <f t="shared" si="2"/>
        <v>-1.378305E-2</v>
      </c>
      <c r="N24">
        <f t="shared" si="3"/>
        <v>-4.2843157026191561</v>
      </c>
      <c r="O24">
        <f t="shared" si="4"/>
        <v>-3.1941832122778293</v>
      </c>
      <c r="Q24">
        <f t="array" ref="Q24:R28">LINEST(N3:N30,O3:O30,1,1)</f>
        <v>-6.0414252040457317</v>
      </c>
      <c r="R24">
        <v>-23.607311537737431</v>
      </c>
    </row>
    <row r="25" spans="2:18" x14ac:dyDescent="0.25">
      <c r="B25" s="1">
        <v>0.109</v>
      </c>
      <c r="C25" s="1">
        <v>16.452999999999999</v>
      </c>
      <c r="D25" s="1">
        <f t="shared" si="5"/>
        <v>5.8271399999999945E-3</v>
      </c>
      <c r="E25" s="1">
        <f t="shared" si="0"/>
        <v>-2.2164073967529934</v>
      </c>
      <c r="F25" s="1">
        <f t="shared" si="1"/>
        <v>-5.1452289650243586</v>
      </c>
      <c r="K25">
        <v>0.04</v>
      </c>
      <c r="L25">
        <v>2.3119999999999998</v>
      </c>
      <c r="M25">
        <f t="shared" si="2"/>
        <v>-1.6088400000000003E-2</v>
      </c>
      <c r="N25">
        <f t="shared" si="3"/>
        <v>-4.1296567635687582</v>
      </c>
      <c r="O25">
        <f t="shared" si="4"/>
        <v>-3.2188758248682006</v>
      </c>
      <c r="Q25">
        <v>5.5033493756539327E-2</v>
      </c>
      <c r="R25">
        <v>0.16478635010492451</v>
      </c>
    </row>
    <row r="26" spans="2:18" x14ac:dyDescent="0.25">
      <c r="B26" s="1">
        <v>0.104</v>
      </c>
      <c r="C26" s="1">
        <v>16.556999999999999</v>
      </c>
      <c r="D26" s="1">
        <f t="shared" si="5"/>
        <v>6.8473799999999871E-3</v>
      </c>
      <c r="E26" s="1">
        <f t="shared" si="0"/>
        <v>-2.2633643798407643</v>
      </c>
      <c r="F26" s="1">
        <f t="shared" si="1"/>
        <v>-4.9838891816246322</v>
      </c>
      <c r="K26">
        <v>3.9E-2</v>
      </c>
      <c r="L26">
        <v>2.0419999999999998</v>
      </c>
      <c r="M26">
        <f t="shared" si="2"/>
        <v>-1.8737100000000003E-2</v>
      </c>
      <c r="N26">
        <f t="shared" si="3"/>
        <v>-3.9772497633463266</v>
      </c>
      <c r="O26">
        <f t="shared" si="4"/>
        <v>-3.2441936328524905</v>
      </c>
      <c r="Q26">
        <v>0.99784715514056554</v>
      </c>
      <c r="R26">
        <v>8.1593439254359121E-2</v>
      </c>
    </row>
    <row r="27" spans="2:18" x14ac:dyDescent="0.25">
      <c r="B27" s="1">
        <v>9.9000000000000005E-2</v>
      </c>
      <c r="C27" s="1">
        <v>16.681999999999999</v>
      </c>
      <c r="D27" s="1">
        <f t="shared" si="5"/>
        <v>8.0736299999999879E-3</v>
      </c>
      <c r="E27" s="1">
        <f t="shared" si="0"/>
        <v>-2.312635428847547</v>
      </c>
      <c r="F27" s="1">
        <f t="shared" si="1"/>
        <v>-4.819152083709934</v>
      </c>
      <c r="K27">
        <v>3.7999999999999999E-2</v>
      </c>
      <c r="L27">
        <v>1.726</v>
      </c>
      <c r="M27">
        <f t="shared" si="2"/>
        <v>-2.1837060000000002E-2</v>
      </c>
      <c r="N27">
        <f t="shared" si="3"/>
        <v>-3.824146752551512</v>
      </c>
      <c r="O27">
        <f t="shared" si="4"/>
        <v>-3.2701691192557512</v>
      </c>
      <c r="Q27">
        <v>12051.043028000629</v>
      </c>
      <c r="R27">
        <v>26</v>
      </c>
    </row>
    <row r="28" spans="2:18" x14ac:dyDescent="0.25">
      <c r="B28" s="1">
        <v>9.8000000000000004E-2</v>
      </c>
      <c r="C28" s="1">
        <v>16.707999999999998</v>
      </c>
      <c r="D28" s="1">
        <f t="shared" si="5"/>
        <v>8.3286899999999858E-3</v>
      </c>
      <c r="E28" s="1">
        <f t="shared" si="0"/>
        <v>-2.322787800311565</v>
      </c>
      <c r="F28" s="1">
        <f t="shared" si="1"/>
        <v>-4.7880490980756569</v>
      </c>
      <c r="K28">
        <v>3.6999999999999998E-2</v>
      </c>
      <c r="L28">
        <v>1.349</v>
      </c>
      <c r="M28">
        <f t="shared" si="2"/>
        <v>-2.5535429999999998E-2</v>
      </c>
      <c r="N28">
        <f t="shared" si="3"/>
        <v>-3.6676883793924371</v>
      </c>
      <c r="O28">
        <f t="shared" si="4"/>
        <v>-3.2968373663379125</v>
      </c>
      <c r="Q28">
        <v>80.229690366509644</v>
      </c>
      <c r="R28">
        <v>0.17309472256322458</v>
      </c>
    </row>
    <row r="29" spans="2:18" x14ac:dyDescent="0.25">
      <c r="B29" s="1">
        <v>9.7000000000000003E-2</v>
      </c>
      <c r="C29" s="1">
        <v>16.734000000000002</v>
      </c>
      <c r="D29" s="1">
        <f t="shared" si="5"/>
        <v>8.5837500000000184E-3</v>
      </c>
      <c r="E29" s="1">
        <f t="shared" si="0"/>
        <v>-2.333044300478754</v>
      </c>
      <c r="F29" s="1">
        <f t="shared" si="1"/>
        <v>-4.7578843980293861</v>
      </c>
      <c r="K29">
        <v>3.5999999999999997E-2</v>
      </c>
      <c r="L29">
        <v>0.86</v>
      </c>
      <c r="M29">
        <f t="shared" si="2"/>
        <v>-3.0332520000000002E-2</v>
      </c>
      <c r="N29">
        <f t="shared" si="3"/>
        <v>-3.4955348746796897</v>
      </c>
      <c r="O29">
        <f t="shared" si="4"/>
        <v>-3.3242363405260273</v>
      </c>
    </row>
    <row r="30" spans="2:18" x14ac:dyDescent="0.25">
      <c r="B30" s="1">
        <v>9.6000000000000002E-2</v>
      </c>
      <c r="C30" s="1">
        <v>16.768999999999998</v>
      </c>
      <c r="D30" s="1">
        <f t="shared" si="5"/>
        <v>8.9270999999999847E-3</v>
      </c>
      <c r="E30" s="1">
        <f t="shared" si="0"/>
        <v>-2.3434070875143007</v>
      </c>
      <c r="F30" s="1">
        <f t="shared" si="1"/>
        <v>-4.7186636848761081</v>
      </c>
      <c r="K30">
        <v>3.5000000000000003E-2</v>
      </c>
      <c r="L30">
        <v>0.23699999999999999</v>
      </c>
      <c r="M30">
        <f t="shared" si="2"/>
        <v>-3.6444150000000002E-2</v>
      </c>
      <c r="N30">
        <f t="shared" si="3"/>
        <v>-3.3119743272351427</v>
      </c>
      <c r="O30">
        <f t="shared" si="4"/>
        <v>-3.3524072174927233</v>
      </c>
    </row>
    <row r="31" spans="2:18" x14ac:dyDescent="0.25">
      <c r="B31" s="1">
        <v>9.5000000000000001E-2</v>
      </c>
      <c r="C31" s="1">
        <v>16.8</v>
      </c>
      <c r="D31" s="1">
        <f t="shared" si="5"/>
        <v>9.231210000000007E-3</v>
      </c>
      <c r="E31" s="1">
        <f t="shared" si="0"/>
        <v>-2.353878387381596</v>
      </c>
      <c r="F31" s="1">
        <f t="shared" si="1"/>
        <v>-4.6851651448016218</v>
      </c>
    </row>
    <row r="32" spans="2:18" x14ac:dyDescent="0.25">
      <c r="B32" s="1">
        <v>9.4E-2</v>
      </c>
      <c r="C32" s="1">
        <v>16.84</v>
      </c>
      <c r="D32" s="1">
        <f t="shared" si="5"/>
        <v>9.6236099999999995E-3</v>
      </c>
      <c r="E32" s="1">
        <f t="shared" si="0"/>
        <v>-2.364460496712133</v>
      </c>
      <c r="F32" s="1">
        <f t="shared" si="1"/>
        <v>-4.6435358248216394</v>
      </c>
    </row>
    <row r="33" spans="2:6" x14ac:dyDescent="0.25">
      <c r="B33" s="1">
        <v>9.2999999999999999E-2</v>
      </c>
      <c r="C33" s="1">
        <v>16.87</v>
      </c>
      <c r="D33" s="1">
        <f t="shared" si="5"/>
        <v>9.9179100000000089E-3</v>
      </c>
      <c r="E33" s="1">
        <f t="shared" si="0"/>
        <v>-2.375155785828881</v>
      </c>
      <c r="F33" s="1">
        <f t="shared" si="1"/>
        <v>-4.6134130653665304</v>
      </c>
    </row>
    <row r="34" spans="2:6" x14ac:dyDescent="0.25">
      <c r="B34" s="1">
        <v>9.1999999999999998E-2</v>
      </c>
      <c r="C34" s="1">
        <v>16.904</v>
      </c>
      <c r="D34" s="1">
        <f t="shared" si="5"/>
        <v>1.025145E-2</v>
      </c>
      <c r="E34" s="1">
        <f t="shared" si="0"/>
        <v>-2.3859667019330968</v>
      </c>
      <c r="F34" s="1">
        <f t="shared" si="1"/>
        <v>-4.5803361199880905</v>
      </c>
    </row>
    <row r="35" spans="2:6" x14ac:dyDescent="0.25">
      <c r="B35" s="1">
        <v>9.0999999999999998E-2</v>
      </c>
      <c r="C35" s="1">
        <v>16.948</v>
      </c>
      <c r="D35" s="1">
        <f t="shared" si="5"/>
        <v>1.0683090000000004E-2</v>
      </c>
      <c r="E35" s="1">
        <f t="shared" si="0"/>
        <v>-2.3968957724652871</v>
      </c>
      <c r="F35" s="1">
        <f t="shared" si="1"/>
        <v>-4.5390931614540415</v>
      </c>
    </row>
    <row r="36" spans="2:6" x14ac:dyDescent="0.25">
      <c r="B36" s="1">
        <v>0.09</v>
      </c>
      <c r="C36" s="1">
        <v>16.988</v>
      </c>
      <c r="D36" s="1">
        <f t="shared" si="5"/>
        <v>1.1075489999999997E-2</v>
      </c>
      <c r="E36" s="1">
        <f t="shared" si="0"/>
        <v>-2.4079456086518722</v>
      </c>
      <c r="F36" s="1">
        <f t="shared" si="1"/>
        <v>-4.5030207202373402</v>
      </c>
    </row>
    <row r="37" spans="2:6" x14ac:dyDescent="0.25">
      <c r="B37" s="1">
        <v>8.8999999999999996E-2</v>
      </c>
      <c r="C37" s="1">
        <v>17.038</v>
      </c>
      <c r="D37" s="1">
        <f t="shared" si="5"/>
        <v>1.1565990000000003E-2</v>
      </c>
      <c r="E37" s="1">
        <f t="shared" si="0"/>
        <v>-2.4191189092499972</v>
      </c>
      <c r="F37" s="1">
        <f t="shared" si="1"/>
        <v>-4.4596863838496308</v>
      </c>
    </row>
    <row r="38" spans="2:6" x14ac:dyDescent="0.25">
      <c r="B38" s="1">
        <v>8.7999999999999995E-2</v>
      </c>
      <c r="C38" s="1">
        <v>17.071000000000002</v>
      </c>
      <c r="D38" s="1">
        <f t="shared" si="5"/>
        <v>1.1889720000000015E-2</v>
      </c>
      <c r="E38" s="1">
        <f t="shared" si="0"/>
        <v>-2.4304184645039308</v>
      </c>
      <c r="F38" s="1">
        <f t="shared" si="1"/>
        <v>-4.4320811177577415</v>
      </c>
    </row>
    <row r="39" spans="2:6" x14ac:dyDescent="0.25">
      <c r="B39" s="1">
        <v>8.6999999999999994E-2</v>
      </c>
      <c r="C39" s="1">
        <v>17.11</v>
      </c>
      <c r="D39" s="1">
        <f t="shared" si="5"/>
        <v>1.2272309999999996E-2</v>
      </c>
      <c r="E39" s="1">
        <f t="shared" si="0"/>
        <v>-2.4418471603275536</v>
      </c>
      <c r="F39" s="1">
        <f t="shared" si="1"/>
        <v>-4.4004097739200914</v>
      </c>
    </row>
    <row r="40" spans="2:6" x14ac:dyDescent="0.25">
      <c r="B40" s="1">
        <v>8.5000000000000006E-2</v>
      </c>
      <c r="C40" s="1">
        <v>17.207999999999998</v>
      </c>
      <c r="D40" s="1">
        <f t="shared" si="5"/>
        <v>1.3233689999999985E-2</v>
      </c>
      <c r="E40" s="1">
        <f t="shared" si="0"/>
        <v>-2.4651040224918206</v>
      </c>
      <c r="F40" s="1">
        <f t="shared" si="1"/>
        <v>-4.324989428179248</v>
      </c>
    </row>
    <row r="41" spans="2:6" x14ac:dyDescent="0.25">
      <c r="B41" s="1">
        <v>8.2000000000000003E-2</v>
      </c>
      <c r="C41" s="1">
        <v>17.372</v>
      </c>
      <c r="D41" s="1">
        <f t="shared" si="5"/>
        <v>1.484253E-2</v>
      </c>
      <c r="E41" s="1">
        <f t="shared" si="0"/>
        <v>-2.5010360317178839</v>
      </c>
      <c r="F41" s="1">
        <f t="shared" si="1"/>
        <v>-4.2102585705986462</v>
      </c>
    </row>
    <row r="42" spans="2:6" x14ac:dyDescent="0.25">
      <c r="B42" s="1">
        <v>7.9000000000000001E-2</v>
      </c>
      <c r="C42" s="1">
        <v>17.57</v>
      </c>
      <c r="D42" s="1">
        <f t="shared" si="5"/>
        <v>1.6784910000000004E-2</v>
      </c>
      <c r="E42" s="1">
        <f t="shared" si="0"/>
        <v>-2.5383074265151158</v>
      </c>
      <c r="F42" s="1">
        <f t="shared" si="1"/>
        <v>-4.0872750104948086</v>
      </c>
    </row>
    <row r="43" spans="2:6" x14ac:dyDescent="0.25">
      <c r="B43" s="1">
        <v>7.3999999999999996E-2</v>
      </c>
      <c r="C43" s="1">
        <v>17.972999999999999</v>
      </c>
      <c r="D43" s="1">
        <f t="shared" si="5"/>
        <v>2.0738339999999991E-2</v>
      </c>
      <c r="E43" s="1">
        <f t="shared" si="0"/>
        <v>-2.6036901857779675</v>
      </c>
      <c r="F43" s="1">
        <f t="shared" si="1"/>
        <v>-3.8757711179568197</v>
      </c>
    </row>
    <row r="44" spans="2:6" x14ac:dyDescent="0.25">
      <c r="B44" s="1">
        <v>6.4000000000000001E-2</v>
      </c>
      <c r="C44" s="1">
        <v>18.888000000000002</v>
      </c>
      <c r="D44" s="1">
        <f t="shared" si="5"/>
        <v>2.971449000000002E-2</v>
      </c>
      <c r="E44" s="1">
        <f t="shared" si="0"/>
        <v>-2.7488721956224653</v>
      </c>
      <c r="F44" s="1">
        <f t="shared" si="1"/>
        <v>-3.5161204733597642</v>
      </c>
    </row>
    <row r="45" spans="2:6" x14ac:dyDescent="0.25">
      <c r="B45" s="1">
        <v>5.3999999999999999E-2</v>
      </c>
      <c r="C45" s="1">
        <v>20.577999999999999</v>
      </c>
      <c r="D45" s="1">
        <f t="shared" si="5"/>
        <v>4.6293389999999997E-2</v>
      </c>
      <c r="E45" s="1">
        <f t="shared" si="0"/>
        <v>-2.9187712324178627</v>
      </c>
      <c r="F45" s="1">
        <f t="shared" si="1"/>
        <v>-3.0727560926606148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2018-04-06T09:18:25Z</dcterms:modified>
</cp:coreProperties>
</file>