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735" yWindow="1890" windowWidth="28800" windowHeight="12060"/>
  </bookViews>
  <sheets>
    <sheet name="개발비" sheetId="7" r:id="rId1"/>
    <sheet name="작업비" sheetId="11" r:id="rId2"/>
    <sheet name="비용" sheetId="9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</sheets>
  <definedNames>
    <definedName name="_xlnm._FilterDatabase" localSheetId="4">'0314'!$B$4:$F$4</definedName>
  </definedNames>
  <calcPr calcId="145621"/>
</workbook>
</file>

<file path=xl/calcChain.xml><?xml version="1.0" encoding="utf-8"?>
<calcChain xmlns="http://schemas.openxmlformats.org/spreadsheetml/2006/main">
  <c r="E12" i="7" l="1"/>
  <c r="F12" i="7" s="1"/>
  <c r="I12" i="7" s="1"/>
  <c r="E11" i="7"/>
  <c r="F11" i="7" s="1"/>
  <c r="I11" i="7" s="1"/>
  <c r="I5" i="7"/>
  <c r="F5" i="7"/>
  <c r="E5" i="7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E9" i="13" l="1"/>
  <c r="F8" i="13"/>
  <c r="F7" i="13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D3" i="9" l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21" i="7"/>
  <c r="F21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1" i="7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<sst xmlns="http://schemas.openxmlformats.org/spreadsheetml/2006/main" count="943" uniqueCount="368">
  <si>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</si>
  <si>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</si>
  <si>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</si>
  <si>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</si>
  <si>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</si>
  <si>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</si>
  <si>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</si>
  <si>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1" type="noConversion"/>
  </si>
  <si>
    <t>상품코드</t>
    <phoneticPr fontId="11" type="noConversion"/>
  </si>
  <si>
    <t>ICbanQ</t>
  </si>
  <si>
    <t>ICbanQ</t>
    <phoneticPr fontId="11" type="noConversion"/>
  </si>
  <si>
    <t xml:space="preserve">P002101847 </t>
    <phoneticPr fontId="11" type="noConversion"/>
  </si>
  <si>
    <t>NTD5802N</t>
  </si>
  <si>
    <t>CTX210607-R</t>
  </si>
  <si>
    <t>53398-0471</t>
    <phoneticPr fontId="11" type="noConversion"/>
  </si>
  <si>
    <t>50058-8000</t>
    <phoneticPr fontId="11" type="noConversion"/>
  </si>
  <si>
    <t>CRIMP TERMINAL 51021용 (1.25mm) AWG 28,30,32</t>
  </si>
  <si>
    <t>P_value</t>
  </si>
  <si>
    <t>Q'ty</t>
  </si>
  <si>
    <t>51021-0400</t>
    <phoneticPr fontId="11" type="noConversion"/>
  </si>
  <si>
    <t>구매수량</t>
    <phoneticPr fontId="11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</si>
  <si>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</si>
  <si>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</si>
  <si>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</si>
  <si>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</si>
  <si>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1" type="noConversion"/>
  </si>
  <si>
    <t>P000740132</t>
    <phoneticPr fontId="11" type="noConversion"/>
  </si>
  <si>
    <t>P005634281</t>
    <phoneticPr fontId="11" type="noConversion"/>
  </si>
  <si>
    <t>CTX210609-R</t>
    <phoneticPr fontId="11" type="noConversion"/>
  </si>
  <si>
    <t>TRANSFORMER CCFL 6W 13V 11MA SMD Turn-R:100</t>
  </si>
  <si>
    <t>CTX210605-R</t>
    <phoneticPr fontId="11" type="noConversion"/>
  </si>
  <si>
    <t>P002058985</t>
    <phoneticPr fontId="11" type="noConversion"/>
  </si>
  <si>
    <t>P005831162</t>
    <phoneticPr fontId="11" type="noConversion"/>
  </si>
  <si>
    <t>P002058197</t>
    <phoneticPr fontId="11" type="noConversion"/>
  </si>
  <si>
    <t xml:space="preserve">P007073878 </t>
    <phoneticPr fontId="11" type="noConversion"/>
  </si>
  <si>
    <t>부가세</t>
    <phoneticPr fontId="11" type="noConversion"/>
  </si>
  <si>
    <t>부품 Total</t>
    <phoneticPr fontId="11" type="noConversion"/>
  </si>
  <si>
    <t>P007567011</t>
    <phoneticPr fontId="11" type="noConversion"/>
  </si>
  <si>
    <t>NVMFS5C450NL</t>
    <phoneticPr fontId="11" type="noConversion"/>
  </si>
  <si>
    <t>CAP TANT 220UF 16V 10% 2917</t>
    <phoneticPr fontId="11" type="noConversion"/>
  </si>
  <si>
    <t>P008221708</t>
    <phoneticPr fontId="11" type="noConversion"/>
  </si>
  <si>
    <t>장보고 재고 있음</t>
    <phoneticPr fontId="11" type="noConversion"/>
  </si>
  <si>
    <t>2/5일 구매</t>
    <phoneticPr fontId="11" type="noConversion"/>
  </si>
  <si>
    <t>T491D227K016AT</t>
    <phoneticPr fontId="11" type="noConversion"/>
  </si>
  <si>
    <t>재고 없음</t>
    <phoneticPr fontId="11" type="noConversion"/>
  </si>
  <si>
    <t xml:space="preserve">P007223445 </t>
    <phoneticPr fontId="11" type="noConversion"/>
  </si>
  <si>
    <t>2/8일 구매</t>
    <phoneticPr fontId="11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</si>
  <si>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1" type="noConversion"/>
  </si>
  <si>
    <t>B180212004001</t>
    <phoneticPr fontId="11" type="noConversion"/>
  </si>
  <si>
    <t>주문번호</t>
    <phoneticPr fontId="11" type="noConversion"/>
  </si>
  <si>
    <t>2/12일 구매</t>
    <phoneticPr fontId="11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</si>
  <si>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</si>
  <si>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</si>
  <si>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</si>
  <si>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</si>
  <si>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</si>
  <si>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</si>
  <si>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</si>
  <si>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</si>
  <si>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</si>
  <si>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</si>
  <si>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</si>
  <si>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</si>
  <si>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</si>
  <si>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</si>
  <si>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</si>
  <si>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</si>
  <si>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</si>
  <si>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</si>
  <si>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</si>
  <si>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</si>
  <si>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</si>
  <si>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</si>
  <si>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</si>
  <si>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</si>
  <si>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</si>
  <si>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</si>
  <si>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</si>
  <si>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</si>
  <si>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</si>
  <si>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</si>
  <si>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</si>
  <si>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</si>
  <si>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</si>
  <si>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1" type="noConversion"/>
  </si>
  <si>
    <t>작업기간</t>
    <phoneticPr fontId="11" type="noConversion"/>
  </si>
  <si>
    <t>Month</t>
    <phoneticPr fontId="11" type="noConversion"/>
  </si>
  <si>
    <t>Day[20/Month]</t>
    <phoneticPr fontId="11" type="noConversion"/>
  </si>
  <si>
    <t>Hour[3/Day]</t>
    <phoneticPr fontId="11" type="noConversion"/>
  </si>
  <si>
    <t>시급</t>
    <phoneticPr fontId="11" type="noConversion"/>
  </si>
  <si>
    <t>가중치</t>
    <phoneticPr fontId="11" type="noConversion"/>
  </si>
  <si>
    <t>LF Gen MCU</t>
    <phoneticPr fontId="11" type="noConversion"/>
  </si>
  <si>
    <t>LF Control MCU</t>
    <phoneticPr fontId="11" type="noConversion"/>
  </si>
  <si>
    <t>Cost</t>
    <phoneticPr fontId="11" type="noConversion"/>
  </si>
  <si>
    <t>1차 작업</t>
    <phoneticPr fontId="11" type="noConversion"/>
  </si>
  <si>
    <t>Item</t>
    <phoneticPr fontId="11" type="noConversion"/>
  </si>
  <si>
    <t>2차 작업</t>
    <phoneticPr fontId="11" type="noConversion"/>
  </si>
  <si>
    <t>Hour[3.5/Day]</t>
    <phoneticPr fontId="11" type="noConversion"/>
  </si>
  <si>
    <t>H/W</t>
    <phoneticPr fontId="11" type="noConversion"/>
  </si>
  <si>
    <t>M/E</t>
    <phoneticPr fontId="11" type="noConversion"/>
  </si>
  <si>
    <t>Set 수량</t>
  </si>
  <si>
    <t>Unit Cost</t>
  </si>
  <si>
    <t>구매 Cost</t>
    <phoneticPr fontId="34" type="noConversion"/>
  </si>
  <si>
    <t>ICBanQ 3/14</t>
    <phoneticPr fontId="34" type="noConversion"/>
  </si>
  <si>
    <t>STPS120M</t>
  </si>
  <si>
    <t>ST</t>
  </si>
  <si>
    <t>1.0 Amp 20 Volt DIODE</t>
  </si>
  <si>
    <t>P001539333</t>
    <phoneticPr fontId="34" type="noConversion"/>
  </si>
  <si>
    <t>SMBJ12CA</t>
  </si>
  <si>
    <t>KD</t>
  </si>
  <si>
    <t>bi-directional Vr=12V 600W TVS_diode</t>
  </si>
  <si>
    <t>P004928252</t>
    <phoneticPr fontId="34" type="noConversion"/>
  </si>
  <si>
    <t>P007475431</t>
    <phoneticPr fontId="34" type="noConversion"/>
  </si>
  <si>
    <t>LF용 포함 구매</t>
    <phoneticPr fontId="34" type="noConversion"/>
  </si>
  <si>
    <t>DC-011C_SMD</t>
  </si>
  <si>
    <t>DC Power Jack, 0.7 Pie, DC Plug, SMD</t>
  </si>
  <si>
    <t>P005658771</t>
    <phoneticPr fontId="34" type="noConversion"/>
  </si>
  <si>
    <t>053048-0310</t>
  </si>
  <si>
    <t>1.25mm Pitch DIP CON, Right Angle 3-Pin</t>
  </si>
  <si>
    <t>P005634294</t>
    <phoneticPr fontId="34" type="noConversion"/>
  </si>
  <si>
    <t>053048-0710</t>
  </si>
  <si>
    <t>1.25mm Pitch DIP CON, Right Angle 7-Pin</t>
  </si>
  <si>
    <t>P005634298</t>
    <phoneticPr fontId="34" type="noConversion"/>
  </si>
  <si>
    <t>HI05-AG0272</t>
  </si>
  <si>
    <t>HYUP JIN</t>
  </si>
  <si>
    <t>Micro USB type-B 5PIN SOCKET</t>
  </si>
  <si>
    <t>P005659337</t>
    <phoneticPr fontId="34" type="noConversion"/>
  </si>
  <si>
    <t>F0603E2R50FSTR</t>
  </si>
  <si>
    <t>AVX</t>
  </si>
  <si>
    <t>FUSE BOARD MOUNT 2.5A 32VDC 0603</t>
  </si>
  <si>
    <t>P001574681</t>
    <phoneticPr fontId="34" type="noConversion"/>
  </si>
  <si>
    <t>1 point 삭제 예정</t>
    <phoneticPr fontId="34" type="noConversion"/>
  </si>
  <si>
    <t>MSS5131-153ML</t>
  </si>
  <si>
    <t>Coilcraft</t>
  </si>
  <si>
    <t>INDUCTOR, PWR, 15UH, 1.5A, 20%,32MHZ</t>
  </si>
  <si>
    <t xml:space="preserve">P002266417 </t>
    <phoneticPr fontId="34" type="noConversion"/>
  </si>
  <si>
    <t>LQM2HPZ2R2MG0</t>
  </si>
  <si>
    <t>Murata</t>
  </si>
  <si>
    <t>FIXED IND 2.2UH 1.3A 80 MOHM SMD, SRF 40MHz</t>
  </si>
  <si>
    <t>P008172717</t>
    <phoneticPr fontId="34" type="noConversion"/>
  </si>
  <si>
    <t>ASMT-YTD2-0BB02</t>
  </si>
  <si>
    <t>Avago</t>
  </si>
  <si>
    <t>3 color type LED 6-pin, TOP View, R745mcd, G1600mcd, B380mcd</t>
  </si>
  <si>
    <t>P000725384</t>
    <phoneticPr fontId="34" type="noConversion"/>
  </si>
  <si>
    <t>17-21/W1D-ANPHY/3T</t>
  </si>
  <si>
    <t>EVERLIGHT</t>
  </si>
  <si>
    <t>Backlight LED SMD 2012 White</t>
  </si>
  <si>
    <t>P005609815</t>
    <phoneticPr fontId="34" type="noConversion"/>
  </si>
  <si>
    <t>19-21/R6C-AP1Q2/3T</t>
  </si>
  <si>
    <t>Backlight LED SMD 1608 Red</t>
  </si>
  <si>
    <t>P005609821</t>
    <phoneticPr fontId="34" type="noConversion"/>
  </si>
  <si>
    <t>19-217/W1D-APQHY/3T</t>
  </si>
  <si>
    <t>Backlight LED SMD 1608 White</t>
  </si>
  <si>
    <t>P000098995</t>
    <phoneticPr fontId="34" type="noConversion"/>
  </si>
  <si>
    <t>재품이 없어 고휘도 구매</t>
    <phoneticPr fontId="34" type="noConversion"/>
  </si>
  <si>
    <t>19-213/G6C-AN1P2 /3T</t>
  </si>
  <si>
    <t>Backlight LED SMD 1608 Green</t>
  </si>
  <si>
    <t>P005609818</t>
    <phoneticPr fontId="34" type="noConversion"/>
  </si>
  <si>
    <t>CTT-1139P1</t>
  </si>
  <si>
    <t>CT Electronics</t>
  </si>
  <si>
    <t>Tack S/W</t>
  </si>
  <si>
    <t>P000092681</t>
    <phoneticPr fontId="34" type="noConversion"/>
  </si>
  <si>
    <t>MOQ</t>
    <phoneticPr fontId="34" type="noConversion"/>
  </si>
  <si>
    <t>SKRMABE010</t>
  </si>
  <si>
    <t>APLS</t>
  </si>
  <si>
    <t xml:space="preserve">P001566090 </t>
    <phoneticPr fontId="34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</si>
  <si>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</si>
  <si>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</si>
  <si>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</si>
  <si>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</si>
  <si>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</si>
  <si>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</si>
  <si>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4" type="noConversion"/>
  </si>
  <si>
    <t>LM2735XMF</t>
  </si>
  <si>
    <t>TI</t>
  </si>
  <si>
    <t>1.6-MHz Space-Efficient Boost and SEPIC DC-DC Regulator 24V 2.1A</t>
  </si>
  <si>
    <t>P006290287</t>
    <phoneticPr fontId="34" type="noConversion"/>
  </si>
  <si>
    <t>LM3671MF-3.3</t>
  </si>
  <si>
    <t>2-MHz, 600-mA Step-Down DC-DC Converter</t>
  </si>
  <si>
    <t>P007302353</t>
    <phoneticPr fontId="34" type="noConversion"/>
  </si>
  <si>
    <t>TPS3801L30</t>
  </si>
  <si>
    <t>Reset IC Vth=2.64V Delay=200msec</t>
  </si>
  <si>
    <t>P007092561</t>
    <phoneticPr fontId="34" type="noConversion"/>
  </si>
  <si>
    <t>Pipette Main</t>
    <phoneticPr fontId="11" type="noConversion"/>
  </si>
  <si>
    <t>Battery 하네스</t>
    <phoneticPr fontId="34" type="noConversion"/>
  </si>
  <si>
    <t>구매 Cost</t>
    <phoneticPr fontId="34" type="noConversion"/>
  </si>
  <si>
    <t>ICBanQ 3/14</t>
    <phoneticPr fontId="34" type="noConversion"/>
  </si>
  <si>
    <t>51021-0300</t>
    <phoneticPr fontId="34" type="noConversion"/>
  </si>
  <si>
    <t>1.25mm Pitch Housing, Female, 3-Pin</t>
    <phoneticPr fontId="34" type="noConversion"/>
  </si>
  <si>
    <t>P005634252</t>
    <phoneticPr fontId="34" type="noConversion"/>
  </si>
  <si>
    <t>Transformer 하네스</t>
    <phoneticPr fontId="34" type="noConversion"/>
  </si>
  <si>
    <t>51021-0700</t>
    <phoneticPr fontId="34" type="noConversion"/>
  </si>
  <si>
    <t>1.25mm Pitch Housing, Female, 7-Pin</t>
    <phoneticPr fontId="34" type="noConversion"/>
  </si>
  <si>
    <t>P005634256</t>
    <phoneticPr fontId="34" type="noConversion"/>
  </si>
  <si>
    <t>50058 양단 1007 케이블</t>
    <phoneticPr fontId="34" type="noConversion"/>
  </si>
  <si>
    <t>P005634320</t>
    <phoneticPr fontId="34" type="noConversion"/>
  </si>
  <si>
    <t>50058 양단 케이블 L=100mm, Black</t>
    <phoneticPr fontId="34" type="noConversion"/>
  </si>
  <si>
    <t>Date</t>
    <phoneticPr fontId="11" type="noConversion"/>
  </si>
  <si>
    <t>Item</t>
    <phoneticPr fontId="11" type="noConversion"/>
  </si>
  <si>
    <t xml:space="preserve">Total cost : </t>
    <phoneticPr fontId="11" type="noConversion"/>
  </si>
  <si>
    <t>Pipette V1.0 / LF MCU 일부</t>
    <phoneticPr fontId="11" type="noConversion"/>
  </si>
  <si>
    <t>Comment</t>
    <phoneticPr fontId="11" type="noConversion"/>
  </si>
  <si>
    <t>Pipette과 overlap되는 LF MCU 부품 구매</t>
    <phoneticPr fontId="11" type="noConversion"/>
  </si>
  <si>
    <t>ON Semiconductor</t>
  </si>
  <si>
    <t>053398-0571</t>
  </si>
  <si>
    <t>1.25mm Pitch SMD CON, Vertical 5-Pin</t>
  </si>
  <si>
    <t>구매수량</t>
    <phoneticPr fontId="11" type="noConversion"/>
  </si>
  <si>
    <t>Total</t>
    <phoneticPr fontId="11" type="noConversion"/>
  </si>
  <si>
    <t>재고</t>
    <phoneticPr fontId="11" type="noConversion"/>
  </si>
  <si>
    <t>주문번호</t>
    <phoneticPr fontId="11" type="noConversion"/>
  </si>
  <si>
    <t>EX-936ESD</t>
    <phoneticPr fontId="11" type="noConversion"/>
  </si>
  <si>
    <t xml:space="preserve"> EXSO </t>
    <phoneticPr fontId="11" type="noConversion"/>
  </si>
  <si>
    <t>정전기 방지 온도조절형 인두, 소비전력:60W, 온도:220℃ ~ 480℃</t>
    <phoneticPr fontId="11" type="noConversion"/>
  </si>
  <si>
    <t>P001909039</t>
    <phoneticPr fontId="11" type="noConversion"/>
  </si>
  <si>
    <t xml:space="preserve">LedSol 3001 </t>
    <phoneticPr fontId="11" type="noConversion"/>
  </si>
  <si>
    <t>EXSO</t>
    <phoneticPr fontId="11" type="noConversion"/>
  </si>
  <si>
    <t>디지털 무연인두기, 75W, 온도: 100~500℃</t>
    <phoneticPr fontId="11" type="noConversion"/>
  </si>
  <si>
    <t>P007193509</t>
    <phoneticPr fontId="11" type="noConversion"/>
  </si>
  <si>
    <t xml:space="preserve">LedSol-100 </t>
    <phoneticPr fontId="11" type="noConversion"/>
  </si>
  <si>
    <t>아날로그 무연인두기 , 24V 75W, 온도: 200~480℃</t>
    <phoneticPr fontId="11" type="noConversion"/>
  </si>
  <si>
    <t>P007193511</t>
    <phoneticPr fontId="11" type="noConversion"/>
  </si>
  <si>
    <t xml:space="preserve">LedSol-200 </t>
    <phoneticPr fontId="11" type="noConversion"/>
  </si>
  <si>
    <t>디지털 무연인두기, 24V 70W, 온도: 200~480℃</t>
    <phoneticPr fontId="11" type="noConversion"/>
  </si>
  <si>
    <t>P007193512</t>
    <phoneticPr fontId="11" type="noConversion"/>
  </si>
  <si>
    <t>FX-888D(70W)</t>
    <phoneticPr fontId="11" type="noConversion"/>
  </si>
  <si>
    <t>HAKKO</t>
    <phoneticPr fontId="11" type="noConversion"/>
  </si>
  <si>
    <t>디지털 무연인두기, 26V 70W, 온도: 200~480℃</t>
    <phoneticPr fontId="11" type="noConversion"/>
  </si>
  <si>
    <t>P005688453</t>
    <phoneticPr fontId="11" type="noConversion"/>
  </si>
  <si>
    <t>FX-951</t>
    <phoneticPr fontId="11" type="noConversion"/>
  </si>
  <si>
    <t>디지털 무연인두기, 24V 75W, 온도: 200~450℃</t>
    <phoneticPr fontId="11" type="noConversion"/>
  </si>
  <si>
    <t>P005688454</t>
    <phoneticPr fontId="11" type="noConversion"/>
  </si>
  <si>
    <t>T18-K</t>
    <phoneticPr fontId="11" type="noConversion"/>
  </si>
  <si>
    <t>HAKKO</t>
    <phoneticPr fontId="11" type="noConversion"/>
  </si>
  <si>
    <t>HAKKO FX-888(FX-8801) 전용 인두 칼팁</t>
    <phoneticPr fontId="11" type="noConversion"/>
  </si>
  <si>
    <t>P002116124</t>
    <phoneticPr fontId="11" type="noConversion"/>
  </si>
  <si>
    <t>T18-3.5K</t>
    <phoneticPr fontId="11" type="noConversion"/>
  </si>
  <si>
    <t>T18-B</t>
    <phoneticPr fontId="11" type="noConversion"/>
  </si>
  <si>
    <t>HAKKO FX-888(FX-8801) 전용 인두 팁</t>
    <phoneticPr fontId="11" type="noConversion"/>
  </si>
  <si>
    <t xml:space="preserve">P002116123 </t>
    <phoneticPr fontId="11" type="noConversion"/>
  </si>
  <si>
    <t>B3474</t>
    <phoneticPr fontId="11" type="noConversion"/>
  </si>
  <si>
    <t>Rubber Cleaner</t>
    <phoneticPr fontId="11" type="noConversion"/>
  </si>
  <si>
    <t>A1561</t>
    <phoneticPr fontId="11" type="noConversion"/>
  </si>
  <si>
    <t>HAKKO A1561 클리닝와이어</t>
    <phoneticPr fontId="11" type="noConversion"/>
  </si>
  <si>
    <t>P004702618</t>
    <phoneticPr fontId="11" type="noConversion"/>
  </si>
  <si>
    <t>A1559</t>
    <phoneticPr fontId="11" type="noConversion"/>
  </si>
  <si>
    <t>HAKKO A1559 스폰지</t>
    <phoneticPr fontId="11" type="noConversion"/>
  </si>
  <si>
    <t>P004704819</t>
    <phoneticPr fontId="11" type="noConversion"/>
  </si>
  <si>
    <t>SPPON 18</t>
    <phoneticPr fontId="11" type="noConversion"/>
  </si>
  <si>
    <t>HAKKO 18 SPPON DESOLDERING TOOL</t>
    <phoneticPr fontId="11" type="noConversion"/>
  </si>
  <si>
    <t>P004702809</t>
    <phoneticPr fontId="11" type="noConversion"/>
  </si>
  <si>
    <t>18N.18G</t>
    <phoneticPr fontId="11" type="noConversion"/>
  </si>
  <si>
    <t>HAKKO SPPON NOZZLE</t>
    <phoneticPr fontId="11" type="noConversion"/>
  </si>
  <si>
    <t>ic114</t>
    <phoneticPr fontId="11" type="noConversion"/>
  </si>
  <si>
    <t>UL1007-AWG20</t>
    <phoneticPr fontId="11" type="noConversion"/>
  </si>
  <si>
    <t>UL전선</t>
    <phoneticPr fontId="11" type="noConversion"/>
  </si>
  <si>
    <t>극세선 난연성 전선(UL전선) / AWG20 / 길이(30M) (검정색)</t>
    <phoneticPr fontId="11" type="noConversion"/>
  </si>
  <si>
    <t xml:space="preserve">P002329495 </t>
    <phoneticPr fontId="11" type="noConversion"/>
  </si>
  <si>
    <t>극세선 난연성 전선(UL전선) / AWG20 / 길이(30M) (빨강)</t>
    <phoneticPr fontId="11" type="noConversion"/>
  </si>
  <si>
    <t xml:space="preserve">P002329190 </t>
    <phoneticPr fontId="11" type="noConversion"/>
  </si>
  <si>
    <t>칩저항 키트</t>
    <phoneticPr fontId="11" type="noConversion"/>
  </si>
  <si>
    <t>Any vender</t>
    <phoneticPr fontId="11" type="noConversion"/>
  </si>
  <si>
    <t>1005 사이즈 F급(1%) 160종 칩저항 키트 - (100개들이)</t>
    <phoneticPr fontId="11" type="noConversion"/>
  </si>
  <si>
    <t>P001907055</t>
    <phoneticPr fontId="11" type="noConversion"/>
  </si>
  <si>
    <t>JL-0232 적색</t>
    <phoneticPr fontId="11" type="noConversion"/>
  </si>
  <si>
    <t>Any vender</t>
    <phoneticPr fontId="11" type="noConversion"/>
  </si>
  <si>
    <t xml:space="preserve">더블 바나나플러그 / 적색 </t>
    <phoneticPr fontId="11" type="noConversion"/>
  </si>
  <si>
    <t>P005658758</t>
    <phoneticPr fontId="11" type="noConversion"/>
  </si>
  <si>
    <t>GHG630DCE</t>
    <phoneticPr fontId="11" type="noConversion"/>
  </si>
  <si>
    <t xml:space="preserve"> BOSCH </t>
    <phoneticPr fontId="11" type="noConversion"/>
  </si>
  <si>
    <t>열풍기(히터건) (GHG630DCE)</t>
    <phoneticPr fontId="11" type="noConversion"/>
  </si>
  <si>
    <t>P007320842</t>
    <phoneticPr fontId="11" type="noConversion"/>
  </si>
  <si>
    <t>ST-LINK/V2</t>
    <phoneticPr fontId="11" type="noConversion"/>
  </si>
  <si>
    <t>STMicroelectronics</t>
    <phoneticPr fontId="11" type="noConversion"/>
  </si>
  <si>
    <t>ICD/PROGRAMMER, FOR STM8, STM32</t>
    <phoneticPr fontId="11" type="noConversion"/>
  </si>
  <si>
    <t>P001648331</t>
    <phoneticPr fontId="11" type="noConversion"/>
  </si>
  <si>
    <t>ENGINEER SL-04</t>
    <phoneticPr fontId="11" type="noConversion"/>
  </si>
  <si>
    <t>ENGINEER SL-04 DESK-TOP LOUPE, 렌즈 직경 75mm, 배율 3X</t>
    <phoneticPr fontId="11" type="noConversion"/>
  </si>
  <si>
    <t xml:space="preserve">P004704041 </t>
    <phoneticPr fontId="11" type="noConversion"/>
  </si>
  <si>
    <t>8611L</t>
    <phoneticPr fontId="11" type="noConversion"/>
  </si>
  <si>
    <t>8611L LED조명 확대경, 렌즈 직경 89mm, 배율 3X</t>
    <phoneticPr fontId="11" type="noConversion"/>
  </si>
  <si>
    <t>P004704064</t>
    <phoneticPr fontId="11" type="noConversion"/>
  </si>
  <si>
    <t>824-22-003-00-005000</t>
    <phoneticPr fontId="11" type="noConversion"/>
  </si>
  <si>
    <t>Mill-Max</t>
    <phoneticPr fontId="11" type="noConversion"/>
  </si>
  <si>
    <t xml:space="preserve">Mill-Max Pin &amp; Socket Connectors </t>
    <phoneticPr fontId="11" type="noConversion"/>
  </si>
  <si>
    <t>P008110102</t>
    <phoneticPr fontId="11" type="noConversion"/>
  </si>
  <si>
    <t>Transformer PCB</t>
    <phoneticPr fontId="11" type="noConversion"/>
  </si>
  <si>
    <t>재고</t>
    <phoneticPr fontId="11" type="noConversion"/>
  </si>
  <si>
    <t>ICBanQ 3/14</t>
  </si>
  <si>
    <t>P007567011</t>
    <phoneticPr fontId="34" type="noConversion"/>
  </si>
  <si>
    <t>P005634282</t>
    <phoneticPr fontId="34" type="noConversion"/>
  </si>
  <si>
    <t>재고 소진</t>
    <phoneticPr fontId="11" type="noConversion"/>
  </si>
  <si>
    <t>Pipette V1.0 부품 및 장비</t>
    <phoneticPr fontId="11" type="noConversion"/>
  </si>
  <si>
    <t>실험실에서 사용할 장비 및 Pipette 관련 추가 부품</t>
    <phoneticPr fontId="11" type="noConversion"/>
  </si>
  <si>
    <t>부자재</t>
    <phoneticPr fontId="11" type="noConversion"/>
  </si>
  <si>
    <t>수삽</t>
    <phoneticPr fontId="11" type="noConversion"/>
  </si>
  <si>
    <t>개인</t>
    <phoneticPr fontId="11" type="noConversion"/>
  </si>
  <si>
    <t>Point</t>
    <phoneticPr fontId="11" type="noConversion"/>
  </si>
  <si>
    <t>단가</t>
    <phoneticPr fontId="11" type="noConversion"/>
  </si>
  <si>
    <t>금액</t>
    <phoneticPr fontId="11" type="noConversion"/>
  </si>
  <si>
    <t>소계</t>
    <phoneticPr fontId="11" type="noConversion"/>
  </si>
  <si>
    <t>작업내용</t>
    <phoneticPr fontId="11" type="noConversion"/>
  </si>
  <si>
    <t>수량</t>
    <phoneticPr fontId="11" type="noConversion"/>
  </si>
  <si>
    <t>합계</t>
    <phoneticPr fontId="11" type="noConversion"/>
  </si>
  <si>
    <t>-</t>
    <phoneticPr fontId="11" type="noConversion"/>
  </si>
  <si>
    <t>-</t>
    <phoneticPr fontId="11" type="noConversion"/>
  </si>
  <si>
    <t>이윤</t>
    <phoneticPr fontId="11" type="noConversion"/>
  </si>
  <si>
    <t>SMD</t>
    <phoneticPr fontId="11" type="noConversion"/>
  </si>
  <si>
    <t>Metal mask</t>
    <phoneticPr fontId="11" type="noConversion"/>
  </si>
  <si>
    <t>Sample용 견적</t>
    <phoneticPr fontId="11" type="noConversion"/>
  </si>
  <si>
    <t>부품비</t>
    <phoneticPr fontId="11" type="noConversion"/>
  </si>
  <si>
    <t>LF Generator MCU Board</t>
    <phoneticPr fontId="11" type="noConversion"/>
  </si>
  <si>
    <t xml:space="preserve">HIPPO 6구 접지 멀티탭 멀티탭 - 기본 1.5M </t>
    <phoneticPr fontId="11" type="noConversion"/>
  </si>
  <si>
    <t xml:space="preserve">HIPPO 6구 접지 멀티탭 멀티탭 - 3M </t>
    <phoneticPr fontId="11" type="noConversion"/>
  </si>
  <si>
    <t>HIPPO</t>
    <phoneticPr fontId="11" type="noConversion"/>
  </si>
  <si>
    <t>KFT HT-5023 스트리퍼 (AWG20~30)</t>
    <phoneticPr fontId="11" type="noConversion"/>
  </si>
  <si>
    <t xml:space="preserve">KFT </t>
    <phoneticPr fontId="11" type="noConversion"/>
  </si>
  <si>
    <t>P001415029</t>
    <phoneticPr fontId="11" type="noConversion"/>
  </si>
  <si>
    <t>페이스트 [135-0805]</t>
    <phoneticPr fontId="11" type="noConversion"/>
  </si>
  <si>
    <t>P008012287</t>
    <phoneticPr fontId="11" type="noConversion"/>
  </si>
  <si>
    <t>정전기매트 120cm*1M</t>
    <phoneticPr fontId="11" type="noConversion"/>
  </si>
  <si>
    <t>P000119604</t>
    <phoneticPr fontId="11" type="noConversion"/>
  </si>
  <si>
    <t xml:space="preserve">P007311227 </t>
    <phoneticPr fontId="11" type="noConversion"/>
  </si>
  <si>
    <t>실험실 물품 구매</t>
    <phoneticPr fontId="11" type="noConversion"/>
  </si>
  <si>
    <t>제이엘텍 - Sample build 견적</t>
    <phoneticPr fontId="11" type="noConversion"/>
  </si>
  <si>
    <t>LF GEN MCU 부품 구매</t>
    <phoneticPr fontId="11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</si>
  <si>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</si>
  <si>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</si>
  <si>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</si>
  <si>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</si>
  <si>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</si>
  <si>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</si>
  <si>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</si>
  <si>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</si>
  <si>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</si>
  <si>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</si>
  <si>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</si>
  <si>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</si>
  <si>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</si>
  <si>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</si>
  <si>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</si>
  <si>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</si>
  <si>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</si>
  <si>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</si>
  <si>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</si>
  <si>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</si>
  <si>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</si>
  <si>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1" type="noConversion"/>
  </si>
  <si>
    <t>40V, 2.8mOhm , 110A, Single N−Channel Power MOSFET</t>
    <phoneticPr fontId="11" type="noConversion"/>
  </si>
  <si>
    <t>PCB Artwork</t>
    <phoneticPr fontId="11" type="noConversion"/>
  </si>
  <si>
    <t>Total</t>
    <phoneticPr fontId="11" type="noConversion"/>
  </si>
  <si>
    <t>Transformer</t>
    <phoneticPr fontId="11" type="noConversion"/>
  </si>
  <si>
    <t>O</t>
    <phoneticPr fontId="11" type="noConversion"/>
  </si>
  <si>
    <t>Pipette Main</t>
    <phoneticPr fontId="11" type="noConversion"/>
  </si>
  <si>
    <t>LF MCU</t>
    <phoneticPr fontId="11" type="noConversion"/>
  </si>
  <si>
    <t>LF GEN MCU Layout 및 제작비</t>
    <phoneticPr fontId="11" type="noConversion"/>
  </si>
  <si>
    <t>구매비용</t>
    <phoneticPr fontId="11" type="noConversion"/>
  </si>
  <si>
    <t>개발비</t>
    <phoneticPr fontId="11" type="noConversion"/>
  </si>
  <si>
    <t>Pipette Transformer Layout 및 제작비</t>
    <phoneticPr fontId="11" type="noConversion"/>
  </si>
  <si>
    <t>Pipette Proto-type 부품 구매</t>
    <phoneticPr fontId="11" type="noConversion"/>
  </si>
  <si>
    <t>Transformer V1.0 부품 구매</t>
    <phoneticPr fontId="11" type="noConversion"/>
  </si>
  <si>
    <t>계약금액</t>
    <phoneticPr fontId="11" type="noConversion"/>
  </si>
  <si>
    <t>Touch Program</t>
    <phoneticPr fontId="11" type="noConversion"/>
  </si>
  <si>
    <t>Pipette</t>
    <phoneticPr fontId="11" type="noConversion"/>
  </si>
  <si>
    <t>Proto-type</t>
    <phoneticPr fontId="11" type="noConversion"/>
  </si>
  <si>
    <t>V1.0</t>
    <phoneticPr fontId="11" type="noConversion"/>
  </si>
  <si>
    <t>Touch PC - New</t>
  </si>
  <si>
    <t>Touch PC - WIFI</t>
  </si>
  <si>
    <t>Touch PC - PC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</si>
</sst>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6">
    <xf numFmtId="0" fontId="0" fillId="0" borderId="0"/>
    <xf numFmtId="41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1" fillId="0" borderId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396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0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0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9" fillId="33" borderId="11" xfId="43" applyNumberFormat="1" applyFont="1" applyFill="1" applyBorder="1" applyAlignment="1">
      <alignment horizontal="center" vertical="center"/>
    </xf>
    <xf numFmtId="0" fontId="10" fillId="0" borderId="14" xfId="43" applyBorder="1">
      <alignment vertical="center"/>
    </xf>
    <xf numFmtId="49" fontId="29" fillId="33" borderId="10" xfId="43" applyNumberFormat="1" applyFont="1" applyFill="1" applyBorder="1" applyAlignment="1">
      <alignment horizontal="center" vertical="center"/>
    </xf>
    <xf numFmtId="0" fontId="10" fillId="0" borderId="17" xfId="43" applyBorder="1">
      <alignment vertical="center"/>
    </xf>
    <xf numFmtId="0" fontId="10" fillId="0" borderId="14" xfId="43" applyBorder="1" applyAlignment="1">
      <alignment horizontal="center" vertical="center"/>
    </xf>
    <xf numFmtId="0" fontId="10" fillId="0" borderId="17" xfId="43" applyBorder="1" applyAlignment="1">
      <alignment horizontal="center" vertical="center"/>
    </xf>
    <xf numFmtId="0" fontId="10" fillId="0" borderId="20" xfId="43" applyBorder="1" applyAlignment="1">
      <alignment horizontal="center" vertical="center"/>
    </xf>
    <xf numFmtId="0" fontId="12" fillId="0" borderId="20" xfId="52" applyFill="1" applyBorder="1"/>
    <xf numFmtId="0" fontId="29" fillId="33" borderId="11" xfId="0" applyFont="1" applyFill="1" applyBorder="1" applyAlignment="1">
      <alignment horizontal="center" vertical="center"/>
    </xf>
    <xf numFmtId="0" fontId="29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2" fillId="0" borderId="17" xfId="52" applyFill="1" applyBorder="1"/>
    <xf numFmtId="41" fontId="0" fillId="0" borderId="20" xfId="0" applyNumberFormat="1" applyBorder="1"/>
    <xf numFmtId="0" fontId="32" fillId="0" borderId="20" xfId="0" applyFont="1" applyBorder="1" applyAlignment="1">
      <alignment horizontal="center"/>
    </xf>
    <xf numFmtId="0" fontId="30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41" fontId="30" fillId="0" borderId="0" xfId="0" applyNumberFormat="1" applyFont="1"/>
    <xf numFmtId="176" fontId="30" fillId="0" borderId="0" xfId="0" applyNumberFormat="1" applyFont="1"/>
    <xf numFmtId="176" fontId="29" fillId="0" borderId="0" xfId="0" applyNumberFormat="1" applyFont="1"/>
    <xf numFmtId="0" fontId="9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29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29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36" borderId="16" xfId="43" applyFill="1" applyBorder="1" applyAlignment="1">
      <alignment horizontal="left" vertical="center"/>
    </xf>
    <xf numFmtId="0" fontId="10" fillId="36" borderId="17" xfId="43" applyFill="1" applyBorder="1" applyAlignment="1">
      <alignment horizontal="center" vertical="center"/>
    </xf>
    <xf numFmtId="0" fontId="10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0" fillId="0" borderId="13" xfId="43" applyFill="1" applyBorder="1" applyAlignment="1">
      <alignment horizontal="left" vertical="center"/>
    </xf>
    <xf numFmtId="0" fontId="10" fillId="0" borderId="14" xfId="43" applyFill="1" applyBorder="1" applyAlignment="1">
      <alignment horizontal="center" vertical="center"/>
    </xf>
    <xf numFmtId="0" fontId="10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8" fillId="0" borderId="13" xfId="43" applyFont="1" applyFill="1" applyBorder="1" applyAlignment="1">
      <alignment horizontal="left" vertical="center"/>
    </xf>
    <xf numFmtId="41" fontId="30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29" fillId="33" borderId="24" xfId="0" applyFont="1" applyFill="1" applyBorder="1" applyAlignment="1">
      <alignment horizontal="center" vertical="center"/>
    </xf>
    <xf numFmtId="0" fontId="29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29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29" fillId="33" borderId="24" xfId="69" applyNumberFormat="1" applyFont="1" applyFill="1" applyBorder="1" applyAlignment="1">
      <alignment horizontal="center" vertical="center"/>
    </xf>
    <xf numFmtId="0" fontId="29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2" fillId="0" borderId="0" xfId="69" applyAlignment="1">
      <alignment vertical="center"/>
    </xf>
    <xf numFmtId="49" fontId="29" fillId="33" borderId="11" xfId="69" applyNumberFormat="1" applyFont="1" applyFill="1" applyBorder="1" applyAlignment="1">
      <alignment horizontal="center" vertical="center"/>
    </xf>
    <xf numFmtId="0" fontId="29" fillId="35" borderId="12" xfId="69" applyFont="1" applyFill="1" applyBorder="1" applyAlignment="1">
      <alignment horizontal="center" vertical="center"/>
    </xf>
    <xf numFmtId="0" fontId="12" fillId="0" borderId="0" xfId="69" applyBorder="1" applyAlignment="1">
      <alignment vertical="center"/>
    </xf>
    <xf numFmtId="0" fontId="12" fillId="0" borderId="14" xfId="69" applyBorder="1" applyAlignment="1">
      <alignment vertical="center"/>
    </xf>
    <xf numFmtId="0" fontId="12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29" fillId="0" borderId="0" xfId="75" applyFont="1">
      <alignment vertical="center"/>
    </xf>
    <xf numFmtId="0" fontId="29" fillId="0" borderId="0" xfId="75" applyFont="1" applyAlignment="1">
      <alignment horizontal="center" vertical="center"/>
    </xf>
    <xf numFmtId="0" fontId="6" fillId="0" borderId="0" xfId="75">
      <alignment vertical="center"/>
    </xf>
    <xf numFmtId="0" fontId="6" fillId="0" borderId="0" xfId="75" applyAlignment="1">
      <alignment horizontal="center" vertical="center"/>
    </xf>
    <xf numFmtId="49" fontId="29" fillId="0" borderId="0" xfId="75" applyNumberFormat="1" applyFont="1">
      <alignment vertical="center"/>
    </xf>
    <xf numFmtId="49" fontId="29" fillId="33" borderId="23" xfId="75" applyNumberFormat="1" applyFont="1" applyFill="1" applyBorder="1" applyAlignment="1">
      <alignment horizontal="center" vertical="center"/>
    </xf>
    <xf numFmtId="49" fontId="29" fillId="33" borderId="24" xfId="75" applyNumberFormat="1" applyFont="1" applyFill="1" applyBorder="1" applyAlignment="1">
      <alignment horizontal="center" vertical="center"/>
    </xf>
    <xf numFmtId="49" fontId="29" fillId="33" borderId="33" xfId="75" applyNumberFormat="1" applyFont="1" applyFill="1" applyBorder="1" applyAlignment="1">
      <alignment horizontal="center" vertical="center"/>
    </xf>
    <xf numFmtId="49" fontId="29" fillId="33" borderId="23" xfId="69" applyNumberFormat="1" applyFont="1" applyFill="1" applyBorder="1" applyAlignment="1">
      <alignment horizontal="center" vertical="center"/>
    </xf>
    <xf numFmtId="0" fontId="6" fillId="0" borderId="13" xfId="75" applyBorder="1">
      <alignment vertical="center"/>
    </xf>
    <xf numFmtId="0" fontId="6" fillId="0" borderId="14" xfId="75" applyBorder="1">
      <alignment vertical="center"/>
    </xf>
    <xf numFmtId="0" fontId="6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6" fillId="0" borderId="16" xfId="75" applyBorder="1">
      <alignment vertical="center"/>
    </xf>
    <xf numFmtId="0" fontId="6" fillId="0" borderId="17" xfId="75" applyBorder="1">
      <alignment vertical="center"/>
    </xf>
    <xf numFmtId="0" fontId="6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6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2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6" fillId="34" borderId="18" xfId="75" applyFill="1" applyBorder="1">
      <alignment vertical="center"/>
    </xf>
    <xf numFmtId="0" fontId="6" fillId="34" borderId="17" xfId="75" applyFill="1" applyBorder="1">
      <alignment vertical="center"/>
    </xf>
    <xf numFmtId="0" fontId="6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2" fillId="34" borderId="18" xfId="69" applyFill="1" applyBorder="1" applyAlignment="1">
      <alignment vertical="center"/>
    </xf>
    <xf numFmtId="41" fontId="29" fillId="0" borderId="22" xfId="76" applyFont="1" applyFill="1" applyBorder="1">
      <alignment vertical="center"/>
    </xf>
    <xf numFmtId="41" fontId="6" fillId="0" borderId="0" xfId="75" applyNumberFormat="1">
      <alignment vertical="center"/>
    </xf>
    <xf numFmtId="176" fontId="6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29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29" fillId="0" borderId="0" xfId="1" applyFont="1" applyAlignment="1"/>
    <xf numFmtId="14" fontId="0" fillId="0" borderId="0" xfId="0" applyNumberFormat="1" applyAlignment="1">
      <alignment horizontal="center"/>
    </xf>
    <xf numFmtId="0" fontId="29" fillId="0" borderId="0" xfId="0" applyFont="1" applyAlignment="1">
      <alignment horizontal="center"/>
    </xf>
    <xf numFmtId="14" fontId="29" fillId="0" borderId="0" xfId="0" applyNumberFormat="1" applyFont="1" applyAlignment="1">
      <alignment horizontal="right"/>
    </xf>
    <xf numFmtId="14" fontId="29" fillId="0" borderId="10" xfId="0" applyNumberFormat="1" applyFont="1" applyBorder="1" applyAlignment="1">
      <alignment horizontal="center"/>
    </xf>
    <xf numFmtId="14" fontId="29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14" xfId="0" applyNumberFormat="1" applyBorder="1"/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29" fillId="0" borderId="0" xfId="0" applyNumberFormat="1" applyFont="1" applyAlignment="1">
      <alignment vertical="center"/>
    </xf>
    <xf numFmtId="49" fontId="29" fillId="33" borderId="24" xfId="0" applyNumberFormat="1" applyFont="1" applyFill="1" applyBorder="1" applyAlignment="1">
      <alignment horizontal="center" vertical="center"/>
    </xf>
    <xf numFmtId="49" fontId="29" fillId="33" borderId="23" xfId="77" applyNumberFormat="1" applyFont="1" applyFill="1" applyBorder="1" applyAlignment="1">
      <alignment horizontal="center" vertical="center"/>
    </xf>
    <xf numFmtId="49" fontId="29" fillId="33" borderId="24" xfId="77" applyNumberFormat="1" applyFont="1" applyFill="1" applyBorder="1" applyAlignment="1">
      <alignment horizontal="center" vertical="center"/>
    </xf>
    <xf numFmtId="0" fontId="5" fillId="0" borderId="13" xfId="77" applyFont="1" applyFill="1" applyBorder="1" applyAlignment="1">
      <alignment horizontal="left" vertical="center"/>
    </xf>
    <xf numFmtId="0" fontId="5" fillId="0" borderId="14" xfId="77" applyFont="1" applyFill="1" applyBorder="1">
      <alignment vertical="center"/>
    </xf>
    <xf numFmtId="0" fontId="5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29" fillId="33" borderId="10" xfId="78" applyNumberFormat="1" applyFont="1" applyFill="1" applyBorder="1" applyAlignment="1">
      <alignment horizontal="center" vertical="center"/>
    </xf>
    <xf numFmtId="49" fontId="29" fillId="33" borderId="11" xfId="78" applyNumberFormat="1" applyFont="1" applyFill="1" applyBorder="1" applyAlignment="1">
      <alignment horizontal="center" vertical="center"/>
    </xf>
    <xf numFmtId="0" fontId="5" fillId="0" borderId="13" xfId="78" applyBorder="1">
      <alignment vertical="center"/>
    </xf>
    <xf numFmtId="0" fontId="5" fillId="0" borderId="14" xfId="78" applyBorder="1">
      <alignment vertical="center"/>
    </xf>
    <xf numFmtId="0" fontId="5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29" fillId="0" borderId="0" xfId="78" applyFont="1">
      <alignment vertical="center"/>
    </xf>
    <xf numFmtId="0" fontId="29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5" fillId="0" borderId="0" xfId="78" applyAlignment="1">
      <alignment horizontal="center" vertical="center"/>
    </xf>
    <xf numFmtId="177" fontId="5" fillId="0" borderId="0" xfId="78" applyNumberFormat="1">
      <alignment vertical="center"/>
    </xf>
    <xf numFmtId="49" fontId="29" fillId="33" borderId="24" xfId="78" applyNumberFormat="1" applyFont="1" applyFill="1" applyBorder="1" applyAlignment="1">
      <alignment horizontal="center" vertical="center"/>
    </xf>
    <xf numFmtId="0" fontId="5" fillId="0" borderId="13" xfId="78" applyBorder="1" applyAlignment="1">
      <alignment horizontal="center" vertical="center"/>
    </xf>
    <xf numFmtId="0" fontId="5" fillId="0" borderId="14" xfId="78" applyFill="1" applyBorder="1">
      <alignment vertical="center"/>
    </xf>
    <xf numFmtId="41" fontId="5" fillId="0" borderId="14" xfId="79" applyFont="1" applyBorder="1">
      <alignment vertical="center"/>
    </xf>
    <xf numFmtId="0" fontId="5" fillId="0" borderId="16" xfId="78" applyBorder="1" applyAlignment="1">
      <alignment horizontal="center" vertical="center"/>
    </xf>
    <xf numFmtId="0" fontId="5" fillId="0" borderId="17" xfId="78" applyFill="1" applyBorder="1">
      <alignment vertical="center"/>
    </xf>
    <xf numFmtId="0" fontId="5" fillId="0" borderId="17" xfId="78" applyBorder="1">
      <alignment vertical="center"/>
    </xf>
    <xf numFmtId="41" fontId="5" fillId="0" borderId="17" xfId="79" applyFont="1" applyBorder="1">
      <alignment vertical="center"/>
    </xf>
    <xf numFmtId="0" fontId="5" fillId="0" borderId="19" xfId="78" applyBorder="1" applyAlignment="1">
      <alignment horizontal="center" vertical="center"/>
    </xf>
    <xf numFmtId="0" fontId="5" fillId="0" borderId="20" xfId="78" applyFill="1" applyBorder="1">
      <alignment vertical="center"/>
    </xf>
    <xf numFmtId="0" fontId="5" fillId="0" borderId="20" xfId="78" applyBorder="1">
      <alignment vertical="center"/>
    </xf>
    <xf numFmtId="41" fontId="5" fillId="0" borderId="20" xfId="79" applyFont="1" applyFill="1" applyBorder="1">
      <alignment vertical="center"/>
    </xf>
    <xf numFmtId="41" fontId="5" fillId="0" borderId="20" xfId="79" applyFont="1" applyBorder="1">
      <alignment vertical="center"/>
    </xf>
    <xf numFmtId="0" fontId="5" fillId="0" borderId="0" xfId="78" applyFill="1" applyBorder="1">
      <alignment vertical="center"/>
    </xf>
    <xf numFmtId="0" fontId="5" fillId="0" borderId="0" xfId="78" applyBorder="1">
      <alignment vertical="center"/>
    </xf>
    <xf numFmtId="41" fontId="5" fillId="0" borderId="0" xfId="79" applyFont="1" applyBorder="1">
      <alignment vertical="center"/>
    </xf>
    <xf numFmtId="0" fontId="29" fillId="0" borderId="0" xfId="78" applyFont="1" applyBorder="1">
      <alignment vertical="center"/>
    </xf>
    <xf numFmtId="41" fontId="5" fillId="0" borderId="14" xfId="79" applyFont="1" applyFill="1" applyBorder="1">
      <alignment vertical="center"/>
    </xf>
    <xf numFmtId="0" fontId="5" fillId="35" borderId="15" xfId="78" applyFill="1" applyBorder="1">
      <alignment vertical="center"/>
    </xf>
    <xf numFmtId="0" fontId="5" fillId="0" borderId="16" xfId="78" applyFill="1" applyBorder="1">
      <alignment vertical="center"/>
    </xf>
    <xf numFmtId="41" fontId="5" fillId="0" borderId="17" xfId="79" applyFont="1" applyFill="1" applyBorder="1">
      <alignment vertical="center"/>
    </xf>
    <xf numFmtId="0" fontId="5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29" fillId="0" borderId="13" xfId="0" applyFont="1" applyBorder="1"/>
    <xf numFmtId="0" fontId="29" fillId="0" borderId="16" xfId="0" applyFont="1" applyBorder="1" applyAlignment="1"/>
    <xf numFmtId="0" fontId="29" fillId="0" borderId="19" xfId="0" applyFont="1" applyBorder="1" applyAlignment="1"/>
    <xf numFmtId="0" fontId="29" fillId="33" borderId="10" xfId="0" applyFont="1" applyFill="1" applyBorder="1" applyAlignment="1">
      <alignment horizontal="center"/>
    </xf>
    <xf numFmtId="0" fontId="29" fillId="33" borderId="11" xfId="0" applyFont="1" applyFill="1" applyBorder="1" applyAlignment="1">
      <alignment horizontal="center"/>
    </xf>
    <xf numFmtId="0" fontId="29" fillId="33" borderId="12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center" vertical="center"/>
    </xf>
    <xf numFmtId="41" fontId="29" fillId="33" borderId="11" xfId="1" applyFont="1" applyFill="1" applyBorder="1" applyAlignment="1">
      <alignment horizontal="center" vertical="center"/>
    </xf>
    <xf numFmtId="41" fontId="29" fillId="0" borderId="12" xfId="1" applyFont="1" applyBorder="1" applyAlignment="1"/>
    <xf numFmtId="0" fontId="29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34" borderId="17" xfId="80" applyFill="1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0" fontId="4" fillId="0" borderId="17" xfId="80" applyBorder="1">
      <alignment vertical="center"/>
    </xf>
    <xf numFmtId="41" fontId="4" fillId="0" borderId="17" xfId="95" applyFont="1" applyBorder="1">
      <alignment vertical="center"/>
    </xf>
    <xf numFmtId="0" fontId="29" fillId="34" borderId="18" xfId="0" applyFont="1" applyFill="1" applyBorder="1"/>
    <xf numFmtId="0" fontId="29" fillId="34" borderId="32" xfId="0" applyFont="1" applyFill="1" applyBorder="1"/>
    <xf numFmtId="0" fontId="29" fillId="34" borderId="15" xfId="78" applyFont="1" applyFill="1" applyBorder="1">
      <alignment vertical="center"/>
    </xf>
    <xf numFmtId="0" fontId="29" fillId="34" borderId="18" xfId="80" applyFont="1" applyFill="1" applyBorder="1">
      <alignment vertical="center"/>
    </xf>
    <xf numFmtId="0" fontId="29" fillId="34" borderId="21" xfId="78" applyFont="1" applyFill="1" applyBorder="1">
      <alignment vertical="center"/>
    </xf>
    <xf numFmtId="0" fontId="29" fillId="34" borderId="18" xfId="78" applyFont="1" applyFill="1" applyBorder="1">
      <alignment vertical="center"/>
    </xf>
    <xf numFmtId="0" fontId="29" fillId="34" borderId="18" xfId="0" applyFont="1" applyFill="1" applyBorder="1" applyAlignment="1">
      <alignment vertical="center"/>
    </xf>
    <xf numFmtId="0" fontId="29" fillId="34" borderId="21" xfId="0" applyFont="1" applyFill="1" applyBorder="1"/>
    <xf numFmtId="0" fontId="3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29" fillId="0" borderId="10" xfId="0" applyFont="1" applyBorder="1"/>
    <xf numFmtId="41" fontId="0" fillId="0" borderId="12" xfId="1" applyFont="1" applyBorder="1" applyAlignment="1"/>
    <xf numFmtId="41" fontId="29" fillId="0" borderId="11" xfId="1" applyFont="1" applyBorder="1" applyAlignment="1">
      <alignment horizontal="center"/>
    </xf>
    <xf numFmtId="49" fontId="29" fillId="33" borderId="34" xfId="43" applyNumberFormat="1" applyFont="1" applyFill="1" applyBorder="1" applyAlignment="1">
      <alignment horizontal="center" vertical="center"/>
    </xf>
    <xf numFmtId="49" fontId="29" fillId="33" borderId="35" xfId="43" applyNumberFormat="1" applyFont="1" applyFill="1" applyBorder="1" applyAlignment="1">
      <alignment horizontal="center" vertical="center"/>
    </xf>
    <xf numFmtId="0" fontId="5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0" fillId="0" borderId="16" xfId="43" applyFill="1" applyBorder="1" applyAlignment="1">
      <alignment horizontal="left" vertical="center"/>
    </xf>
    <xf numFmtId="0" fontId="10" fillId="0" borderId="17" xfId="43" applyFill="1" applyBorder="1" applyAlignment="1">
      <alignment horizontal="left" vertical="center"/>
    </xf>
    <xf numFmtId="0" fontId="10" fillId="0" borderId="17" xfId="43" applyFill="1" applyBorder="1" applyAlignment="1">
      <alignment horizontal="center" vertical="center"/>
    </xf>
    <xf numFmtId="0" fontId="10" fillId="0" borderId="17" xfId="43" applyFill="1" applyBorder="1">
      <alignment vertical="center"/>
    </xf>
    <xf numFmtId="0" fontId="8" fillId="0" borderId="16" xfId="43" applyFont="1" applyFill="1" applyBorder="1" applyAlignment="1">
      <alignment horizontal="left" vertical="center"/>
    </xf>
    <xf numFmtId="0" fontId="8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6" fillId="0" borderId="13" xfId="75" applyFill="1" applyBorder="1" applyAlignment="1">
      <alignment horizontal="left" vertical="center"/>
    </xf>
    <xf numFmtId="0" fontId="2" fillId="0" borderId="14" xfId="43" applyFont="1" applyFill="1" applyBorder="1" applyAlignment="1">
      <alignment horizontal="center" vertical="center"/>
    </xf>
    <xf numFmtId="0" fontId="6" fillId="0" borderId="14" xfId="75" applyFill="1" applyBorder="1" applyAlignment="1">
      <alignment horizontal="center" vertical="center"/>
    </xf>
    <xf numFmtId="0" fontId="6" fillId="0" borderId="14" xfId="75" applyFill="1" applyBorder="1">
      <alignment vertical="center"/>
    </xf>
    <xf numFmtId="0" fontId="6" fillId="0" borderId="16" xfId="75" applyFill="1" applyBorder="1" applyAlignment="1">
      <alignment horizontal="left" vertical="center"/>
    </xf>
    <xf numFmtId="0" fontId="2" fillId="0" borderId="17" xfId="43" applyFont="1" applyFill="1" applyBorder="1" applyAlignment="1">
      <alignment horizontal="center" vertical="center"/>
    </xf>
    <xf numFmtId="0" fontId="6" fillId="0" borderId="17" xfId="75" applyFill="1" applyBorder="1" applyAlignment="1">
      <alignment horizontal="center" vertical="center"/>
    </xf>
    <xf numFmtId="0" fontId="6" fillId="0" borderId="17" xfId="75" applyFill="1" applyBorder="1">
      <alignment vertical="center"/>
    </xf>
    <xf numFmtId="0" fontId="12" fillId="0" borderId="17" xfId="69" applyFill="1" applyBorder="1" applyAlignment="1">
      <alignment vertical="center"/>
    </xf>
    <xf numFmtId="0" fontId="29" fillId="0" borderId="17" xfId="78" applyFont="1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3" fillId="0" borderId="17" xfId="43" applyFont="1" applyFill="1" applyBorder="1">
      <alignment vertical="center"/>
    </xf>
    <xf numFmtId="0" fontId="32" fillId="0" borderId="17" xfId="0" applyFont="1" applyFill="1" applyBorder="1" applyAlignment="1">
      <alignment horizontal="center"/>
    </xf>
    <xf numFmtId="0" fontId="29" fillId="0" borderId="17" xfId="0" applyFont="1" applyFill="1" applyBorder="1" applyAlignment="1">
      <alignment vertical="center"/>
    </xf>
    <xf numFmtId="0" fontId="5" fillId="0" borderId="17" xfId="78" applyFill="1" applyBorder="1" applyAlignment="1">
      <alignment horizontal="center" vertical="center"/>
    </xf>
    <xf numFmtId="0" fontId="4" fillId="0" borderId="16" xfId="80" applyFill="1" applyBorder="1">
      <alignment vertical="center"/>
    </xf>
    <xf numFmtId="0" fontId="4" fillId="0" borderId="17" xfId="80" applyFill="1" applyBorder="1">
      <alignment vertical="center"/>
    </xf>
    <xf numFmtId="0" fontId="29" fillId="0" borderId="17" xfId="80" applyFont="1" applyFill="1" applyBorder="1">
      <alignment vertical="center"/>
    </xf>
    <xf numFmtId="0" fontId="4" fillId="0" borderId="19" xfId="80" applyFill="1" applyBorder="1">
      <alignment vertical="center"/>
    </xf>
    <xf numFmtId="0" fontId="4" fillId="0" borderId="20" xfId="80" applyFill="1" applyBorder="1">
      <alignment vertical="center"/>
    </xf>
    <xf numFmtId="0" fontId="2" fillId="0" borderId="20" xfId="43" applyFont="1" applyFill="1" applyBorder="1" applyAlignment="1">
      <alignment horizontal="center" vertical="center"/>
    </xf>
    <xf numFmtId="0" fontId="29" fillId="0" borderId="20" xfId="80" applyFont="1" applyFill="1" applyBorder="1">
      <alignment vertical="center"/>
    </xf>
    <xf numFmtId="41" fontId="30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6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4" fillId="0" borderId="17" xfId="1" applyFont="1" applyFill="1" applyBorder="1" applyAlignment="1">
      <alignment horizontal="right" vertical="center"/>
    </xf>
    <xf numFmtId="41" fontId="4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4" fillId="0" borderId="17" xfId="80" applyFill="1" applyBorder="1" applyAlignment="1">
      <alignment horizontal="center" vertical="center"/>
    </xf>
    <xf numFmtId="0" fontId="4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4" fontId="29" fillId="0" borderId="34" xfId="0" applyNumberFormat="1" applyFont="1" applyBorder="1" applyAlignment="1">
      <alignment horizontal="center"/>
    </xf>
    <xf numFmtId="14" fontId="0" fillId="0" borderId="36" xfId="0" applyNumberFormat="1" applyBorder="1"/>
    <xf numFmtId="14" fontId="0" fillId="0" borderId="37" xfId="0" applyNumberFormat="1" applyBorder="1"/>
    <xf numFmtId="14" fontId="0" fillId="0" borderId="38" xfId="0" applyNumberFormat="1" applyBorder="1"/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41" fontId="29" fillId="0" borderId="11" xfId="1" applyFont="1" applyBorder="1" applyAlignment="1">
      <alignment horizontal="center"/>
    </xf>
    <xf numFmtId="41" fontId="29" fillId="0" borderId="12" xfId="1" applyFont="1" applyBorder="1" applyAlignment="1">
      <alignment horizontal="center"/>
    </xf>
    <xf numFmtId="0" fontId="0" fillId="0" borderId="0" xfId="0" applyAlignment="1">
      <alignment horizontal="center"/>
    </xf>
    <xf numFmtId="41" fontId="29" fillId="0" borderId="11" xfId="0" applyNumberFormat="1" applyFont="1" applyBorder="1" applyAlignment="1">
      <alignment horizontal="center"/>
    </xf>
    <xf numFmtId="41" fontId="29" fillId="0" borderId="12" xfId="0" applyNumberFormat="1" applyFont="1" applyBorder="1" applyAlignment="1">
      <alignment horizontal="center"/>
    </xf>
    <xf numFmtId="0" fontId="29" fillId="0" borderId="30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29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29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29" fillId="0" borderId="31" xfId="0" applyFont="1" applyBorder="1" applyAlignment="1">
      <alignment horizontal="center"/>
    </xf>
    <xf numFmtId="0" fontId="29" fillId="0" borderId="20" xfId="0" applyFont="1" applyBorder="1" applyAlignment="1">
      <alignment horizontal="left"/>
    </xf>
    <xf numFmtId="0" fontId="29" fillId="0" borderId="27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29" fillId="0" borderId="39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29" fillId="36" borderId="14" xfId="0" applyFont="1" applyFill="1" applyBorder="1" applyAlignment="1">
      <alignment horizontal="left" vertical="center"/>
    </xf>
    <xf numFmtId="0" fontId="29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29" fillId="36" borderId="39" xfId="1" applyFont="1" applyFill="1" applyBorder="1" applyAlignment="1">
      <alignment horizontal="center" vertic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tabSelected="1" workbookViewId="0">
      <selection activeCell="C17" sqref="C17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/>
    <row r="3" spans="2:15" x14ac:dyDescent="0.3">
      <c r="B3" s="351" t="s">
        <v>95</v>
      </c>
      <c r="C3" s="352"/>
      <c r="D3" s="355" t="s">
        <v>85</v>
      </c>
      <c r="E3" s="355"/>
      <c r="F3" s="355"/>
      <c r="G3" s="352" t="s">
        <v>89</v>
      </c>
      <c r="H3" s="352" t="s">
        <v>90</v>
      </c>
      <c r="I3" s="381" t="s">
        <v>93</v>
      </c>
      <c r="J3" s="386" t="s">
        <v>360</v>
      </c>
    </row>
    <row r="4" spans="2:15" s="137" customFormat="1" ht="17.25" thickBot="1" x14ac:dyDescent="0.35">
      <c r="B4" s="364"/>
      <c r="C4" s="365"/>
      <c r="D4" s="379" t="s">
        <v>86</v>
      </c>
      <c r="E4" s="379" t="s">
        <v>87</v>
      </c>
      <c r="F4" s="379" t="s">
        <v>88</v>
      </c>
      <c r="G4" s="365"/>
      <c r="H4" s="365"/>
      <c r="I4" s="382"/>
      <c r="J4" s="387"/>
    </row>
    <row r="5" spans="2:15" s="344" customFormat="1" x14ac:dyDescent="0.3">
      <c r="B5" s="351" t="s">
        <v>362</v>
      </c>
      <c r="C5" s="392" t="s">
        <v>363</v>
      </c>
      <c r="D5" s="393">
        <v>1</v>
      </c>
      <c r="E5" s="366">
        <f t="shared" ref="E5:E14" si="0">D5*20</f>
        <v>20</v>
      </c>
      <c r="F5" s="366">
        <f t="shared" ref="F5:F14" si="1">E5*3</f>
        <v>60</v>
      </c>
      <c r="G5" s="367">
        <v>25000</v>
      </c>
      <c r="H5" s="366">
        <v>0.8</v>
      </c>
      <c r="I5" s="394">
        <f t="shared" ref="I5:I14" si="2">F5*G5*H5</f>
        <v>1200000</v>
      </c>
      <c r="J5" s="395">
        <v>1000000</v>
      </c>
    </row>
    <row r="6" spans="2:15" s="137" customFormat="1" ht="17.25" thickBot="1" x14ac:dyDescent="0.35">
      <c r="B6" s="353"/>
      <c r="C6" s="380" t="s">
        <v>364</v>
      </c>
      <c r="D6" s="373">
        <v>0.5</v>
      </c>
      <c r="E6" s="374">
        <f t="shared" si="0"/>
        <v>10</v>
      </c>
      <c r="F6" s="374">
        <f t="shared" si="1"/>
        <v>30</v>
      </c>
      <c r="G6" s="375">
        <v>25000</v>
      </c>
      <c r="H6" s="374">
        <v>0.8</v>
      </c>
      <c r="I6" s="384">
        <f t="shared" si="2"/>
        <v>600000</v>
      </c>
      <c r="J6" s="388"/>
    </row>
    <row r="7" spans="2:15" x14ac:dyDescent="0.3">
      <c r="B7" s="351" t="s">
        <v>94</v>
      </c>
      <c r="C7" s="139" t="s">
        <v>361</v>
      </c>
      <c r="D7" s="376">
        <v>1.5</v>
      </c>
      <c r="E7" s="377">
        <f t="shared" si="0"/>
        <v>30</v>
      </c>
      <c r="F7" s="377">
        <f t="shared" si="1"/>
        <v>90</v>
      </c>
      <c r="G7" s="378">
        <v>25000</v>
      </c>
      <c r="H7" s="377">
        <v>0.8</v>
      </c>
      <c r="I7" s="383">
        <f t="shared" si="2"/>
        <v>1800000</v>
      </c>
      <c r="J7" s="389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358"/>
      <c r="C8" s="368" t="s">
        <v>91</v>
      </c>
      <c r="D8" s="369">
        <v>0.5</v>
      </c>
      <c r="E8" s="370">
        <f t="shared" si="0"/>
        <v>10</v>
      </c>
      <c r="F8" s="370">
        <f t="shared" si="1"/>
        <v>30</v>
      </c>
      <c r="G8" s="371">
        <v>25000</v>
      </c>
      <c r="H8" s="370">
        <v>0.8</v>
      </c>
      <c r="I8" s="385">
        <f t="shared" si="2"/>
        <v>600000</v>
      </c>
      <c r="J8" s="390"/>
    </row>
    <row r="9" spans="2:15" ht="17.25" thickBot="1" x14ac:dyDescent="0.35">
      <c r="B9" s="353"/>
      <c r="C9" s="372" t="s">
        <v>92</v>
      </c>
      <c r="D9" s="373">
        <v>1</v>
      </c>
      <c r="E9" s="374">
        <f t="shared" si="0"/>
        <v>20</v>
      </c>
      <c r="F9" s="374">
        <f t="shared" si="1"/>
        <v>60</v>
      </c>
      <c r="G9" s="375">
        <v>25000</v>
      </c>
      <c r="H9" s="374">
        <v>0.8</v>
      </c>
      <c r="I9" s="384">
        <f t="shared" si="2"/>
        <v>1200000</v>
      </c>
      <c r="J9" s="391"/>
    </row>
    <row r="10" spans="2:15" x14ac:dyDescent="0.3">
      <c r="B10" s="351" t="s">
        <v>96</v>
      </c>
      <c r="C10" s="139" t="s">
        <v>365</v>
      </c>
      <c r="D10" s="376">
        <v>2</v>
      </c>
      <c r="E10" s="377">
        <f t="shared" si="0"/>
        <v>40</v>
      </c>
      <c r="F10" s="377">
        <f t="shared" si="1"/>
        <v>120</v>
      </c>
      <c r="G10" s="378">
        <v>25000</v>
      </c>
      <c r="H10" s="377">
        <v>0.8</v>
      </c>
      <c r="I10" s="383">
        <f t="shared" si="2"/>
        <v>2400000</v>
      </c>
      <c r="J10" s="389"/>
    </row>
    <row r="11" spans="2:15" s="1" customFormat="1" x14ac:dyDescent="0.3">
      <c r="B11" s="358"/>
      <c r="C11" s="368" t="s">
        <v>366</v>
      </c>
      <c r="D11" s="369">
        <v>1</v>
      </c>
      <c r="E11" s="370">
        <f t="shared" ref="E11:E12" si="3">D11*20</f>
        <v>20</v>
      </c>
      <c r="F11" s="370">
        <f t="shared" ref="F11:F12" si="4">E11*3</f>
        <v>60</v>
      </c>
      <c r="G11" s="371">
        <v>25000</v>
      </c>
      <c r="H11" s="370">
        <v>0.8</v>
      </c>
      <c r="I11" s="385">
        <f t="shared" ref="I11:I12" si="5">F11*G11*H11</f>
        <v>1200000</v>
      </c>
      <c r="J11" s="390"/>
    </row>
    <row r="12" spans="2:15" s="1" customFormat="1" x14ac:dyDescent="0.3">
      <c r="B12" s="358"/>
      <c r="C12" s="368" t="s">
        <v>367</v>
      </c>
      <c r="D12" s="369">
        <v>1</v>
      </c>
      <c r="E12" s="370">
        <f t="shared" si="3"/>
        <v>20</v>
      </c>
      <c r="F12" s="370">
        <f t="shared" si="4"/>
        <v>60</v>
      </c>
      <c r="G12" s="371">
        <v>25000</v>
      </c>
      <c r="H12" s="370">
        <v>0.8</v>
      </c>
      <c r="I12" s="385">
        <f t="shared" si="5"/>
        <v>1200000</v>
      </c>
      <c r="J12" s="390"/>
    </row>
    <row r="13" spans="2:15" x14ac:dyDescent="0.3">
      <c r="B13" s="358"/>
      <c r="C13" s="368" t="s">
        <v>91</v>
      </c>
      <c r="D13" s="369">
        <v>0</v>
      </c>
      <c r="E13" s="370">
        <f t="shared" si="0"/>
        <v>0</v>
      </c>
      <c r="F13" s="370">
        <f t="shared" si="1"/>
        <v>0</v>
      </c>
      <c r="G13" s="371">
        <v>25000</v>
      </c>
      <c r="H13" s="370">
        <v>0.8</v>
      </c>
      <c r="I13" s="385">
        <f t="shared" si="2"/>
        <v>0</v>
      </c>
      <c r="J13" s="390"/>
    </row>
    <row r="14" spans="2:15" ht="17.25" thickBot="1" x14ac:dyDescent="0.35">
      <c r="B14" s="353"/>
      <c r="C14" s="372" t="s">
        <v>92</v>
      </c>
      <c r="D14" s="373">
        <v>0.5</v>
      </c>
      <c r="E14" s="374">
        <f t="shared" si="0"/>
        <v>10</v>
      </c>
      <c r="F14" s="374">
        <f t="shared" si="1"/>
        <v>30</v>
      </c>
      <c r="G14" s="375">
        <v>25000</v>
      </c>
      <c r="H14" s="374">
        <v>0.8</v>
      </c>
      <c r="I14" s="384">
        <f t="shared" si="2"/>
        <v>600000</v>
      </c>
      <c r="J14" s="391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18" spans="2:9" ht="17.25" thickBot="1" x14ac:dyDescent="0.35"/>
    <row r="19" spans="2:9" x14ac:dyDescent="0.3">
      <c r="B19" s="351" t="s">
        <v>95</v>
      </c>
      <c r="C19" s="352"/>
      <c r="D19" s="355" t="s">
        <v>85</v>
      </c>
      <c r="E19" s="355"/>
      <c r="F19" s="355"/>
      <c r="G19" s="352" t="s">
        <v>89</v>
      </c>
      <c r="H19" s="352" t="s">
        <v>90</v>
      </c>
      <c r="I19" s="356" t="s">
        <v>93</v>
      </c>
    </row>
    <row r="20" spans="2:9" ht="17.25" thickBot="1" x14ac:dyDescent="0.35">
      <c r="B20" s="353"/>
      <c r="C20" s="354"/>
      <c r="D20" s="138" t="s">
        <v>86</v>
      </c>
      <c r="E20" s="138" t="s">
        <v>87</v>
      </c>
      <c r="F20" s="138" t="s">
        <v>97</v>
      </c>
      <c r="G20" s="354"/>
      <c r="H20" s="354"/>
      <c r="I20" s="357"/>
    </row>
    <row r="21" spans="2:9" ht="17.25" thickBot="1" x14ac:dyDescent="0.35">
      <c r="B21" s="349" t="s">
        <v>98</v>
      </c>
      <c r="C21" s="350"/>
      <c r="D21" s="141">
        <v>1</v>
      </c>
      <c r="E21" s="104">
        <f>D21*20</f>
        <v>20</v>
      </c>
      <c r="F21" s="104">
        <f>E21*3.5</f>
        <v>70</v>
      </c>
      <c r="G21" s="142">
        <v>30000</v>
      </c>
      <c r="H21" s="104">
        <v>1</v>
      </c>
      <c r="I21" s="143">
        <f>F21*G21*H21</f>
        <v>2100000</v>
      </c>
    </row>
    <row r="23" spans="2:9" ht="17.25" thickBot="1" x14ac:dyDescent="0.35"/>
    <row r="24" spans="2:9" x14ac:dyDescent="0.3">
      <c r="B24" s="351" t="s">
        <v>95</v>
      </c>
      <c r="C24" s="352"/>
      <c r="D24" s="355" t="s">
        <v>85</v>
      </c>
      <c r="E24" s="355"/>
      <c r="F24" s="355"/>
      <c r="G24" s="352" t="s">
        <v>89</v>
      </c>
      <c r="H24" s="352" t="s">
        <v>90</v>
      </c>
      <c r="I24" s="356" t="s">
        <v>93</v>
      </c>
    </row>
    <row r="25" spans="2:9" ht="17.25" thickBot="1" x14ac:dyDescent="0.35">
      <c r="B25" s="353"/>
      <c r="C25" s="354"/>
      <c r="D25" s="138" t="s">
        <v>86</v>
      </c>
      <c r="E25" s="138" t="s">
        <v>87</v>
      </c>
      <c r="F25" s="138" t="s">
        <v>88</v>
      </c>
      <c r="G25" s="354"/>
      <c r="H25" s="354"/>
      <c r="I25" s="357"/>
    </row>
    <row r="26" spans="2:9" ht="17.25" thickBot="1" x14ac:dyDescent="0.35">
      <c r="B26" s="349" t="s">
        <v>99</v>
      </c>
      <c r="C26" s="350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21">
    <mergeCell ref="J3:J4"/>
    <mergeCell ref="B5:B6"/>
    <mergeCell ref="D3:F3"/>
    <mergeCell ref="I3:I4"/>
    <mergeCell ref="H3:H4"/>
    <mergeCell ref="G3:G4"/>
    <mergeCell ref="B7:B9"/>
    <mergeCell ref="B3:C4"/>
    <mergeCell ref="G24:G25"/>
    <mergeCell ref="H24:H25"/>
    <mergeCell ref="I24:I25"/>
    <mergeCell ref="B10:B14"/>
    <mergeCell ref="B19:C20"/>
    <mergeCell ref="D19:F19"/>
    <mergeCell ref="G19:G20"/>
    <mergeCell ref="H19:H20"/>
    <mergeCell ref="I19:I20"/>
    <mergeCell ref="B26:C26"/>
    <mergeCell ref="B21:C21"/>
    <mergeCell ref="B24:C25"/>
    <mergeCell ref="D24:F2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20" sqref="M20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1" x14ac:dyDescent="0.3">
      <c r="B1" s="56" t="s">
        <v>308</v>
      </c>
    </row>
    <row r="2" spans="2:11" s="1" customFormat="1" x14ac:dyDescent="0.3">
      <c r="B2" s="56"/>
      <c r="C2" s="56"/>
      <c r="H2" s="56"/>
    </row>
    <row r="3" spans="2:11" x14ac:dyDescent="0.3">
      <c r="B3" s="56" t="s">
        <v>310</v>
      </c>
    </row>
    <row r="4" spans="2:11" ht="17.25" thickBot="1" x14ac:dyDescent="0.35">
      <c r="C4" s="56" t="s">
        <v>323</v>
      </c>
      <c r="H4" s="56" t="s">
        <v>295</v>
      </c>
      <c r="I4" s="1"/>
      <c r="J4" s="1"/>
      <c r="K4" s="1"/>
    </row>
    <row r="5" spans="2:11" ht="17.25" thickBot="1" x14ac:dyDescent="0.35">
      <c r="C5" s="261" t="s">
        <v>300</v>
      </c>
      <c r="D5" s="262" t="s">
        <v>296</v>
      </c>
      <c r="E5" s="262" t="s">
        <v>297</v>
      </c>
      <c r="F5" s="263" t="s">
        <v>298</v>
      </c>
      <c r="H5" s="261" t="s">
        <v>300</v>
      </c>
      <c r="I5" s="262" t="s">
        <v>296</v>
      </c>
      <c r="J5" s="262" t="s">
        <v>297</v>
      </c>
      <c r="K5" s="263" t="s">
        <v>298</v>
      </c>
    </row>
    <row r="6" spans="2:11" x14ac:dyDescent="0.3">
      <c r="C6" s="258" t="s">
        <v>294</v>
      </c>
      <c r="D6" s="140">
        <v>169</v>
      </c>
      <c r="E6" s="140">
        <v>630</v>
      </c>
      <c r="F6" s="203">
        <f>D6*E6</f>
        <v>106470</v>
      </c>
      <c r="H6" s="258" t="s">
        <v>294</v>
      </c>
      <c r="I6" s="140">
        <v>169</v>
      </c>
      <c r="J6" s="140">
        <v>250</v>
      </c>
      <c r="K6" s="203">
        <f>I6*J6</f>
        <v>42250</v>
      </c>
    </row>
    <row r="7" spans="2:11" x14ac:dyDescent="0.3">
      <c r="C7" s="259" t="s">
        <v>293</v>
      </c>
      <c r="D7" s="252">
        <v>15</v>
      </c>
      <c r="E7" s="254" t="s">
        <v>303</v>
      </c>
      <c r="F7" s="253">
        <f>F6*D7/100</f>
        <v>15970.5</v>
      </c>
      <c r="H7" s="259" t="s">
        <v>293</v>
      </c>
      <c r="I7" s="252">
        <v>0</v>
      </c>
      <c r="J7" s="254" t="s">
        <v>303</v>
      </c>
      <c r="K7" s="253">
        <f>K6*I7/100</f>
        <v>0</v>
      </c>
    </row>
    <row r="8" spans="2:11" ht="17.25" thickBot="1" x14ac:dyDescent="0.35">
      <c r="C8" s="260" t="s">
        <v>305</v>
      </c>
      <c r="D8" s="255">
        <v>15</v>
      </c>
      <c r="E8" s="256" t="s">
        <v>304</v>
      </c>
      <c r="F8" s="257">
        <f>F6*D8/100</f>
        <v>15970.5</v>
      </c>
      <c r="H8" s="260" t="s">
        <v>305</v>
      </c>
      <c r="I8" s="255">
        <v>0</v>
      </c>
      <c r="J8" s="256" t="s">
        <v>304</v>
      </c>
      <c r="K8" s="257">
        <f>K6*I8/100</f>
        <v>0</v>
      </c>
    </row>
    <row r="9" spans="2:11" s="56" customFormat="1" ht="17.25" thickBot="1" x14ac:dyDescent="0.35">
      <c r="C9" s="349" t="s">
        <v>299</v>
      </c>
      <c r="D9" s="350"/>
      <c r="E9" s="350"/>
      <c r="F9" s="266">
        <f>SUM(F6:F8)</f>
        <v>138411</v>
      </c>
      <c r="H9" s="349" t="s">
        <v>299</v>
      </c>
      <c r="I9" s="350"/>
      <c r="J9" s="350"/>
      <c r="K9" s="266">
        <f>SUM(K6:K8)</f>
        <v>42250</v>
      </c>
    </row>
    <row r="10" spans="2:11" ht="17.25" thickBot="1" x14ac:dyDescent="0.35">
      <c r="D10" s="5"/>
      <c r="E10" s="5"/>
      <c r="F10" s="5"/>
      <c r="I10" s="5"/>
      <c r="J10" s="5"/>
      <c r="K10" s="5"/>
    </row>
    <row r="11" spans="2:11" ht="17.25" thickBot="1" x14ac:dyDescent="0.35">
      <c r="C11" s="264" t="s">
        <v>300</v>
      </c>
      <c r="D11" s="265" t="s">
        <v>301</v>
      </c>
      <c r="E11" s="32" t="s">
        <v>297</v>
      </c>
      <c r="F11" s="33" t="s">
        <v>298</v>
      </c>
      <c r="H11" s="264" t="s">
        <v>300</v>
      </c>
      <c r="I11" s="265" t="s">
        <v>301</v>
      </c>
      <c r="J11" s="32" t="s">
        <v>297</v>
      </c>
      <c r="K11" s="33" t="s">
        <v>298</v>
      </c>
    </row>
    <row r="12" spans="2:11" x14ac:dyDescent="0.3">
      <c r="C12" s="267" t="s">
        <v>294</v>
      </c>
      <c r="D12" s="140">
        <v>4</v>
      </c>
      <c r="E12" s="140">
        <f>F9</f>
        <v>138411</v>
      </c>
      <c r="F12" s="99">
        <f>D12*E12</f>
        <v>553644</v>
      </c>
      <c r="H12" s="267" t="s">
        <v>294</v>
      </c>
      <c r="I12" s="140">
        <v>4</v>
      </c>
      <c r="J12" s="140">
        <f>K9</f>
        <v>42250</v>
      </c>
      <c r="K12" s="99">
        <f>I12*J12</f>
        <v>169000</v>
      </c>
    </row>
    <row r="13" spans="2:11" s="1" customFormat="1" ht="17.25" thickBot="1" x14ac:dyDescent="0.35">
      <c r="C13" s="260" t="s">
        <v>309</v>
      </c>
      <c r="D13" s="4">
        <v>4</v>
      </c>
      <c r="E13" s="4">
        <v>0</v>
      </c>
      <c r="F13" s="268">
        <f>D13*E13</f>
        <v>0</v>
      </c>
      <c r="H13" s="260" t="s">
        <v>309</v>
      </c>
      <c r="I13" s="4">
        <v>4</v>
      </c>
      <c r="J13" s="4">
        <v>0</v>
      </c>
      <c r="K13" s="268">
        <f>I13*J13</f>
        <v>0</v>
      </c>
    </row>
    <row r="14" spans="2:11" ht="17.25" thickBot="1" x14ac:dyDescent="0.35">
      <c r="C14" s="349" t="s">
        <v>302</v>
      </c>
      <c r="D14" s="350"/>
      <c r="E14" s="359">
        <f>F12</f>
        <v>553644</v>
      </c>
      <c r="F14" s="360"/>
      <c r="H14" s="349" t="s">
        <v>302</v>
      </c>
      <c r="I14" s="350"/>
      <c r="J14" s="359">
        <f>K12</f>
        <v>169000</v>
      </c>
      <c r="K14" s="360"/>
    </row>
    <row r="15" spans="2:11" x14ac:dyDescent="0.3">
      <c r="C15" s="361"/>
      <c r="D15" s="361"/>
      <c r="E15" s="5"/>
      <c r="F15" s="5"/>
    </row>
    <row r="16" spans="2:11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61" t="s">
        <v>300</v>
      </c>
      <c r="D18" s="262" t="s">
        <v>296</v>
      </c>
      <c r="E18" s="262" t="s">
        <v>297</v>
      </c>
      <c r="F18" s="263" t="s">
        <v>298</v>
      </c>
    </row>
    <row r="19" spans="3:8" x14ac:dyDescent="0.3">
      <c r="C19" s="258" t="s">
        <v>306</v>
      </c>
      <c r="D19" s="140">
        <v>52</v>
      </c>
      <c r="E19" s="140">
        <v>670</v>
      </c>
      <c r="F19" s="203">
        <f>D19*E19</f>
        <v>34840</v>
      </c>
    </row>
    <row r="20" spans="3:8" x14ac:dyDescent="0.3">
      <c r="C20" s="259" t="s">
        <v>293</v>
      </c>
      <c r="D20" s="252">
        <v>15</v>
      </c>
      <c r="E20" s="254" t="s">
        <v>303</v>
      </c>
      <c r="F20" s="253">
        <f>F19*D20/100</f>
        <v>5226</v>
      </c>
    </row>
    <row r="21" spans="3:8" ht="17.25" thickBot="1" x14ac:dyDescent="0.35">
      <c r="C21" s="260" t="s">
        <v>305</v>
      </c>
      <c r="D21" s="255">
        <v>15</v>
      </c>
      <c r="E21" s="256" t="s">
        <v>304</v>
      </c>
      <c r="F21" s="257">
        <f>F19*D21/100</f>
        <v>5226</v>
      </c>
    </row>
    <row r="22" spans="3:8" s="56" customFormat="1" ht="17.25" thickBot="1" x14ac:dyDescent="0.35">
      <c r="C22" s="349" t="s">
        <v>299</v>
      </c>
      <c r="D22" s="350"/>
      <c r="E22" s="350"/>
      <c r="F22" s="266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64" t="s">
        <v>300</v>
      </c>
      <c r="D24" s="265" t="s">
        <v>301</v>
      </c>
      <c r="E24" s="32" t="s">
        <v>297</v>
      </c>
      <c r="F24" s="33" t="s">
        <v>298</v>
      </c>
    </row>
    <row r="25" spans="3:8" x14ac:dyDescent="0.3">
      <c r="C25" s="258" t="s">
        <v>306</v>
      </c>
      <c r="D25" s="140">
        <v>4</v>
      </c>
      <c r="E25" s="140">
        <f>F22</f>
        <v>45292</v>
      </c>
      <c r="F25" s="99">
        <f>D25*E25</f>
        <v>181168</v>
      </c>
    </row>
    <row r="26" spans="3:8" ht="17.25" thickBot="1" x14ac:dyDescent="0.35">
      <c r="C26" s="260" t="s">
        <v>307</v>
      </c>
      <c r="D26" s="4">
        <v>1</v>
      </c>
      <c r="E26" s="4">
        <v>110000</v>
      </c>
      <c r="F26" s="268">
        <f>D26*E26</f>
        <v>110000</v>
      </c>
    </row>
    <row r="27" spans="3:8" s="1" customFormat="1" ht="17.25" thickBot="1" x14ac:dyDescent="0.35">
      <c r="C27" s="260" t="s">
        <v>309</v>
      </c>
      <c r="D27" s="4">
        <v>4</v>
      </c>
      <c r="E27" s="4">
        <v>0</v>
      </c>
      <c r="F27" s="268">
        <f>D27*E27</f>
        <v>0</v>
      </c>
      <c r="H27" s="56"/>
    </row>
    <row r="28" spans="3:8" ht="17.25" thickBot="1" x14ac:dyDescent="0.35">
      <c r="C28" s="349" t="s">
        <v>302</v>
      </c>
      <c r="D28" s="350"/>
      <c r="E28" s="359">
        <f>SUM(F25:F27)</f>
        <v>291168</v>
      </c>
      <c r="F28" s="360"/>
    </row>
  </sheetData>
  <mergeCells count="10"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2"/>
  <sheetViews>
    <sheetView workbookViewId="0">
      <selection activeCell="E26" sqref="E26:E27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5" width="12.5" style="5" customWidth="1"/>
    <col min="6" max="6" width="55.75" customWidth="1"/>
  </cols>
  <sheetData>
    <row r="3" spans="2:6" ht="17.25" thickBot="1" x14ac:dyDescent="0.35">
      <c r="C3" s="198" t="s">
        <v>199</v>
      </c>
      <c r="D3" s="195">
        <f>SUM(D5:D25)</f>
        <v>1570330</v>
      </c>
      <c r="E3" s="195"/>
    </row>
    <row r="4" spans="2:6" s="197" customFormat="1" ht="17.25" thickBot="1" x14ac:dyDescent="0.35">
      <c r="B4" s="199" t="s">
        <v>197</v>
      </c>
      <c r="C4" s="200" t="s">
        <v>198</v>
      </c>
      <c r="D4" s="292" t="s">
        <v>355</v>
      </c>
      <c r="E4" s="292" t="s">
        <v>356</v>
      </c>
      <c r="F4" s="345" t="s">
        <v>201</v>
      </c>
    </row>
    <row r="5" spans="2:6" x14ac:dyDescent="0.3">
      <c r="B5" s="201">
        <v>43075</v>
      </c>
      <c r="C5" s="202" t="s">
        <v>358</v>
      </c>
      <c r="D5" s="140">
        <v>62080</v>
      </c>
      <c r="E5" s="140"/>
      <c r="F5" s="346"/>
    </row>
    <row r="6" spans="2:6" x14ac:dyDescent="0.3">
      <c r="B6" s="204">
        <v>43136</v>
      </c>
      <c r="C6" s="205" t="s">
        <v>359</v>
      </c>
      <c r="D6" s="3">
        <v>81880</v>
      </c>
      <c r="E6" s="3"/>
      <c r="F6" s="347"/>
    </row>
    <row r="7" spans="2:6" x14ac:dyDescent="0.3">
      <c r="B7" s="204">
        <v>43139</v>
      </c>
      <c r="C7" s="205" t="s">
        <v>359</v>
      </c>
      <c r="D7" s="3">
        <v>42900</v>
      </c>
      <c r="E7" s="3"/>
      <c r="F7" s="347"/>
    </row>
    <row r="8" spans="2:6" x14ac:dyDescent="0.3">
      <c r="B8" s="204">
        <v>43143</v>
      </c>
      <c r="C8" s="205" t="s">
        <v>357</v>
      </c>
      <c r="D8" s="3"/>
      <c r="E8" s="3">
        <v>830000</v>
      </c>
      <c r="F8" s="347"/>
    </row>
    <row r="9" spans="2:6" x14ac:dyDescent="0.3">
      <c r="B9" s="204">
        <v>43173</v>
      </c>
      <c r="C9" s="205" t="s">
        <v>200</v>
      </c>
      <c r="D9" s="3">
        <v>514080</v>
      </c>
      <c r="E9" s="3"/>
      <c r="F9" s="347" t="s">
        <v>202</v>
      </c>
    </row>
    <row r="10" spans="2:6" x14ac:dyDescent="0.3">
      <c r="B10" s="204">
        <v>43193</v>
      </c>
      <c r="C10" s="205" t="s">
        <v>291</v>
      </c>
      <c r="D10" s="3">
        <v>869390</v>
      </c>
      <c r="E10" s="3"/>
      <c r="F10" s="347" t="s">
        <v>292</v>
      </c>
    </row>
    <row r="11" spans="2:6" x14ac:dyDescent="0.3">
      <c r="B11" s="204">
        <v>43210</v>
      </c>
      <c r="C11" s="205" t="s">
        <v>354</v>
      </c>
      <c r="D11" s="3"/>
      <c r="E11" s="3">
        <v>620000</v>
      </c>
      <c r="F11" s="347"/>
    </row>
    <row r="12" spans="2:6" x14ac:dyDescent="0.3">
      <c r="B12" s="204"/>
      <c r="C12" s="205"/>
      <c r="D12" s="3"/>
      <c r="E12" s="3"/>
      <c r="F12" s="347"/>
    </row>
    <row r="13" spans="2:6" x14ac:dyDescent="0.3">
      <c r="B13" s="204"/>
      <c r="C13" s="205"/>
      <c r="D13" s="3"/>
      <c r="E13" s="3"/>
      <c r="F13" s="347"/>
    </row>
    <row r="14" spans="2:6" x14ac:dyDescent="0.3">
      <c r="B14" s="204"/>
      <c r="C14" s="205"/>
      <c r="D14" s="3"/>
      <c r="E14" s="3"/>
      <c r="F14" s="347"/>
    </row>
    <row r="15" spans="2:6" x14ac:dyDescent="0.3">
      <c r="B15" s="204"/>
      <c r="C15" s="205"/>
      <c r="D15" s="3"/>
      <c r="E15" s="3"/>
      <c r="F15" s="347"/>
    </row>
    <row r="16" spans="2:6" x14ac:dyDescent="0.3">
      <c r="B16" s="204"/>
      <c r="C16" s="205"/>
      <c r="D16" s="3"/>
      <c r="E16" s="3"/>
      <c r="F16" s="347"/>
    </row>
    <row r="17" spans="2:6" x14ac:dyDescent="0.3">
      <c r="B17" s="204"/>
      <c r="C17" s="205"/>
      <c r="D17" s="3"/>
      <c r="E17" s="3"/>
      <c r="F17" s="347"/>
    </row>
    <row r="18" spans="2:6" x14ac:dyDescent="0.3">
      <c r="B18" s="204"/>
      <c r="C18" s="205"/>
      <c r="D18" s="3"/>
      <c r="E18" s="3"/>
      <c r="F18" s="347"/>
    </row>
    <row r="19" spans="2:6" x14ac:dyDescent="0.3">
      <c r="B19" s="204"/>
      <c r="C19" s="205"/>
      <c r="D19" s="3"/>
      <c r="E19" s="3"/>
      <c r="F19" s="347"/>
    </row>
    <row r="20" spans="2:6" x14ac:dyDescent="0.3">
      <c r="B20" s="204"/>
      <c r="C20" s="205"/>
      <c r="D20" s="3"/>
      <c r="E20" s="3"/>
      <c r="F20" s="347"/>
    </row>
    <row r="21" spans="2:6" x14ac:dyDescent="0.3">
      <c r="B21" s="204"/>
      <c r="C21" s="205"/>
      <c r="D21" s="3"/>
      <c r="E21" s="3"/>
      <c r="F21" s="347"/>
    </row>
    <row r="22" spans="2:6" ht="17.25" thickBot="1" x14ac:dyDescent="0.35">
      <c r="B22" s="206"/>
      <c r="C22" s="207"/>
      <c r="D22" s="4"/>
      <c r="E22" s="4"/>
      <c r="F22" s="348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6" t="s">
        <v>347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4"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1" t="s">
        <v>17</v>
      </c>
      <c r="C2" s="81" t="s">
        <v>0</v>
      </c>
      <c r="D2" s="81" t="s">
        <v>1</v>
      </c>
      <c r="E2" s="81" t="s">
        <v>4</v>
      </c>
      <c r="F2" s="212" t="s">
        <v>18</v>
      </c>
      <c r="G2" s="81" t="s">
        <v>6</v>
      </c>
      <c r="H2" s="81" t="s">
        <v>5</v>
      </c>
      <c r="I2" s="81" t="s">
        <v>206</v>
      </c>
      <c r="J2" s="81" t="s">
        <v>207</v>
      </c>
      <c r="K2" s="81" t="s">
        <v>208</v>
      </c>
      <c r="L2" s="82" t="s">
        <v>209</v>
      </c>
    </row>
    <row r="3" spans="2:12" x14ac:dyDescent="0.3">
      <c r="B3" s="213" t="s">
        <v>210</v>
      </c>
      <c r="C3" s="84" t="s">
        <v>211</v>
      </c>
      <c r="D3" s="214" t="s">
        <v>212</v>
      </c>
      <c r="E3" s="35" t="s">
        <v>9</v>
      </c>
      <c r="F3" s="215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213</v>
      </c>
    </row>
    <row r="4" spans="2:12" x14ac:dyDescent="0.3">
      <c r="B4" s="85" t="s">
        <v>214</v>
      </c>
      <c r="C4" s="86" t="s">
        <v>215</v>
      </c>
      <c r="D4" s="19" t="s">
        <v>216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217</v>
      </c>
    </row>
    <row r="5" spans="2:12" x14ac:dyDescent="0.3">
      <c r="B5" s="85" t="s">
        <v>218</v>
      </c>
      <c r="C5" s="86" t="s">
        <v>215</v>
      </c>
      <c r="D5" s="19" t="s">
        <v>219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220</v>
      </c>
    </row>
    <row r="6" spans="2:12" x14ac:dyDescent="0.3">
      <c r="B6" s="85" t="s">
        <v>221</v>
      </c>
      <c r="C6" s="19"/>
      <c r="D6" s="19" t="s">
        <v>222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223</v>
      </c>
    </row>
    <row r="7" spans="2:12" x14ac:dyDescent="0.3">
      <c r="B7" s="87" t="s">
        <v>224</v>
      </c>
      <c r="C7" s="52" t="s">
        <v>225</v>
      </c>
      <c r="D7" s="17" t="s">
        <v>226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227</v>
      </c>
    </row>
    <row r="8" spans="2:12" ht="17.25" thickBot="1" x14ac:dyDescent="0.35">
      <c r="B8" s="90" t="s">
        <v>228</v>
      </c>
      <c r="C8" s="91" t="s">
        <v>225</v>
      </c>
      <c r="D8" s="92" t="s">
        <v>229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230</v>
      </c>
    </row>
    <row r="9" spans="2:12" x14ac:dyDescent="0.3">
      <c r="B9" s="97" t="s">
        <v>231</v>
      </c>
      <c r="C9" s="84" t="s">
        <v>232</v>
      </c>
      <c r="D9" s="23" t="s">
        <v>233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234</v>
      </c>
    </row>
    <row r="10" spans="2:12" x14ac:dyDescent="0.3">
      <c r="B10" s="85" t="s">
        <v>235</v>
      </c>
      <c r="C10" s="86" t="s">
        <v>232</v>
      </c>
      <c r="D10" s="19" t="s">
        <v>233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236</v>
      </c>
      <c r="C11" s="52" t="s">
        <v>232</v>
      </c>
      <c r="D11" s="17" t="s">
        <v>237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8" t="s">
        <v>238</v>
      </c>
    </row>
    <row r="12" spans="2:12" x14ac:dyDescent="0.3">
      <c r="B12" s="101" t="s">
        <v>239</v>
      </c>
      <c r="C12" s="86" t="s">
        <v>232</v>
      </c>
      <c r="D12" s="34" t="s">
        <v>240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241</v>
      </c>
      <c r="C13" s="52" t="s">
        <v>232</v>
      </c>
      <c r="D13" s="17" t="s">
        <v>242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8" t="s">
        <v>243</v>
      </c>
    </row>
    <row r="14" spans="2:12" x14ac:dyDescent="0.3">
      <c r="B14" s="87" t="s">
        <v>244</v>
      </c>
      <c r="C14" s="52" t="s">
        <v>225</v>
      </c>
      <c r="D14" s="17" t="s">
        <v>245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8" t="s">
        <v>246</v>
      </c>
    </row>
    <row r="15" spans="2:12" x14ac:dyDescent="0.3">
      <c r="B15" s="87" t="s">
        <v>247</v>
      </c>
      <c r="C15" s="52" t="s">
        <v>225</v>
      </c>
      <c r="D15" s="17" t="s">
        <v>248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8" t="s">
        <v>249</v>
      </c>
    </row>
    <row r="16" spans="2:12" x14ac:dyDescent="0.3">
      <c r="B16" s="120" t="s">
        <v>250</v>
      </c>
      <c r="C16" s="116" t="s">
        <v>225</v>
      </c>
      <c r="D16" s="110" t="s">
        <v>251</v>
      </c>
      <c r="E16" s="110" t="s">
        <v>252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253</v>
      </c>
      <c r="C17" s="52" t="s">
        <v>254</v>
      </c>
      <c r="D17" s="17" t="s">
        <v>255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8" t="s">
        <v>256</v>
      </c>
    </row>
    <row r="18" spans="2:13" x14ac:dyDescent="0.3">
      <c r="B18" s="87" t="s">
        <v>253</v>
      </c>
      <c r="C18" s="52" t="s">
        <v>254</v>
      </c>
      <c r="D18" s="17" t="s">
        <v>257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8" t="s">
        <v>258</v>
      </c>
    </row>
    <row r="19" spans="2:13" s="55" customFormat="1" x14ac:dyDescent="0.3">
      <c r="B19" s="114" t="s">
        <v>259</v>
      </c>
      <c r="C19" s="109" t="s">
        <v>260</v>
      </c>
      <c r="D19" s="108" t="s">
        <v>261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9" t="s">
        <v>262</v>
      </c>
    </row>
    <row r="20" spans="2:13" s="55" customFormat="1" x14ac:dyDescent="0.3">
      <c r="B20" s="114" t="s">
        <v>263</v>
      </c>
      <c r="C20" s="109" t="s">
        <v>264</v>
      </c>
      <c r="D20" s="108" t="s">
        <v>265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9" t="s">
        <v>266</v>
      </c>
    </row>
    <row r="21" spans="2:13" s="55" customFormat="1" x14ac:dyDescent="0.3">
      <c r="B21" s="114" t="s">
        <v>267</v>
      </c>
      <c r="C21" s="109" t="s">
        <v>268</v>
      </c>
      <c r="D21" s="108" t="s">
        <v>269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9" t="s">
        <v>270</v>
      </c>
    </row>
    <row r="22" spans="2:13" s="55" customFormat="1" x14ac:dyDescent="0.3">
      <c r="B22" s="114" t="s">
        <v>271</v>
      </c>
      <c r="C22" s="109" t="s">
        <v>272</v>
      </c>
      <c r="D22" s="108" t="s">
        <v>273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6">
        <f t="shared" si="1"/>
        <v>49000</v>
      </c>
      <c r="K22" s="108"/>
      <c r="L22" s="279" t="s">
        <v>274</v>
      </c>
    </row>
    <row r="23" spans="2:13" s="55" customFormat="1" x14ac:dyDescent="0.3">
      <c r="B23" s="117" t="s">
        <v>275</v>
      </c>
      <c r="C23" s="111"/>
      <c r="D23" s="127" t="s">
        <v>276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277</v>
      </c>
    </row>
    <row r="24" spans="2:13" ht="17.25" thickBot="1" x14ac:dyDescent="0.35">
      <c r="B24" s="102" t="s">
        <v>278</v>
      </c>
      <c r="C24" s="103"/>
      <c r="D24" s="103" t="s">
        <v>279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5" t="s">
        <v>280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7" t="s">
        <v>17</v>
      </c>
      <c r="C30" s="218" t="s">
        <v>0</v>
      </c>
      <c r="D30" s="218" t="s">
        <v>58</v>
      </c>
      <c r="E30" s="32" t="s">
        <v>4</v>
      </c>
      <c r="F30" s="218" t="s">
        <v>18</v>
      </c>
      <c r="G30" s="218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9" t="s">
        <v>51</v>
      </c>
      <c r="C31" s="220" t="s">
        <v>52</v>
      </c>
      <c r="D31" s="220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80" t="s">
        <v>54</v>
      </c>
      <c r="M31" s="221" t="s">
        <v>55</v>
      </c>
    </row>
    <row r="32" spans="2:13" ht="17.25" thickBot="1" x14ac:dyDescent="0.35">
      <c r="B32" s="222" t="s">
        <v>281</v>
      </c>
      <c r="C32" s="2" t="s">
        <v>282</v>
      </c>
      <c r="D32" s="2" t="s">
        <v>283</v>
      </c>
      <c r="E32" s="36" t="s">
        <v>9</v>
      </c>
      <c r="F32" s="75">
        <v>1</v>
      </c>
      <c r="G32" s="223">
        <v>3520</v>
      </c>
      <c r="H32" s="75">
        <v>1</v>
      </c>
      <c r="I32" s="75">
        <v>2</v>
      </c>
      <c r="J32" s="224">
        <f>G32*I32</f>
        <v>7040</v>
      </c>
      <c r="K32" s="36"/>
      <c r="L32" s="282" t="s">
        <v>284</v>
      </c>
    </row>
    <row r="35" spans="1:14" s="177" customFormat="1" ht="17.25" thickBot="1" x14ac:dyDescent="0.35">
      <c r="B35" s="225" t="s">
        <v>285</v>
      </c>
    </row>
    <row r="36" spans="1:14" s="177" customFormat="1" ht="17.25" thickBot="1" x14ac:dyDescent="0.35">
      <c r="A36" s="209"/>
      <c r="B36" s="210" t="s">
        <v>17</v>
      </c>
      <c r="C36" s="210" t="s">
        <v>0</v>
      </c>
      <c r="D36" s="210" t="s">
        <v>58</v>
      </c>
      <c r="E36" s="32" t="s">
        <v>4</v>
      </c>
      <c r="F36" s="210" t="s">
        <v>18</v>
      </c>
      <c r="G36" s="210" t="s">
        <v>101</v>
      </c>
      <c r="H36" s="118" t="s">
        <v>5</v>
      </c>
      <c r="I36" s="118" t="s">
        <v>61</v>
      </c>
      <c r="J36" s="118" t="s">
        <v>62</v>
      </c>
      <c r="K36" s="32" t="s">
        <v>286</v>
      </c>
      <c r="L36" s="226" t="s">
        <v>287</v>
      </c>
    </row>
    <row r="37" spans="1:14" s="177" customFormat="1" ht="17.25" thickBot="1" x14ac:dyDescent="0.35">
      <c r="B37" s="51" t="s">
        <v>38</v>
      </c>
      <c r="C37" s="180" t="s">
        <v>203</v>
      </c>
      <c r="D37" s="286" t="s">
        <v>347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7">
        <f>G37*I37</f>
        <v>20400</v>
      </c>
      <c r="K37" s="35"/>
      <c r="L37" s="181" t="s">
        <v>288</v>
      </c>
    </row>
    <row r="38" spans="1:14" s="177" customFormat="1" ht="17.25" thickBot="1" x14ac:dyDescent="0.35">
      <c r="B38" s="180" t="s">
        <v>204</v>
      </c>
      <c r="C38" s="180" t="s">
        <v>64</v>
      </c>
      <c r="D38" s="180" t="s">
        <v>205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7">
        <f>G38*I38</f>
        <v>13000</v>
      </c>
      <c r="K38" s="36"/>
      <c r="L38" s="284" t="s">
        <v>289</v>
      </c>
    </row>
    <row r="41" spans="1:14" ht="17.25" thickBot="1" x14ac:dyDescent="0.35">
      <c r="B41" s="225" t="s">
        <v>56</v>
      </c>
      <c r="C41" s="228"/>
      <c r="D41" s="221"/>
      <c r="E41" s="221"/>
      <c r="F41" s="221"/>
      <c r="G41" s="221"/>
      <c r="H41" s="221"/>
      <c r="I41" s="121">
        <v>10</v>
      </c>
      <c r="J41" s="221"/>
      <c r="K41" s="221"/>
      <c r="L41" s="229"/>
      <c r="M41" s="221"/>
      <c r="N41" s="221"/>
    </row>
    <row r="42" spans="1:14" ht="17.25" thickBot="1" x14ac:dyDescent="0.35">
      <c r="B42" s="230" t="s">
        <v>17</v>
      </c>
      <c r="C42" s="230" t="s">
        <v>0</v>
      </c>
      <c r="D42" s="230" t="s">
        <v>58</v>
      </c>
      <c r="E42" s="81" t="s">
        <v>4</v>
      </c>
      <c r="F42" s="230" t="s">
        <v>18</v>
      </c>
      <c r="G42" s="230" t="s">
        <v>59</v>
      </c>
      <c r="H42" s="118" t="s">
        <v>5</v>
      </c>
      <c r="I42" s="118" t="s">
        <v>61</v>
      </c>
      <c r="J42" s="118" t="s">
        <v>62</v>
      </c>
      <c r="K42" s="32" t="s">
        <v>286</v>
      </c>
      <c r="L42" s="119" t="s">
        <v>63</v>
      </c>
    </row>
    <row r="43" spans="1:14" x14ac:dyDescent="0.3">
      <c r="B43" s="231" t="s">
        <v>65</v>
      </c>
      <c r="C43" s="232" t="s">
        <v>64</v>
      </c>
      <c r="D43" s="232" t="s">
        <v>66</v>
      </c>
      <c r="E43" s="35" t="s">
        <v>9</v>
      </c>
      <c r="F43" s="220">
        <v>1</v>
      </c>
      <c r="G43" s="233">
        <v>210</v>
      </c>
      <c r="H43" s="220">
        <v>50</v>
      </c>
      <c r="I43" s="220">
        <v>50</v>
      </c>
      <c r="J43" s="233">
        <v>10500</v>
      </c>
      <c r="K43" s="35"/>
      <c r="L43" s="280" t="s">
        <v>67</v>
      </c>
    </row>
    <row r="44" spans="1:14" x14ac:dyDescent="0.3">
      <c r="B44" s="234" t="s">
        <v>68</v>
      </c>
      <c r="C44" s="235" t="s">
        <v>64</v>
      </c>
      <c r="D44" s="235" t="s">
        <v>69</v>
      </c>
      <c r="E44" s="34" t="s">
        <v>9</v>
      </c>
      <c r="F44" s="236">
        <v>1</v>
      </c>
      <c r="G44" s="236">
        <v>210</v>
      </c>
      <c r="H44" s="236">
        <v>10</v>
      </c>
      <c r="I44" s="236">
        <v>10</v>
      </c>
      <c r="J44" s="237">
        <v>2100</v>
      </c>
      <c r="K44" s="105"/>
      <c r="L44" s="283" t="s">
        <v>70</v>
      </c>
    </row>
    <row r="45" spans="1:14" ht="17.25" thickBot="1" x14ac:dyDescent="0.35">
      <c r="B45" s="238" t="s">
        <v>71</v>
      </c>
      <c r="C45" s="239"/>
      <c r="D45" s="239" t="s">
        <v>72</v>
      </c>
      <c r="E45" s="36" t="s">
        <v>9</v>
      </c>
      <c r="F45" s="240">
        <v>2</v>
      </c>
      <c r="G45" s="241">
        <v>80</v>
      </c>
      <c r="H45" s="240">
        <v>100</v>
      </c>
      <c r="I45" s="240">
        <v>100</v>
      </c>
      <c r="J45" s="242">
        <v>4000</v>
      </c>
      <c r="K45" s="36"/>
      <c r="L45" s="282" t="s">
        <v>73</v>
      </c>
    </row>
    <row r="46" spans="1:14" x14ac:dyDescent="0.3">
      <c r="B46" s="221"/>
      <c r="C46" s="243"/>
      <c r="D46" s="244"/>
      <c r="F46" s="243"/>
      <c r="G46" s="221"/>
      <c r="H46" s="245"/>
      <c r="I46" s="221"/>
      <c r="J46" s="221"/>
      <c r="K46" s="245"/>
    </row>
    <row r="47" spans="1:14" ht="17.25" thickBot="1" x14ac:dyDescent="0.35">
      <c r="B47" s="246" t="s">
        <v>74</v>
      </c>
      <c r="C47" s="243"/>
      <c r="D47" s="244"/>
      <c r="F47" s="243"/>
      <c r="G47" s="244"/>
      <c r="H47" s="245"/>
      <c r="I47" s="244"/>
      <c r="J47" s="244"/>
      <c r="K47" s="245"/>
    </row>
    <row r="48" spans="1:14" ht="17.25" thickBot="1" x14ac:dyDescent="0.35">
      <c r="B48" s="217" t="s">
        <v>17</v>
      </c>
      <c r="C48" s="218" t="s">
        <v>0</v>
      </c>
      <c r="D48" s="218" t="s">
        <v>58</v>
      </c>
      <c r="E48" s="104"/>
      <c r="F48" s="218" t="s">
        <v>18</v>
      </c>
      <c r="G48" s="218" t="s">
        <v>59</v>
      </c>
      <c r="H48" s="122" t="s">
        <v>5</v>
      </c>
      <c r="I48" s="122" t="s">
        <v>61</v>
      </c>
      <c r="J48" s="122" t="s">
        <v>62</v>
      </c>
      <c r="K48" s="32" t="s">
        <v>286</v>
      </c>
      <c r="L48" s="123" t="s">
        <v>63</v>
      </c>
    </row>
    <row r="49" spans="2:13" x14ac:dyDescent="0.3">
      <c r="B49" s="219" t="s">
        <v>75</v>
      </c>
      <c r="C49" s="232" t="s">
        <v>76</v>
      </c>
      <c r="D49" s="232" t="s">
        <v>77</v>
      </c>
      <c r="E49" s="35" t="s">
        <v>9</v>
      </c>
      <c r="F49" s="220">
        <v>1</v>
      </c>
      <c r="G49" s="247">
        <v>270</v>
      </c>
      <c r="H49" s="220"/>
      <c r="I49" s="220">
        <v>20</v>
      </c>
      <c r="J49" s="233">
        <v>0</v>
      </c>
      <c r="K49" s="35"/>
      <c r="L49" s="248" t="s">
        <v>78</v>
      </c>
      <c r="M49" s="1" t="s">
        <v>290</v>
      </c>
    </row>
    <row r="50" spans="2:13" x14ac:dyDescent="0.3">
      <c r="B50" s="249" t="s">
        <v>79</v>
      </c>
      <c r="C50" s="236" t="s">
        <v>80</v>
      </c>
      <c r="D50" s="235" t="s">
        <v>79</v>
      </c>
      <c r="E50" s="34" t="s">
        <v>9</v>
      </c>
      <c r="F50" s="236">
        <v>1</v>
      </c>
      <c r="G50" s="250">
        <v>200</v>
      </c>
      <c r="H50" s="236">
        <v>10</v>
      </c>
      <c r="I50" s="236">
        <v>10</v>
      </c>
      <c r="J50" s="237">
        <v>2000</v>
      </c>
      <c r="K50" s="105"/>
      <c r="L50" s="283" t="s">
        <v>81</v>
      </c>
    </row>
    <row r="51" spans="2:13" ht="17.25" thickBot="1" x14ac:dyDescent="0.35">
      <c r="B51" s="251" t="s">
        <v>82</v>
      </c>
      <c r="C51" s="240" t="s">
        <v>80</v>
      </c>
      <c r="D51" s="239" t="s">
        <v>82</v>
      </c>
      <c r="E51" s="36" t="s">
        <v>9</v>
      </c>
      <c r="F51" s="240">
        <v>1</v>
      </c>
      <c r="G51" s="241">
        <v>200</v>
      </c>
      <c r="H51" s="240">
        <v>10</v>
      </c>
      <c r="I51" s="240">
        <v>10</v>
      </c>
      <c r="J51" s="242">
        <v>2000</v>
      </c>
      <c r="K51" s="36"/>
      <c r="L51" s="282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3" sqref="B3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322</v>
      </c>
    </row>
    <row r="3" spans="2:12" x14ac:dyDescent="0.3">
      <c r="B3" s="211" t="s">
        <v>17</v>
      </c>
      <c r="C3" s="81" t="s">
        <v>0</v>
      </c>
      <c r="D3" s="81" t="s">
        <v>1</v>
      </c>
      <c r="E3" s="81" t="s">
        <v>4</v>
      </c>
      <c r="F3" s="212" t="s">
        <v>18</v>
      </c>
      <c r="G3" s="81" t="s">
        <v>6</v>
      </c>
      <c r="H3" s="81" t="s">
        <v>5</v>
      </c>
      <c r="I3" s="81" t="s">
        <v>206</v>
      </c>
      <c r="J3" s="81" t="s">
        <v>207</v>
      </c>
      <c r="K3" s="81" t="s">
        <v>208</v>
      </c>
      <c r="L3" s="82" t="s">
        <v>209</v>
      </c>
    </row>
    <row r="4" spans="2:12" x14ac:dyDescent="0.3">
      <c r="B4" s="85" t="s">
        <v>311</v>
      </c>
      <c r="C4" s="19" t="s">
        <v>313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8" t="s">
        <v>321</v>
      </c>
    </row>
    <row r="5" spans="2:12" x14ac:dyDescent="0.3">
      <c r="B5" s="85" t="s">
        <v>312</v>
      </c>
      <c r="C5" s="19" t="s">
        <v>313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8" t="s">
        <v>321</v>
      </c>
    </row>
    <row r="6" spans="2:12" x14ac:dyDescent="0.3">
      <c r="B6" s="101" t="s">
        <v>314</v>
      </c>
      <c r="C6" s="34" t="s">
        <v>315</v>
      </c>
      <c r="D6" s="19"/>
      <c r="E6" s="17" t="s">
        <v>9</v>
      </c>
      <c r="F6" s="19">
        <v>1</v>
      </c>
      <c r="G6" s="269">
        <v>7000</v>
      </c>
      <c r="H6" s="19"/>
      <c r="I6" s="19">
        <v>1</v>
      </c>
      <c r="J6" s="41">
        <f t="shared" si="0"/>
        <v>7000</v>
      </c>
      <c r="K6" s="19"/>
      <c r="L6" s="278" t="s">
        <v>316</v>
      </c>
    </row>
    <row r="7" spans="2:12" x14ac:dyDescent="0.3">
      <c r="B7" s="101" t="s">
        <v>317</v>
      </c>
      <c r="C7" s="19" t="s">
        <v>346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8" t="s">
        <v>318</v>
      </c>
    </row>
    <row r="8" spans="2:12" x14ac:dyDescent="0.3">
      <c r="B8" s="101" t="s">
        <v>319</v>
      </c>
      <c r="C8" s="19"/>
      <c r="D8" s="19"/>
      <c r="E8" s="17" t="s">
        <v>9</v>
      </c>
      <c r="F8" s="19">
        <v>1</v>
      </c>
      <c r="G8" s="269">
        <v>22000</v>
      </c>
      <c r="H8" s="19"/>
      <c r="I8" s="19">
        <v>2</v>
      </c>
      <c r="J8" s="41">
        <f t="shared" si="0"/>
        <v>44000</v>
      </c>
      <c r="K8" s="19"/>
      <c r="L8" s="278" t="s">
        <v>320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2"/>
      <c r="C13" s="2"/>
      <c r="D13" s="2"/>
      <c r="E13" s="2"/>
      <c r="F13" s="2"/>
      <c r="G13" s="2"/>
      <c r="H13" s="2"/>
      <c r="I13" s="2"/>
      <c r="J13" s="2"/>
      <c r="K13" s="2"/>
      <c r="L13" s="268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324</v>
      </c>
    </row>
    <row r="19" spans="2:12" x14ac:dyDescent="0.3">
      <c r="B19" s="211" t="s">
        <v>17</v>
      </c>
      <c r="C19" s="81" t="s">
        <v>0</v>
      </c>
      <c r="D19" s="81" t="s">
        <v>1</v>
      </c>
      <c r="E19" s="81" t="s">
        <v>4</v>
      </c>
      <c r="F19" s="212" t="s">
        <v>18</v>
      </c>
      <c r="G19" s="81" t="s">
        <v>6</v>
      </c>
      <c r="H19" s="81" t="s">
        <v>5</v>
      </c>
      <c r="I19" s="81" t="s">
        <v>206</v>
      </c>
      <c r="J19" s="81" t="s">
        <v>207</v>
      </c>
      <c r="K19" s="81" t="s">
        <v>208</v>
      </c>
      <c r="L19" s="82" t="s">
        <v>209</v>
      </c>
    </row>
    <row r="20" spans="2:12" x14ac:dyDescent="0.3">
      <c r="B20" s="271" t="s">
        <v>325</v>
      </c>
      <c r="C20" s="271" t="s">
        <v>326</v>
      </c>
      <c r="D20" s="273" t="s">
        <v>334</v>
      </c>
      <c r="E20" s="17" t="s">
        <v>9</v>
      </c>
      <c r="F20" s="274">
        <v>1</v>
      </c>
      <c r="G20" s="275">
        <v>30</v>
      </c>
      <c r="H20" s="276">
        <v>1</v>
      </c>
      <c r="I20" s="277">
        <v>10</v>
      </c>
      <c r="J20" s="41">
        <f>G20*I20</f>
        <v>300</v>
      </c>
      <c r="K20" s="19"/>
      <c r="L20" s="281" t="s">
        <v>340</v>
      </c>
    </row>
    <row r="21" spans="2:12" x14ac:dyDescent="0.3">
      <c r="B21" s="270" t="s">
        <v>327</v>
      </c>
      <c r="C21" s="270" t="s">
        <v>64</v>
      </c>
      <c r="D21" s="272" t="s">
        <v>335</v>
      </c>
      <c r="E21" s="17" t="s">
        <v>9</v>
      </c>
      <c r="F21" s="274">
        <v>1</v>
      </c>
      <c r="G21" s="275">
        <v>50</v>
      </c>
      <c r="H21" s="276">
        <v>100</v>
      </c>
      <c r="I21" s="277">
        <v>100</v>
      </c>
      <c r="J21" s="41">
        <f t="shared" ref="J21:J25" si="1">G21*I21</f>
        <v>5000</v>
      </c>
      <c r="K21" s="19"/>
      <c r="L21" s="281" t="s">
        <v>341</v>
      </c>
    </row>
    <row r="22" spans="2:12" x14ac:dyDescent="0.3">
      <c r="B22" s="271" t="s">
        <v>328</v>
      </c>
      <c r="C22" s="271" t="s">
        <v>326</v>
      </c>
      <c r="D22" s="273" t="s">
        <v>336</v>
      </c>
      <c r="E22" s="17" t="s">
        <v>9</v>
      </c>
      <c r="F22" s="274">
        <v>2</v>
      </c>
      <c r="G22" s="275">
        <v>290</v>
      </c>
      <c r="H22" s="276">
        <v>1</v>
      </c>
      <c r="I22" s="277">
        <v>20</v>
      </c>
      <c r="J22" s="41">
        <f t="shared" si="1"/>
        <v>5800</v>
      </c>
      <c r="K22" s="19"/>
      <c r="L22" s="281" t="s">
        <v>342</v>
      </c>
    </row>
    <row r="23" spans="2:12" x14ac:dyDescent="0.3">
      <c r="B23" s="270" t="s">
        <v>329</v>
      </c>
      <c r="C23" s="270" t="s">
        <v>330</v>
      </c>
      <c r="D23" s="272" t="s">
        <v>337</v>
      </c>
      <c r="E23" s="17" t="s">
        <v>9</v>
      </c>
      <c r="F23" s="274">
        <v>1</v>
      </c>
      <c r="G23" s="275">
        <v>100</v>
      </c>
      <c r="H23" s="276">
        <v>10</v>
      </c>
      <c r="I23" s="277">
        <v>10</v>
      </c>
      <c r="J23" s="41">
        <f t="shared" si="1"/>
        <v>1000</v>
      </c>
      <c r="K23" s="19"/>
      <c r="L23" s="281" t="s">
        <v>343</v>
      </c>
    </row>
    <row r="24" spans="2:12" x14ac:dyDescent="0.3">
      <c r="B24" s="271" t="s">
        <v>331</v>
      </c>
      <c r="C24" s="270" t="s">
        <v>332</v>
      </c>
      <c r="D24" s="272" t="s">
        <v>338</v>
      </c>
      <c r="E24" s="17" t="s">
        <v>9</v>
      </c>
      <c r="F24" s="274">
        <v>1</v>
      </c>
      <c r="G24" s="275">
        <v>430</v>
      </c>
      <c r="H24" s="276">
        <v>1</v>
      </c>
      <c r="I24" s="277">
        <v>10</v>
      </c>
      <c r="J24" s="41">
        <f t="shared" si="1"/>
        <v>4300</v>
      </c>
      <c r="K24" s="19"/>
      <c r="L24" s="281" t="s">
        <v>344</v>
      </c>
    </row>
    <row r="25" spans="2:12" x14ac:dyDescent="0.3">
      <c r="B25" s="270" t="s">
        <v>333</v>
      </c>
      <c r="C25" s="270" t="s">
        <v>332</v>
      </c>
      <c r="D25" s="272" t="s">
        <v>339</v>
      </c>
      <c r="E25" s="17" t="s">
        <v>9</v>
      </c>
      <c r="F25" s="274">
        <v>1</v>
      </c>
      <c r="G25" s="275">
        <v>430</v>
      </c>
      <c r="H25" s="276">
        <v>1</v>
      </c>
      <c r="I25" s="277">
        <v>10</v>
      </c>
      <c r="J25" s="41">
        <f t="shared" si="1"/>
        <v>4300</v>
      </c>
      <c r="K25" s="19"/>
      <c r="L25" s="281" t="s">
        <v>345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E27" sqref="E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310</v>
      </c>
    </row>
    <row r="3" spans="2:7" ht="17.25" thickBot="1" x14ac:dyDescent="0.35">
      <c r="C3" s="261" t="s">
        <v>300</v>
      </c>
      <c r="D3" s="262" t="s">
        <v>296</v>
      </c>
      <c r="E3" s="262" t="s">
        <v>297</v>
      </c>
      <c r="F3" s="263" t="s">
        <v>298</v>
      </c>
    </row>
    <row r="4" spans="2:7" ht="17.25" thickBot="1" x14ac:dyDescent="0.35">
      <c r="C4" s="290" t="s">
        <v>294</v>
      </c>
      <c r="D4" s="142">
        <v>169</v>
      </c>
      <c r="E4" s="142">
        <v>250</v>
      </c>
      <c r="F4" s="291">
        <f>D4*E4</f>
        <v>42250</v>
      </c>
    </row>
    <row r="5" spans="2:7" ht="17.25" thickBot="1" x14ac:dyDescent="0.35"/>
    <row r="6" spans="2:7" ht="17.25" thickBot="1" x14ac:dyDescent="0.35">
      <c r="C6" s="264" t="s">
        <v>300</v>
      </c>
      <c r="D6" s="265" t="s">
        <v>301</v>
      </c>
      <c r="E6" s="32" t="s">
        <v>297</v>
      </c>
      <c r="F6" s="33" t="s">
        <v>298</v>
      </c>
    </row>
    <row r="7" spans="2:7" x14ac:dyDescent="0.3">
      <c r="B7" s="56"/>
      <c r="C7" s="267" t="s">
        <v>294</v>
      </c>
      <c r="D7" s="288">
        <v>3</v>
      </c>
      <c r="E7" s="140">
        <v>40000</v>
      </c>
      <c r="F7" s="203">
        <f>D7*E7</f>
        <v>120000</v>
      </c>
      <c r="G7" s="56"/>
    </row>
    <row r="8" spans="2:7" ht="17.25" thickBot="1" x14ac:dyDescent="0.35">
      <c r="C8" s="222" t="s">
        <v>348</v>
      </c>
      <c r="D8" s="289">
        <v>2</v>
      </c>
      <c r="E8" s="4">
        <v>250000</v>
      </c>
      <c r="F8" s="208">
        <f>D8*E8</f>
        <v>500000</v>
      </c>
    </row>
    <row r="9" spans="2:7" ht="17.25" thickBot="1" x14ac:dyDescent="0.35">
      <c r="C9" s="349" t="s">
        <v>349</v>
      </c>
      <c r="D9" s="350"/>
      <c r="E9" s="362">
        <f>SUM(F7:F8)</f>
        <v>620000</v>
      </c>
      <c r="F9" s="363"/>
    </row>
  </sheetData>
  <mergeCells count="2">
    <mergeCell ref="E9:F9"/>
    <mergeCell ref="C9:D9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16" activePane="bottomLeft" state="frozen"/>
      <selection pane="bottomLeft" activeCell="F48" sqref="F48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7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3" t="s">
        <v>352</v>
      </c>
      <c r="D3" s="293" t="s">
        <v>350</v>
      </c>
      <c r="E3" s="294" t="s">
        <v>353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8" t="s">
        <v>117</v>
      </c>
      <c r="C4" s="309" t="s">
        <v>351</v>
      </c>
      <c r="D4" s="310"/>
      <c r="E4" s="310"/>
      <c r="F4" s="311" t="s">
        <v>64</v>
      </c>
      <c r="G4" s="310">
        <v>1</v>
      </c>
      <c r="H4" s="311" t="s">
        <v>118</v>
      </c>
      <c r="I4" s="333">
        <v>10</v>
      </c>
      <c r="J4" s="333">
        <v>110</v>
      </c>
      <c r="K4" s="334">
        <v>110</v>
      </c>
      <c r="L4" s="333">
        <v>20</v>
      </c>
      <c r="M4" s="335"/>
      <c r="N4" s="35"/>
      <c r="O4" s="311" t="s">
        <v>119</v>
      </c>
      <c r="P4" s="37"/>
    </row>
    <row r="5" spans="2:16" x14ac:dyDescent="0.3">
      <c r="B5" s="312" t="s">
        <v>120</v>
      </c>
      <c r="C5" s="313" t="s">
        <v>351</v>
      </c>
      <c r="D5" s="314"/>
      <c r="E5" s="314"/>
      <c r="F5" s="315" t="s">
        <v>64</v>
      </c>
      <c r="G5" s="314">
        <v>1</v>
      </c>
      <c r="H5" s="315" t="s">
        <v>121</v>
      </c>
      <c r="I5" s="336">
        <v>10</v>
      </c>
      <c r="J5" s="336">
        <v>220</v>
      </c>
      <c r="K5" s="332">
        <v>220</v>
      </c>
      <c r="L5" s="336">
        <v>20</v>
      </c>
      <c r="M5" s="296"/>
      <c r="N5" s="34"/>
      <c r="O5" s="315" t="s">
        <v>122</v>
      </c>
      <c r="P5" s="39"/>
    </row>
    <row r="6" spans="2:16" x14ac:dyDescent="0.3">
      <c r="B6" s="312" t="s">
        <v>144</v>
      </c>
      <c r="C6" s="313" t="s">
        <v>351</v>
      </c>
      <c r="D6" s="314"/>
      <c r="E6" s="314"/>
      <c r="F6" s="315" t="s">
        <v>145</v>
      </c>
      <c r="G6" s="314">
        <v>1</v>
      </c>
      <c r="H6" s="315" t="s">
        <v>146</v>
      </c>
      <c r="I6" s="336">
        <v>10</v>
      </c>
      <c r="J6" s="336">
        <v>20</v>
      </c>
      <c r="K6" s="332">
        <v>40</v>
      </c>
      <c r="L6" s="336">
        <v>20</v>
      </c>
      <c r="M6" s="296"/>
      <c r="N6" s="34"/>
      <c r="O6" s="315" t="s">
        <v>147</v>
      </c>
      <c r="P6" s="39"/>
    </row>
    <row r="7" spans="2:16" x14ac:dyDescent="0.3">
      <c r="B7" s="312" t="s">
        <v>148</v>
      </c>
      <c r="C7" s="313" t="s">
        <v>351</v>
      </c>
      <c r="D7" s="314"/>
      <c r="E7" s="313" t="s">
        <v>351</v>
      </c>
      <c r="F7" s="315" t="s">
        <v>145</v>
      </c>
      <c r="G7" s="314">
        <v>1</v>
      </c>
      <c r="H7" s="315" t="s">
        <v>149</v>
      </c>
      <c r="I7" s="336">
        <v>10</v>
      </c>
      <c r="J7" s="336">
        <v>20</v>
      </c>
      <c r="K7" s="332">
        <v>20</v>
      </c>
      <c r="L7" s="336">
        <v>40</v>
      </c>
      <c r="M7" s="296"/>
      <c r="N7" s="34"/>
      <c r="O7" s="315" t="s">
        <v>150</v>
      </c>
      <c r="P7" s="39"/>
    </row>
    <row r="8" spans="2:16" x14ac:dyDescent="0.3">
      <c r="B8" s="312" t="s">
        <v>155</v>
      </c>
      <c r="C8" s="313" t="s">
        <v>351</v>
      </c>
      <c r="D8" s="314"/>
      <c r="E8" s="313" t="s">
        <v>351</v>
      </c>
      <c r="F8" s="315" t="s">
        <v>145</v>
      </c>
      <c r="G8" s="314">
        <v>1</v>
      </c>
      <c r="H8" s="315" t="s">
        <v>156</v>
      </c>
      <c r="I8" s="336">
        <v>10</v>
      </c>
      <c r="J8" s="336">
        <v>20</v>
      </c>
      <c r="K8" s="332">
        <v>20</v>
      </c>
      <c r="L8" s="336">
        <v>40</v>
      </c>
      <c r="M8" s="296"/>
      <c r="N8" s="34"/>
      <c r="O8" s="316" t="s">
        <v>157</v>
      </c>
      <c r="P8" s="39"/>
    </row>
    <row r="9" spans="2:16" x14ac:dyDescent="0.3">
      <c r="B9" s="312" t="s">
        <v>151</v>
      </c>
      <c r="C9" s="313" t="s">
        <v>351</v>
      </c>
      <c r="D9" s="314"/>
      <c r="E9" s="313" t="s">
        <v>351</v>
      </c>
      <c r="F9" s="315" t="s">
        <v>145</v>
      </c>
      <c r="G9" s="314">
        <v>1</v>
      </c>
      <c r="H9" s="315" t="s">
        <v>152</v>
      </c>
      <c r="I9" s="336">
        <v>10</v>
      </c>
      <c r="J9" s="336">
        <v>40</v>
      </c>
      <c r="K9" s="332">
        <v>250</v>
      </c>
      <c r="L9" s="336">
        <v>20</v>
      </c>
      <c r="M9" s="296"/>
      <c r="N9" s="34"/>
      <c r="O9" s="316" t="s">
        <v>153</v>
      </c>
      <c r="P9" s="39"/>
    </row>
    <row r="10" spans="2:16" x14ac:dyDescent="0.3">
      <c r="B10" s="298" t="s">
        <v>187</v>
      </c>
      <c r="C10" s="313" t="s">
        <v>351</v>
      </c>
      <c r="D10" s="300"/>
      <c r="E10" s="300"/>
      <c r="F10" s="58" t="s">
        <v>64</v>
      </c>
      <c r="G10" s="300">
        <v>1</v>
      </c>
      <c r="H10" s="58" t="s">
        <v>188</v>
      </c>
      <c r="I10" s="332">
        <v>10</v>
      </c>
      <c r="J10" s="332">
        <v>140</v>
      </c>
      <c r="K10" s="332">
        <v>140</v>
      </c>
      <c r="L10" s="332">
        <v>10</v>
      </c>
      <c r="M10" s="296"/>
      <c r="N10" s="34"/>
      <c r="O10" s="58" t="s">
        <v>189</v>
      </c>
      <c r="P10" s="39"/>
    </row>
    <row r="11" spans="2:16" x14ac:dyDescent="0.3">
      <c r="B11" s="20" t="s">
        <v>281</v>
      </c>
      <c r="C11" s="313" t="s">
        <v>351</v>
      </c>
      <c r="D11" s="34"/>
      <c r="E11" s="34"/>
      <c r="F11" s="34" t="s">
        <v>282</v>
      </c>
      <c r="G11" s="22">
        <v>1</v>
      </c>
      <c r="H11" s="34" t="s">
        <v>283</v>
      </c>
      <c r="I11" s="296">
        <v>1</v>
      </c>
      <c r="J11" s="296">
        <v>3520</v>
      </c>
      <c r="K11" s="296">
        <f>J11*L11</f>
        <v>7040</v>
      </c>
      <c r="L11" s="296">
        <v>2</v>
      </c>
      <c r="M11" s="296"/>
      <c r="N11" s="34"/>
      <c r="O11" s="317" t="s">
        <v>284</v>
      </c>
      <c r="P11" s="39" t="s">
        <v>9</v>
      </c>
    </row>
    <row r="12" spans="2:16" x14ac:dyDescent="0.3">
      <c r="B12" s="312" t="s">
        <v>140</v>
      </c>
      <c r="C12" s="313" t="s">
        <v>351</v>
      </c>
      <c r="D12" s="314"/>
      <c r="E12" s="314"/>
      <c r="F12" s="315" t="s">
        <v>141</v>
      </c>
      <c r="G12" s="314">
        <v>1</v>
      </c>
      <c r="H12" s="315" t="s">
        <v>142</v>
      </c>
      <c r="I12" s="336">
        <v>1</v>
      </c>
      <c r="J12" s="336">
        <v>720</v>
      </c>
      <c r="K12" s="332">
        <v>1270</v>
      </c>
      <c r="L12" s="336">
        <v>20</v>
      </c>
      <c r="M12" s="296"/>
      <c r="N12" s="34"/>
      <c r="O12" s="315" t="s">
        <v>143</v>
      </c>
      <c r="P12" s="39"/>
    </row>
    <row r="13" spans="2:16" x14ac:dyDescent="0.3">
      <c r="B13" s="295" t="s">
        <v>51</v>
      </c>
      <c r="C13" s="313" t="s">
        <v>351</v>
      </c>
      <c r="D13" s="235"/>
      <c r="E13" s="313" t="s">
        <v>351</v>
      </c>
      <c r="F13" s="235" t="s">
        <v>52</v>
      </c>
      <c r="G13" s="22">
        <v>3</v>
      </c>
      <c r="H13" s="235" t="s">
        <v>53</v>
      </c>
      <c r="I13" s="296">
        <v>1</v>
      </c>
      <c r="J13" s="296">
        <v>60</v>
      </c>
      <c r="K13" s="296">
        <f>J13*L13</f>
        <v>7200</v>
      </c>
      <c r="L13" s="296">
        <v>120</v>
      </c>
      <c r="M13" s="296"/>
      <c r="N13" s="34"/>
      <c r="O13" s="317" t="s">
        <v>54</v>
      </c>
      <c r="P13" s="39" t="s">
        <v>9</v>
      </c>
    </row>
    <row r="14" spans="2:16" x14ac:dyDescent="0.3">
      <c r="B14" s="312" t="s">
        <v>158</v>
      </c>
      <c r="C14" s="313" t="s">
        <v>351</v>
      </c>
      <c r="D14" s="314"/>
      <c r="E14" s="314"/>
      <c r="F14" s="315" t="s">
        <v>159</v>
      </c>
      <c r="G14" s="314">
        <v>1</v>
      </c>
      <c r="H14" s="315" t="s">
        <v>160</v>
      </c>
      <c r="I14" s="336">
        <v>50</v>
      </c>
      <c r="J14" s="336">
        <v>160</v>
      </c>
      <c r="K14" s="332">
        <v>160</v>
      </c>
      <c r="L14" s="336">
        <v>50</v>
      </c>
      <c r="M14" s="296"/>
      <c r="N14" s="34"/>
      <c r="O14" s="315" t="s">
        <v>161</v>
      </c>
      <c r="P14" s="39"/>
    </row>
    <row r="15" spans="2:16" x14ac:dyDescent="0.3">
      <c r="B15" s="312" t="s">
        <v>114</v>
      </c>
      <c r="C15" s="313" t="s">
        <v>351</v>
      </c>
      <c r="D15" s="314"/>
      <c r="E15" s="314"/>
      <c r="F15" s="315" t="s">
        <v>80</v>
      </c>
      <c r="G15" s="314">
        <v>1</v>
      </c>
      <c r="H15" s="315" t="s">
        <v>115</v>
      </c>
      <c r="I15" s="336">
        <v>10</v>
      </c>
      <c r="J15" s="336">
        <v>380</v>
      </c>
      <c r="K15" s="332">
        <v>380</v>
      </c>
      <c r="L15" s="336">
        <v>10</v>
      </c>
      <c r="M15" s="296"/>
      <c r="N15" s="34"/>
      <c r="O15" s="315" t="s">
        <v>116</v>
      </c>
      <c r="P15" s="39"/>
    </row>
    <row r="16" spans="2:16" x14ac:dyDescent="0.3">
      <c r="B16" s="312" t="s">
        <v>127</v>
      </c>
      <c r="C16" s="313" t="s">
        <v>351</v>
      </c>
      <c r="D16" s="314"/>
      <c r="E16" s="314"/>
      <c r="F16" s="315" t="s">
        <v>128</v>
      </c>
      <c r="G16" s="314">
        <v>1</v>
      </c>
      <c r="H16" s="315" t="s">
        <v>129</v>
      </c>
      <c r="I16" s="336">
        <v>1</v>
      </c>
      <c r="J16" s="336">
        <v>420</v>
      </c>
      <c r="K16" s="332">
        <v>350</v>
      </c>
      <c r="L16" s="336">
        <v>20</v>
      </c>
      <c r="M16" s="296"/>
      <c r="N16" s="34"/>
      <c r="O16" s="315" t="s">
        <v>130</v>
      </c>
      <c r="P16" s="39"/>
    </row>
    <row r="17" spans="2:17" x14ac:dyDescent="0.3">
      <c r="B17" s="312" t="s">
        <v>123</v>
      </c>
      <c r="C17" s="313" t="s">
        <v>351</v>
      </c>
      <c r="D17" s="314"/>
      <c r="E17" s="314"/>
      <c r="F17" s="315" t="s">
        <v>124</v>
      </c>
      <c r="G17" s="314">
        <v>1</v>
      </c>
      <c r="H17" s="315" t="s">
        <v>125</v>
      </c>
      <c r="I17" s="336">
        <v>1</v>
      </c>
      <c r="J17" s="336">
        <v>260</v>
      </c>
      <c r="K17" s="332">
        <v>320</v>
      </c>
      <c r="L17" s="336">
        <v>20</v>
      </c>
      <c r="M17" s="296"/>
      <c r="N17" s="34"/>
      <c r="O17" s="315" t="s">
        <v>126</v>
      </c>
      <c r="P17" s="39"/>
    </row>
    <row r="18" spans="2:17" x14ac:dyDescent="0.3">
      <c r="B18" s="312" t="s">
        <v>173</v>
      </c>
      <c r="C18" s="313" t="s">
        <v>351</v>
      </c>
      <c r="D18" s="314"/>
      <c r="E18" s="314"/>
      <c r="F18" s="315" t="s">
        <v>174</v>
      </c>
      <c r="G18" s="314">
        <v>1</v>
      </c>
      <c r="H18" s="315" t="s">
        <v>175</v>
      </c>
      <c r="I18" s="336">
        <v>1</v>
      </c>
      <c r="J18" s="336">
        <v>2850</v>
      </c>
      <c r="K18" s="332">
        <v>3240</v>
      </c>
      <c r="L18" s="336">
        <v>20</v>
      </c>
      <c r="M18" s="296"/>
      <c r="N18" s="34"/>
      <c r="O18" s="315" t="s">
        <v>176</v>
      </c>
      <c r="P18" s="39"/>
    </row>
    <row r="19" spans="2:17" x14ac:dyDescent="0.3">
      <c r="B19" s="312" t="s">
        <v>177</v>
      </c>
      <c r="C19" s="313" t="s">
        <v>351</v>
      </c>
      <c r="D19" s="314"/>
      <c r="E19" s="314"/>
      <c r="F19" s="315" t="s">
        <v>174</v>
      </c>
      <c r="G19" s="314">
        <v>1</v>
      </c>
      <c r="H19" s="315" t="s">
        <v>178</v>
      </c>
      <c r="I19" s="336">
        <v>1</v>
      </c>
      <c r="J19" s="336">
        <v>1750</v>
      </c>
      <c r="K19" s="332">
        <v>1000</v>
      </c>
      <c r="L19" s="336">
        <v>60</v>
      </c>
      <c r="M19" s="296"/>
      <c r="N19" s="34"/>
      <c r="O19" s="315" t="s">
        <v>179</v>
      </c>
      <c r="P19" s="39"/>
    </row>
    <row r="20" spans="2:17" x14ac:dyDescent="0.3">
      <c r="B20" s="312" t="s">
        <v>136</v>
      </c>
      <c r="C20" s="313" t="s">
        <v>351</v>
      </c>
      <c r="D20" s="314"/>
      <c r="E20" s="314"/>
      <c r="F20" s="315" t="s">
        <v>137</v>
      </c>
      <c r="G20" s="314">
        <v>1</v>
      </c>
      <c r="H20" s="315" t="s">
        <v>138</v>
      </c>
      <c r="I20" s="336">
        <v>1</v>
      </c>
      <c r="J20" s="336">
        <v>480</v>
      </c>
      <c r="K20" s="332">
        <v>260</v>
      </c>
      <c r="L20" s="336">
        <v>100</v>
      </c>
      <c r="M20" s="296"/>
      <c r="N20" s="34"/>
      <c r="O20" s="315" t="s">
        <v>139</v>
      </c>
      <c r="P20" s="39"/>
    </row>
    <row r="21" spans="2:17" x14ac:dyDescent="0.3">
      <c r="B21" s="312" t="s">
        <v>169</v>
      </c>
      <c r="C21" s="313" t="s">
        <v>351</v>
      </c>
      <c r="D21" s="314"/>
      <c r="E21" s="314"/>
      <c r="F21" s="315" t="s">
        <v>170</v>
      </c>
      <c r="G21" s="314">
        <v>1</v>
      </c>
      <c r="H21" s="315" t="s">
        <v>171</v>
      </c>
      <c r="I21" s="336">
        <v>1</v>
      </c>
      <c r="J21" s="336">
        <v>750</v>
      </c>
      <c r="K21" s="332">
        <v>550</v>
      </c>
      <c r="L21" s="336">
        <v>25</v>
      </c>
      <c r="M21" s="296"/>
      <c r="N21" s="34"/>
      <c r="O21" s="315" t="s">
        <v>172</v>
      </c>
      <c r="P21" s="39"/>
    </row>
    <row r="22" spans="2:17" x14ac:dyDescent="0.3">
      <c r="B22" s="312" t="s">
        <v>132</v>
      </c>
      <c r="C22" s="313" t="s">
        <v>351</v>
      </c>
      <c r="D22" s="314"/>
      <c r="E22" s="314"/>
      <c r="F22" s="315" t="s">
        <v>133</v>
      </c>
      <c r="G22" s="314">
        <v>1</v>
      </c>
      <c r="H22" s="315" t="s">
        <v>134</v>
      </c>
      <c r="I22" s="336">
        <v>1</v>
      </c>
      <c r="J22" s="336">
        <v>2150</v>
      </c>
      <c r="K22" s="332">
        <v>1880</v>
      </c>
      <c r="L22" s="336">
        <v>20</v>
      </c>
      <c r="M22" s="296"/>
      <c r="N22" s="34"/>
      <c r="O22" s="315" t="s">
        <v>135</v>
      </c>
      <c r="P22" s="39"/>
    </row>
    <row r="23" spans="2:17" x14ac:dyDescent="0.3">
      <c r="B23" s="312" t="s">
        <v>163</v>
      </c>
      <c r="C23" s="313" t="s">
        <v>351</v>
      </c>
      <c r="D23" s="314"/>
      <c r="E23" s="314"/>
      <c r="F23" s="315" t="s">
        <v>164</v>
      </c>
      <c r="G23" s="314">
        <v>3</v>
      </c>
      <c r="H23" s="315" t="s">
        <v>160</v>
      </c>
      <c r="I23" s="336">
        <v>1</v>
      </c>
      <c r="J23" s="336">
        <v>280</v>
      </c>
      <c r="K23" s="332">
        <v>270</v>
      </c>
      <c r="L23" s="336">
        <v>60</v>
      </c>
      <c r="M23" s="296"/>
      <c r="N23" s="34"/>
      <c r="O23" s="315" t="s">
        <v>165</v>
      </c>
      <c r="P23" s="39"/>
    </row>
    <row r="24" spans="2:17" x14ac:dyDescent="0.3">
      <c r="B24" s="312" t="s">
        <v>108</v>
      </c>
      <c r="C24" s="313" t="s">
        <v>351</v>
      </c>
      <c r="D24" s="314"/>
      <c r="E24" s="313" t="s">
        <v>351</v>
      </c>
      <c r="F24" s="315" t="s">
        <v>109</v>
      </c>
      <c r="G24" s="314">
        <v>1</v>
      </c>
      <c r="H24" s="315" t="s">
        <v>110</v>
      </c>
      <c r="I24" s="336">
        <v>10</v>
      </c>
      <c r="J24" s="336">
        <v>200</v>
      </c>
      <c r="K24" s="332">
        <v>200</v>
      </c>
      <c r="L24" s="336">
        <v>20</v>
      </c>
      <c r="M24" s="296"/>
      <c r="N24" s="34"/>
      <c r="O24" s="315" t="s">
        <v>111</v>
      </c>
      <c r="P24" s="39"/>
    </row>
    <row r="25" spans="2:17" x14ac:dyDescent="0.3">
      <c r="B25" s="312" t="s">
        <v>166</v>
      </c>
      <c r="C25" s="313" t="s">
        <v>351</v>
      </c>
      <c r="D25" s="314"/>
      <c r="E25" s="313" t="s">
        <v>351</v>
      </c>
      <c r="F25" s="315" t="s">
        <v>167</v>
      </c>
      <c r="G25" s="314">
        <v>1</v>
      </c>
      <c r="H25" s="315" t="s">
        <v>168</v>
      </c>
      <c r="I25" s="336">
        <v>1</v>
      </c>
      <c r="J25" s="336">
        <v>3970</v>
      </c>
      <c r="K25" s="332">
        <v>2340</v>
      </c>
      <c r="L25" s="336">
        <v>40</v>
      </c>
      <c r="M25" s="296"/>
      <c r="N25" s="34"/>
      <c r="O25" s="315" t="s">
        <v>112</v>
      </c>
      <c r="P25" s="39"/>
    </row>
    <row r="26" spans="2:17" x14ac:dyDescent="0.3">
      <c r="B26" s="312" t="s">
        <v>104</v>
      </c>
      <c r="C26" s="313" t="s">
        <v>351</v>
      </c>
      <c r="D26" s="314"/>
      <c r="E26" s="314"/>
      <c r="F26" s="315" t="s">
        <v>105</v>
      </c>
      <c r="G26" s="314">
        <v>1</v>
      </c>
      <c r="H26" s="315" t="s">
        <v>106</v>
      </c>
      <c r="I26" s="336">
        <v>1</v>
      </c>
      <c r="J26" s="336">
        <v>520</v>
      </c>
      <c r="K26" s="332">
        <v>380</v>
      </c>
      <c r="L26" s="336">
        <v>20</v>
      </c>
      <c r="M26" s="296"/>
      <c r="N26" s="34"/>
      <c r="O26" s="315" t="s">
        <v>107</v>
      </c>
      <c r="P26" s="39"/>
      <c r="Q26" s="1"/>
    </row>
    <row r="27" spans="2:17" x14ac:dyDescent="0.3">
      <c r="B27" s="312" t="s">
        <v>180</v>
      </c>
      <c r="C27" s="313" t="s">
        <v>351</v>
      </c>
      <c r="D27" s="314"/>
      <c r="E27" s="313" t="s">
        <v>351</v>
      </c>
      <c r="F27" s="315" t="s">
        <v>174</v>
      </c>
      <c r="G27" s="314">
        <v>1</v>
      </c>
      <c r="H27" s="315" t="s">
        <v>181</v>
      </c>
      <c r="I27" s="336">
        <v>5</v>
      </c>
      <c r="J27" s="336">
        <v>870</v>
      </c>
      <c r="K27" s="332">
        <v>870</v>
      </c>
      <c r="L27" s="336">
        <v>40</v>
      </c>
      <c r="M27" s="296"/>
      <c r="N27" s="34"/>
      <c r="O27" s="315" t="s">
        <v>182</v>
      </c>
      <c r="P27" s="39"/>
      <c r="Q27" s="1"/>
    </row>
    <row r="28" spans="2:17" x14ac:dyDescent="0.3">
      <c r="B28" s="301" t="s">
        <v>3</v>
      </c>
      <c r="C28" s="302"/>
      <c r="D28" s="313" t="s">
        <v>351</v>
      </c>
      <c r="E28" s="313"/>
      <c r="F28" s="313"/>
      <c r="G28" s="303">
        <v>1</v>
      </c>
      <c r="H28" s="304" t="s">
        <v>2</v>
      </c>
      <c r="I28" s="296">
        <v>50</v>
      </c>
      <c r="J28" s="296">
        <v>100</v>
      </c>
      <c r="K28" s="296"/>
      <c r="L28" s="296">
        <v>50</v>
      </c>
      <c r="M28" s="296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301" t="s">
        <v>12</v>
      </c>
      <c r="C29" s="302"/>
      <c r="D29" s="313" t="s">
        <v>351</v>
      </c>
      <c r="E29" s="313"/>
      <c r="F29" s="313"/>
      <c r="G29" s="303">
        <v>2</v>
      </c>
      <c r="H29" s="304" t="s">
        <v>23</v>
      </c>
      <c r="I29" s="296">
        <v>1</v>
      </c>
      <c r="J29" s="296">
        <v>1260</v>
      </c>
      <c r="K29" s="296"/>
      <c r="L29" s="296">
        <v>6</v>
      </c>
      <c r="M29" s="296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8" t="s">
        <v>38</v>
      </c>
      <c r="C30" s="319"/>
      <c r="D30" s="313" t="s">
        <v>351</v>
      </c>
      <c r="E30" s="313"/>
      <c r="F30" s="313"/>
      <c r="G30" s="22">
        <v>2</v>
      </c>
      <c r="H30" s="320" t="s">
        <v>347</v>
      </c>
      <c r="I30" s="296">
        <v>1</v>
      </c>
      <c r="J30" s="296">
        <v>960</v>
      </c>
      <c r="K30" s="296"/>
      <c r="L30" s="296">
        <v>20</v>
      </c>
      <c r="M30" s="296">
        <v>16400</v>
      </c>
      <c r="N30" s="34"/>
      <c r="O30" s="34" t="s">
        <v>37</v>
      </c>
      <c r="P30" s="297" t="s">
        <v>9</v>
      </c>
    </row>
    <row r="31" spans="2:17" x14ac:dyDescent="0.3">
      <c r="B31" s="298" t="s">
        <v>43</v>
      </c>
      <c r="C31" s="299"/>
      <c r="D31" s="313" t="s">
        <v>351</v>
      </c>
      <c r="E31" s="313"/>
      <c r="F31" s="313"/>
      <c r="G31" s="300">
        <v>10</v>
      </c>
      <c r="H31" s="299" t="s">
        <v>39</v>
      </c>
      <c r="I31" s="296">
        <v>5</v>
      </c>
      <c r="J31" s="296">
        <v>2280</v>
      </c>
      <c r="K31" s="296"/>
      <c r="L31" s="296">
        <v>10</v>
      </c>
      <c r="M31" s="296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301" t="s">
        <v>30</v>
      </c>
      <c r="C32" s="302"/>
      <c r="D32" s="313" t="s">
        <v>351</v>
      </c>
      <c r="E32" s="313"/>
      <c r="F32" s="313"/>
      <c r="G32" s="303">
        <v>1</v>
      </c>
      <c r="H32" s="304" t="s">
        <v>24</v>
      </c>
      <c r="I32" s="296">
        <v>2</v>
      </c>
      <c r="J32" s="296">
        <v>7100</v>
      </c>
      <c r="K32" s="296"/>
      <c r="L32" s="296">
        <v>2</v>
      </c>
      <c r="M32" s="296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3" t="s">
        <v>351</v>
      </c>
      <c r="E33" s="313"/>
      <c r="F33" s="313"/>
      <c r="G33" s="22">
        <v>1</v>
      </c>
      <c r="H33" s="34" t="s">
        <v>29</v>
      </c>
      <c r="I33" s="296">
        <v>1</v>
      </c>
      <c r="J33" s="296">
        <v>11090</v>
      </c>
      <c r="K33" s="296"/>
      <c r="L33" s="296">
        <v>2</v>
      </c>
      <c r="M33" s="296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5" t="s">
        <v>47</v>
      </c>
      <c r="C34" s="306"/>
      <c r="D34" s="313" t="s">
        <v>351</v>
      </c>
      <c r="E34" s="313"/>
      <c r="F34" s="313"/>
      <c r="G34" s="303">
        <v>1</v>
      </c>
      <c r="H34" s="304" t="s">
        <v>24</v>
      </c>
      <c r="I34" s="296">
        <v>2</v>
      </c>
      <c r="J34" s="296">
        <v>13200</v>
      </c>
      <c r="K34" s="296"/>
      <c r="L34" s="296">
        <v>4</v>
      </c>
      <c r="M34" s="296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301" t="s">
        <v>14</v>
      </c>
      <c r="C35" s="302"/>
      <c r="D35" s="313" t="s">
        <v>351</v>
      </c>
      <c r="E35" s="313"/>
      <c r="F35" s="58" t="s">
        <v>64</v>
      </c>
      <c r="G35" s="303">
        <v>1</v>
      </c>
      <c r="H35" s="304" t="s">
        <v>22</v>
      </c>
      <c r="I35" s="296">
        <v>100</v>
      </c>
      <c r="J35" s="296">
        <v>130</v>
      </c>
      <c r="K35" s="296"/>
      <c r="L35" s="296">
        <v>100</v>
      </c>
      <c r="M35" s="296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7"/>
      <c r="D36" s="313" t="s">
        <v>351</v>
      </c>
      <c r="E36" s="313"/>
      <c r="F36" s="58" t="s">
        <v>64</v>
      </c>
      <c r="G36" s="303">
        <v>1</v>
      </c>
      <c r="H36" s="43" t="s">
        <v>21</v>
      </c>
      <c r="I36" s="296">
        <v>5</v>
      </c>
      <c r="J36" s="296">
        <v>210</v>
      </c>
      <c r="K36" s="296"/>
      <c r="L36" s="296">
        <v>30</v>
      </c>
      <c r="M36" s="296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7"/>
      <c r="D37" s="313" t="s">
        <v>351</v>
      </c>
      <c r="E37" s="313"/>
      <c r="F37" s="58" t="s">
        <v>64</v>
      </c>
      <c r="G37" s="303">
        <v>4</v>
      </c>
      <c r="H37" s="43" t="s">
        <v>16</v>
      </c>
      <c r="I37" s="296">
        <v>100</v>
      </c>
      <c r="J37" s="296">
        <v>20</v>
      </c>
      <c r="K37" s="296"/>
      <c r="L37" s="331">
        <v>200</v>
      </c>
      <c r="M37" s="296">
        <f t="shared" si="0"/>
        <v>4000</v>
      </c>
      <c r="N37" s="321" t="s">
        <v>41</v>
      </c>
      <c r="O37" s="34" t="s">
        <v>40</v>
      </c>
      <c r="P37" s="39" t="s">
        <v>9</v>
      </c>
    </row>
    <row r="38" spans="2:18" x14ac:dyDescent="0.3">
      <c r="B38" s="298" t="s">
        <v>191</v>
      </c>
      <c r="C38" s="300"/>
      <c r="D38" s="313" t="s">
        <v>351</v>
      </c>
      <c r="E38" s="313"/>
      <c r="F38" s="58" t="s">
        <v>64</v>
      </c>
      <c r="G38" s="300">
        <v>1</v>
      </c>
      <c r="H38" s="58" t="s">
        <v>192</v>
      </c>
      <c r="I38" s="332">
        <v>10</v>
      </c>
      <c r="J38" s="332">
        <v>230</v>
      </c>
      <c r="K38" s="332">
        <v>230</v>
      </c>
      <c r="L38" s="332">
        <v>20</v>
      </c>
      <c r="M38" s="296"/>
      <c r="N38" s="34"/>
      <c r="O38" s="58" t="s">
        <v>193</v>
      </c>
      <c r="P38" s="39"/>
    </row>
    <row r="39" spans="2:18" x14ac:dyDescent="0.3">
      <c r="B39" s="298" t="s">
        <v>194</v>
      </c>
      <c r="C39" s="58"/>
      <c r="D39" s="313" t="s">
        <v>351</v>
      </c>
      <c r="E39" s="313"/>
      <c r="F39" s="58" t="s">
        <v>64</v>
      </c>
      <c r="G39" s="300">
        <v>8</v>
      </c>
      <c r="H39" s="58" t="s">
        <v>196</v>
      </c>
      <c r="I39" s="332">
        <v>300</v>
      </c>
      <c r="J39" s="332">
        <v>130</v>
      </c>
      <c r="K39" s="332">
        <v>130</v>
      </c>
      <c r="L39" s="332">
        <v>300</v>
      </c>
      <c r="M39" s="296"/>
      <c r="N39" s="34"/>
      <c r="O39" s="58" t="s">
        <v>195</v>
      </c>
      <c r="P39" s="39"/>
    </row>
    <row r="40" spans="2:18" x14ac:dyDescent="0.3">
      <c r="B40" s="318" t="s">
        <v>38</v>
      </c>
      <c r="C40" s="319"/>
      <c r="D40" s="313" t="s">
        <v>351</v>
      </c>
      <c r="E40" s="313"/>
      <c r="F40" s="58" t="s">
        <v>203</v>
      </c>
      <c r="G40" s="300">
        <v>2</v>
      </c>
      <c r="H40" s="320" t="s">
        <v>347</v>
      </c>
      <c r="I40" s="332">
        <v>1</v>
      </c>
      <c r="J40" s="332">
        <v>1020</v>
      </c>
      <c r="K40" s="332">
        <f>J40*L40</f>
        <v>20400</v>
      </c>
      <c r="L40" s="332">
        <v>20</v>
      </c>
      <c r="M40" s="296"/>
      <c r="N40" s="34"/>
      <c r="O40" s="58" t="s">
        <v>288</v>
      </c>
      <c r="P40" s="39" t="s">
        <v>9</v>
      </c>
      <c r="Q40" s="1"/>
    </row>
    <row r="41" spans="2:18" x14ac:dyDescent="0.3">
      <c r="B41" s="298" t="s">
        <v>204</v>
      </c>
      <c r="C41" s="58"/>
      <c r="D41" s="313" t="s">
        <v>351</v>
      </c>
      <c r="E41" s="313"/>
      <c r="F41" s="58" t="s">
        <v>64</v>
      </c>
      <c r="G41" s="300">
        <v>1</v>
      </c>
      <c r="H41" s="58" t="s">
        <v>205</v>
      </c>
      <c r="I41" s="332">
        <v>100</v>
      </c>
      <c r="J41" s="332">
        <v>130</v>
      </c>
      <c r="K41" s="332">
        <f>J41*L41</f>
        <v>13000</v>
      </c>
      <c r="L41" s="332">
        <v>100</v>
      </c>
      <c r="M41" s="296"/>
      <c r="N41" s="34"/>
      <c r="O41" s="322" t="s">
        <v>289</v>
      </c>
      <c r="P41" s="39" t="s">
        <v>9</v>
      </c>
      <c r="Q41" s="1"/>
    </row>
    <row r="42" spans="2:18" x14ac:dyDescent="0.3">
      <c r="B42" s="295" t="s">
        <v>65</v>
      </c>
      <c r="C42" s="323"/>
      <c r="D42" s="313" t="s">
        <v>351</v>
      </c>
      <c r="E42" s="313"/>
      <c r="F42" s="235" t="s">
        <v>64</v>
      </c>
      <c r="G42" s="323">
        <v>1</v>
      </c>
      <c r="H42" s="235" t="s">
        <v>66</v>
      </c>
      <c r="I42" s="337">
        <v>50</v>
      </c>
      <c r="J42" s="337">
        <v>210</v>
      </c>
      <c r="K42" s="337">
        <v>10500</v>
      </c>
      <c r="L42" s="337">
        <v>50</v>
      </c>
      <c r="M42" s="296"/>
      <c r="N42" s="34"/>
      <c r="O42" s="317" t="s">
        <v>67</v>
      </c>
      <c r="P42" s="39" t="s">
        <v>9</v>
      </c>
      <c r="Q42" s="1"/>
    </row>
    <row r="43" spans="2:18" x14ac:dyDescent="0.3">
      <c r="B43" s="295" t="s">
        <v>68</v>
      </c>
      <c r="C43" s="323"/>
      <c r="D43" s="313" t="s">
        <v>351</v>
      </c>
      <c r="E43" s="313"/>
      <c r="F43" s="235" t="s">
        <v>64</v>
      </c>
      <c r="G43" s="323">
        <v>1</v>
      </c>
      <c r="H43" s="235" t="s">
        <v>69</v>
      </c>
      <c r="I43" s="337">
        <v>10</v>
      </c>
      <c r="J43" s="337">
        <v>210</v>
      </c>
      <c r="K43" s="337">
        <v>2100</v>
      </c>
      <c r="L43" s="337">
        <v>10</v>
      </c>
      <c r="M43" s="296"/>
      <c r="N43" s="34"/>
      <c r="O43" s="317" t="s">
        <v>70</v>
      </c>
      <c r="P43" s="39" t="s">
        <v>9</v>
      </c>
      <c r="Q43" s="1"/>
    </row>
    <row r="44" spans="2:18" x14ac:dyDescent="0.3">
      <c r="B44" s="295" t="s">
        <v>71</v>
      </c>
      <c r="C44" s="323"/>
      <c r="D44" s="313" t="s">
        <v>351</v>
      </c>
      <c r="E44" s="313"/>
      <c r="F44" s="235"/>
      <c r="G44" s="323">
        <v>2</v>
      </c>
      <c r="H44" s="235" t="s">
        <v>72</v>
      </c>
      <c r="I44" s="337">
        <v>100</v>
      </c>
      <c r="J44" s="337">
        <v>80</v>
      </c>
      <c r="K44" s="337">
        <v>4000</v>
      </c>
      <c r="L44" s="337">
        <v>100</v>
      </c>
      <c r="M44" s="296"/>
      <c r="N44" s="34"/>
      <c r="O44" s="317" t="s">
        <v>73</v>
      </c>
      <c r="P44" s="39" t="s">
        <v>9</v>
      </c>
      <c r="Q44" s="1"/>
    </row>
    <row r="45" spans="2:18" x14ac:dyDescent="0.3">
      <c r="B45" s="295" t="s">
        <v>75</v>
      </c>
      <c r="C45" s="235"/>
      <c r="D45" s="313" t="s">
        <v>351</v>
      </c>
      <c r="E45" s="313"/>
      <c r="F45" s="235" t="s">
        <v>76</v>
      </c>
      <c r="G45" s="323">
        <v>1</v>
      </c>
      <c r="H45" s="235" t="s">
        <v>77</v>
      </c>
      <c r="I45" s="337"/>
      <c r="J45" s="337">
        <v>270</v>
      </c>
      <c r="K45" s="337">
        <v>0</v>
      </c>
      <c r="L45" s="337">
        <v>20</v>
      </c>
      <c r="M45" s="296"/>
      <c r="N45" s="34"/>
      <c r="O45" s="235" t="s">
        <v>78</v>
      </c>
      <c r="P45" s="39" t="s">
        <v>9</v>
      </c>
      <c r="Q45" s="1"/>
    </row>
    <row r="46" spans="2:18" x14ac:dyDescent="0.3">
      <c r="B46" s="295" t="s">
        <v>79</v>
      </c>
      <c r="C46" s="235"/>
      <c r="D46" s="313" t="s">
        <v>351</v>
      </c>
      <c r="E46" s="313"/>
      <c r="F46" s="235" t="s">
        <v>80</v>
      </c>
      <c r="G46" s="323">
        <v>1</v>
      </c>
      <c r="H46" s="235" t="s">
        <v>79</v>
      </c>
      <c r="I46" s="337">
        <v>10</v>
      </c>
      <c r="J46" s="337">
        <v>200</v>
      </c>
      <c r="K46" s="337">
        <v>2000</v>
      </c>
      <c r="L46" s="337">
        <v>10</v>
      </c>
      <c r="M46" s="296"/>
      <c r="N46" s="34"/>
      <c r="O46" s="317" t="s">
        <v>81</v>
      </c>
      <c r="P46" s="39" t="s">
        <v>9</v>
      </c>
      <c r="Q46" s="1"/>
    </row>
    <row r="47" spans="2:18" x14ac:dyDescent="0.3">
      <c r="B47" s="295" t="s">
        <v>82</v>
      </c>
      <c r="C47" s="235"/>
      <c r="D47" s="313" t="s">
        <v>351</v>
      </c>
      <c r="E47" s="313"/>
      <c r="F47" s="235" t="s">
        <v>80</v>
      </c>
      <c r="G47" s="323">
        <v>1</v>
      </c>
      <c r="H47" s="235" t="s">
        <v>82</v>
      </c>
      <c r="I47" s="337">
        <v>10</v>
      </c>
      <c r="J47" s="337">
        <v>200</v>
      </c>
      <c r="K47" s="337">
        <v>2000</v>
      </c>
      <c r="L47" s="337">
        <v>10</v>
      </c>
      <c r="M47" s="296"/>
      <c r="N47" s="34"/>
      <c r="O47" s="317" t="s">
        <v>83</v>
      </c>
      <c r="P47" s="39" t="s">
        <v>9</v>
      </c>
      <c r="Q47" s="1"/>
    </row>
    <row r="48" spans="2:18" x14ac:dyDescent="0.3">
      <c r="B48" s="324" t="s">
        <v>327</v>
      </c>
      <c r="C48" s="325"/>
      <c r="D48" s="325"/>
      <c r="E48" s="313" t="s">
        <v>351</v>
      </c>
      <c r="F48" s="325" t="s">
        <v>64</v>
      </c>
      <c r="G48" s="341">
        <v>1</v>
      </c>
      <c r="H48" s="325" t="s">
        <v>335</v>
      </c>
      <c r="I48" s="338">
        <v>100</v>
      </c>
      <c r="J48" s="338">
        <v>50</v>
      </c>
      <c r="K48" s="296"/>
      <c r="L48" s="338">
        <v>100</v>
      </c>
      <c r="M48" s="296">
        <f t="shared" ref="M48:M53" si="1">J48*L48</f>
        <v>5000</v>
      </c>
      <c r="N48" s="34"/>
      <c r="O48" s="326" t="s">
        <v>341</v>
      </c>
      <c r="P48" s="39" t="s">
        <v>9</v>
      </c>
      <c r="R48" s="1"/>
    </row>
    <row r="49" spans="2:18" x14ac:dyDescent="0.3">
      <c r="B49" s="324" t="s">
        <v>333</v>
      </c>
      <c r="C49" s="325"/>
      <c r="D49" s="325"/>
      <c r="E49" s="313" t="s">
        <v>351</v>
      </c>
      <c r="F49" s="325" t="s">
        <v>332</v>
      </c>
      <c r="G49" s="341">
        <v>1</v>
      </c>
      <c r="H49" s="325" t="s">
        <v>339</v>
      </c>
      <c r="I49" s="338">
        <v>1</v>
      </c>
      <c r="J49" s="338">
        <v>430</v>
      </c>
      <c r="K49" s="296"/>
      <c r="L49" s="338">
        <v>10</v>
      </c>
      <c r="M49" s="296">
        <f t="shared" si="1"/>
        <v>4300</v>
      </c>
      <c r="N49" s="34"/>
      <c r="O49" s="326" t="s">
        <v>345</v>
      </c>
      <c r="P49" s="39" t="s">
        <v>9</v>
      </c>
      <c r="R49" s="1"/>
    </row>
    <row r="50" spans="2:18" x14ac:dyDescent="0.3">
      <c r="B50" s="324" t="s">
        <v>331</v>
      </c>
      <c r="C50" s="325"/>
      <c r="D50" s="325"/>
      <c r="E50" s="313" t="s">
        <v>351</v>
      </c>
      <c r="F50" s="325" t="s">
        <v>332</v>
      </c>
      <c r="G50" s="341">
        <v>1</v>
      </c>
      <c r="H50" s="325" t="s">
        <v>338</v>
      </c>
      <c r="I50" s="338">
        <v>1</v>
      </c>
      <c r="J50" s="338">
        <v>430</v>
      </c>
      <c r="K50" s="296"/>
      <c r="L50" s="338">
        <v>10</v>
      </c>
      <c r="M50" s="296">
        <f t="shared" si="1"/>
        <v>4300</v>
      </c>
      <c r="N50" s="34"/>
      <c r="O50" s="326" t="s">
        <v>344</v>
      </c>
      <c r="P50" s="39" t="s">
        <v>9</v>
      </c>
      <c r="R50" s="1"/>
    </row>
    <row r="51" spans="2:18" x14ac:dyDescent="0.3">
      <c r="B51" s="324" t="s">
        <v>328</v>
      </c>
      <c r="C51" s="325"/>
      <c r="D51" s="325"/>
      <c r="E51" s="313" t="s">
        <v>351</v>
      </c>
      <c r="F51" s="325" t="s">
        <v>326</v>
      </c>
      <c r="G51" s="341">
        <v>2</v>
      </c>
      <c r="H51" s="325" t="s">
        <v>336</v>
      </c>
      <c r="I51" s="338">
        <v>1</v>
      </c>
      <c r="J51" s="338">
        <v>290</v>
      </c>
      <c r="K51" s="296"/>
      <c r="L51" s="338">
        <v>20</v>
      </c>
      <c r="M51" s="296">
        <f t="shared" si="1"/>
        <v>5800</v>
      </c>
      <c r="N51" s="34"/>
      <c r="O51" s="326" t="s">
        <v>342</v>
      </c>
      <c r="P51" s="39" t="s">
        <v>9</v>
      </c>
      <c r="R51" s="1"/>
    </row>
    <row r="52" spans="2:18" x14ac:dyDescent="0.3">
      <c r="B52" s="324" t="s">
        <v>325</v>
      </c>
      <c r="C52" s="325"/>
      <c r="D52" s="325"/>
      <c r="E52" s="313" t="s">
        <v>351</v>
      </c>
      <c r="F52" s="325" t="s">
        <v>326</v>
      </c>
      <c r="G52" s="341">
        <v>1</v>
      </c>
      <c r="H52" s="325" t="s">
        <v>334</v>
      </c>
      <c r="I52" s="338">
        <v>1</v>
      </c>
      <c r="J52" s="338">
        <v>30</v>
      </c>
      <c r="K52" s="296"/>
      <c r="L52" s="338">
        <v>10</v>
      </c>
      <c r="M52" s="296">
        <f t="shared" si="1"/>
        <v>300</v>
      </c>
      <c r="N52" s="34"/>
      <c r="O52" s="326" t="s">
        <v>340</v>
      </c>
      <c r="P52" s="39" t="s">
        <v>9</v>
      </c>
      <c r="R52" s="1"/>
    </row>
    <row r="53" spans="2:18" ht="17.25" thickBot="1" x14ac:dyDescent="0.35">
      <c r="B53" s="327" t="s">
        <v>329</v>
      </c>
      <c r="C53" s="328"/>
      <c r="D53" s="328"/>
      <c r="E53" s="329" t="s">
        <v>351</v>
      </c>
      <c r="F53" s="328" t="s">
        <v>330</v>
      </c>
      <c r="G53" s="342">
        <v>1</v>
      </c>
      <c r="H53" s="328" t="s">
        <v>337</v>
      </c>
      <c r="I53" s="339">
        <v>10</v>
      </c>
      <c r="J53" s="339">
        <v>100</v>
      </c>
      <c r="K53" s="340"/>
      <c r="L53" s="339">
        <v>10</v>
      </c>
      <c r="M53" s="340">
        <f t="shared" si="1"/>
        <v>1000</v>
      </c>
      <c r="N53" s="36"/>
      <c r="O53" s="330" t="s">
        <v>343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3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3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개발비</vt:lpstr>
      <vt:lpstr>작업비</vt:lpstr>
      <vt:lpstr>비용</vt:lpstr>
      <vt:lpstr>Transformer</vt:lpstr>
      <vt:lpstr>0314</vt:lpstr>
      <vt:lpstr>0403</vt:lpstr>
      <vt:lpstr>0409</vt:lpstr>
      <vt:lpstr>0420</vt:lpstr>
      <vt:lpstr>부품 list</vt:lpstr>
      <vt:lpstr>'0314'!_FilterDatabase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2018-04-28T10:03:32Z</dcterms:modified>
</cp:coreProperties>
</file>