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23145" yWindow="-105" windowWidth="23250" windowHeight="12570" activeTab="4"/>
  </bookViews>
  <sheets>
    <sheet name="Function" sheetId="1" r:id="rId1"/>
    <sheet name="Block Diagram" sheetId="2" r:id="rId2"/>
    <sheet name="Issue" sheetId="3" r:id="rId3"/>
    <sheet name="ADC" sheetId="4" r:id="rId4"/>
    <sheet name="LM2735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5" l="1"/>
  <c r="D11" i="5"/>
  <c r="E6" i="5"/>
  <c r="D6" i="5"/>
  <c r="G29" i="4" l="1"/>
  <c r="F29" i="4"/>
  <c r="D29" i="4"/>
  <c r="E29" i="4" s="1"/>
  <c r="G28" i="4"/>
  <c r="F28" i="4"/>
  <c r="D28" i="4"/>
  <c r="E28" i="4" s="1"/>
  <c r="G27" i="4"/>
  <c r="F27" i="4"/>
  <c r="D27" i="4"/>
  <c r="E27" i="4" s="1"/>
  <c r="G26" i="4"/>
  <c r="F26" i="4"/>
  <c r="D26" i="4"/>
  <c r="E26" i="4" s="1"/>
  <c r="G25" i="4"/>
  <c r="F25" i="4"/>
  <c r="D25" i="4"/>
  <c r="E25" i="4" s="1"/>
  <c r="G24" i="4"/>
  <c r="F24" i="4"/>
  <c r="D24" i="4"/>
  <c r="E24" i="4" s="1"/>
  <c r="G23" i="4" l="1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F7" i="4"/>
  <c r="G7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D18" i="4"/>
  <c r="D17" i="4"/>
  <c r="D16" i="4"/>
  <c r="D15" i="4"/>
  <c r="D14" i="4"/>
  <c r="D13" i="4"/>
  <c r="D12" i="4"/>
  <c r="D11" i="4"/>
  <c r="D10" i="4"/>
  <c r="D9" i="4"/>
  <c r="D8" i="4"/>
  <c r="D7" i="4"/>
  <c r="E18" i="4" l="1"/>
  <c r="E17" i="4"/>
  <c r="E16" i="4"/>
  <c r="E15" i="4"/>
  <c r="E14" i="4"/>
  <c r="E13" i="4"/>
  <c r="E12" i="4"/>
  <c r="E11" i="4"/>
  <c r="E10" i="4"/>
  <c r="E9" i="4"/>
  <c r="E8" i="4"/>
  <c r="E7" i="4"/>
</calcChain>
</file>

<file path=xl/sharedStrings.xml><?xml version="1.0" encoding="utf-8"?>
<sst xmlns="http://schemas.openxmlformats.org/spreadsheetml/2006/main" count="124" uniqueCount="89">
  <si>
    <t>Plasma On Key</t>
    <phoneticPr fontId="1" type="noConversion"/>
  </si>
  <si>
    <t>HP Switch</t>
    <phoneticPr fontId="1" type="noConversion"/>
  </si>
  <si>
    <t>foot Switch</t>
    <phoneticPr fontId="1" type="noConversion"/>
  </si>
  <si>
    <t>RS-232</t>
    <phoneticPr fontId="1" type="noConversion"/>
  </si>
  <si>
    <t>통신</t>
    <phoneticPr fontId="1" type="noConversion"/>
  </si>
  <si>
    <t>전원</t>
    <phoneticPr fontId="1" type="noConversion"/>
  </si>
  <si>
    <t>외부  USB adaptor</t>
    <phoneticPr fontId="1" type="noConversion"/>
  </si>
  <si>
    <t>1. HP:와 본체간 하네스 연결이 되어야 합니다. 이미지 상으로는 보이지 않네요.</t>
  </si>
  <si>
    <t>2. 외부 젅원 연결하는 부분이 보이지 않습니다. USB port 있어야 합니다.</t>
  </si>
  <si>
    <t>3. RS-232 지원 방법 - 추후 하네스로 Case의 CON와 연결되도록 설계하도록 하겠습니다.</t>
  </si>
  <si>
    <t>     현재 디자인으로는 RS-232 CON를 PCB에 실장이 안됩니다.</t>
  </si>
  <si>
    <t>4. Foot S/W DC Jack type으로 설계?</t>
  </si>
  <si>
    <t>USB CON 실장 위치</t>
    <phoneticPr fontId="1" type="noConversion"/>
  </si>
  <si>
    <t>Main PCB or 별도의 PCB</t>
    <phoneticPr fontId="1" type="noConversion"/>
  </si>
  <si>
    <t>결정 사항</t>
    <phoneticPr fontId="1" type="noConversion"/>
  </si>
  <si>
    <t>Question</t>
    <phoneticPr fontId="1" type="noConversion"/>
  </si>
  <si>
    <t>외부 Case에 미포함
Main PCB에 하네스 연결용 CON만 구현</t>
    <phoneticPr fontId="1" type="noConversion"/>
  </si>
  <si>
    <t>구성 요소</t>
    <phoneticPr fontId="1" type="noConversion"/>
  </si>
  <si>
    <t>본체, Cable, HP body</t>
    <phoneticPr fontId="1" type="noConversion"/>
  </si>
  <si>
    <t>일체형 or 분리형</t>
    <phoneticPr fontId="1" type="noConversion"/>
  </si>
  <si>
    <t>DC-005</t>
    <phoneticPr fontId="4" type="noConversion"/>
  </si>
  <si>
    <t>GND</t>
    <phoneticPr fontId="4" type="noConversion"/>
  </si>
  <si>
    <t>+5V</t>
    <phoneticPr fontId="1" type="noConversion"/>
  </si>
  <si>
    <t>GAS_EN</t>
    <phoneticPr fontId="4" type="noConversion"/>
  </si>
  <si>
    <t>DC1</t>
    <phoneticPr fontId="4" type="noConversion"/>
  </si>
  <si>
    <t>MOLEX5267-2P</t>
    <phoneticPr fontId="4" type="noConversion"/>
  </si>
  <si>
    <t>MOLEX5267-5P</t>
    <phoneticPr fontId="4" type="noConversion"/>
  </si>
  <si>
    <t>KEY_PWR</t>
  </si>
  <si>
    <t>KEY_UP</t>
    <phoneticPr fontId="4" type="noConversion"/>
  </si>
  <si>
    <t>KEY_DOWN</t>
    <phoneticPr fontId="4" type="noConversion"/>
  </si>
  <si>
    <t>+8.0V</t>
    <phoneticPr fontId="1" type="noConversion"/>
  </si>
  <si>
    <t>PULSE_OUT1</t>
  </si>
  <si>
    <t>PULSE_OUT2</t>
  </si>
  <si>
    <t>SHOT_SW_IN</t>
  </si>
  <si>
    <t>MOLEX5267-6P</t>
    <phoneticPr fontId="4" type="noConversion"/>
  </si>
  <si>
    <t>COM1</t>
    <phoneticPr fontId="4" type="noConversion"/>
  </si>
  <si>
    <t>MOLEX5267-3P</t>
    <phoneticPr fontId="4" type="noConversion"/>
  </si>
  <si>
    <t>RS232_RX</t>
  </si>
  <si>
    <t>RS232_TX</t>
  </si>
  <si>
    <t>+3.3V</t>
    <phoneticPr fontId="1" type="noConversion"/>
  </si>
  <si>
    <t>STA_LED_G</t>
  </si>
  <si>
    <t>OP_LED</t>
  </si>
  <si>
    <t>LED_HIGH</t>
  </si>
  <si>
    <t>LED_MED</t>
  </si>
  <si>
    <t>LED_LOW</t>
  </si>
  <si>
    <t>DC Jack adaptor 사용</t>
    <phoneticPr fontId="1" type="noConversion"/>
  </si>
  <si>
    <t>일체형</t>
    <phoneticPr fontId="1" type="noConversion"/>
  </si>
  <si>
    <t>Main PCB</t>
    <phoneticPr fontId="1" type="noConversion"/>
  </si>
  <si>
    <t>S/V</t>
    <phoneticPr fontId="1" type="noConversion"/>
  </si>
  <si>
    <t>5V S/V 사용</t>
    <phoneticPr fontId="1" type="noConversion"/>
  </si>
  <si>
    <t>CN101</t>
    <phoneticPr fontId="4" type="noConversion"/>
  </si>
  <si>
    <t>CN102</t>
    <phoneticPr fontId="4" type="noConversion"/>
  </si>
  <si>
    <t>CN103</t>
    <phoneticPr fontId="4" type="noConversion"/>
  </si>
  <si>
    <t>CN104</t>
    <phoneticPr fontId="4" type="noConversion"/>
  </si>
  <si>
    <t>MX-53047-0510</t>
    <phoneticPr fontId="4" type="noConversion"/>
  </si>
  <si>
    <t>CN200</t>
    <phoneticPr fontId="4" type="noConversion"/>
  </si>
  <si>
    <t>CN300</t>
    <phoneticPr fontId="4" type="noConversion"/>
  </si>
  <si>
    <t>MOLEX-53398-0671</t>
    <phoneticPr fontId="4" type="noConversion"/>
  </si>
  <si>
    <t>PULSE_IN1</t>
  </si>
  <si>
    <t>PULSE_IN2</t>
  </si>
  <si>
    <t>KEY_OP</t>
  </si>
  <si>
    <t>CN105</t>
    <phoneticPr fontId="4" type="noConversion"/>
  </si>
  <si>
    <t>No</t>
    <phoneticPr fontId="1" type="noConversion"/>
  </si>
  <si>
    <t>Date</t>
    <phoneticPr fontId="1" type="noConversion"/>
  </si>
  <si>
    <t>PCB</t>
    <phoneticPr fontId="1" type="noConversion"/>
  </si>
  <si>
    <t>CPU</t>
    <phoneticPr fontId="1" type="noConversion"/>
  </si>
  <si>
    <t>Status</t>
    <phoneticPr fontId="1" type="noConversion"/>
  </si>
  <si>
    <t>OPEN</t>
    <phoneticPr fontId="1" type="noConversion"/>
  </si>
  <si>
    <t>Description</t>
    <phoneticPr fontId="1" type="noConversion"/>
  </si>
  <si>
    <t>Issue</t>
    <phoneticPr fontId="1" type="noConversion"/>
  </si>
  <si>
    <t>S/V VCC 전압 결정</t>
    <phoneticPr fontId="1" type="noConversion"/>
  </si>
  <si>
    <t xml:space="preserve"> - Pipette은 3VDC 사용
 - MPD : 5VDC 사용으로 설계</t>
    <phoneticPr fontId="1" type="noConversion"/>
  </si>
  <si>
    <t>TRANS</t>
    <phoneticPr fontId="1" type="noConversion"/>
  </si>
  <si>
    <t>HP Cable이 HP에서 고정이 안되는 경우, 
Cable과 연결되는 CON는 hook가 있는 type으로 변경 필요</t>
    <phoneticPr fontId="1" type="noConversion"/>
  </si>
  <si>
    <t>Cable이 당겨지는 경우, CON가 빠진다.</t>
    <phoneticPr fontId="1" type="noConversion"/>
  </si>
  <si>
    <t>VCC</t>
    <phoneticPr fontId="1" type="noConversion"/>
  </si>
  <si>
    <t>R7</t>
    <phoneticPr fontId="1" type="noConversion"/>
  </si>
  <si>
    <t>R8</t>
    <phoneticPr fontId="1" type="noConversion"/>
  </si>
  <si>
    <t>R7</t>
    <phoneticPr fontId="1" type="noConversion"/>
  </si>
  <si>
    <t>R8</t>
    <phoneticPr fontId="1" type="noConversion"/>
  </si>
  <si>
    <t>V_Batt</t>
    <phoneticPr fontId="1" type="noConversion"/>
  </si>
  <si>
    <t>V_ADC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</si>
  <si>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</si>
  <si>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ADC</t>
    <phoneticPr fontId="1" type="noConversion"/>
  </si>
  <si>
    <t>R1</t>
    <phoneticPr fontId="1" type="noConversion"/>
  </si>
  <si>
    <t>Vout</t>
    <phoneticPr fontId="1" type="noConversion"/>
  </si>
  <si>
    <t>R2</t>
    <phoneticPr fontId="1" type="noConversion"/>
  </si>
  <si>
    <t>Vout에 대한 R2 계산</t>
    <phoneticPr fontId="1" type="noConversion"/>
  </si>
  <si>
    <t>R1,R2에 대한 Vout 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</si>
</sst>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22222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3" xfId="0" applyNumberForma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14" xfId="0" applyBorder="1" applyAlignment="1">
      <alignment vertical="center" wrapText="1"/>
    </xf>
    <xf numFmtId="0" fontId="0" fillId="0" borderId="6" xfId="0" applyBorder="1" applyAlignment="1">
      <alignment vertical="top" wrapText="1"/>
    </xf>
    <xf numFmtId="176" fontId="0" fillId="0" borderId="0" xfId="0" applyNumberFormat="1"/>
    <xf numFmtId="2" fontId="0" fillId="0" borderId="0" xfId="0" applyNumberFormat="1"/>
    <xf numFmtId="1" fontId="0" fillId="0" borderId="8" xfId="0" applyNumberFormat="1" applyBorder="1"/>
    <xf numFmtId="0" fontId="3" fillId="0" borderId="1" xfId="0" applyFont="1" applyBorder="1" applyAlignment="1">
      <alignment horizontal="center"/>
    </xf>
    <xf numFmtId="0" fontId="3" fillId="0" borderId="13" xfId="0" applyFont="1" applyBorder="1"/>
    <xf numFmtId="0" fontId="0" fillId="0" borderId="2" xfId="0" applyBorder="1"/>
    <xf numFmtId="0" fontId="3" fillId="0" borderId="5" xfId="0" applyFont="1" applyBorder="1" applyAlignment="1">
      <alignment horizontal="center"/>
    </xf>
    <xf numFmtId="0" fontId="3" fillId="0" borderId="14" xfId="0" applyFont="1" applyBorder="1"/>
    <xf numFmtId="0" fontId="0" fillId="0" borderId="6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15" xfId="0" applyNumberFormat="1" applyBorder="1"/>
    <xf numFmtId="0" fontId="0" fillId="0" borderId="16" xfId="0" applyBorder="1"/>
    <xf numFmtId="1" fontId="0" fillId="0" borderId="17" xfId="0" applyNumberFormat="1" applyBorder="1"/>
    <xf numFmtId="176" fontId="0" fillId="0" borderId="7" xfId="0" applyNumberFormat="1" applyBorder="1"/>
    <xf numFmtId="2" fontId="0" fillId="0" borderId="9" xfId="0" applyNumberFormat="1" applyBorder="1"/>
    <xf numFmtId="0" fontId="0" fillId="0" borderId="5" xfId="0" applyBorder="1"/>
    <xf numFmtId="2" fontId="0" fillId="0" borderId="14" xfId="0" applyNumberFormat="1" applyBorder="1"/>
    <xf numFmtId="1" fontId="0" fillId="0" borderId="6" xfId="0" applyNumberFormat="1" applyBorder="1"/>
    <xf numFmtId="0" fontId="0" fillId="2" borderId="0" xfId="0" applyFill="1"/>
    <xf numFmtId="2" fontId="0" fillId="2" borderId="0" xfId="0" applyNumberFormat="1" applyFill="1"/>
    <xf numFmtId="1" fontId="0" fillId="2" borderId="8" xfId="0" applyNumberFormat="1" applyFill="1" applyBorder="1"/>
    <xf numFmtId="176" fontId="0" fillId="2" borderId="0" xfId="0" applyNumberFormat="1" applyFill="1"/>
    <xf numFmtId="2" fontId="0" fillId="4" borderId="0" xfId="0" applyNumberFormat="1" applyFill="1"/>
    <xf numFmtId="1" fontId="0" fillId="4" borderId="8" xfId="0" applyNumberFormat="1" applyFill="1" applyBorder="1"/>
    <xf numFmtId="176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8" xfId="0" applyNumberFormat="1" applyFill="1" applyBorder="1"/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9" xfId="0" applyBorder="1"/>
    <xf numFmtId="176" fontId="0" fillId="0" borderId="9" xfId="0" applyNumberForma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119423</xdr:colOff>
      <xdr:row>7</xdr:row>
      <xdr:rowOff>84590</xdr:rowOff>
    </xdr:from>
    <xdr:to>
      <xdr:col>5</xdr:col>
      <xdr:colOff>612162</xdr:colOff>
      <xdr:row>8</xdr:row>
      <xdr:rowOff>157651</xdr:rowOff>
    </xdr:to>
    <xdr:sp macro="" textlink="">
      <xdr:nvSpPr>
        <xdr:cNvPr id="2" name="화살표: 왼쪽 1">
          <a:extLst>
            <a:ext uri="{FF2B5EF4-FFF2-40B4-BE49-F238E27FC236}">
              <a16:creationId xmlns="" xmlns:a16="http://schemas.microsoft.com/office/drawing/2014/main" id="{1710326F-6623-4E89-9EC9-ADB270BEB524}"/>
            </a:ext>
          </a:extLst>
        </xdr:cNvPr>
        <xdr:cNvSpPr/>
      </xdr:nvSpPr>
      <xdr:spPr>
        <a:xfrm rot="10800000">
          <a:off x="3481188" y="998990"/>
          <a:ext cx="492739" cy="297179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663388</xdr:colOff>
      <xdr:row>6</xdr:row>
      <xdr:rowOff>179295</xdr:rowOff>
    </xdr:from>
    <xdr:to>
      <xdr:col>5</xdr:col>
      <xdr:colOff>75909</xdr:colOff>
      <xdr:row>9</xdr:row>
      <xdr:rowOff>157645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5122BF22-9E31-4B1C-BBB6-11B04D01BDAA}"/>
            </a:ext>
          </a:extLst>
        </xdr:cNvPr>
        <xdr:cNvSpPr/>
      </xdr:nvSpPr>
      <xdr:spPr>
        <a:xfrm>
          <a:off x="2008094" y="860613"/>
          <a:ext cx="1429580" cy="659667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DC 5Vdc 5A</a:t>
          </a:r>
          <a:r>
            <a:rPr lang="en-US" altLang="ko-KR" sz="1100" baseline="0">
              <a:solidFill>
                <a:sysClr val="windowText" lastClr="000000"/>
              </a:solidFill>
            </a:rPr>
            <a:t> Adapter</a:t>
          </a:r>
        </a:p>
        <a:p>
          <a:pPr algn="ctr"/>
          <a:r>
            <a:rPr lang="en-US" altLang="ko-KR" sz="1100" baseline="0">
              <a:solidFill>
                <a:sysClr val="windowText" lastClr="000000"/>
              </a:solidFill>
            </a:rPr>
            <a:t>Ø5.5x2.5x10mm</a:t>
          </a:r>
        </a:p>
        <a:p>
          <a:pPr algn="ctr"/>
          <a:r>
            <a:rPr lang="en-US" altLang="ko-KR">
              <a:solidFill>
                <a:sysClr val="windowText" lastClr="000000"/>
              </a:solidFill>
            </a:rPr>
            <a:t>(SW25-05005000-W)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457200</xdr:colOff>
      <xdr:row>2</xdr:row>
      <xdr:rowOff>119743</xdr:rowOff>
    </xdr:from>
    <xdr:to>
      <xdr:col>12</xdr:col>
      <xdr:colOff>170329</xdr:colOff>
      <xdr:row>30</xdr:row>
      <xdr:rowOff>76200</xdr:rowOff>
    </xdr:to>
    <xdr:sp macro="" textlink="">
      <xdr:nvSpPr>
        <xdr:cNvPr id="4" name="사각형: 둥근 모서리 3">
          <a:extLst>
            <a:ext uri="{FF2B5EF4-FFF2-40B4-BE49-F238E27FC236}">
              <a16:creationId xmlns="" xmlns:a16="http://schemas.microsoft.com/office/drawing/2014/main" id="{12ABE548-1E07-49B8-89CA-8A1A21BC3313}"/>
            </a:ext>
          </a:extLst>
        </xdr:cNvPr>
        <xdr:cNvSpPr/>
      </xdr:nvSpPr>
      <xdr:spPr>
        <a:xfrm>
          <a:off x="3831771" y="555172"/>
          <a:ext cx="4252472" cy="6204857"/>
        </a:xfrm>
        <a:prstGeom prst="roundRect">
          <a:avLst>
            <a:gd name="adj" fmla="val 3171"/>
          </a:avLst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101493</xdr:colOff>
      <xdr:row>14</xdr:row>
      <xdr:rowOff>39768</xdr:rowOff>
    </xdr:from>
    <xdr:to>
      <xdr:col>5</xdr:col>
      <xdr:colOff>594232</xdr:colOff>
      <xdr:row>15</xdr:row>
      <xdr:rowOff>103864</xdr:rowOff>
    </xdr:to>
    <xdr:sp macro="" textlink="">
      <xdr:nvSpPr>
        <xdr:cNvPr id="6" name="화살표: 왼쪽 5">
          <a:extLst>
            <a:ext uri="{FF2B5EF4-FFF2-40B4-BE49-F238E27FC236}">
              <a16:creationId xmlns="" xmlns:a16="http://schemas.microsoft.com/office/drawing/2014/main" id="{1192FA94-6D14-4C15-9811-3D3D55D23727}"/>
            </a:ext>
          </a:extLst>
        </xdr:cNvPr>
        <xdr:cNvSpPr/>
      </xdr:nvSpPr>
      <xdr:spPr>
        <a:xfrm>
          <a:off x="3463258" y="2558850"/>
          <a:ext cx="492739" cy="29717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544285</xdr:colOff>
      <xdr:row>13</xdr:row>
      <xdr:rowOff>130628</xdr:rowOff>
    </xdr:from>
    <xdr:to>
      <xdr:col>17</xdr:col>
      <xdr:colOff>653142</xdr:colOff>
      <xdr:row>21</xdr:row>
      <xdr:rowOff>97972</xdr:rowOff>
    </xdr:to>
    <xdr:sp macro="" textlink="">
      <xdr:nvSpPr>
        <xdr:cNvPr id="8" name="사각형: 둥근 모서리 7">
          <a:extLst>
            <a:ext uri="{FF2B5EF4-FFF2-40B4-BE49-F238E27FC236}">
              <a16:creationId xmlns="" xmlns:a16="http://schemas.microsoft.com/office/drawing/2014/main" id="{D8A48192-7CBF-4DE3-B346-133E475CA9A0}"/>
            </a:ext>
          </a:extLst>
        </xdr:cNvPr>
        <xdr:cNvSpPr/>
      </xdr:nvSpPr>
      <xdr:spPr>
        <a:xfrm>
          <a:off x="9133114" y="3015342"/>
          <a:ext cx="3015342" cy="1763487"/>
        </a:xfrm>
        <a:prstGeom prst="roundRect">
          <a:avLst>
            <a:gd name="adj" fmla="val 3171"/>
          </a:avLst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106936</xdr:colOff>
      <xdr:row>2</xdr:row>
      <xdr:rowOff>172251</xdr:rowOff>
    </xdr:from>
    <xdr:to>
      <xdr:col>9</xdr:col>
      <xdr:colOff>555171</xdr:colOff>
      <xdr:row>4</xdr:row>
      <xdr:rowOff>141770</xdr:rowOff>
    </xdr:to>
    <xdr:sp macro="" textlink="">
      <xdr:nvSpPr>
        <xdr:cNvPr id="9" name="사각형: 둥근 모서리 8">
          <a:extLst>
            <a:ext uri="{FF2B5EF4-FFF2-40B4-BE49-F238E27FC236}">
              <a16:creationId xmlns="" xmlns:a16="http://schemas.microsoft.com/office/drawing/2014/main" id="{0A583A63-E1D6-43D8-AF9C-A76364E3FF17}"/>
            </a:ext>
          </a:extLst>
        </xdr:cNvPr>
        <xdr:cNvSpPr/>
      </xdr:nvSpPr>
      <xdr:spPr>
        <a:xfrm>
          <a:off x="5353850" y="607680"/>
          <a:ext cx="1123150" cy="4049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MAIN PCB</a:t>
          </a:r>
          <a:endParaRPr lang="ko-KR" altLang="ko-KR" sz="1400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16</xdr:col>
      <xdr:colOff>74278</xdr:colOff>
      <xdr:row>13</xdr:row>
      <xdr:rowOff>215795</xdr:rowOff>
    </xdr:from>
    <xdr:to>
      <xdr:col>17</xdr:col>
      <xdr:colOff>522514</xdr:colOff>
      <xdr:row>15</xdr:row>
      <xdr:rowOff>174427</xdr:rowOff>
    </xdr:to>
    <xdr:sp macro="" textlink="">
      <xdr:nvSpPr>
        <xdr:cNvPr id="10" name="사각형: 둥근 모서리 9">
          <a:extLst>
            <a:ext uri="{FF2B5EF4-FFF2-40B4-BE49-F238E27FC236}">
              <a16:creationId xmlns="" xmlns:a16="http://schemas.microsoft.com/office/drawing/2014/main" id="{CE28F665-ADBC-4DA5-BDF8-29BA6D97E80D}"/>
            </a:ext>
          </a:extLst>
        </xdr:cNvPr>
        <xdr:cNvSpPr/>
      </xdr:nvSpPr>
      <xdr:spPr>
        <a:xfrm>
          <a:off x="10894678" y="3100509"/>
          <a:ext cx="1123150" cy="4049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KEY PCB</a:t>
          </a:r>
          <a:endParaRPr lang="ko-KR" altLang="ko-KR" sz="1400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13</xdr:col>
      <xdr:colOff>533399</xdr:colOff>
      <xdr:row>21</xdr:row>
      <xdr:rowOff>161366</xdr:rowOff>
    </xdr:from>
    <xdr:to>
      <xdr:col>17</xdr:col>
      <xdr:colOff>642256</xdr:colOff>
      <xdr:row>29</xdr:row>
      <xdr:rowOff>206830</xdr:rowOff>
    </xdr:to>
    <xdr:sp macro="" textlink="">
      <xdr:nvSpPr>
        <xdr:cNvPr id="11" name="사각형: 둥근 모서리 10">
          <a:extLst>
            <a:ext uri="{FF2B5EF4-FFF2-40B4-BE49-F238E27FC236}">
              <a16:creationId xmlns="" xmlns:a16="http://schemas.microsoft.com/office/drawing/2014/main" id="{04F8D8DA-7518-4734-918C-A613EB2ECF55}"/>
            </a:ext>
          </a:extLst>
        </xdr:cNvPr>
        <xdr:cNvSpPr/>
      </xdr:nvSpPr>
      <xdr:spPr>
        <a:xfrm>
          <a:off x="9122228" y="4842223"/>
          <a:ext cx="3015342" cy="1819836"/>
        </a:xfrm>
        <a:prstGeom prst="roundRect">
          <a:avLst>
            <a:gd name="adj" fmla="val 3171"/>
          </a:avLst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63392</xdr:colOff>
      <xdr:row>22</xdr:row>
      <xdr:rowOff>52509</xdr:rowOff>
    </xdr:from>
    <xdr:to>
      <xdr:col>17</xdr:col>
      <xdr:colOff>511628</xdr:colOff>
      <xdr:row>24</xdr:row>
      <xdr:rowOff>256</xdr:rowOff>
    </xdr:to>
    <xdr:sp macro="" textlink="">
      <xdr:nvSpPr>
        <xdr:cNvPr id="12" name="사각형: 둥근 모서리 11">
          <a:extLst>
            <a:ext uri="{FF2B5EF4-FFF2-40B4-BE49-F238E27FC236}">
              <a16:creationId xmlns="" xmlns:a16="http://schemas.microsoft.com/office/drawing/2014/main" id="{423102F6-C02E-490B-BCEF-F462BF1E7CA1}"/>
            </a:ext>
          </a:extLst>
        </xdr:cNvPr>
        <xdr:cNvSpPr/>
      </xdr:nvSpPr>
      <xdr:spPr>
        <a:xfrm>
          <a:off x="10883792" y="4961966"/>
          <a:ext cx="1123150" cy="4049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LED PCB</a:t>
          </a:r>
          <a:endParaRPr lang="ko-KR" altLang="ko-KR" sz="1400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13</xdr:col>
      <xdr:colOff>576942</xdr:colOff>
      <xdr:row>2</xdr:row>
      <xdr:rowOff>54428</xdr:rowOff>
    </xdr:from>
    <xdr:to>
      <xdr:col>17</xdr:col>
      <xdr:colOff>631371</xdr:colOff>
      <xdr:row>13</xdr:row>
      <xdr:rowOff>43544</xdr:rowOff>
    </xdr:to>
    <xdr:sp macro="" textlink="">
      <xdr:nvSpPr>
        <xdr:cNvPr id="13" name="사각형: 둥근 모서리 12">
          <a:extLst>
            <a:ext uri="{FF2B5EF4-FFF2-40B4-BE49-F238E27FC236}">
              <a16:creationId xmlns="" xmlns:a16="http://schemas.microsoft.com/office/drawing/2014/main" id="{5CDF8B5C-7120-41A1-873B-6B8619C7B028}"/>
            </a:ext>
          </a:extLst>
        </xdr:cNvPr>
        <xdr:cNvSpPr/>
      </xdr:nvSpPr>
      <xdr:spPr>
        <a:xfrm>
          <a:off x="9165771" y="489857"/>
          <a:ext cx="2971800" cy="2438401"/>
        </a:xfrm>
        <a:prstGeom prst="roundRect">
          <a:avLst>
            <a:gd name="adj" fmla="val 3171"/>
          </a:avLst>
        </a:prstGeom>
        <a:noFill/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389964</xdr:colOff>
      <xdr:row>2</xdr:row>
      <xdr:rowOff>139594</xdr:rowOff>
    </xdr:from>
    <xdr:to>
      <xdr:col>16</xdr:col>
      <xdr:colOff>315685</xdr:colOff>
      <xdr:row>4</xdr:row>
      <xdr:rowOff>109113</xdr:rowOff>
    </xdr:to>
    <xdr:sp macro="" textlink="">
      <xdr:nvSpPr>
        <xdr:cNvPr id="14" name="사각형: 둥근 모서리 13">
          <a:extLst>
            <a:ext uri="{FF2B5EF4-FFF2-40B4-BE49-F238E27FC236}">
              <a16:creationId xmlns="" xmlns:a16="http://schemas.microsoft.com/office/drawing/2014/main" id="{4C4291EA-015D-4BFF-91F9-06C2B14D1FDC}"/>
            </a:ext>
          </a:extLst>
        </xdr:cNvPr>
        <xdr:cNvSpPr/>
      </xdr:nvSpPr>
      <xdr:spPr>
        <a:xfrm>
          <a:off x="10023821" y="575023"/>
          <a:ext cx="1123150" cy="4049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 PCB</a:t>
          </a:r>
          <a:endParaRPr lang="ko-KR" altLang="ko-KR" sz="1400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141515</xdr:colOff>
      <xdr:row>9</xdr:row>
      <xdr:rowOff>21771</xdr:rowOff>
    </xdr:from>
    <xdr:to>
      <xdr:col>13</xdr:col>
      <xdr:colOff>500743</xdr:colOff>
      <xdr:row>10</xdr:row>
      <xdr:rowOff>108856</xdr:rowOff>
    </xdr:to>
    <xdr:sp macro="" textlink="">
      <xdr:nvSpPr>
        <xdr:cNvPr id="15" name="화살표: 왼쪽/오른쪽 14">
          <a:extLst>
            <a:ext uri="{FF2B5EF4-FFF2-40B4-BE49-F238E27FC236}">
              <a16:creationId xmlns="" xmlns:a16="http://schemas.microsoft.com/office/drawing/2014/main" id="{58CBECAC-E57E-435E-8F5E-28BC990325E2}"/>
            </a:ext>
          </a:extLst>
        </xdr:cNvPr>
        <xdr:cNvSpPr/>
      </xdr:nvSpPr>
      <xdr:spPr>
        <a:xfrm rot="10800000">
          <a:off x="8055429" y="2002971"/>
          <a:ext cx="1034143" cy="31568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87086</xdr:colOff>
      <xdr:row>17</xdr:row>
      <xdr:rowOff>108857</xdr:rowOff>
    </xdr:from>
    <xdr:to>
      <xdr:col>13</xdr:col>
      <xdr:colOff>446314</xdr:colOff>
      <xdr:row>18</xdr:row>
      <xdr:rowOff>195942</xdr:rowOff>
    </xdr:to>
    <xdr:sp macro="" textlink="">
      <xdr:nvSpPr>
        <xdr:cNvPr id="16" name="화살표: 왼쪽/오른쪽 15">
          <a:extLst>
            <a:ext uri="{FF2B5EF4-FFF2-40B4-BE49-F238E27FC236}">
              <a16:creationId xmlns="" xmlns:a16="http://schemas.microsoft.com/office/drawing/2014/main" id="{C6CDC6A0-AC88-4B7A-ABA3-FA12BB997C73}"/>
            </a:ext>
          </a:extLst>
        </xdr:cNvPr>
        <xdr:cNvSpPr/>
      </xdr:nvSpPr>
      <xdr:spPr>
        <a:xfrm rot="10800000">
          <a:off x="8001000" y="3886200"/>
          <a:ext cx="1034143" cy="31568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108857</xdr:colOff>
      <xdr:row>25</xdr:row>
      <xdr:rowOff>130629</xdr:rowOff>
    </xdr:from>
    <xdr:to>
      <xdr:col>13</xdr:col>
      <xdr:colOff>468085</xdr:colOff>
      <xdr:row>27</xdr:row>
      <xdr:rowOff>10885</xdr:rowOff>
    </xdr:to>
    <xdr:sp macro="" textlink="">
      <xdr:nvSpPr>
        <xdr:cNvPr id="17" name="화살표: 왼쪽/오른쪽 16">
          <a:extLst>
            <a:ext uri="{FF2B5EF4-FFF2-40B4-BE49-F238E27FC236}">
              <a16:creationId xmlns="" xmlns:a16="http://schemas.microsoft.com/office/drawing/2014/main" id="{1644A944-503F-44B9-92B2-69B65CB643C8}"/>
            </a:ext>
          </a:extLst>
        </xdr:cNvPr>
        <xdr:cNvSpPr/>
      </xdr:nvSpPr>
      <xdr:spPr>
        <a:xfrm rot="10800000">
          <a:off x="8022771" y="5715000"/>
          <a:ext cx="1034143" cy="31568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6"/>
  <sheetViews>
    <sheetView workbookViewId="0">
      <selection activeCell="E11" sqref="E11"/>
    </sheetView>
  </sheetViews>
  <sheetFormatPr defaultRowHeight="16.5" x14ac:dyDescent="0.3"/>
  <cols>
    <col min="3" max="3" width="13.875" bestFit="1" customWidth="1"/>
    <col min="4" max="4" width="19.375" bestFit="1" customWidth="1"/>
    <col min="5" max="5" width="42.625" customWidth="1"/>
    <col min="6" max="6" width="37.875" customWidth="1"/>
  </cols>
  <sheetData>
    <row r="2" spans="3:6" x14ac:dyDescent="0.3">
      <c r="E2" t="s">
        <v>14</v>
      </c>
      <c r="F2" t="s">
        <v>15</v>
      </c>
    </row>
    <row r="3" spans="3:6" x14ac:dyDescent="0.3">
      <c r="C3" s="65" t="s">
        <v>0</v>
      </c>
      <c r="D3" s="3" t="s">
        <v>1</v>
      </c>
    </row>
    <row r="4" spans="3:6" ht="33" x14ac:dyDescent="0.3">
      <c r="C4" s="65"/>
      <c r="D4" s="3" t="s">
        <v>2</v>
      </c>
      <c r="E4" s="2" t="s">
        <v>16</v>
      </c>
    </row>
    <row r="5" spans="3:6" ht="33" x14ac:dyDescent="0.3">
      <c r="C5" s="3" t="s">
        <v>4</v>
      </c>
      <c r="D5" s="3" t="s">
        <v>3</v>
      </c>
      <c r="E5" s="2" t="s">
        <v>16</v>
      </c>
    </row>
    <row r="6" spans="3:6" x14ac:dyDescent="0.3">
      <c r="C6" s="65" t="s">
        <v>5</v>
      </c>
      <c r="D6" s="3" t="s">
        <v>6</v>
      </c>
      <c r="E6" t="s">
        <v>45</v>
      </c>
    </row>
    <row r="7" spans="3:6" x14ac:dyDescent="0.3">
      <c r="C7" s="65"/>
      <c r="D7" s="3" t="s">
        <v>12</v>
      </c>
      <c r="E7" t="s">
        <v>47</v>
      </c>
      <c r="F7" t="s">
        <v>13</v>
      </c>
    </row>
    <row r="8" spans="3:6" x14ac:dyDescent="0.3">
      <c r="C8" s="3" t="s">
        <v>17</v>
      </c>
      <c r="D8" s="3" t="s">
        <v>18</v>
      </c>
      <c r="E8" t="s">
        <v>46</v>
      </c>
      <c r="F8" t="s">
        <v>19</v>
      </c>
    </row>
    <row r="9" spans="3:6" x14ac:dyDescent="0.3">
      <c r="C9" s="3"/>
      <c r="D9" s="3" t="s">
        <v>48</v>
      </c>
      <c r="E9" t="s">
        <v>49</v>
      </c>
    </row>
    <row r="10" spans="3:6" x14ac:dyDescent="0.3">
      <c r="C10" s="3"/>
      <c r="D10" s="3"/>
    </row>
    <row r="11" spans="3:6" x14ac:dyDescent="0.3">
      <c r="C11" s="3"/>
      <c r="D11" s="3"/>
    </row>
    <row r="12" spans="3:6" x14ac:dyDescent="0.3">
      <c r="C12" s="1" t="s">
        <v>7</v>
      </c>
    </row>
    <row r="13" spans="3:6" x14ac:dyDescent="0.3">
      <c r="C13" s="1" t="s">
        <v>8</v>
      </c>
    </row>
    <row r="14" spans="3:6" x14ac:dyDescent="0.3">
      <c r="C14" s="1" t="s">
        <v>9</v>
      </c>
    </row>
    <row r="15" spans="3:6" x14ac:dyDescent="0.3">
      <c r="C15" s="1" t="s">
        <v>10</v>
      </c>
    </row>
    <row r="16" spans="3:6" x14ac:dyDescent="0.3">
      <c r="C16" s="1" t="s">
        <v>11</v>
      </c>
    </row>
  </sheetData>
  <mergeCells count="2">
    <mergeCell ref="C3:C4"/>
    <mergeCell ref="C6:C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P30"/>
  <sheetViews>
    <sheetView zoomScale="70" zoomScaleNormal="70" workbookViewId="0">
      <selection activeCell="W21" sqref="W21"/>
    </sheetView>
  </sheetViews>
  <sheetFormatPr defaultRowHeight="16.5" x14ac:dyDescent="0.3"/>
  <cols>
    <col min="7" max="7" width="4.125" customWidth="1"/>
    <col min="8" max="8" width="13.125" bestFit="1" customWidth="1"/>
    <col min="11" max="11" width="4.25" customWidth="1"/>
    <col min="12" max="12" width="13.25" bestFit="1" customWidth="1"/>
    <col min="15" max="15" width="4.75" customWidth="1"/>
    <col min="16" max="16" width="15.75" customWidth="1"/>
  </cols>
  <sheetData>
    <row r="5" spans="7:16" ht="17.25" thickBot="1" x14ac:dyDescent="0.35"/>
    <row r="6" spans="7:16" x14ac:dyDescent="0.3">
      <c r="G6" s="66" t="s">
        <v>24</v>
      </c>
      <c r="H6" s="67"/>
      <c r="K6" s="66" t="s">
        <v>51</v>
      </c>
      <c r="L6" s="67"/>
      <c r="O6" s="66" t="s">
        <v>51</v>
      </c>
      <c r="P6" s="67"/>
    </row>
    <row r="7" spans="7:16" ht="17.25" thickBot="1" x14ac:dyDescent="0.35">
      <c r="G7" s="68" t="s">
        <v>20</v>
      </c>
      <c r="H7" s="69"/>
      <c r="K7" s="68" t="s">
        <v>34</v>
      </c>
      <c r="L7" s="69"/>
      <c r="O7" s="68" t="s">
        <v>57</v>
      </c>
      <c r="P7" s="69"/>
    </row>
    <row r="8" spans="7:16" x14ac:dyDescent="0.3">
      <c r="G8" s="4">
        <v>1</v>
      </c>
      <c r="H8" s="5" t="s">
        <v>22</v>
      </c>
      <c r="K8" s="4">
        <v>1</v>
      </c>
      <c r="L8" s="5" t="s">
        <v>30</v>
      </c>
      <c r="O8" s="4">
        <v>1</v>
      </c>
      <c r="P8" s="5" t="s">
        <v>30</v>
      </c>
    </row>
    <row r="9" spans="7:16" x14ac:dyDescent="0.3">
      <c r="G9" s="8">
        <v>2</v>
      </c>
      <c r="H9" s="9" t="s">
        <v>21</v>
      </c>
      <c r="K9" s="8">
        <v>2</v>
      </c>
      <c r="L9" s="9" t="s">
        <v>31</v>
      </c>
      <c r="O9" s="8">
        <v>2</v>
      </c>
      <c r="P9" s="9" t="s">
        <v>58</v>
      </c>
    </row>
    <row r="10" spans="7:16" ht="17.25" thickBot="1" x14ac:dyDescent="0.35">
      <c r="G10" s="6">
        <v>3</v>
      </c>
      <c r="H10" s="7" t="s">
        <v>21</v>
      </c>
      <c r="K10" s="8">
        <v>3</v>
      </c>
      <c r="L10" s="9" t="s">
        <v>32</v>
      </c>
      <c r="O10" s="8">
        <v>3</v>
      </c>
      <c r="P10" s="9" t="s">
        <v>59</v>
      </c>
    </row>
    <row r="11" spans="7:16" x14ac:dyDescent="0.3">
      <c r="K11" s="8">
        <v>4</v>
      </c>
      <c r="L11" s="9" t="s">
        <v>21</v>
      </c>
      <c r="O11" s="8">
        <v>4</v>
      </c>
      <c r="P11" s="9" t="s">
        <v>21</v>
      </c>
    </row>
    <row r="12" spans="7:16" ht="17.25" thickBot="1" x14ac:dyDescent="0.35">
      <c r="K12" s="8">
        <v>5</v>
      </c>
      <c r="L12" s="9" t="s">
        <v>33</v>
      </c>
      <c r="O12" s="8">
        <v>5</v>
      </c>
      <c r="P12" s="9" t="s">
        <v>60</v>
      </c>
    </row>
    <row r="13" spans="7:16" ht="17.25" thickBot="1" x14ac:dyDescent="0.35">
      <c r="G13" s="66" t="s">
        <v>50</v>
      </c>
      <c r="H13" s="67"/>
      <c r="K13" s="6">
        <v>6</v>
      </c>
      <c r="L13" s="7" t="s">
        <v>21</v>
      </c>
      <c r="O13" s="6">
        <v>6</v>
      </c>
      <c r="P13" s="7" t="s">
        <v>21</v>
      </c>
    </row>
    <row r="14" spans="7:16" ht="17.25" thickBot="1" x14ac:dyDescent="0.35">
      <c r="G14" s="68" t="s">
        <v>25</v>
      </c>
      <c r="H14" s="69"/>
    </row>
    <row r="15" spans="7:16" x14ac:dyDescent="0.3">
      <c r="G15" s="4">
        <v>1</v>
      </c>
      <c r="H15" s="5" t="s">
        <v>22</v>
      </c>
      <c r="K15" s="66" t="s">
        <v>52</v>
      </c>
      <c r="L15" s="67"/>
      <c r="O15" s="66" t="s">
        <v>55</v>
      </c>
      <c r="P15" s="67"/>
    </row>
    <row r="16" spans="7:16" ht="17.25" thickBot="1" x14ac:dyDescent="0.35">
      <c r="G16" s="6">
        <v>2</v>
      </c>
      <c r="H16" s="7" t="s">
        <v>23</v>
      </c>
      <c r="K16" s="68" t="s">
        <v>26</v>
      </c>
      <c r="L16" s="69"/>
      <c r="O16" s="68" t="s">
        <v>54</v>
      </c>
      <c r="P16" s="69"/>
    </row>
    <row r="17" spans="7:16" x14ac:dyDescent="0.3">
      <c r="K17" s="4">
        <v>1</v>
      </c>
      <c r="L17" s="5" t="s">
        <v>22</v>
      </c>
      <c r="O17" s="4">
        <v>1</v>
      </c>
      <c r="P17" s="5" t="s">
        <v>22</v>
      </c>
    </row>
    <row r="18" spans="7:16" ht="17.25" thickBot="1" x14ac:dyDescent="0.35">
      <c r="K18" s="8">
        <v>2</v>
      </c>
      <c r="L18" s="9" t="s">
        <v>27</v>
      </c>
      <c r="O18" s="8">
        <v>2</v>
      </c>
      <c r="P18" s="9" t="s">
        <v>27</v>
      </c>
    </row>
    <row r="19" spans="7:16" x14ac:dyDescent="0.3">
      <c r="G19" s="66" t="s">
        <v>35</v>
      </c>
      <c r="H19" s="67"/>
      <c r="K19" s="8">
        <v>3</v>
      </c>
      <c r="L19" s="9" t="s">
        <v>28</v>
      </c>
      <c r="O19" s="8">
        <v>3</v>
      </c>
      <c r="P19" s="9" t="s">
        <v>28</v>
      </c>
    </row>
    <row r="20" spans="7:16" ht="17.25" thickBot="1" x14ac:dyDescent="0.35">
      <c r="G20" s="68" t="s">
        <v>36</v>
      </c>
      <c r="H20" s="69"/>
      <c r="K20" s="8">
        <v>4</v>
      </c>
      <c r="L20" s="9" t="s">
        <v>29</v>
      </c>
      <c r="O20" s="8">
        <v>4</v>
      </c>
      <c r="P20" s="9" t="s">
        <v>29</v>
      </c>
    </row>
    <row r="21" spans="7:16" ht="17.25" thickBot="1" x14ac:dyDescent="0.35">
      <c r="G21" s="4">
        <v>1</v>
      </c>
      <c r="H21" s="5" t="s">
        <v>37</v>
      </c>
      <c r="K21" s="6">
        <v>5</v>
      </c>
      <c r="L21" s="7" t="s">
        <v>21</v>
      </c>
      <c r="O21" s="6">
        <v>5</v>
      </c>
      <c r="P21" s="7" t="s">
        <v>21</v>
      </c>
    </row>
    <row r="22" spans="7:16" ht="17.25" thickBot="1" x14ac:dyDescent="0.35">
      <c r="G22" s="8">
        <v>2</v>
      </c>
      <c r="H22" s="9" t="s">
        <v>38</v>
      </c>
    </row>
    <row r="23" spans="7:16" ht="17.25" thickBot="1" x14ac:dyDescent="0.35">
      <c r="G23" s="6">
        <v>3</v>
      </c>
      <c r="H23" s="7" t="s">
        <v>21</v>
      </c>
      <c r="K23" s="66" t="s">
        <v>53</v>
      </c>
      <c r="L23" s="67"/>
      <c r="O23" s="66" t="s">
        <v>56</v>
      </c>
      <c r="P23" s="67"/>
    </row>
    <row r="24" spans="7:16" ht="17.25" thickBot="1" x14ac:dyDescent="0.35">
      <c r="K24" s="68" t="s">
        <v>34</v>
      </c>
      <c r="L24" s="69"/>
      <c r="O24" s="68" t="s">
        <v>34</v>
      </c>
      <c r="P24" s="69"/>
    </row>
    <row r="25" spans="7:16" ht="17.25" thickBot="1" x14ac:dyDescent="0.35">
      <c r="K25" s="4">
        <v>1</v>
      </c>
      <c r="L25" s="5" t="s">
        <v>39</v>
      </c>
      <c r="O25" s="4">
        <v>1</v>
      </c>
      <c r="P25" s="5" t="s">
        <v>39</v>
      </c>
    </row>
    <row r="26" spans="7:16" x14ac:dyDescent="0.3">
      <c r="G26" s="66" t="s">
        <v>61</v>
      </c>
      <c r="H26" s="67"/>
      <c r="K26" s="8">
        <v>2</v>
      </c>
      <c r="L26" s="9" t="s">
        <v>40</v>
      </c>
      <c r="O26" s="8">
        <v>2</v>
      </c>
      <c r="P26" s="9" t="s">
        <v>40</v>
      </c>
    </row>
    <row r="27" spans="7:16" ht="17.25" thickBot="1" x14ac:dyDescent="0.35">
      <c r="G27" s="68" t="s">
        <v>25</v>
      </c>
      <c r="H27" s="69"/>
      <c r="K27" s="8">
        <v>3</v>
      </c>
      <c r="L27" s="9" t="s">
        <v>41</v>
      </c>
      <c r="O27" s="8">
        <v>3</v>
      </c>
      <c r="P27" s="9" t="s">
        <v>41</v>
      </c>
    </row>
    <row r="28" spans="7:16" x14ac:dyDescent="0.3">
      <c r="G28" s="4">
        <v>1</v>
      </c>
      <c r="H28" s="10" t="s">
        <v>33</v>
      </c>
      <c r="K28" s="8">
        <v>4</v>
      </c>
      <c r="L28" s="9" t="s">
        <v>42</v>
      </c>
      <c r="O28" s="8">
        <v>4</v>
      </c>
      <c r="P28" s="9" t="s">
        <v>42</v>
      </c>
    </row>
    <row r="29" spans="7:16" ht="17.25" thickBot="1" x14ac:dyDescent="0.35">
      <c r="G29" s="6">
        <v>2</v>
      </c>
      <c r="H29" s="7" t="s">
        <v>21</v>
      </c>
      <c r="K29" s="8">
        <v>5</v>
      </c>
      <c r="L29" s="9" t="s">
        <v>43</v>
      </c>
      <c r="O29" s="8">
        <v>5</v>
      </c>
      <c r="P29" s="9" t="s">
        <v>43</v>
      </c>
    </row>
    <row r="30" spans="7:16" ht="17.25" thickBot="1" x14ac:dyDescent="0.35">
      <c r="K30" s="6">
        <v>6</v>
      </c>
      <c r="L30" s="7" t="s">
        <v>44</v>
      </c>
      <c r="O30" s="6">
        <v>6</v>
      </c>
      <c r="P30" s="7" t="s">
        <v>44</v>
      </c>
    </row>
  </sheetData>
  <mergeCells count="20">
    <mergeCell ref="G26:H26"/>
    <mergeCell ref="G27:H27"/>
    <mergeCell ref="O15:P15"/>
    <mergeCell ref="O16:P16"/>
    <mergeCell ref="O23:P23"/>
    <mergeCell ref="O24:P24"/>
    <mergeCell ref="G20:H20"/>
    <mergeCell ref="K23:L23"/>
    <mergeCell ref="K24:L24"/>
    <mergeCell ref="O6:P6"/>
    <mergeCell ref="O7:P7"/>
    <mergeCell ref="K6:L6"/>
    <mergeCell ref="K7:L7"/>
    <mergeCell ref="G19:H19"/>
    <mergeCell ref="G6:H6"/>
    <mergeCell ref="G7:H7"/>
    <mergeCell ref="G13:H13"/>
    <mergeCell ref="G14:H14"/>
    <mergeCell ref="K15:L15"/>
    <mergeCell ref="K16:L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workbookViewId="0">
      <selection activeCell="F21" sqref="F21"/>
    </sheetView>
  </sheetViews>
  <sheetFormatPr defaultRowHeight="16.5" x14ac:dyDescent="0.3"/>
  <cols>
    <col min="1" max="1" width="9" style="11"/>
    <col min="2" max="2" width="5.875" style="15" customWidth="1"/>
    <col min="3" max="3" width="11.125" style="3" bestFit="1" customWidth="1"/>
    <col min="4" max="5" width="9" style="15"/>
    <col min="6" max="6" width="53" style="3" customWidth="1"/>
    <col min="7" max="7" width="48.875" style="11" customWidth="1"/>
    <col min="8" max="16384" width="9" style="11"/>
  </cols>
  <sheetData>
    <row r="3" spans="2:7" ht="17.25" thickBot="1" x14ac:dyDescent="0.35"/>
    <row r="4" spans="2:7" s="12" customFormat="1" ht="17.25" thickBot="1" x14ac:dyDescent="0.35">
      <c r="B4" s="16" t="s">
        <v>62</v>
      </c>
      <c r="C4" s="17" t="s">
        <v>63</v>
      </c>
      <c r="D4" s="17" t="s">
        <v>64</v>
      </c>
      <c r="E4" s="17" t="s">
        <v>66</v>
      </c>
      <c r="F4" s="17" t="s">
        <v>69</v>
      </c>
      <c r="G4" s="13" t="s">
        <v>68</v>
      </c>
    </row>
    <row r="5" spans="2:7" ht="33" x14ac:dyDescent="0.3">
      <c r="B5" s="18">
        <v>1</v>
      </c>
      <c r="C5" s="19">
        <v>43716</v>
      </c>
      <c r="D5" s="20" t="s">
        <v>65</v>
      </c>
      <c r="E5" s="20" t="s">
        <v>67</v>
      </c>
      <c r="F5" s="29" t="s">
        <v>70</v>
      </c>
      <c r="G5" s="14" t="s">
        <v>71</v>
      </c>
    </row>
    <row r="6" spans="2:7" ht="33" x14ac:dyDescent="0.3">
      <c r="B6" s="21">
        <v>2</v>
      </c>
      <c r="C6" s="22">
        <v>43716</v>
      </c>
      <c r="D6" s="23" t="s">
        <v>72</v>
      </c>
      <c r="E6" s="23" t="s">
        <v>67</v>
      </c>
      <c r="F6" s="28" t="s">
        <v>73</v>
      </c>
      <c r="G6" s="30" t="s">
        <v>74</v>
      </c>
    </row>
    <row r="7" spans="2:7" x14ac:dyDescent="0.3">
      <c r="B7" s="21"/>
      <c r="C7" s="22"/>
      <c r="D7" s="23"/>
      <c r="E7" s="23"/>
      <c r="F7" s="28"/>
      <c r="G7" s="30"/>
    </row>
    <row r="8" spans="2:7" x14ac:dyDescent="0.3">
      <c r="B8" s="21"/>
      <c r="C8" s="22"/>
      <c r="D8" s="23"/>
      <c r="E8" s="23"/>
      <c r="F8" s="28"/>
      <c r="G8" s="30"/>
    </row>
    <row r="9" spans="2:7" x14ac:dyDescent="0.3">
      <c r="B9" s="21"/>
      <c r="C9" s="22"/>
      <c r="D9" s="23"/>
      <c r="E9" s="23"/>
      <c r="F9" s="28"/>
      <c r="G9" s="30"/>
    </row>
    <row r="10" spans="2:7" x14ac:dyDescent="0.3">
      <c r="B10" s="21"/>
      <c r="C10" s="22"/>
      <c r="D10" s="23"/>
      <c r="E10" s="23"/>
      <c r="F10" s="28"/>
      <c r="G10" s="30"/>
    </row>
    <row r="11" spans="2:7" x14ac:dyDescent="0.3">
      <c r="B11" s="21"/>
      <c r="C11" s="22"/>
      <c r="D11" s="23"/>
      <c r="E11" s="23"/>
      <c r="F11" s="28"/>
      <c r="G11" s="30"/>
    </row>
    <row r="12" spans="2:7" x14ac:dyDescent="0.3">
      <c r="B12" s="21"/>
      <c r="C12" s="22"/>
      <c r="D12" s="23"/>
      <c r="E12" s="23"/>
      <c r="F12" s="28"/>
      <c r="G12" s="30"/>
    </row>
    <row r="13" spans="2:7" x14ac:dyDescent="0.3">
      <c r="B13" s="21"/>
      <c r="C13" s="22"/>
      <c r="D13" s="23"/>
      <c r="E13" s="23"/>
      <c r="F13" s="28"/>
      <c r="G13" s="30"/>
    </row>
    <row r="14" spans="2:7" x14ac:dyDescent="0.3">
      <c r="B14" s="21"/>
      <c r="C14" s="22"/>
      <c r="D14" s="23"/>
      <c r="E14" s="23"/>
      <c r="F14" s="28"/>
      <c r="G14" s="30"/>
    </row>
    <row r="15" spans="2:7" x14ac:dyDescent="0.3">
      <c r="B15" s="21"/>
      <c r="C15" s="22"/>
      <c r="D15" s="23"/>
      <c r="E15" s="23"/>
      <c r="F15" s="28"/>
      <c r="G15" s="30"/>
    </row>
    <row r="16" spans="2:7" x14ac:dyDescent="0.3">
      <c r="B16" s="21"/>
      <c r="C16" s="22"/>
      <c r="D16" s="23"/>
      <c r="E16" s="23"/>
      <c r="F16" s="28"/>
      <c r="G16" s="30"/>
    </row>
    <row r="17" spans="2:7" x14ac:dyDescent="0.3">
      <c r="B17" s="21"/>
      <c r="C17" s="22"/>
      <c r="D17" s="23"/>
      <c r="E17" s="23"/>
      <c r="F17" s="28"/>
      <c r="G17" s="30"/>
    </row>
    <row r="18" spans="2:7" x14ac:dyDescent="0.3">
      <c r="B18" s="21"/>
      <c r="C18" s="22"/>
      <c r="D18" s="23"/>
      <c r="E18" s="23"/>
      <c r="F18" s="28"/>
      <c r="G18" s="30"/>
    </row>
    <row r="19" spans="2:7" x14ac:dyDescent="0.3">
      <c r="B19" s="21"/>
      <c r="C19" s="22"/>
      <c r="D19" s="23"/>
      <c r="E19" s="23"/>
      <c r="F19" s="28"/>
      <c r="G19" s="30"/>
    </row>
    <row r="20" spans="2:7" x14ac:dyDescent="0.3">
      <c r="B20" s="21"/>
      <c r="C20" s="22"/>
      <c r="D20" s="23"/>
      <c r="E20" s="23"/>
      <c r="F20" s="28"/>
      <c r="G20" s="30"/>
    </row>
    <row r="21" spans="2:7" x14ac:dyDescent="0.3">
      <c r="B21" s="21"/>
      <c r="C21" s="22"/>
      <c r="D21" s="23"/>
      <c r="E21" s="23"/>
      <c r="F21" s="28"/>
      <c r="G21" s="30"/>
    </row>
    <row r="22" spans="2:7" x14ac:dyDescent="0.3">
      <c r="B22" s="21"/>
      <c r="C22" s="22"/>
      <c r="D22" s="23"/>
      <c r="E22" s="23"/>
      <c r="F22" s="28"/>
      <c r="G22" s="30"/>
    </row>
    <row r="23" spans="2:7" x14ac:dyDescent="0.3">
      <c r="B23" s="21"/>
      <c r="C23" s="22"/>
      <c r="D23" s="23"/>
      <c r="E23" s="23"/>
      <c r="F23" s="28"/>
      <c r="G23" s="30"/>
    </row>
    <row r="24" spans="2:7" ht="17.25" thickBot="1" x14ac:dyDescent="0.35">
      <c r="B24" s="24"/>
      <c r="C24" s="25"/>
      <c r="D24" s="26"/>
      <c r="E24" s="26"/>
      <c r="F24" s="31"/>
      <c r="G24" s="32"/>
    </row>
    <row r="25" spans="2:7" x14ac:dyDescent="0.3">
      <c r="C25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9"/>
  <sheetViews>
    <sheetView workbookViewId="0">
      <selection activeCell="H10" sqref="H10"/>
    </sheetView>
  </sheetViews>
  <sheetFormatPr defaultRowHeight="16.5" x14ac:dyDescent="0.3"/>
  <sheetData>
    <row r="3" spans="3:14" ht="17.25" thickBot="1" x14ac:dyDescent="0.35"/>
    <row r="4" spans="3:14" x14ac:dyDescent="0.3">
      <c r="D4" t="s">
        <v>76</v>
      </c>
      <c r="E4">
        <v>10</v>
      </c>
      <c r="F4" t="s">
        <v>76</v>
      </c>
      <c r="G4">
        <v>30</v>
      </c>
      <c r="L4" s="36" t="s">
        <v>78</v>
      </c>
      <c r="M4" s="37">
        <v>10</v>
      </c>
      <c r="N4" s="38" t="s">
        <v>82</v>
      </c>
    </row>
    <row r="5" spans="3:14" ht="17.25" thickBot="1" x14ac:dyDescent="0.35">
      <c r="D5" t="s">
        <v>77</v>
      </c>
      <c r="E5">
        <v>30</v>
      </c>
      <c r="F5" t="s">
        <v>77</v>
      </c>
      <c r="G5">
        <v>30</v>
      </c>
      <c r="L5" s="39" t="s">
        <v>79</v>
      </c>
      <c r="M5" s="40">
        <v>30</v>
      </c>
      <c r="N5" s="41" t="s">
        <v>82</v>
      </c>
    </row>
    <row r="6" spans="3:14" ht="17.25" thickBot="1" x14ac:dyDescent="0.35">
      <c r="C6" t="s">
        <v>75</v>
      </c>
      <c r="L6" s="42"/>
      <c r="M6" s="43"/>
    </row>
    <row r="7" spans="3:14" ht="17.25" thickBot="1" x14ac:dyDescent="0.35">
      <c r="C7" s="33">
        <v>6</v>
      </c>
      <c r="D7" s="34">
        <f>$C7*E$5/(E$5+E$4)</f>
        <v>4.5</v>
      </c>
      <c r="E7" s="35">
        <f>255*D7/3.3</f>
        <v>347.72727272727275</v>
      </c>
      <c r="F7" s="34">
        <f>$C7*G$5/(G$5+G$4)</f>
        <v>3</v>
      </c>
      <c r="G7" s="35">
        <f>255*F7/3.3</f>
        <v>231.81818181818184</v>
      </c>
      <c r="L7" s="44" t="s">
        <v>80</v>
      </c>
      <c r="M7" s="45" t="s">
        <v>81</v>
      </c>
      <c r="N7" s="46" t="s">
        <v>83</v>
      </c>
    </row>
    <row r="8" spans="3:14" x14ac:dyDescent="0.3">
      <c r="C8">
        <v>5.9</v>
      </c>
      <c r="D8" s="34">
        <f t="shared" ref="D8:F18" si="0">$C8*E$5/(E$5+E$4)</f>
        <v>4.4249999999999998</v>
      </c>
      <c r="E8" s="35">
        <f t="shared" ref="E8:G18" si="1">255*D8/3.3</f>
        <v>341.93181818181819</v>
      </c>
      <c r="F8" s="34">
        <f t="shared" si="0"/>
        <v>2.95</v>
      </c>
      <c r="G8" s="35">
        <f t="shared" si="1"/>
        <v>227.95454545454547</v>
      </c>
      <c r="L8" s="47">
        <v>4.2</v>
      </c>
      <c r="M8" s="48">
        <v>3.15</v>
      </c>
      <c r="N8" s="49">
        <v>243.40909090909093</v>
      </c>
    </row>
    <row r="9" spans="3:14" x14ac:dyDescent="0.3">
      <c r="C9" s="33">
        <v>5.8</v>
      </c>
      <c r="D9" s="34">
        <f t="shared" si="0"/>
        <v>4.3499999999999996</v>
      </c>
      <c r="E9" s="35">
        <f t="shared" si="1"/>
        <v>336.13636363636363</v>
      </c>
      <c r="F9" s="34">
        <f t="shared" si="0"/>
        <v>2.9</v>
      </c>
      <c r="G9" s="35">
        <f t="shared" si="1"/>
        <v>224.09090909090909</v>
      </c>
      <c r="L9" s="50">
        <v>4.0999999999999996</v>
      </c>
      <c r="M9" s="51">
        <v>3.0749999999999997</v>
      </c>
      <c r="N9" s="35">
        <v>237.61363636363635</v>
      </c>
    </row>
    <row r="10" spans="3:14" x14ac:dyDescent="0.3">
      <c r="C10">
        <v>5.7</v>
      </c>
      <c r="D10" s="34">
        <f t="shared" si="0"/>
        <v>4.2750000000000004</v>
      </c>
      <c r="E10" s="35">
        <f t="shared" si="1"/>
        <v>330.34090909090912</v>
      </c>
      <c r="F10" s="34">
        <f t="shared" si="0"/>
        <v>2.85</v>
      </c>
      <c r="G10" s="35">
        <f t="shared" si="1"/>
        <v>220.22727272727275</v>
      </c>
      <c r="L10" s="50">
        <v>4</v>
      </c>
      <c r="M10" s="51">
        <v>3</v>
      </c>
      <c r="N10" s="35">
        <v>231.81818181818184</v>
      </c>
    </row>
    <row r="11" spans="3:14" x14ac:dyDescent="0.3">
      <c r="C11" s="33">
        <v>5.6</v>
      </c>
      <c r="D11" s="34">
        <f t="shared" si="0"/>
        <v>4.2</v>
      </c>
      <c r="E11" s="35">
        <f t="shared" si="1"/>
        <v>324.54545454545456</v>
      </c>
      <c r="F11" s="34">
        <f t="shared" si="0"/>
        <v>2.8</v>
      </c>
      <c r="G11" s="35">
        <f t="shared" si="1"/>
        <v>216.36363636363637</v>
      </c>
      <c r="L11" s="50">
        <v>3.9</v>
      </c>
      <c r="M11" s="51">
        <v>2.9249999999999998</v>
      </c>
      <c r="N11" s="35">
        <v>226.02272727272728</v>
      </c>
    </row>
    <row r="12" spans="3:14" x14ac:dyDescent="0.3">
      <c r="C12" s="55">
        <v>5.5</v>
      </c>
      <c r="D12" s="56">
        <f t="shared" si="0"/>
        <v>4.125</v>
      </c>
      <c r="E12" s="57">
        <f t="shared" si="1"/>
        <v>318.75</v>
      </c>
      <c r="F12" s="56">
        <f t="shared" si="0"/>
        <v>2.75</v>
      </c>
      <c r="G12" s="57">
        <f t="shared" si="1"/>
        <v>212.5</v>
      </c>
      <c r="L12" s="50">
        <v>3.8</v>
      </c>
      <c r="M12" s="51">
        <v>2.85</v>
      </c>
      <c r="N12" s="35">
        <v>220.22727272727275</v>
      </c>
    </row>
    <row r="13" spans="3:14" x14ac:dyDescent="0.3">
      <c r="C13" s="33">
        <v>5.4</v>
      </c>
      <c r="D13" s="34">
        <f t="shared" si="0"/>
        <v>4.05</v>
      </c>
      <c r="E13" s="35">
        <f t="shared" si="1"/>
        <v>312.9545454545455</v>
      </c>
      <c r="F13" s="34">
        <f t="shared" si="0"/>
        <v>2.7</v>
      </c>
      <c r="G13" s="35">
        <f t="shared" si="1"/>
        <v>208.63636363636365</v>
      </c>
      <c r="L13" s="50">
        <v>3.7</v>
      </c>
      <c r="M13" s="51">
        <v>2.7749999999999999</v>
      </c>
      <c r="N13" s="35">
        <v>214.43181818181819</v>
      </c>
    </row>
    <row r="14" spans="3:14" x14ac:dyDescent="0.3">
      <c r="C14">
        <v>5.3</v>
      </c>
      <c r="D14" s="34">
        <f t="shared" si="0"/>
        <v>3.9750000000000001</v>
      </c>
      <c r="E14" s="35">
        <f t="shared" si="1"/>
        <v>307.15909090909093</v>
      </c>
      <c r="F14" s="34">
        <f t="shared" si="0"/>
        <v>2.65</v>
      </c>
      <c r="G14" s="35">
        <f t="shared" si="1"/>
        <v>204.77272727272728</v>
      </c>
      <c r="L14" s="50">
        <v>3.6</v>
      </c>
      <c r="M14" s="51">
        <v>2.7</v>
      </c>
      <c r="N14" s="35">
        <v>208.63636363636365</v>
      </c>
    </row>
    <row r="15" spans="3:14" x14ac:dyDescent="0.3">
      <c r="C15" s="33">
        <v>5.2</v>
      </c>
      <c r="D15" s="34">
        <f t="shared" si="0"/>
        <v>3.9</v>
      </c>
      <c r="E15" s="35">
        <f t="shared" si="1"/>
        <v>301.36363636363637</v>
      </c>
      <c r="F15" s="34">
        <f t="shared" si="0"/>
        <v>2.6</v>
      </c>
      <c r="G15" s="35">
        <f t="shared" si="1"/>
        <v>200.90909090909091</v>
      </c>
      <c r="L15" s="50">
        <v>3.5</v>
      </c>
      <c r="M15" s="51">
        <v>2.625</v>
      </c>
      <c r="N15" s="35">
        <v>202.84090909090909</v>
      </c>
    </row>
    <row r="16" spans="3:14" x14ac:dyDescent="0.3">
      <c r="C16" s="62">
        <v>5.0999999999999996</v>
      </c>
      <c r="D16" s="63">
        <f t="shared" si="0"/>
        <v>3.8250000000000002</v>
      </c>
      <c r="E16" s="64">
        <f t="shared" si="1"/>
        <v>295.56818181818181</v>
      </c>
      <c r="F16" s="63">
        <f t="shared" si="0"/>
        <v>2.5499999999999998</v>
      </c>
      <c r="G16" s="64">
        <f t="shared" si="1"/>
        <v>197.04545454545456</v>
      </c>
      <c r="L16" s="50">
        <v>3.4</v>
      </c>
      <c r="M16" s="51">
        <v>2.5499999999999998</v>
      </c>
      <c r="N16" s="35">
        <v>197.04545454545456</v>
      </c>
    </row>
    <row r="17" spans="3:14" ht="17.25" thickBot="1" x14ac:dyDescent="0.35">
      <c r="C17" s="61">
        <v>5</v>
      </c>
      <c r="D17" s="59">
        <f t="shared" si="0"/>
        <v>3.75</v>
      </c>
      <c r="E17" s="60">
        <f t="shared" si="1"/>
        <v>289.77272727272731</v>
      </c>
      <c r="F17" s="59">
        <f t="shared" si="0"/>
        <v>2.5</v>
      </c>
      <c r="G17" s="60">
        <f t="shared" si="1"/>
        <v>193.18181818181819</v>
      </c>
      <c r="L17" s="52">
        <v>3.3</v>
      </c>
      <c r="M17" s="53">
        <v>2.4750000000000001</v>
      </c>
      <c r="N17" s="54">
        <v>191.25</v>
      </c>
    </row>
    <row r="18" spans="3:14" x14ac:dyDescent="0.3">
      <c r="C18">
        <v>4.9000000000000004</v>
      </c>
      <c r="D18" s="34">
        <f t="shared" si="0"/>
        <v>3.6749999999999998</v>
      </c>
      <c r="E18" s="35">
        <f t="shared" si="1"/>
        <v>283.97727272727275</v>
      </c>
      <c r="F18" s="34">
        <f t="shared" si="0"/>
        <v>2.4500000000000002</v>
      </c>
      <c r="G18" s="35">
        <f t="shared" si="1"/>
        <v>189.31818181818184</v>
      </c>
    </row>
    <row r="19" spans="3:14" x14ac:dyDescent="0.3">
      <c r="C19" s="33">
        <v>4.8</v>
      </c>
      <c r="D19" s="34">
        <f t="shared" ref="D19" si="2">$C19*E$5/(E$5+E$4)</f>
        <v>3.6</v>
      </c>
      <c r="E19" s="35">
        <f t="shared" ref="E19" si="3">255*D19/3.3</f>
        <v>278.18181818181819</v>
      </c>
      <c r="F19" s="34">
        <f t="shared" ref="F19" si="4">$C19*G$5/(G$5+G$4)</f>
        <v>2.4</v>
      </c>
      <c r="G19" s="35">
        <f t="shared" ref="G19" si="5">255*F19/3.3</f>
        <v>185.45454545454547</v>
      </c>
    </row>
    <row r="20" spans="3:14" x14ac:dyDescent="0.3">
      <c r="C20">
        <v>4.7</v>
      </c>
      <c r="D20" s="34">
        <f t="shared" ref="D20" si="6">$C20*E$5/(E$5+E$4)</f>
        <v>3.5249999999999999</v>
      </c>
      <c r="E20" s="35">
        <f t="shared" ref="E20" si="7">255*D20/3.3</f>
        <v>272.38636363636363</v>
      </c>
      <c r="F20" s="34">
        <f t="shared" ref="F20" si="8">$C20*G$5/(G$5+G$4)</f>
        <v>2.35</v>
      </c>
      <c r="G20" s="35">
        <f t="shared" ref="G20" si="9">255*F20/3.3</f>
        <v>181.59090909090909</v>
      </c>
    </row>
    <row r="21" spans="3:14" x14ac:dyDescent="0.3">
      <c r="C21" s="33">
        <v>4.5999999999999996</v>
      </c>
      <c r="D21" s="34">
        <f t="shared" ref="D21" si="10">$C21*E$5/(E$5+E$4)</f>
        <v>3.45</v>
      </c>
      <c r="E21" s="35">
        <f t="shared" ref="E21" si="11">255*D21/3.3</f>
        <v>266.59090909090912</v>
      </c>
      <c r="F21" s="34">
        <f t="shared" ref="F21" si="12">$C21*G$5/(G$5+G$4)</f>
        <v>2.2999999999999998</v>
      </c>
      <c r="G21" s="35">
        <f t="shared" ref="G21" si="13">255*F21/3.3</f>
        <v>177.72727272727275</v>
      </c>
    </row>
    <row r="22" spans="3:14" x14ac:dyDescent="0.3">
      <c r="C22">
        <v>4.5000000000000098</v>
      </c>
      <c r="D22" s="34">
        <f t="shared" ref="D22" si="14">$C22*E$5/(E$5+E$4)</f>
        <v>3.3750000000000071</v>
      </c>
      <c r="E22" s="35">
        <f t="shared" ref="E22" si="15">255*D22/3.3</f>
        <v>260.79545454545513</v>
      </c>
      <c r="F22" s="34">
        <f t="shared" ref="F22" si="16">$C22*G$5/(G$5+G$4)</f>
        <v>2.2500000000000049</v>
      </c>
      <c r="G22" s="35">
        <f t="shared" ref="G22" si="17">255*F22/3.3</f>
        <v>173.86363636363674</v>
      </c>
    </row>
    <row r="23" spans="3:14" x14ac:dyDescent="0.3">
      <c r="C23" s="33">
        <v>4.4000000000000101</v>
      </c>
      <c r="D23" s="34">
        <f t="shared" ref="D23" si="18">$C23*E$5/(E$5+E$4)</f>
        <v>3.3000000000000078</v>
      </c>
      <c r="E23" s="35">
        <f t="shared" ref="E23" si="19">255*D23/3.3</f>
        <v>255.00000000000063</v>
      </c>
      <c r="F23" s="34">
        <f t="shared" ref="F23" si="20">$C23*G$5/(G$5+G$4)</f>
        <v>2.2000000000000051</v>
      </c>
      <c r="G23" s="35">
        <f t="shared" ref="G23" si="21">255*F23/3.3</f>
        <v>170.0000000000004</v>
      </c>
    </row>
    <row r="24" spans="3:14" x14ac:dyDescent="0.3">
      <c r="C24">
        <v>4.3000000000000096</v>
      </c>
      <c r="D24" s="34">
        <f t="shared" ref="D24:D29" si="22">$C24*E$5/(E$5+E$4)</f>
        <v>3.2250000000000072</v>
      </c>
      <c r="E24" s="35">
        <f t="shared" ref="E24:E29" si="23">255*D24/3.3</f>
        <v>249.20454545454601</v>
      </c>
      <c r="F24" s="34">
        <f t="shared" ref="F24:F29" si="24">$C24*G$5/(G$5+G$4)</f>
        <v>2.1500000000000048</v>
      </c>
      <c r="G24" s="35">
        <f t="shared" ref="G24:G29" si="25">255*F24/3.3</f>
        <v>166.13636363636402</v>
      </c>
    </row>
    <row r="25" spans="3:14" x14ac:dyDescent="0.3">
      <c r="C25" s="33">
        <v>4.2000000000000099</v>
      </c>
      <c r="D25" s="34">
        <f t="shared" si="22"/>
        <v>3.1500000000000075</v>
      </c>
      <c r="E25" s="35">
        <f t="shared" si="23"/>
        <v>243.4090909090915</v>
      </c>
      <c r="F25" s="34">
        <f t="shared" si="24"/>
        <v>2.100000000000005</v>
      </c>
      <c r="G25" s="35">
        <f t="shared" si="25"/>
        <v>162.27272727272765</v>
      </c>
    </row>
    <row r="26" spans="3:14" x14ac:dyDescent="0.3">
      <c r="C26">
        <v>4.1000000000000103</v>
      </c>
      <c r="D26" s="34">
        <f t="shared" si="22"/>
        <v>3.0750000000000077</v>
      </c>
      <c r="E26" s="35">
        <f t="shared" si="23"/>
        <v>237.61363636363697</v>
      </c>
      <c r="F26" s="34">
        <f t="shared" si="24"/>
        <v>2.0500000000000052</v>
      </c>
      <c r="G26" s="35">
        <f t="shared" si="25"/>
        <v>158.40909090909133</v>
      </c>
    </row>
    <row r="27" spans="3:14" x14ac:dyDescent="0.3">
      <c r="C27" s="58">
        <v>4.0000000000000098</v>
      </c>
      <c r="D27" s="56">
        <f t="shared" si="22"/>
        <v>3.0000000000000075</v>
      </c>
      <c r="E27" s="57">
        <f t="shared" si="23"/>
        <v>231.81818181818241</v>
      </c>
      <c r="F27" s="56">
        <f t="shared" si="24"/>
        <v>2.0000000000000049</v>
      </c>
      <c r="G27" s="57">
        <f t="shared" si="25"/>
        <v>154.54545454545493</v>
      </c>
    </row>
    <row r="28" spans="3:14" x14ac:dyDescent="0.3">
      <c r="C28">
        <v>3.9000000000000101</v>
      </c>
      <c r="D28" s="34">
        <f t="shared" si="22"/>
        <v>2.9250000000000074</v>
      </c>
      <c r="E28" s="35">
        <f t="shared" si="23"/>
        <v>226.02272727272788</v>
      </c>
      <c r="F28" s="34">
        <f t="shared" si="24"/>
        <v>1.9500000000000051</v>
      </c>
      <c r="G28" s="35">
        <f t="shared" si="25"/>
        <v>150.68181818181858</v>
      </c>
    </row>
    <row r="29" spans="3:14" x14ac:dyDescent="0.3">
      <c r="C29" s="33">
        <v>3.80000000000001</v>
      </c>
      <c r="D29" s="34">
        <f t="shared" si="22"/>
        <v>2.8500000000000076</v>
      </c>
      <c r="E29" s="35">
        <f t="shared" si="23"/>
        <v>220.22727272727332</v>
      </c>
      <c r="F29" s="34">
        <f t="shared" si="24"/>
        <v>1.900000000000005</v>
      </c>
      <c r="G29" s="35">
        <f t="shared" si="25"/>
        <v>146.81818181818221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tabSelected="1" workbookViewId="0">
      <selection activeCell="J14" sqref="I14:J15"/>
    </sheetView>
  </sheetViews>
  <sheetFormatPr defaultRowHeight="16.5" x14ac:dyDescent="0.3"/>
  <cols>
    <col min="2" max="2" width="5.75" customWidth="1"/>
  </cols>
  <sheetData>
    <row r="3" spans="2:5" x14ac:dyDescent="0.3">
      <c r="B3" s="43" t="s">
        <v>87</v>
      </c>
    </row>
    <row r="4" spans="2:5" x14ac:dyDescent="0.3">
      <c r="C4" s="70" t="s">
        <v>85</v>
      </c>
      <c r="D4" s="70">
        <v>8</v>
      </c>
      <c r="E4" s="70">
        <v>5</v>
      </c>
    </row>
    <row r="5" spans="2:5" x14ac:dyDescent="0.3">
      <c r="C5" s="70" t="s">
        <v>84</v>
      </c>
      <c r="D5" s="70">
        <v>10</v>
      </c>
      <c r="E5" s="70">
        <v>10</v>
      </c>
    </row>
    <row r="6" spans="2:5" x14ac:dyDescent="0.3">
      <c r="C6" s="70" t="s">
        <v>86</v>
      </c>
      <c r="D6" s="71">
        <f>(D4/1.255-1)*D5</f>
        <v>53.745019920318732</v>
      </c>
      <c r="E6" s="71">
        <f>(E4/1.255-1)*E5</f>
        <v>29.840637450199207</v>
      </c>
    </row>
    <row r="8" spans="2:5" x14ac:dyDescent="0.3">
      <c r="B8" s="43" t="s">
        <v>88</v>
      </c>
    </row>
    <row r="9" spans="2:5" x14ac:dyDescent="0.3">
      <c r="C9" s="70" t="s">
        <v>84</v>
      </c>
      <c r="D9" s="70">
        <v>10</v>
      </c>
      <c r="E9" s="70">
        <v>10</v>
      </c>
    </row>
    <row r="10" spans="2:5" x14ac:dyDescent="0.3">
      <c r="C10" s="70" t="s">
        <v>86</v>
      </c>
      <c r="D10" s="70">
        <v>56</v>
      </c>
      <c r="E10" s="70">
        <v>30</v>
      </c>
    </row>
    <row r="11" spans="2:5" x14ac:dyDescent="0.3">
      <c r="C11" s="70" t="s">
        <v>85</v>
      </c>
      <c r="D11" s="70">
        <f>(D10/D9+1)*1.255</f>
        <v>8.2829999999999995</v>
      </c>
      <c r="E11" s="70">
        <f>(E10/E9+1)*1.255</f>
        <v>5.0199999999999996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Function</vt:lpstr>
      <vt:lpstr>Block Diagram</vt:lpstr>
      <vt:lpstr>Issue</vt:lpstr>
      <vt:lpstr>ADC</vt:lpstr>
      <vt:lpstr>LM2735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2020-04-06T13:49:03Z</dcterms:modified>
</cp:coreProperties>
</file>