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20171116_Plasma_Generator\1_Plasma_Pipette\1_Schematic\"/>
    </mc:Choice>
  </mc:AlternateContent>
  <bookViews>
    <workbookView xWindow="360" yWindow="75" windowWidth="28035" windowHeight="12780"/>
  </bookViews>
  <sheets>
    <sheet name="Plasma_Gen_Transformer_SCH_V1.0" sheetId="1" r:id="rId1"/>
  </sheets>
  <definedNames>
    <definedName name="_xlnm._FilterDatabase" localSheetId="0">Plasma_Gen_Transformer_SCH_V1.0!$B$5:$R$5</definedName>
  </definedNames>
  <calcPr calcId="152511"/>
</workbook>
</file>

<file path=xl/calcChain.xml><?xml version="1.0" encoding="utf-8"?>
<calcChain xmlns="http://schemas.openxmlformats.org/spreadsheetml/2006/main">
  <c r="L20" i="1" l="1"/>
  <c r="L21" i="1" s="1"/>
  <c r="L19" i="1"/>
  <c r="J20" i="1"/>
  <c r="J19" i="1"/>
  <c r="J21" i="1" s="1"/>
  <c r="L11" i="1"/>
  <c r="L10" i="1"/>
  <c r="L9" i="1"/>
  <c r="L13" i="1" s="1"/>
  <c r="L8" i="1"/>
  <c r="L7" i="1"/>
  <c r="L6" i="1"/>
  <c r="J11" i="1"/>
  <c r="J10" i="1"/>
  <c r="J9" i="1"/>
  <c r="J8" i="1"/>
  <c r="J6" i="1"/>
  <c r="J7" i="1"/>
  <c r="J13" i="1" s="1"/>
</calcChain>
</file>

<file path=xl/sharedStrings.xml><?xml version="1.0" encoding="utf-8"?>
<sst xmlns="http://schemas.openxmlformats.org/spreadsheetml/2006/main" count="108" uniqueCount="72">
  <si>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</si>
  <si>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</si>
  <si>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</si>
  <si>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</si>
  <si>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</si>
  <si>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</si>
  <si>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</si>
  <si>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</si>
  <si>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</si>
  <si>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</si>
  <si>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</si>
  <si>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MVG16VC220MF80</t>
  </si>
  <si>
    <t>SAMYOUNG</t>
  </si>
  <si>
    <t>220uF 16V ALUMINUM CAPACITORS 6.3pi</t>
  </si>
  <si>
    <t>C16</t>
  </si>
  <si>
    <t>7.7mm</t>
  </si>
  <si>
    <t>6.6x6.6</t>
  </si>
  <si>
    <t>C-1005</t>
  </si>
  <si>
    <t>0.1uF</t>
  </si>
  <si>
    <t>MURATA</t>
  </si>
  <si>
    <t>GRM155R71C104KA88D</t>
  </si>
  <si>
    <t>CAP CER 0.1uF 16V 10% X7R 0402</t>
  </si>
  <si>
    <t>C21</t>
  </si>
  <si>
    <t>0.55mm</t>
  </si>
  <si>
    <t>1.0x0.5</t>
  </si>
  <si>
    <t>R-1005</t>
  </si>
  <si>
    <t>100K</t>
  </si>
  <si>
    <t>WALSIN</t>
  </si>
  <si>
    <t>WR04X1003FTL</t>
  </si>
  <si>
    <t>RES SMD 100K OHM 1% 1/16W 0402</t>
  </si>
  <si>
    <t>R2,R3</t>
  </si>
  <si>
    <t>0.40mm</t>
  </si>
  <si>
    <t>NTD5802N</t>
  </si>
  <si>
    <t>ON Semiconductor</t>
  </si>
  <si>
    <t>Power MOSFET 40V, Single N-Channel, 101A DPAK</t>
  </si>
  <si>
    <t>Q1,Q5</t>
  </si>
  <si>
    <t>2.38mm</t>
  </si>
  <si>
    <t>6.73x6.22</t>
  </si>
  <si>
    <t>53398-0471</t>
  </si>
  <si>
    <t>Molex</t>
  </si>
  <si>
    <t>J2</t>
  </si>
  <si>
    <t>4.2mm</t>
  </si>
  <si>
    <t>12512WS-04B</t>
  </si>
  <si>
    <t>7.5x3.6</t>
  </si>
  <si>
    <t>PAD_5X5</t>
  </si>
  <si>
    <t>P1</t>
  </si>
  <si>
    <t>HOLE3.0</t>
  </si>
  <si>
    <t>CTX2106XX-R</t>
  </si>
  <si>
    <t>CTX210605-R</t>
  </si>
  <si>
    <t>COOPER Bussmann</t>
  </si>
  <si>
    <t>TRANSFORMER CCFL 6W</t>
  </si>
  <si>
    <t>TX3</t>
  </si>
  <si>
    <t>7.1mm</t>
  </si>
  <si>
    <t>26x16.5</t>
  </si>
  <si>
    <t xml:space="preserve"> Part Type Report1 for Plasma_Gen_Transformer_SCH_V1.0_20180203.sch on 2018-02-03 오후 10:52:04</t>
  </si>
  <si>
    <t xml:space="preserve"> Design Part Type count: 7</t>
  </si>
  <si>
    <t>5.0x5.0</t>
    <phoneticPr fontId="19" type="noConversion"/>
  </si>
  <si>
    <t>PCB Solder PAD 5x5</t>
    <phoneticPr fontId="19" type="noConversion"/>
  </si>
  <si>
    <t>Unit Cost</t>
  </si>
  <si>
    <t>Cost</t>
  </si>
  <si>
    <t>MOQ</t>
  </si>
  <si>
    <t>50058-8000</t>
  </si>
  <si>
    <t>CRIMP TERMINAL 51021용 (1.25mm) AWG 28,30,32</t>
  </si>
  <si>
    <t>1.25mm 4-Pin Housing, Female</t>
    <phoneticPr fontId="19" type="noConversion"/>
  </si>
  <si>
    <t>51021-0400</t>
    <phoneticPr fontId="19" type="noConversion"/>
  </si>
  <si>
    <t>Agency</t>
    <phoneticPr fontId="19" type="noConversion"/>
  </si>
  <si>
    <t>디바이스마트</t>
    <phoneticPr fontId="19" type="noConversion"/>
  </si>
  <si>
    <t>ICbanQ</t>
  </si>
  <si>
    <t>-</t>
    <phoneticPr fontId="19" type="noConversion"/>
  </si>
  <si>
    <t>1.25mm 4-Pin SMD Straght 1A HEADER</t>
    <phoneticPr fontId="19" type="noConversion"/>
  </si>
  <si>
    <t>구매수량</t>
  </si>
  <si>
    <t>2,2,2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</si>
</sst>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5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2" fillId="0" borderId="0"/>
  </cellStyleXfs>
  <cellXfs count="66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33" borderId="12" xfId="0" applyFill="1" applyBorder="1">
      <alignment vertical="center"/>
    </xf>
    <xf numFmtId="0" fontId="0" fillId="35" borderId="16" xfId="0" applyFill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18" fillId="0" borderId="12" xfId="48" applyFont="1" applyFill="1" applyBorder="1" applyAlignment="1">
      <alignment horizontal="center"/>
    </xf>
    <xf numFmtId="0" fontId="0" fillId="33" borderId="15" xfId="0" applyFill="1" applyBorder="1">
      <alignment vertical="center"/>
    </xf>
    <xf numFmtId="0" fontId="18" fillId="0" borderId="17" xfId="48" applyFont="1" applyFill="1" applyBorder="1" applyAlignment="1">
      <alignment horizontal="center"/>
    </xf>
    <xf numFmtId="41" fontId="0" fillId="0" borderId="14" xfId="1" applyFont="1" applyBorder="1" applyAlignment="1">
      <alignment horizontal="center" vertical="center"/>
    </xf>
    <xf numFmtId="0" fontId="18" fillId="0" borderId="14" xfId="48" applyFont="1" applyFill="1" applyBorder="1" applyAlignment="1">
      <alignment horizontal="center"/>
    </xf>
    <xf numFmtId="0" fontId="0" fillId="35" borderId="17" xfId="0" applyFill="1" applyBorder="1">
      <alignment vertical="center"/>
    </xf>
    <xf numFmtId="49" fontId="18" fillId="34" borderId="19" xfId="0" applyNumberFormat="1" applyFont="1" applyFill="1" applyBorder="1" applyAlignment="1">
      <alignment horizontal="center" vertical="center"/>
    </xf>
    <xf numFmtId="0" fontId="0" fillId="35" borderId="16" xfId="0" applyFill="1" applyBorder="1">
      <alignment vertical="center"/>
    </xf>
    <xf numFmtId="49" fontId="18" fillId="34" borderId="19" xfId="0" applyNumberFormat="1" applyFont="1" applyFill="1" applyBorder="1" applyAlignment="1">
      <alignment horizontal="center" vertical="center"/>
    </xf>
    <xf numFmtId="49" fontId="18" fillId="34" borderId="19" xfId="0" applyNumberFormat="1" applyFont="1" applyFill="1" applyBorder="1" applyAlignment="1">
      <alignment horizontal="center" vertical="center"/>
    </xf>
    <xf numFmtId="49" fontId="18" fillId="34" borderId="19" xfId="0" applyNumberFormat="1" applyFont="1" applyFill="1" applyBorder="1" applyAlignment="1">
      <alignment horizontal="center" vertical="center"/>
    </xf>
    <xf numFmtId="49" fontId="18" fillId="34" borderId="19" xfId="0" applyNumberFormat="1" applyFont="1" applyFill="1" applyBorder="1" applyAlignment="1">
      <alignment horizontal="center" vertical="center"/>
    </xf>
    <xf numFmtId="49" fontId="18" fillId="34" borderId="19" xfId="0" applyNumberFormat="1" applyFont="1" applyFill="1" applyBorder="1" applyAlignment="1">
      <alignment horizontal="center" vertical="center"/>
    </xf>
    <xf numFmtId="49" fontId="18" fillId="34" borderId="19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34" borderId="19" xfId="0" applyNumberFormat="1" applyFont="1" applyFill="1" applyBorder="1" applyAlignment="1">
      <alignment horizontal="center" vertical="center"/>
    </xf>
    <xf numFmtId="49" fontId="18" fillId="34" borderId="20" xfId="0" applyNumberFormat="1" applyFont="1" applyFill="1" applyBorder="1" applyAlignment="1">
      <alignment horizontal="center" vertical="center"/>
    </xf>
    <xf numFmtId="49" fontId="18" fillId="34" borderId="19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35" borderId="16" xfId="0" applyFill="1" applyBorder="1" applyAlignment="1">
      <alignment horizontal="center" vertical="center"/>
    </xf>
    <xf numFmtId="0" fontId="0" fillId="35" borderId="21" xfId="0" applyFill="1" applyBorder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49" fontId="18" fillId="34" borderId="18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1" fontId="18" fillId="0" borderId="0" xfId="0" applyNumberFormat="1" applyFont="1">
      <alignment vertical="center"/>
    </xf>
    <xf numFmtId="0" fontId="0" fillId="0" borderId="11" xfId="0" quotePrefix="1" applyBorder="1" applyAlignment="1">
      <alignment horizontal="center" vertical="center"/>
    </xf>
    <xf numFmtId="0" fontId="0" fillId="0" borderId="0" xfId="0">
      <alignment vertical="center"/>
    </xf>
    <xf numFmtId="41" fontId="0" fillId="0" borderId="14" xfId="1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1" xfId="1" applyFont="1" applyBorder="1">
      <alignment vertical="center"/>
    </xf>
    <xf numFmtId="0" fontId="0" fillId="0" borderId="10" xfId="0" applyBorder="1">
      <alignment vertical="center"/>
    </xf>
    <xf numFmtId="41" fontId="0" fillId="0" borderId="16" xfId="1" applyFont="1" applyBorder="1">
      <alignment vertical="center"/>
    </xf>
    <xf numFmtId="49" fontId="18" fillId="34" borderId="18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49" fontId="18" fillId="34" borderId="19" xfId="0" applyNumberFormat="1" applyFont="1" applyFill="1" applyBorder="1" applyAlignment="1">
      <alignment horizontal="center" vertical="center"/>
    </xf>
    <xf numFmtId="0" fontId="0" fillId="33" borderId="14" xfId="0" applyFill="1" applyBorder="1">
      <alignment vertical="center"/>
    </xf>
    <xf numFmtId="0" fontId="0" fillId="0" borderId="21" xfId="0" applyBorder="1">
      <alignment vertical="center"/>
    </xf>
    <xf numFmtId="0" fontId="0" fillId="0" borderId="16" xfId="0" quotePrefix="1" applyBorder="1" applyAlignment="1">
      <alignment horizontal="center" vertical="center"/>
    </xf>
    <xf numFmtId="41" fontId="18" fillId="0" borderId="0" xfId="0" applyNumberFormat="1" applyFont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0" fontId="18" fillId="0" borderId="14" xfId="48" applyFont="1" applyBorder="1" applyAlignment="1">
      <alignment horizontal="center"/>
    </xf>
    <xf numFmtId="0" fontId="18" fillId="0" borderId="11" xfId="48" applyFont="1" applyFill="1" applyBorder="1" applyAlignment="1">
      <alignment horizontal="center"/>
    </xf>
    <xf numFmtId="41" fontId="18" fillId="0" borderId="14" xfId="1" applyFont="1" applyBorder="1" applyAlignment="1">
      <alignment horizontal="center" vertical="center"/>
    </xf>
    <xf numFmtId="0" fontId="21" fillId="0" borderId="11" xfId="48" applyFill="1" applyBorder="1" applyAlignment="1">
      <alignment horizontal="center"/>
    </xf>
    <xf numFmtId="0" fontId="21" fillId="0" borderId="16" xfId="48" applyFill="1" applyBorder="1" applyAlignment="1">
      <alignment horizontal="center"/>
    </xf>
    <xf numFmtId="0" fontId="21" fillId="0" borderId="14" xfId="48" applyFill="1" applyBorder="1" applyAlignment="1">
      <alignment horizontal="center"/>
    </xf>
    <xf numFmtId="0" fontId="21" fillId="0" borderId="16" xfId="48" applyFill="1" applyBorder="1"/>
    <xf numFmtId="0" fontId="18" fillId="34" borderId="19" xfId="48" applyFont="1" applyFill="1" applyBorder="1" applyAlignment="1">
      <alignment horizontal="center" vertical="center"/>
    </xf>
    <xf numFmtId="0" fontId="18" fillId="34" borderId="20" xfId="48" applyFont="1" applyFill="1" applyBorder="1" applyAlignment="1">
      <alignment horizontal="center" vertical="center"/>
    </xf>
    <xf numFmtId="0" fontId="21" fillId="0" borderId="11" xfId="48" applyFill="1" applyBorder="1"/>
  </cellXfs>
  <cellStyles count="54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메모 2" xfId="44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9"/>
    <cellStyle name="쉼표 [0] 2 2" xfId="51"/>
    <cellStyle name="쉼표 [0] 3" xfId="50"/>
    <cellStyle name="쉼표 [0] 4" xfId="45"/>
    <cellStyle name="쉼표 [0] 5" xfId="47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2"/>
    <cellStyle name="제목 6" xfId="43"/>
    <cellStyle name="좋음" xfId="7" builtinId="26" customBuiltin="1"/>
    <cellStyle name="출력" xfId="11" builtinId="21" customBuiltin="1"/>
    <cellStyle name="표준" xfId="0" builtinId="0"/>
    <cellStyle name="표준 10" xfId="53"/>
    <cellStyle name="표준 2" xfId="46"/>
    <cellStyle name="표준 3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tabSelected="1" workbookViewId="0">
      <selection activeCell="K23" sqref="K23:K24"/>
    </sheetView>
  </sheetViews>
  <sheetFormatPr defaultRowHeight="16.5" x14ac:dyDescent="0.3"/>
  <cols>
    <col min="1" max="1" width="4" customWidth="1"/>
    <col min="2" max="2" width="4.875" customWidth="1"/>
    <col min="3" max="3" width="18.875" bestFit="1" customWidth="1"/>
    <col min="4" max="4" width="19.375" bestFit="1" customWidth="1"/>
    <col min="5" max="5" width="23.125" bestFit="1" customWidth="1"/>
    <col min="6" max="6" width="49.125" bestFit="1" customWidth="1"/>
    <col min="7" max="7" width="16.625" bestFit="1" customWidth="1"/>
    <col min="8" max="8" width="7.5" style="46" bestFit="1" customWidth="1"/>
    <col min="10" max="11" width="9" style="19"/>
    <col min="12" max="12" width="9" style="27"/>
    <col min="13" max="13" width="14.75" style="46" bestFit="1" customWidth="1"/>
    <col min="14" max="14" width="14.75" style="46" customWidth="1"/>
    <col min="15" max="15" width="9.125" bestFit="1" customWidth="1"/>
    <col min="16" max="16" width="9.75" bestFit="1" customWidth="1"/>
    <col min="17" max="18" width="18.875" bestFit="1" customWidth="1"/>
  </cols>
  <sheetData>
    <row r="1" spans="2:18" s="1" customFormat="1" x14ac:dyDescent="0.3">
      <c r="B1" s="1" t="s">
        <v>54</v>
      </c>
      <c r="H1" s="45"/>
      <c r="J1" s="20"/>
      <c r="K1" s="20"/>
      <c r="L1" s="28"/>
      <c r="M1" s="45"/>
      <c r="N1" s="45"/>
    </row>
    <row r="4" spans="2:18" ht="17.25" thickBot="1" x14ac:dyDescent="0.35"/>
    <row r="5" spans="2:18" ht="17.25" thickBot="1" x14ac:dyDescent="0.35">
      <c r="B5" s="32" t="s">
        <v>0</v>
      </c>
      <c r="C5" s="11" t="s">
        <v>2</v>
      </c>
      <c r="D5" s="13" t="s">
        <v>3</v>
      </c>
      <c r="E5" s="13" t="s">
        <v>4</v>
      </c>
      <c r="F5" s="14" t="s">
        <v>5</v>
      </c>
      <c r="G5" s="15" t="s">
        <v>7</v>
      </c>
      <c r="H5" s="50" t="s">
        <v>6</v>
      </c>
      <c r="I5" s="16" t="s">
        <v>58</v>
      </c>
      <c r="J5" s="23" t="s">
        <v>59</v>
      </c>
      <c r="K5" s="50" t="s">
        <v>60</v>
      </c>
      <c r="L5" s="50" t="s">
        <v>59</v>
      </c>
      <c r="M5" s="50" t="s">
        <v>65</v>
      </c>
      <c r="N5" s="63" t="s">
        <v>70</v>
      </c>
      <c r="O5" s="17" t="s">
        <v>10</v>
      </c>
      <c r="P5" s="18" t="s">
        <v>8</v>
      </c>
      <c r="Q5" s="21" t="s">
        <v>1</v>
      </c>
      <c r="R5" s="22" t="s">
        <v>9</v>
      </c>
    </row>
    <row r="6" spans="2:18" x14ac:dyDescent="0.3">
      <c r="B6" s="31">
        <v>1</v>
      </c>
      <c r="C6" s="30" t="s">
        <v>11</v>
      </c>
      <c r="D6" s="30" t="s">
        <v>12</v>
      </c>
      <c r="E6" s="30" t="s">
        <v>11</v>
      </c>
      <c r="F6" s="30" t="s">
        <v>13</v>
      </c>
      <c r="G6" s="30" t="s">
        <v>14</v>
      </c>
      <c r="H6" s="39">
        <v>1</v>
      </c>
      <c r="I6" s="41">
        <v>90</v>
      </c>
      <c r="J6" s="41">
        <f>H6*I6</f>
        <v>90</v>
      </c>
      <c r="K6" s="30">
        <v>10</v>
      </c>
      <c r="L6" s="41">
        <f t="shared" ref="L6:L11" si="0">IF(H6&gt;K6,H6*I6,K6*I6)</f>
        <v>900</v>
      </c>
      <c r="M6" s="55" t="s">
        <v>66</v>
      </c>
      <c r="N6" s="57">
        <v>50</v>
      </c>
      <c r="O6" s="24" t="s">
        <v>16</v>
      </c>
      <c r="P6" s="24" t="s">
        <v>15</v>
      </c>
      <c r="Q6" s="30" t="s">
        <v>11</v>
      </c>
      <c r="R6" s="2" t="s">
        <v>11</v>
      </c>
    </row>
    <row r="7" spans="2:18" x14ac:dyDescent="0.3">
      <c r="B7" s="29">
        <v>2</v>
      </c>
      <c r="C7" s="33" t="s">
        <v>18</v>
      </c>
      <c r="D7" s="33" t="s">
        <v>19</v>
      </c>
      <c r="E7" s="33" t="s">
        <v>20</v>
      </c>
      <c r="F7" s="33" t="s">
        <v>21</v>
      </c>
      <c r="G7" s="33" t="s">
        <v>22</v>
      </c>
      <c r="H7" s="47">
        <v>1</v>
      </c>
      <c r="I7" s="38">
        <v>10</v>
      </c>
      <c r="J7" s="38">
        <f>H7*I7</f>
        <v>10</v>
      </c>
      <c r="K7" s="33">
        <v>100</v>
      </c>
      <c r="L7" s="38">
        <f t="shared" si="0"/>
        <v>1000</v>
      </c>
      <c r="M7" s="8"/>
      <c r="N7" s="58"/>
      <c r="O7" s="4" t="s">
        <v>24</v>
      </c>
      <c r="P7" s="4" t="s">
        <v>23</v>
      </c>
      <c r="Q7" s="33" t="s">
        <v>17</v>
      </c>
      <c r="R7" s="34" t="s">
        <v>17</v>
      </c>
    </row>
    <row r="8" spans="2:18" x14ac:dyDescent="0.3">
      <c r="B8" s="29">
        <v>3</v>
      </c>
      <c r="C8" s="33" t="s">
        <v>26</v>
      </c>
      <c r="D8" s="33" t="s">
        <v>27</v>
      </c>
      <c r="E8" s="33" t="s">
        <v>28</v>
      </c>
      <c r="F8" s="33" t="s">
        <v>29</v>
      </c>
      <c r="G8" s="33" t="s">
        <v>30</v>
      </c>
      <c r="H8" s="47">
        <v>2</v>
      </c>
      <c r="I8" s="38">
        <v>10</v>
      </c>
      <c r="J8" s="38">
        <f t="shared" ref="J8:J11" si="1">H8*I8</f>
        <v>20</v>
      </c>
      <c r="K8" s="33">
        <v>100</v>
      </c>
      <c r="L8" s="38">
        <f t="shared" si="0"/>
        <v>1000</v>
      </c>
      <c r="M8" s="8"/>
      <c r="N8" s="58"/>
      <c r="O8" s="4" t="s">
        <v>24</v>
      </c>
      <c r="P8" s="4" t="s">
        <v>31</v>
      </c>
      <c r="Q8" s="33" t="s">
        <v>25</v>
      </c>
      <c r="R8" s="34" t="s">
        <v>25</v>
      </c>
    </row>
    <row r="9" spans="2:18" x14ac:dyDescent="0.3">
      <c r="B9" s="29">
        <v>4</v>
      </c>
      <c r="C9" s="33" t="s">
        <v>32</v>
      </c>
      <c r="D9" s="33" t="s">
        <v>33</v>
      </c>
      <c r="E9" s="33" t="s">
        <v>32</v>
      </c>
      <c r="F9" s="33" t="s">
        <v>34</v>
      </c>
      <c r="G9" s="33" t="s">
        <v>35</v>
      </c>
      <c r="H9" s="47">
        <v>2</v>
      </c>
      <c r="I9" s="38">
        <v>1260</v>
      </c>
      <c r="J9" s="38">
        <f t="shared" si="1"/>
        <v>2520</v>
      </c>
      <c r="K9" s="33">
        <v>1</v>
      </c>
      <c r="L9" s="38">
        <f t="shared" si="0"/>
        <v>2520</v>
      </c>
      <c r="M9" s="61" t="s">
        <v>67</v>
      </c>
      <c r="N9" s="9">
        <v>10</v>
      </c>
      <c r="O9" s="4" t="s">
        <v>37</v>
      </c>
      <c r="P9" s="4" t="s">
        <v>36</v>
      </c>
      <c r="Q9" s="33" t="s">
        <v>32</v>
      </c>
      <c r="R9" s="6" t="s">
        <v>32</v>
      </c>
    </row>
    <row r="10" spans="2:18" x14ac:dyDescent="0.3">
      <c r="B10" s="29">
        <v>5</v>
      </c>
      <c r="C10" s="33" t="s">
        <v>38</v>
      </c>
      <c r="D10" s="33" t="s">
        <v>39</v>
      </c>
      <c r="E10" s="33" t="s">
        <v>38</v>
      </c>
      <c r="F10" s="33" t="s">
        <v>69</v>
      </c>
      <c r="G10" s="33" t="s">
        <v>40</v>
      </c>
      <c r="H10" s="47">
        <v>1</v>
      </c>
      <c r="I10" s="38">
        <v>130</v>
      </c>
      <c r="J10" s="38">
        <f t="shared" si="1"/>
        <v>130</v>
      </c>
      <c r="K10" s="33">
        <v>100</v>
      </c>
      <c r="L10" s="38">
        <f t="shared" si="0"/>
        <v>13000</v>
      </c>
      <c r="M10" s="61" t="s">
        <v>67</v>
      </c>
      <c r="N10" s="56">
        <v>100</v>
      </c>
      <c r="O10" s="4" t="s">
        <v>43</v>
      </c>
      <c r="P10" s="4" t="s">
        <v>41</v>
      </c>
      <c r="Q10" s="33" t="s">
        <v>38</v>
      </c>
      <c r="R10" s="6" t="s">
        <v>42</v>
      </c>
    </row>
    <row r="11" spans="2:18" x14ac:dyDescent="0.3">
      <c r="B11" s="29">
        <v>7</v>
      </c>
      <c r="C11" s="33" t="s">
        <v>48</v>
      </c>
      <c r="D11" s="33" t="s">
        <v>49</v>
      </c>
      <c r="E11" s="33" t="s">
        <v>48</v>
      </c>
      <c r="F11" s="33" t="s">
        <v>50</v>
      </c>
      <c r="G11" s="33" t="s">
        <v>51</v>
      </c>
      <c r="H11" s="47">
        <v>1</v>
      </c>
      <c r="I11" s="38">
        <v>13596</v>
      </c>
      <c r="J11" s="38">
        <f t="shared" si="1"/>
        <v>13596</v>
      </c>
      <c r="K11" s="33">
        <v>1</v>
      </c>
      <c r="L11" s="38">
        <f t="shared" si="0"/>
        <v>13596</v>
      </c>
      <c r="M11" s="61" t="s">
        <v>67</v>
      </c>
      <c r="N11" s="9" t="s">
        <v>71</v>
      </c>
      <c r="O11" s="4" t="s">
        <v>53</v>
      </c>
      <c r="P11" s="4" t="s">
        <v>52</v>
      </c>
      <c r="Q11" s="33" t="s">
        <v>47</v>
      </c>
      <c r="R11" s="51" t="s">
        <v>47</v>
      </c>
    </row>
    <row r="12" spans="2:18" ht="17.25" thickBot="1" x14ac:dyDescent="0.35">
      <c r="B12" s="26">
        <v>6</v>
      </c>
      <c r="C12" s="12"/>
      <c r="D12" s="12"/>
      <c r="E12" s="12"/>
      <c r="F12" s="12" t="s">
        <v>57</v>
      </c>
      <c r="G12" s="12" t="s">
        <v>45</v>
      </c>
      <c r="H12" s="25">
        <v>1</v>
      </c>
      <c r="I12" s="12"/>
      <c r="J12" s="12"/>
      <c r="K12" s="12"/>
      <c r="L12" s="12"/>
      <c r="M12" s="25"/>
      <c r="N12" s="25"/>
      <c r="O12" s="3" t="s">
        <v>56</v>
      </c>
      <c r="P12" s="3"/>
      <c r="Q12" s="12" t="s">
        <v>44</v>
      </c>
      <c r="R12" s="10" t="s">
        <v>46</v>
      </c>
    </row>
    <row r="13" spans="2:18" x14ac:dyDescent="0.3">
      <c r="J13" s="35">
        <f>SUM(J6:J12)</f>
        <v>16366</v>
      </c>
      <c r="L13" s="35">
        <f>SUM(L6:L12)</f>
        <v>32016</v>
      </c>
      <c r="M13" s="54"/>
      <c r="N13" s="54"/>
    </row>
    <row r="14" spans="2:18" s="1" customFormat="1" x14ac:dyDescent="0.3">
      <c r="B14" s="1" t="s">
        <v>55</v>
      </c>
      <c r="H14" s="45"/>
      <c r="J14" s="20"/>
      <c r="K14" s="20"/>
      <c r="L14" s="28"/>
      <c r="M14" s="45"/>
      <c r="N14" s="45"/>
    </row>
    <row r="17" spans="2:14" ht="17.25" thickBot="1" x14ac:dyDescent="0.35"/>
    <row r="18" spans="2:14" s="37" customFormat="1" ht="17.25" thickBot="1" x14ac:dyDescent="0.35">
      <c r="B18" s="44" t="s">
        <v>0</v>
      </c>
      <c r="C18" s="50" t="s">
        <v>2</v>
      </c>
      <c r="D18" s="50" t="s">
        <v>3</v>
      </c>
      <c r="E18" s="50" t="s">
        <v>4</v>
      </c>
      <c r="F18" s="50" t="s">
        <v>5</v>
      </c>
      <c r="G18" s="50" t="s">
        <v>7</v>
      </c>
      <c r="H18" s="50" t="s">
        <v>6</v>
      </c>
      <c r="I18" s="50" t="s">
        <v>58</v>
      </c>
      <c r="J18" s="50" t="s">
        <v>59</v>
      </c>
      <c r="K18" s="50" t="s">
        <v>60</v>
      </c>
      <c r="L18" s="50" t="s">
        <v>59</v>
      </c>
      <c r="M18" s="50" t="s">
        <v>65</v>
      </c>
      <c r="N18" s="64" t="s">
        <v>70</v>
      </c>
    </row>
    <row r="19" spans="2:14" x14ac:dyDescent="0.3">
      <c r="B19" s="42">
        <v>1</v>
      </c>
      <c r="C19" s="59" t="s">
        <v>64</v>
      </c>
      <c r="D19" s="65" t="s">
        <v>39</v>
      </c>
      <c r="E19" s="59" t="s">
        <v>64</v>
      </c>
      <c r="F19" s="65" t="s">
        <v>63</v>
      </c>
      <c r="G19" s="36" t="s">
        <v>68</v>
      </c>
      <c r="H19" s="39">
        <v>1</v>
      </c>
      <c r="I19" s="40">
        <v>200</v>
      </c>
      <c r="J19" s="41">
        <f t="shared" ref="J19:J20" si="2">H19*I19</f>
        <v>200</v>
      </c>
      <c r="K19" s="40">
        <v>10</v>
      </c>
      <c r="L19" s="41">
        <f t="shared" ref="L19:L20" si="3">IF(H19&gt;K19,H19*I19,K19*I19)</f>
        <v>2000</v>
      </c>
      <c r="M19" s="59" t="s">
        <v>67</v>
      </c>
      <c r="N19" s="5">
        <v>30</v>
      </c>
    </row>
    <row r="20" spans="2:14" ht="17.25" thickBot="1" x14ac:dyDescent="0.35">
      <c r="B20" s="52">
        <v>2</v>
      </c>
      <c r="C20" s="60" t="s">
        <v>61</v>
      </c>
      <c r="D20" s="62" t="s">
        <v>39</v>
      </c>
      <c r="E20" s="60" t="s">
        <v>61</v>
      </c>
      <c r="F20" s="62" t="s">
        <v>62</v>
      </c>
      <c r="G20" s="53" t="s">
        <v>68</v>
      </c>
      <c r="H20" s="49">
        <v>4</v>
      </c>
      <c r="I20" s="48">
        <v>20</v>
      </c>
      <c r="J20" s="43">
        <f t="shared" si="2"/>
        <v>80</v>
      </c>
      <c r="K20" s="48">
        <v>100</v>
      </c>
      <c r="L20" s="43">
        <f t="shared" si="3"/>
        <v>2000</v>
      </c>
      <c r="M20" s="60" t="s">
        <v>67</v>
      </c>
      <c r="N20" s="7">
        <v>220</v>
      </c>
    </row>
    <row r="21" spans="2:14" x14ac:dyDescent="0.3">
      <c r="J21" s="35">
        <f>SUM(J19:J20)</f>
        <v>280</v>
      </c>
      <c r="L21" s="35">
        <f>SUM(L19:L20)</f>
        <v>4000</v>
      </c>
    </row>
  </sheetData>
  <autoFilter ref="B5:R5"/>
  <phoneticPr fontId="19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Plasma_Gen_Transformer_SCH_V1.0</vt:lpstr>
      <vt:lpstr>Plasma_Gen_Transformer_SCH_V1.0!_FilterDatabase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SWEND066</cp:lastModifiedBy>
  <dcterms:created xsi:type="dcterms:W3CDTF">2018-02-03T13:52:08Z</dcterms:created>
  <dcterms:modified xsi:type="dcterms:W3CDTF">2018-02-04T07:07:17Z</dcterms:modified>
</cp:coreProperties>
</file>