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ransformer" sheetId="1" r:id="rId1"/>
    <sheet name="MOSFE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5" i="2" l="1"/>
  <c r="M29" i="2"/>
  <c r="J28" i="2"/>
  <c r="N26" i="2"/>
  <c r="O16" i="2"/>
  <c r="L20" i="2"/>
  <c r="K19" i="2"/>
  <c r="J19" i="2"/>
  <c r="P11" i="2"/>
  <c r="O15" i="2"/>
  <c r="O13" i="2"/>
  <c r="N11" i="2"/>
  <c r="M13" i="2"/>
  <c r="J13" i="2"/>
  <c r="L11" i="2"/>
  <c r="K11" i="2"/>
  <c r="I33" i="1" l="1"/>
  <c r="I31" i="1"/>
  <c r="I27" i="1"/>
  <c r="I28" i="1"/>
  <c r="I32" i="1"/>
  <c r="I30" i="1"/>
  <c r="I29" i="1"/>
  <c r="I26" i="1"/>
  <c r="I21" i="1"/>
  <c r="I20" i="1"/>
  <c r="I19" i="1"/>
  <c r="I18" i="1"/>
  <c r="I15" i="1"/>
  <c r="I14" i="1"/>
  <c r="I10" i="1"/>
  <c r="I5" i="1"/>
  <c r="I12" i="1"/>
  <c r="I11" i="1"/>
  <c r="I8" i="1"/>
  <c r="I7" i="1"/>
  <c r="I6" i="1"/>
  <c r="I4" i="1"/>
  <c r="I34" i="1" l="1"/>
  <c r="I35" i="1" l="1"/>
  <c r="I36" i="1" s="1"/>
</calcChain>
</file>

<file path=xl/sharedStrings.xml><?xml version="1.0" encoding="utf-8"?>
<sst xmlns="http://schemas.openxmlformats.org/spreadsheetml/2006/main" count="151" uniqueCount="84">
  <si>
    <t>PN</t>
  </si>
  <si>
    <t>Vendor</t>
  </si>
  <si>
    <t>Description</t>
  </si>
  <si>
    <t>220uF 16V ALUMINUM CAPACITORS 6.3pi</t>
  </si>
  <si>
    <t>220uF/16V ALUMINUM CAPACITORS 6.3pi</t>
    <phoneticPr fontId="2" type="noConversion"/>
  </si>
  <si>
    <t>MVG16VC220MF80</t>
  </si>
  <si>
    <t>MVG16VC220MF80</t>
    <phoneticPr fontId="2" type="noConversion"/>
  </si>
  <si>
    <t>SAMYOUNG</t>
    <phoneticPr fontId="2" type="noConversion"/>
  </si>
  <si>
    <t>Agency</t>
  </si>
  <si>
    <t>MOQ</t>
  </si>
  <si>
    <t>Cost[\]</t>
  </si>
  <si>
    <t>재고</t>
    <phoneticPr fontId="2" type="noConversion"/>
  </si>
  <si>
    <t>디바이스마트</t>
    <phoneticPr fontId="2" type="noConversion"/>
  </si>
  <si>
    <t>SMD E/C 16V 220uF (85℃)/6.3Ø x8mm</t>
    <phoneticPr fontId="2" type="noConversion"/>
  </si>
  <si>
    <t>상품코드</t>
    <phoneticPr fontId="2" type="noConversion"/>
  </si>
  <si>
    <t>ICbanQ</t>
  </si>
  <si>
    <t>ICbanQ</t>
    <phoneticPr fontId="2" type="noConversion"/>
  </si>
  <si>
    <t xml:space="preserve">P002101847 </t>
    <phoneticPr fontId="2" type="noConversion"/>
  </si>
  <si>
    <t>220uF 16V 85℃-(6.3X7.7)</t>
    <phoneticPr fontId="2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</si>
  <si>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</si>
  <si>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</si>
  <si>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</si>
  <si>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</si>
  <si>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</si>
  <si>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</si>
  <si>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</si>
  <si>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TRANSFORMER CCFL 6W 15V 11MA SMD Turn-R:86</t>
  </si>
  <si>
    <t>53261-0471</t>
    <phoneticPr fontId="2" type="noConversion"/>
  </si>
  <si>
    <t>Molex</t>
    <phoneticPr fontId="2" type="noConversion"/>
  </si>
  <si>
    <t xml:space="preserve"> P005634281 </t>
    <phoneticPr fontId="2" type="noConversion"/>
  </si>
  <si>
    <t>P001635537</t>
    <phoneticPr fontId="2" type="noConversion"/>
  </si>
  <si>
    <t>수량</t>
    <phoneticPr fontId="2" type="noConversion"/>
  </si>
  <si>
    <t>53398-0471</t>
    <phoneticPr fontId="2" type="noConversion"/>
  </si>
  <si>
    <t>P005634253</t>
    <phoneticPr fontId="2" type="noConversion"/>
  </si>
  <si>
    <t>50058-8000</t>
    <phoneticPr fontId="2" type="noConversion"/>
  </si>
  <si>
    <t>P005634322</t>
    <phoneticPr fontId="2" type="noConversion"/>
  </si>
  <si>
    <t>장보고</t>
    <phoneticPr fontId="2" type="noConversion"/>
  </si>
  <si>
    <t>CRIMP TERMINAL 51021용 (1.25mm) AWG 28,30,32</t>
  </si>
  <si>
    <t>CRIMP TERMINAL 51021용 (1.25mm) AWG 28,30,32</t>
    <phoneticPr fontId="2" type="noConversion"/>
  </si>
  <si>
    <t>53261-0371</t>
    <phoneticPr fontId="2" type="noConversion"/>
  </si>
  <si>
    <t>1.25mm 4-Pin SMD RA 1A HEADER</t>
    <phoneticPr fontId="2" type="noConversion"/>
  </si>
  <si>
    <t>1.25mm 3-Pin SMD RA 1A HEADER</t>
    <phoneticPr fontId="2" type="noConversion"/>
  </si>
  <si>
    <t>P_value</t>
  </si>
  <si>
    <t>Q'ty</t>
  </si>
  <si>
    <t>51021-0400</t>
    <phoneticPr fontId="2" type="noConversion"/>
  </si>
  <si>
    <t>구매수량</t>
    <phoneticPr fontId="2" type="noConversion"/>
  </si>
  <si>
    <t>1.25mm 4-Pin Housing, Female</t>
  </si>
  <si>
    <t>1.25mm 4-Pin Housing, Female</t>
    <phoneticPr fontId="2" type="noConversion"/>
  </si>
  <si>
    <t>1.25mm 4-Pin SMD Straght 1A HEADER</t>
  </si>
  <si>
    <t>1.25mm 4-Pin SMD Straght 1A HEADER</t>
    <phoneticPr fontId="2" type="noConversion"/>
  </si>
  <si>
    <t>Power MOSFET 40V, Single N-Channel, 101A DPAK</t>
  </si>
  <si>
    <t>TRANSFORMER CCFL 6W</t>
  </si>
  <si>
    <t>Total</t>
    <phoneticPr fontId="2" type="noConversion"/>
  </si>
  <si>
    <t>NTD5802N</t>
    <phoneticPr fontId="2" type="noConversion"/>
  </si>
  <si>
    <t>P000740132</t>
    <phoneticPr fontId="2" type="noConversion"/>
  </si>
  <si>
    <t>P005634281</t>
    <phoneticPr fontId="2" type="noConversion"/>
  </si>
  <si>
    <t>CTX210609-R</t>
    <phoneticPr fontId="2" type="noConversion"/>
  </si>
  <si>
    <t>TRANSFORMER CCFL 6W 13V 11MA SMD Turn-R:100</t>
  </si>
  <si>
    <t>CTX210607-R</t>
    <phoneticPr fontId="2" type="noConversion"/>
  </si>
  <si>
    <t>CTX210605-R</t>
    <phoneticPr fontId="2" type="noConversion"/>
  </si>
  <si>
    <t>P002058985</t>
    <phoneticPr fontId="2" type="noConversion"/>
  </si>
  <si>
    <t>P005831162</t>
    <phoneticPr fontId="2" type="noConversion"/>
  </si>
  <si>
    <t>P002058197</t>
    <phoneticPr fontId="2" type="noConversion"/>
  </si>
  <si>
    <t xml:space="preserve">P007073878 </t>
    <phoneticPr fontId="2" type="noConversion"/>
  </si>
  <si>
    <t>P008221708</t>
    <phoneticPr fontId="2" type="noConversion"/>
  </si>
  <si>
    <t>부가세</t>
    <phoneticPr fontId="2" type="noConversion"/>
  </si>
  <si>
    <t>부품 Total</t>
    <phoneticPr fontId="2" type="noConversion"/>
  </si>
  <si>
    <t>NTMFS5C604NL</t>
    <phoneticPr fontId="2" type="noConversion"/>
  </si>
  <si>
    <t>NTMFS5C468NL</t>
    <phoneticPr fontId="2" type="noConversion"/>
  </si>
  <si>
    <t>40 V, 10.3 m , 37 A, Single N−Channel</t>
    <phoneticPr fontId="2" type="noConversion"/>
  </si>
  <si>
    <t>60 V, 1.2 m , 287 A, Single N−Channel</t>
    <phoneticPr fontId="2" type="noConversion"/>
  </si>
  <si>
    <t>100 V, 16 m , 42 A, Single N−Channel</t>
    <phoneticPr fontId="2" type="noConversion"/>
  </si>
  <si>
    <t>BSC160N10NS3 G</t>
    <phoneticPr fontId="2" type="noConversion"/>
  </si>
  <si>
    <t>infineon</t>
    <phoneticPr fontId="2" type="noConversion"/>
  </si>
  <si>
    <t>BSC160N10NS3 G</t>
    <phoneticPr fontId="2" type="noConversion"/>
  </si>
  <si>
    <t>30 V, 0.9m , 47 A, Single N−Channel</t>
    <phoneticPr fontId="2" type="noConversion"/>
  </si>
  <si>
    <t>40 V, 7.8 m , 50 A,Single N−Channel, DPAK</t>
    <phoneticPr fontId="2" type="noConversion"/>
  </si>
  <si>
    <t>NVMFS5C673NL</t>
    <phoneticPr fontId="2" type="noConversion"/>
  </si>
  <si>
    <t>60 V, 9.2 m , 50 A, Single N−Channel</t>
    <phoneticPr fontId="2" type="noConversion"/>
  </si>
  <si>
    <t>P007567159</t>
    <phoneticPr fontId="2" type="noConversion"/>
  </si>
  <si>
    <t>P007567011</t>
    <phoneticPr fontId="2" type="noConversion"/>
  </si>
  <si>
    <t xml:space="preserve">ON Semiconductor </t>
    <phoneticPr fontId="2" type="noConversion"/>
  </si>
  <si>
    <t>NVMFS5C450NL</t>
    <phoneticPr fontId="2" type="noConversion"/>
  </si>
  <si>
    <t>40 V, 2.8 m , 110 A, Single N−Channel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</si>
</sst>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3">
    <xf numFmtId="0" fontId="0" fillId="0" borderId="0"/>
    <xf numFmtId="41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</cellStyleXfs>
  <cellXfs count="75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/>
    <xf numFmtId="0" fontId="0" fillId="34" borderId="18" xfId="0" applyFill="1" applyBorder="1"/>
    <xf numFmtId="0" fontId="20" fillId="33" borderId="14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0" fillId="33" borderId="11" xfId="43" applyNumberFormat="1" applyFont="1" applyFill="1" applyBorder="1" applyAlignment="1">
      <alignment horizontal="center" vertical="center"/>
    </xf>
    <xf numFmtId="0" fontId="1" fillId="0" borderId="14" xfId="43" applyBorder="1">
      <alignment vertical="center"/>
    </xf>
    <xf numFmtId="49" fontId="20" fillId="33" borderId="10" xfId="43" applyNumberFormat="1" applyFont="1" applyFill="1" applyBorder="1" applyAlignment="1">
      <alignment horizontal="center" vertical="center"/>
    </xf>
    <xf numFmtId="0" fontId="1" fillId="0" borderId="17" xfId="43" applyBorder="1">
      <alignment vertical="center"/>
    </xf>
    <xf numFmtId="0" fontId="1" fillId="0" borderId="14" xfId="43" applyBorder="1" applyAlignment="1">
      <alignment horizontal="center" vertical="center"/>
    </xf>
    <xf numFmtId="0" fontId="1" fillId="0" borderId="17" xfId="43" applyBorder="1" applyAlignment="1">
      <alignment horizontal="center" vertical="center"/>
    </xf>
    <xf numFmtId="0" fontId="1" fillId="0" borderId="20" xfId="43" applyBorder="1" applyAlignment="1">
      <alignment horizontal="center" vertical="center"/>
    </xf>
    <xf numFmtId="0" fontId="3" fillId="0" borderId="20" xfId="52" applyFill="1" applyBorder="1"/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3" fillId="0" borderId="17" xfId="52" applyFill="1" applyBorder="1"/>
    <xf numFmtId="41" fontId="0" fillId="0" borderId="20" xfId="0" applyNumberFormat="1" applyBorder="1"/>
    <xf numFmtId="0" fontId="23" fillId="0" borderId="20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0" fillId="0" borderId="0" xfId="0" applyFont="1" applyFill="1" applyBorder="1" applyAlignment="1">
      <alignment horizontal="right"/>
    </xf>
    <xf numFmtId="41" fontId="21" fillId="0" borderId="0" xfId="0" applyNumberFormat="1" applyFont="1"/>
    <xf numFmtId="176" fontId="21" fillId="0" borderId="0" xfId="0" applyNumberFormat="1" applyFont="1"/>
    <xf numFmtId="176" fontId="20" fillId="0" borderId="0" xfId="0" applyNumberFormat="1" applyFont="1"/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34" borderId="0" xfId="0" applyFill="1"/>
    <xf numFmtId="0" fontId="0" fillId="34" borderId="0" xfId="0" applyFill="1" applyBorder="1"/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workbookViewId="0">
      <selection activeCell="L22" sqref="L22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1" max="11" width="12.5" bestFit="1" customWidth="1"/>
    <col min="12" max="12" width="37.5" bestFit="1" customWidth="1"/>
  </cols>
  <sheetData>
    <row r="2" spans="2:12" ht="17.25" thickBot="1" x14ac:dyDescent="0.35"/>
    <row r="3" spans="2:12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2" x14ac:dyDescent="0.3">
      <c r="B4" s="72" t="s">
        <v>6</v>
      </c>
      <c r="C4" s="67" t="s">
        <v>7</v>
      </c>
      <c r="D4" s="67" t="s">
        <v>4</v>
      </c>
      <c r="E4" s="8" t="s">
        <v>12</v>
      </c>
      <c r="F4" s="8">
        <v>10</v>
      </c>
      <c r="G4" s="22">
        <v>90</v>
      </c>
      <c r="H4" s="22">
        <v>10</v>
      </c>
      <c r="I4" s="22">
        <f>H4*G4</f>
        <v>900</v>
      </c>
      <c r="J4" s="8"/>
      <c r="K4" s="12">
        <v>4253</v>
      </c>
      <c r="L4" t="s">
        <v>13</v>
      </c>
    </row>
    <row r="5" spans="2:12" x14ac:dyDescent="0.3">
      <c r="B5" s="72"/>
      <c r="C5" s="67"/>
      <c r="D5" s="67"/>
      <c r="E5" s="8" t="s">
        <v>16</v>
      </c>
      <c r="F5" s="8">
        <v>50</v>
      </c>
      <c r="G5" s="22">
        <v>100</v>
      </c>
      <c r="H5" s="22">
        <v>10</v>
      </c>
      <c r="I5" s="22">
        <f>F5*G5</f>
        <v>5000</v>
      </c>
      <c r="J5" s="8"/>
      <c r="K5" s="12" t="s">
        <v>17</v>
      </c>
      <c r="L5" t="s">
        <v>18</v>
      </c>
    </row>
    <row r="6" spans="2:12" x14ac:dyDescent="0.3">
      <c r="B6" s="29" t="s">
        <v>53</v>
      </c>
      <c r="C6" s="8" t="s">
        <v>20</v>
      </c>
      <c r="D6" s="8" t="s">
        <v>21</v>
      </c>
      <c r="E6" s="8" t="s">
        <v>15</v>
      </c>
      <c r="F6" s="8">
        <v>1</v>
      </c>
      <c r="G6" s="22">
        <v>1260</v>
      </c>
      <c r="H6" s="22">
        <v>2</v>
      </c>
      <c r="I6" s="22">
        <f t="shared" ref="I6:I8" si="0">H6*G6</f>
        <v>2520</v>
      </c>
      <c r="J6" s="8"/>
      <c r="K6" s="12"/>
    </row>
    <row r="7" spans="2:12" x14ac:dyDescent="0.3">
      <c r="B7" s="29" t="s">
        <v>22</v>
      </c>
      <c r="C7" s="8" t="s">
        <v>23</v>
      </c>
      <c r="D7" s="8" t="s">
        <v>24</v>
      </c>
      <c r="E7" s="8" t="s">
        <v>15</v>
      </c>
      <c r="F7" s="8">
        <v>1</v>
      </c>
      <c r="G7" s="22">
        <v>7100</v>
      </c>
      <c r="H7" s="22">
        <v>2</v>
      </c>
      <c r="I7" s="22">
        <f t="shared" si="0"/>
        <v>14200</v>
      </c>
      <c r="J7" s="8"/>
      <c r="K7" s="12"/>
    </row>
    <row r="8" spans="2:12" x14ac:dyDescent="0.3">
      <c r="B8" s="29" t="s">
        <v>58</v>
      </c>
      <c r="C8" s="8" t="s">
        <v>23</v>
      </c>
      <c r="D8" s="8" t="s">
        <v>26</v>
      </c>
      <c r="E8" s="8" t="s">
        <v>15</v>
      </c>
      <c r="F8" s="8">
        <v>1</v>
      </c>
      <c r="G8" s="22">
        <v>10080</v>
      </c>
      <c r="H8" s="22">
        <v>2</v>
      </c>
      <c r="I8" s="22">
        <f t="shared" si="0"/>
        <v>20160</v>
      </c>
      <c r="J8" s="8"/>
      <c r="K8" s="12"/>
    </row>
    <row r="9" spans="2:12" s="1" customFormat="1" x14ac:dyDescent="0.3">
      <c r="B9" s="29" t="s">
        <v>56</v>
      </c>
      <c r="C9" s="8" t="s">
        <v>23</v>
      </c>
      <c r="D9" s="54" t="s">
        <v>57</v>
      </c>
      <c r="E9" s="48" t="s">
        <v>15</v>
      </c>
      <c r="F9" s="8">
        <v>1</v>
      </c>
      <c r="G9" s="22">
        <v>11090</v>
      </c>
      <c r="H9" s="22"/>
      <c r="I9" s="22"/>
      <c r="J9" s="8"/>
      <c r="K9" s="12"/>
    </row>
    <row r="10" spans="2:12" x14ac:dyDescent="0.3">
      <c r="B10" s="72" t="s">
        <v>32</v>
      </c>
      <c r="C10" s="67" t="s">
        <v>28</v>
      </c>
      <c r="D10" s="67" t="s">
        <v>49</v>
      </c>
      <c r="E10" s="31" t="s">
        <v>15</v>
      </c>
      <c r="F10" s="31">
        <v>100</v>
      </c>
      <c r="G10" s="18">
        <v>130</v>
      </c>
      <c r="H10" s="18">
        <v>10</v>
      </c>
      <c r="I10" s="18">
        <f>F10*G10</f>
        <v>13000</v>
      </c>
      <c r="J10" s="31"/>
      <c r="K10" s="13" t="s">
        <v>29</v>
      </c>
    </row>
    <row r="11" spans="2:12" s="1" customFormat="1" x14ac:dyDescent="0.3">
      <c r="B11" s="72"/>
      <c r="C11" s="67"/>
      <c r="D11" s="67"/>
      <c r="E11" s="8" t="s">
        <v>15</v>
      </c>
      <c r="F11" s="8">
        <v>1</v>
      </c>
      <c r="G11" s="22">
        <v>1330</v>
      </c>
      <c r="H11" s="22">
        <v>10</v>
      </c>
      <c r="I11" s="22">
        <f t="shared" ref="I11:I12" si="1">H11*G11</f>
        <v>13300</v>
      </c>
      <c r="J11" s="8"/>
      <c r="K11" s="12" t="s">
        <v>30</v>
      </c>
    </row>
    <row r="12" spans="2:12" x14ac:dyDescent="0.3">
      <c r="B12" s="72"/>
      <c r="C12" s="67"/>
      <c r="D12" s="67"/>
      <c r="E12" s="8" t="s">
        <v>12</v>
      </c>
      <c r="F12" s="8">
        <v>1</v>
      </c>
      <c r="G12" s="22">
        <v>300</v>
      </c>
      <c r="H12" s="22">
        <v>10</v>
      </c>
      <c r="I12" s="22">
        <f t="shared" si="1"/>
        <v>3000</v>
      </c>
      <c r="J12" s="8"/>
      <c r="K12" s="12">
        <v>36474</v>
      </c>
    </row>
    <row r="13" spans="2:12" s="1" customFormat="1" x14ac:dyDescent="0.3">
      <c r="B13" s="11"/>
      <c r="C13" s="19"/>
      <c r="D13" s="19"/>
      <c r="E13" s="8"/>
      <c r="F13" s="8"/>
      <c r="G13" s="22"/>
      <c r="H13" s="22"/>
      <c r="I13" s="22"/>
      <c r="J13" s="8"/>
      <c r="K13" s="12"/>
    </row>
    <row r="14" spans="2:12" x14ac:dyDescent="0.3">
      <c r="B14" s="29" t="s">
        <v>44</v>
      </c>
      <c r="C14" s="8" t="s">
        <v>28</v>
      </c>
      <c r="D14" s="8" t="s">
        <v>47</v>
      </c>
      <c r="E14" s="8" t="s">
        <v>15</v>
      </c>
      <c r="F14" s="8">
        <v>10</v>
      </c>
      <c r="G14" s="22">
        <v>210</v>
      </c>
      <c r="H14" s="22"/>
      <c r="I14" s="22">
        <f>F14*G14</f>
        <v>2100</v>
      </c>
      <c r="J14" s="8"/>
      <c r="K14" s="12" t="s">
        <v>33</v>
      </c>
    </row>
    <row r="15" spans="2:12" ht="17.25" thickBot="1" x14ac:dyDescent="0.35">
      <c r="B15" s="20" t="s">
        <v>34</v>
      </c>
      <c r="C15" s="10" t="s">
        <v>28</v>
      </c>
      <c r="D15" s="10" t="s">
        <v>38</v>
      </c>
      <c r="E15" s="10" t="s">
        <v>15</v>
      </c>
      <c r="F15" s="10">
        <v>100</v>
      </c>
      <c r="G15" s="30">
        <v>20</v>
      </c>
      <c r="H15" s="30"/>
      <c r="I15" s="30">
        <f>F15*G15</f>
        <v>2000</v>
      </c>
      <c r="J15" s="10" t="s">
        <v>36</v>
      </c>
      <c r="K15" s="21" t="s">
        <v>35</v>
      </c>
    </row>
    <row r="16" spans="2:12" ht="17.25" thickBot="1" x14ac:dyDescent="0.35">
      <c r="G16" s="9"/>
      <c r="H16" s="9"/>
      <c r="I16" s="9"/>
    </row>
    <row r="17" spans="2:11" s="1" customFormat="1" x14ac:dyDescent="0.3">
      <c r="B17" s="15" t="s">
        <v>0</v>
      </c>
      <c r="C17" s="14" t="s">
        <v>1</v>
      </c>
      <c r="D17" s="14" t="s">
        <v>2</v>
      </c>
      <c r="E17" s="14" t="s">
        <v>8</v>
      </c>
      <c r="F17" s="14" t="s">
        <v>9</v>
      </c>
      <c r="G17" s="14" t="s">
        <v>10</v>
      </c>
      <c r="H17" s="14" t="s">
        <v>31</v>
      </c>
      <c r="I17" s="14" t="s">
        <v>10</v>
      </c>
      <c r="J17" s="14" t="s">
        <v>11</v>
      </c>
      <c r="K17" s="16" t="s">
        <v>14</v>
      </c>
    </row>
    <row r="18" spans="2:11" x14ac:dyDescent="0.3">
      <c r="B18" s="68" t="s">
        <v>39</v>
      </c>
      <c r="C18" s="67" t="s">
        <v>28</v>
      </c>
      <c r="D18" s="66" t="s">
        <v>41</v>
      </c>
      <c r="E18" s="8" t="s">
        <v>15</v>
      </c>
      <c r="F18" s="2">
        <v>100</v>
      </c>
      <c r="G18" s="4">
        <v>90</v>
      </c>
      <c r="H18" s="4"/>
      <c r="I18" s="22">
        <f>F18*G18</f>
        <v>9000</v>
      </c>
      <c r="J18" s="2"/>
      <c r="K18" s="5"/>
    </row>
    <row r="19" spans="2:11" x14ac:dyDescent="0.3">
      <c r="B19" s="68"/>
      <c r="C19" s="67"/>
      <c r="D19" s="66"/>
      <c r="E19" s="8" t="s">
        <v>15</v>
      </c>
      <c r="F19" s="2">
        <v>10</v>
      </c>
      <c r="G19" s="4">
        <v>440</v>
      </c>
      <c r="H19" s="4"/>
      <c r="I19" s="22">
        <f>F19*G19</f>
        <v>4400</v>
      </c>
      <c r="J19" s="2"/>
      <c r="K19" s="5"/>
    </row>
    <row r="20" spans="2:11" x14ac:dyDescent="0.3">
      <c r="B20" s="68" t="s">
        <v>27</v>
      </c>
      <c r="C20" s="67" t="s">
        <v>28</v>
      </c>
      <c r="D20" s="66" t="s">
        <v>40</v>
      </c>
      <c r="E20" s="8" t="s">
        <v>12</v>
      </c>
      <c r="F20" s="2">
        <v>1</v>
      </c>
      <c r="G20" s="4">
        <v>300</v>
      </c>
      <c r="H20" s="22">
        <v>10</v>
      </c>
      <c r="I20" s="22">
        <f t="shared" ref="I20:I21" si="2">H20*G20</f>
        <v>3000</v>
      </c>
      <c r="J20" s="2"/>
      <c r="K20" s="5"/>
    </row>
    <row r="21" spans="2:11" ht="17.25" thickBot="1" x14ac:dyDescent="0.35">
      <c r="B21" s="71"/>
      <c r="C21" s="70"/>
      <c r="D21" s="69"/>
      <c r="E21" s="10" t="s">
        <v>15</v>
      </c>
      <c r="F21" s="3">
        <v>1</v>
      </c>
      <c r="G21" s="6">
        <v>1140</v>
      </c>
      <c r="H21" s="30">
        <v>10</v>
      </c>
      <c r="I21" s="30">
        <f t="shared" si="2"/>
        <v>11400</v>
      </c>
      <c r="J21" s="3"/>
      <c r="K21" s="7"/>
    </row>
    <row r="22" spans="2:11" x14ac:dyDescent="0.3">
      <c r="G22" s="9"/>
      <c r="H22" s="9"/>
      <c r="I22" s="9"/>
    </row>
    <row r="24" spans="2:11" ht="17.25" thickBot="1" x14ac:dyDescent="0.35"/>
    <row r="25" spans="2:11" ht="17.25" thickBot="1" x14ac:dyDescent="0.35">
      <c r="B25" s="40" t="s">
        <v>42</v>
      </c>
      <c r="C25" s="38" t="s">
        <v>43</v>
      </c>
      <c r="D25" s="46" t="s">
        <v>2</v>
      </c>
      <c r="E25" s="46" t="s">
        <v>8</v>
      </c>
      <c r="F25" s="46" t="s">
        <v>9</v>
      </c>
      <c r="G25" s="46" t="s">
        <v>10</v>
      </c>
      <c r="H25" s="46" t="s">
        <v>45</v>
      </c>
      <c r="I25" s="46" t="s">
        <v>52</v>
      </c>
      <c r="J25" s="46" t="s">
        <v>11</v>
      </c>
      <c r="K25" s="47" t="s">
        <v>14</v>
      </c>
    </row>
    <row r="26" spans="2:11" x14ac:dyDescent="0.3">
      <c r="B26" s="28" t="s">
        <v>5</v>
      </c>
      <c r="C26" s="42">
        <v>1</v>
      </c>
      <c r="D26" s="39" t="s">
        <v>3</v>
      </c>
      <c r="E26" s="49" t="s">
        <v>16</v>
      </c>
      <c r="F26" s="26">
        <v>50</v>
      </c>
      <c r="G26" s="35">
        <v>100</v>
      </c>
      <c r="H26" s="49">
        <v>50</v>
      </c>
      <c r="I26" s="55">
        <f>G26*H26</f>
        <v>5000</v>
      </c>
      <c r="J26" s="37"/>
      <c r="K26" s="51" t="s">
        <v>17</v>
      </c>
    </row>
    <row r="27" spans="2:11" x14ac:dyDescent="0.3">
      <c r="B27" s="25" t="s">
        <v>19</v>
      </c>
      <c r="C27" s="43">
        <v>2</v>
      </c>
      <c r="D27" s="41" t="s">
        <v>50</v>
      </c>
      <c r="E27" s="48" t="s">
        <v>15</v>
      </c>
      <c r="F27" s="36">
        <v>1</v>
      </c>
      <c r="G27" s="22">
        <v>1260</v>
      </c>
      <c r="H27" s="48">
        <v>20</v>
      </c>
      <c r="I27" s="56">
        <f>G27*H27</f>
        <v>25200</v>
      </c>
      <c r="J27" s="33"/>
      <c r="K27" s="32" t="s">
        <v>54</v>
      </c>
    </row>
    <row r="28" spans="2:11" x14ac:dyDescent="0.3">
      <c r="B28" s="25" t="s">
        <v>32</v>
      </c>
      <c r="C28" s="43">
        <v>1</v>
      </c>
      <c r="D28" s="41" t="s">
        <v>48</v>
      </c>
      <c r="E28" s="48" t="s">
        <v>15</v>
      </c>
      <c r="F28" s="36">
        <v>100</v>
      </c>
      <c r="G28" s="22">
        <v>130</v>
      </c>
      <c r="H28" s="33">
        <v>100</v>
      </c>
      <c r="I28" s="56">
        <f>G28*H28</f>
        <v>13000</v>
      </c>
      <c r="J28" s="33"/>
      <c r="K28" s="32" t="s">
        <v>55</v>
      </c>
    </row>
    <row r="29" spans="2:11" x14ac:dyDescent="0.3">
      <c r="B29" s="25" t="s">
        <v>59</v>
      </c>
      <c r="C29" s="43">
        <v>1</v>
      </c>
      <c r="D29" s="41" t="s">
        <v>51</v>
      </c>
      <c r="E29" s="48" t="s">
        <v>15</v>
      </c>
      <c r="F29" s="36">
        <v>1</v>
      </c>
      <c r="G29" s="22">
        <v>7100</v>
      </c>
      <c r="H29" s="48">
        <v>2</v>
      </c>
      <c r="I29" s="56">
        <f t="shared" ref="I29:I32" si="3">G29*H29</f>
        <v>14200</v>
      </c>
      <c r="J29" s="33"/>
      <c r="K29" s="32" t="s">
        <v>61</v>
      </c>
    </row>
    <row r="30" spans="2:11" s="1" customFormat="1" x14ac:dyDescent="0.3">
      <c r="B30" s="34" t="s">
        <v>25</v>
      </c>
      <c r="C30" s="43">
        <v>1</v>
      </c>
      <c r="D30" s="41" t="s">
        <v>51</v>
      </c>
      <c r="E30" s="48" t="s">
        <v>15</v>
      </c>
      <c r="F30" s="36">
        <v>1</v>
      </c>
      <c r="G30" s="22">
        <v>10080</v>
      </c>
      <c r="H30" s="48">
        <v>2</v>
      </c>
      <c r="I30" s="56">
        <f t="shared" si="3"/>
        <v>20160</v>
      </c>
      <c r="J30" s="33"/>
      <c r="K30" s="32" t="s">
        <v>62</v>
      </c>
    </row>
    <row r="31" spans="2:11" s="1" customFormat="1" x14ac:dyDescent="0.3">
      <c r="B31" s="34" t="s">
        <v>56</v>
      </c>
      <c r="C31" s="36">
        <v>1</v>
      </c>
      <c r="D31" s="48" t="s">
        <v>57</v>
      </c>
      <c r="E31" s="48" t="s">
        <v>15</v>
      </c>
      <c r="F31" s="36">
        <v>1</v>
      </c>
      <c r="G31" s="22">
        <v>11090</v>
      </c>
      <c r="H31" s="48">
        <v>2</v>
      </c>
      <c r="I31" s="56">
        <f t="shared" si="3"/>
        <v>22180</v>
      </c>
      <c r="J31" s="33"/>
      <c r="K31" s="53" t="s">
        <v>60</v>
      </c>
    </row>
    <row r="32" spans="2:11" x14ac:dyDescent="0.3">
      <c r="B32" s="57" t="s">
        <v>44</v>
      </c>
      <c r="C32" s="43">
        <v>1</v>
      </c>
      <c r="D32" s="58" t="s">
        <v>46</v>
      </c>
      <c r="E32" s="48" t="s">
        <v>15</v>
      </c>
      <c r="F32" s="36">
        <v>10</v>
      </c>
      <c r="G32" s="22">
        <v>210</v>
      </c>
      <c r="H32" s="48">
        <v>30</v>
      </c>
      <c r="I32" s="56">
        <f t="shared" si="3"/>
        <v>6300</v>
      </c>
      <c r="J32" s="33"/>
      <c r="K32" s="53" t="s">
        <v>63</v>
      </c>
    </row>
    <row r="33" spans="2:11" ht="17.25" thickBot="1" x14ac:dyDescent="0.35">
      <c r="B33" s="23" t="s">
        <v>34</v>
      </c>
      <c r="C33" s="44">
        <v>4</v>
      </c>
      <c r="D33" s="45" t="s">
        <v>37</v>
      </c>
      <c r="E33" s="50" t="s">
        <v>15</v>
      </c>
      <c r="F33" s="27">
        <v>100</v>
      </c>
      <c r="G33" s="30">
        <v>20</v>
      </c>
      <c r="H33" s="50">
        <v>220</v>
      </c>
      <c r="I33" s="59">
        <f>G33*H33</f>
        <v>4400</v>
      </c>
      <c r="J33" s="60" t="s">
        <v>36</v>
      </c>
      <c r="K33" s="21" t="s">
        <v>64</v>
      </c>
    </row>
    <row r="34" spans="2:11" x14ac:dyDescent="0.3">
      <c r="H34" s="61" t="s">
        <v>66</v>
      </c>
      <c r="I34" s="63">
        <f>SUM(I26:I33)</f>
        <v>110440</v>
      </c>
    </row>
    <row r="35" spans="2:11" x14ac:dyDescent="0.3">
      <c r="H35" s="61" t="s">
        <v>65</v>
      </c>
      <c r="I35" s="64">
        <f>I34*0.1</f>
        <v>11044</v>
      </c>
    </row>
    <row r="36" spans="2:11" x14ac:dyDescent="0.3">
      <c r="G36" s="17"/>
      <c r="H36" s="62" t="s">
        <v>52</v>
      </c>
      <c r="I36" s="65">
        <f>I34+I35</f>
        <v>121484</v>
      </c>
    </row>
    <row r="37" spans="2:11" x14ac:dyDescent="0.3">
      <c r="G37" s="17"/>
      <c r="H37" s="17"/>
    </row>
    <row r="38" spans="2:11" x14ac:dyDescent="0.3">
      <c r="G38" s="17"/>
      <c r="H38" s="52"/>
    </row>
    <row r="39" spans="2:11" x14ac:dyDescent="0.3">
      <c r="G39" s="24"/>
      <c r="H39" s="24"/>
    </row>
  </sheetData>
  <mergeCells count="12">
    <mergeCell ref="D4:D5"/>
    <mergeCell ref="C4:C5"/>
    <mergeCell ref="B4:B5"/>
    <mergeCell ref="D10:D12"/>
    <mergeCell ref="C10:C12"/>
    <mergeCell ref="B10:B12"/>
    <mergeCell ref="D18:D19"/>
    <mergeCell ref="C18:C19"/>
    <mergeCell ref="B18:B19"/>
    <mergeCell ref="D20:D21"/>
    <mergeCell ref="C20:C21"/>
    <mergeCell ref="B20:B2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tabSelected="1" workbookViewId="0">
      <selection activeCell="F21" sqref="F21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5" t="s">
        <v>0</v>
      </c>
      <c r="C2" s="14" t="s">
        <v>1</v>
      </c>
      <c r="D2" s="14" t="s">
        <v>2</v>
      </c>
      <c r="E2" s="14" t="s">
        <v>8</v>
      </c>
      <c r="F2" s="14" t="s">
        <v>9</v>
      </c>
      <c r="G2" s="14" t="s">
        <v>10</v>
      </c>
    </row>
    <row r="3" spans="2:16" x14ac:dyDescent="0.3">
      <c r="B3" t="s">
        <v>53</v>
      </c>
      <c r="C3" s="48" t="s">
        <v>20</v>
      </c>
      <c r="D3" t="s">
        <v>76</v>
      </c>
      <c r="E3" s="48" t="s">
        <v>15</v>
      </c>
      <c r="F3" s="48">
        <v>1</v>
      </c>
      <c r="G3" s="22">
        <v>1260</v>
      </c>
    </row>
    <row r="4" spans="2:16" x14ac:dyDescent="0.3">
      <c r="B4" t="s">
        <v>67</v>
      </c>
      <c r="C4" s="48" t="s">
        <v>20</v>
      </c>
      <c r="D4" t="s">
        <v>70</v>
      </c>
    </row>
    <row r="5" spans="2:16" x14ac:dyDescent="0.3">
      <c r="B5" t="s">
        <v>68</v>
      </c>
      <c r="C5" s="48" t="s">
        <v>20</v>
      </c>
      <c r="D5" t="s">
        <v>69</v>
      </c>
    </row>
    <row r="6" spans="2:16" x14ac:dyDescent="0.3">
      <c r="B6" t="s">
        <v>72</v>
      </c>
      <c r="C6" s="52" t="s">
        <v>73</v>
      </c>
      <c r="D6" s="1" t="s">
        <v>71</v>
      </c>
    </row>
    <row r="7" spans="2:16" x14ac:dyDescent="0.3">
      <c r="B7" t="s">
        <v>74</v>
      </c>
      <c r="C7" s="48" t="s">
        <v>20</v>
      </c>
      <c r="D7" s="1" t="s">
        <v>75</v>
      </c>
    </row>
    <row r="8" spans="2:16" x14ac:dyDescent="0.3">
      <c r="B8" s="73" t="s">
        <v>82</v>
      </c>
      <c r="C8" s="31" t="s">
        <v>81</v>
      </c>
      <c r="D8" s="74" t="s">
        <v>83</v>
      </c>
      <c r="E8" s="31" t="s">
        <v>15</v>
      </c>
      <c r="F8" s="31">
        <v>1</v>
      </c>
      <c r="G8" s="73">
        <v>960</v>
      </c>
      <c r="H8" s="73" t="s">
        <v>80</v>
      </c>
    </row>
    <row r="9" spans="2:16" x14ac:dyDescent="0.3">
      <c r="B9" t="s">
        <v>77</v>
      </c>
      <c r="C9" s="48" t="s">
        <v>20</v>
      </c>
      <c r="D9" s="52" t="s">
        <v>78</v>
      </c>
      <c r="E9" s="48" t="s">
        <v>15</v>
      </c>
      <c r="F9" s="48">
        <v>1</v>
      </c>
      <c r="G9" s="22">
        <v>1050</v>
      </c>
      <c r="H9" s="54" t="s">
        <v>79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Transformer</vt:lpstr>
      <vt:lpstr>MOSFET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2018-02-04T07:02:16Z</dcterms:modified>
</cp:coreProperties>
</file>