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장비" sheetId="1" r:id="rId1"/>
    <sheet name="031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N17" i="2" l="1"/>
  <c r="N16" i="2"/>
  <c r="N15" i="2"/>
  <c r="N14" i="2"/>
  <c r="N12" i="2"/>
  <c r="N11" i="2"/>
  <c r="N10" i="2"/>
  <c r="N9" i="2"/>
  <c r="N6" i="2"/>
  <c r="N7" i="2"/>
  <c r="L54" i="2"/>
  <c r="L6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O25" i="2" l="1"/>
  <c r="K25" i="2"/>
  <c r="O24" i="2"/>
  <c r="K24" i="2"/>
  <c r="O23" i="2"/>
  <c r="L23" i="2"/>
  <c r="K23" i="2"/>
  <c r="O22" i="2"/>
  <c r="L22" i="2"/>
  <c r="K22" i="2"/>
  <c r="O21" i="2"/>
  <c r="L21" i="2"/>
  <c r="K21" i="2"/>
  <c r="O17" i="2"/>
  <c r="L17" i="2"/>
  <c r="K17" i="2"/>
  <c r="O16" i="2"/>
  <c r="L16" i="2"/>
  <c r="K16" i="2"/>
  <c r="O15" i="2"/>
  <c r="L15" i="2"/>
  <c r="K15" i="2"/>
  <c r="O14" i="2"/>
  <c r="L14" i="2"/>
  <c r="K14" i="2"/>
  <c r="O13" i="2"/>
  <c r="K13" i="2"/>
  <c r="O12" i="2"/>
  <c r="L12" i="2"/>
  <c r="K12" i="2"/>
  <c r="O11" i="2"/>
  <c r="L11" i="2"/>
  <c r="K11" i="2"/>
  <c r="O10" i="2"/>
  <c r="L10" i="2"/>
  <c r="K10" i="2"/>
  <c r="O9" i="2"/>
  <c r="L9" i="2"/>
  <c r="K9" i="2"/>
  <c r="O8" i="2"/>
  <c r="L8" i="2"/>
  <c r="K8" i="2"/>
  <c r="O7" i="2"/>
  <c r="L7" i="2"/>
  <c r="K7" i="2"/>
  <c r="O6" i="2"/>
  <c r="K6" i="2"/>
  <c r="O26" i="2" l="1"/>
  <c r="O27" i="2" s="1"/>
  <c r="O28" i="2" s="1"/>
  <c r="O29" i="2" s="1"/>
  <c r="K26" i="2"/>
  <c r="K27" i="2" s="1"/>
  <c r="K28" i="2" s="1"/>
  <c r="K29" i="2" l="1"/>
</calcChain>
</file>

<file path=xl/sharedStrings.xml><?xml version="1.0" encoding="utf-8"?>
<sst xmlns="http://schemas.openxmlformats.org/spreadsheetml/2006/main" count="313" uniqueCount="197">
  <si>
    <t>오실로스코프</t>
    <phoneticPr fontId="3" type="noConversion"/>
  </si>
  <si>
    <t>No</t>
    <phoneticPr fontId="3" type="noConversion"/>
  </si>
  <si>
    <t>PN</t>
    <phoneticPr fontId="3" type="noConversion"/>
  </si>
  <si>
    <t>Vendor</t>
    <phoneticPr fontId="3" type="noConversion"/>
  </si>
  <si>
    <t>Cost</t>
    <phoneticPr fontId="3" type="noConversion"/>
  </si>
  <si>
    <t>TDS2012C</t>
    <phoneticPr fontId="3" type="noConversion"/>
  </si>
  <si>
    <t>텍트로닉스</t>
    <phoneticPr fontId="3" type="noConversion"/>
  </si>
  <si>
    <t>Agency</t>
    <phoneticPr fontId="3" type="noConversion"/>
  </si>
  <si>
    <t>Tel</t>
    <phoneticPr fontId="3" type="noConversion"/>
  </si>
  <si>
    <t>테스트박스</t>
    <phoneticPr fontId="3" type="noConversion"/>
  </si>
  <si>
    <t>070-5089-0948</t>
    <phoneticPr fontId="3" type="noConversion"/>
  </si>
  <si>
    <t>TDS3052</t>
    <phoneticPr fontId="3" type="noConversion"/>
  </si>
  <si>
    <t>Channel</t>
    <phoneticPr fontId="3" type="noConversion"/>
  </si>
  <si>
    <t>BW[MHz]</t>
    <phoneticPr fontId="3" type="noConversion"/>
  </si>
  <si>
    <t>Sampling[GS/s]</t>
    <phoneticPr fontId="3" type="noConversion"/>
  </si>
  <si>
    <t>Vin</t>
    <phoneticPr fontId="3" type="noConversion"/>
  </si>
  <si>
    <t>150Vrms</t>
    <phoneticPr fontId="3" type="noConversion"/>
  </si>
  <si>
    <t>한맥하이텍시스템</t>
    <phoneticPr fontId="3" type="noConversion"/>
  </si>
  <si>
    <t>02-2611-7985</t>
    <phoneticPr fontId="3" type="noConversion"/>
  </si>
  <si>
    <t>Probe</t>
    <phoneticPr fontId="3" type="noConversion"/>
  </si>
  <si>
    <t>P6500 2ea</t>
    <phoneticPr fontId="3" type="noConversion"/>
  </si>
  <si>
    <t>P6100 4ea</t>
    <phoneticPr fontId="3" type="noConversion"/>
  </si>
  <si>
    <t>TDS2014</t>
    <phoneticPr fontId="3" type="noConversion"/>
  </si>
  <si>
    <t>Auction</t>
    <phoneticPr fontId="3" type="noConversion"/>
  </si>
  <si>
    <t>300V</t>
    <phoneticPr fontId="3" type="noConversion"/>
  </si>
  <si>
    <t>새제품</t>
    <phoneticPr fontId="3" type="noConversion"/>
  </si>
  <si>
    <t>LF MCU</t>
    <phoneticPr fontId="3" type="noConversion"/>
  </si>
  <si>
    <t>No</t>
  </si>
  <si>
    <t>Type</t>
  </si>
  <si>
    <t>P_value</t>
  </si>
  <si>
    <t>Vendor</t>
  </si>
  <si>
    <t>V_Desc</t>
  </si>
  <si>
    <t>Q'ty</t>
  </si>
  <si>
    <t>Reference No.</t>
  </si>
  <si>
    <t>Unit Cost</t>
  </si>
  <si>
    <t>Cost</t>
  </si>
  <si>
    <t>LED-1608</t>
  </si>
  <si>
    <t>19-21/R6C-AP1Q2/3T</t>
  </si>
  <si>
    <t>EVERLIGHT</t>
  </si>
  <si>
    <t>Backlight LED SMD 1608 Red</t>
  </si>
  <si>
    <t>LED1,LED4</t>
  </si>
  <si>
    <t>19-217/W1D-APQHY/3T</t>
  </si>
  <si>
    <t>Backlight LED SMD 1608 White</t>
  </si>
  <si>
    <t>LED2,LED3</t>
  </si>
  <si>
    <t>19-213/G6C-AN1P2 /3T</t>
  </si>
  <si>
    <t>Backlight LED SMD 1608 Green</t>
  </si>
  <si>
    <t>LED5</t>
  </si>
  <si>
    <t>LQM2HPZ2R2MG0</t>
  </si>
  <si>
    <t>Murata</t>
  </si>
  <si>
    <t>FIXED IND 2.2UH 1.3A 80 MOHM SMD, SRF 40MHz</t>
  </si>
  <si>
    <t>L1</t>
  </si>
  <si>
    <t>STM32F070RBT6</t>
  </si>
  <si>
    <t>STMicroelectronics</t>
  </si>
  <si>
    <t>ARM Cortex-M0 Value line, 128 Kbytes Flash, 48 MHz CPU, SMD/SMT</t>
  </si>
  <si>
    <t>U1</t>
  </si>
  <si>
    <t>LM3671MF-3.3</t>
  </si>
  <si>
    <t>TI</t>
  </si>
  <si>
    <t>2-MHz, 600-mA Step-Down DC-DC Converter</t>
  </si>
  <si>
    <t>U2</t>
  </si>
  <si>
    <t>FCI</t>
  </si>
  <si>
    <t>J1</t>
  </si>
  <si>
    <t>53047-0210</t>
  </si>
  <si>
    <t>Molex</t>
  </si>
  <si>
    <t>J2</t>
  </si>
  <si>
    <t>HEADER_20X2</t>
  </si>
  <si>
    <t>J9,J10</t>
  </si>
  <si>
    <t>YST-1502 SMD</t>
  </si>
  <si>
    <t>????</t>
  </si>
  <si>
    <t>TACH Switch 8.0x3.7, T=2.5mm SMD</t>
  </si>
  <si>
    <t>SW1</t>
  </si>
  <si>
    <t>ABS07-120-32.768KHz-T</t>
  </si>
  <si>
    <t>ABRACON</t>
  </si>
  <si>
    <t>32.768KHz Crystal 6pF 20PPM</t>
  </si>
  <si>
    <t>X1</t>
  </si>
  <si>
    <t>AVX</t>
  </si>
  <si>
    <t>X2</t>
  </si>
  <si>
    <t xml:space="preserve"> Design Part Type count: 13</t>
  </si>
  <si>
    <t>Set 수량</t>
    <phoneticPr fontId="5" type="noConversion"/>
  </si>
  <si>
    <t>구매</t>
    <phoneticPr fontId="5" type="noConversion"/>
  </si>
  <si>
    <t xml:space="preserve"> Cost</t>
    <phoneticPr fontId="5" type="noConversion"/>
  </si>
  <si>
    <t>필요수량</t>
    <phoneticPr fontId="5" type="noConversion"/>
  </si>
  <si>
    <t>MOQ</t>
    <phoneticPr fontId="5" type="noConversion"/>
  </si>
  <si>
    <t>구매수량</t>
    <phoneticPr fontId="5" type="noConversion"/>
  </si>
  <si>
    <t>구매금액</t>
    <phoneticPr fontId="5" type="noConversion"/>
  </si>
  <si>
    <t>ICBanQ</t>
    <phoneticPr fontId="5" type="noConversion"/>
  </si>
  <si>
    <t>Control MCU에서도 사용 : 2배 구매</t>
    <phoneticPr fontId="5" type="noConversion"/>
  </si>
  <si>
    <t>P005609820</t>
    <phoneticPr fontId="5" type="noConversion"/>
  </si>
  <si>
    <t>Control MCU에서도 사용 : 2배 구매</t>
    <phoneticPr fontId="5" type="noConversion"/>
  </si>
  <si>
    <t>P005609818</t>
    <phoneticPr fontId="5" type="noConversion"/>
  </si>
  <si>
    <t>P008172717</t>
    <phoneticPr fontId="5" type="noConversion"/>
  </si>
  <si>
    <t>Control MCU, Pipette에서도 사용 : 4배 구매</t>
    <phoneticPr fontId="5" type="noConversion"/>
  </si>
  <si>
    <t>Pipette에서도 사용 : 10ea 추가 구매</t>
    <phoneticPr fontId="5" type="noConversion"/>
  </si>
  <si>
    <t>P002182619</t>
    <phoneticPr fontId="5" type="noConversion"/>
  </si>
  <si>
    <t>54102-S08-05</t>
    <phoneticPr fontId="5" type="noConversion"/>
  </si>
  <si>
    <t>2.54mm pitch 10-pin(2x5) Header Post=5.84mm Tail=3.05mm</t>
    <phoneticPr fontId="5" type="noConversion"/>
  </si>
  <si>
    <t>P007602652</t>
    <phoneticPr fontId="5" type="noConversion"/>
  </si>
  <si>
    <t>1.25mm pitch CON 2-pin, Throgh hole  type</t>
    <phoneticPr fontId="5" type="noConversion"/>
  </si>
  <si>
    <t>P005634306</t>
    <phoneticPr fontId="5" type="noConversion"/>
  </si>
  <si>
    <t>Control MCU에서도 사용 : 2배 구매</t>
    <phoneticPr fontId="5" type="noConversion"/>
  </si>
  <si>
    <t>57102-G06-20LF</t>
    <phoneticPr fontId="5" type="noConversion"/>
  </si>
  <si>
    <t>2.00mm pitch 40-pin(20x2) Header Post=4mm Tail=2.5mm</t>
    <phoneticPr fontId="5" type="noConversion"/>
  </si>
  <si>
    <t>P005013055</t>
    <phoneticPr fontId="5" type="noConversion"/>
  </si>
  <si>
    <t>YST-1502</t>
    <phoneticPr fontId="5" type="noConversion"/>
  </si>
  <si>
    <t>P000096310</t>
    <phoneticPr fontId="5" type="noConversion"/>
  </si>
  <si>
    <t>ABS07-32.768KHZ</t>
    <phoneticPr fontId="5" type="noConversion"/>
  </si>
  <si>
    <t xml:space="preserve">P005745361 </t>
    <phoneticPr fontId="5" type="noConversion"/>
  </si>
  <si>
    <t>ABM3-8.000MHZ-D2Y-T</t>
    <phoneticPr fontId="5" type="noConversion"/>
  </si>
  <si>
    <t>CRYSTAL 8.0000MHZ 18PF SMD</t>
    <phoneticPr fontId="5" type="noConversion"/>
  </si>
  <si>
    <t>P008255995</t>
    <phoneticPr fontId="5" type="noConversion"/>
  </si>
  <si>
    <t>1225-1205</t>
    <phoneticPr fontId="5" type="noConversion"/>
  </si>
  <si>
    <t>Any</t>
    <phoneticPr fontId="5" type="noConversion"/>
  </si>
  <si>
    <t>2.54mm pitch 10-pin(2x5) Header Post=6.0mm Tail=3.0mm</t>
    <phoneticPr fontId="5" type="noConversion"/>
  </si>
  <si>
    <t xml:space="preserve">P005666489 </t>
    <phoneticPr fontId="5" type="noConversion"/>
  </si>
  <si>
    <t>15134-0201</t>
    <phoneticPr fontId="5" type="noConversion"/>
  </si>
  <si>
    <t>POWER CORD, 2P CRIMP SOCKET, 100MM, BLK - Ass'y Cable</t>
    <phoneticPr fontId="5" type="noConversion"/>
  </si>
  <si>
    <t>P007557469</t>
    <phoneticPr fontId="5" type="noConversion"/>
  </si>
  <si>
    <t>1320-1220</t>
    <phoneticPr fontId="5" type="noConversion"/>
  </si>
  <si>
    <t>Any</t>
    <phoneticPr fontId="5" type="noConversion"/>
  </si>
  <si>
    <t>2.00mm pitch 40-pin(20x2) Header Post=3.9mm Tail=2.8mm</t>
    <phoneticPr fontId="5" type="noConversion"/>
  </si>
  <si>
    <t>P005675364</t>
    <phoneticPr fontId="5" type="noConversion"/>
  </si>
  <si>
    <t>2285-2-05</t>
    <phoneticPr fontId="5" type="noConversion"/>
  </si>
  <si>
    <t xml:space="preserve">2.54mm pitch 10-pin(2x5) Header Socket 몰드 중간 돌출 타입 Straight Type </t>
    <phoneticPr fontId="5" type="noConversion"/>
  </si>
  <si>
    <t>P005655491</t>
    <phoneticPr fontId="5" type="noConversion"/>
  </si>
  <si>
    <t>2343-2-20-G0</t>
    <phoneticPr fontId="5" type="noConversion"/>
  </si>
  <si>
    <t xml:space="preserve">2.00mm pitch 40-pin(20x2) Header Socket 몰드높이=4.3MM Straight Type </t>
    <phoneticPr fontId="5" type="noConversion"/>
  </si>
  <si>
    <t>P005655933</t>
    <phoneticPr fontId="5" type="noConversion"/>
  </si>
  <si>
    <t>Set 수량</t>
  </si>
  <si>
    <t>필요수량</t>
  </si>
  <si>
    <t>MOQ</t>
  </si>
  <si>
    <t>구매수량</t>
  </si>
  <si>
    <t>구매금액</t>
  </si>
  <si>
    <t>ICBanQ</t>
  </si>
  <si>
    <t>R-1005</t>
  </si>
  <si>
    <t>WALSIN</t>
  </si>
  <si>
    <t>F-1608</t>
  </si>
  <si>
    <t>F0603E2R50FSTR</t>
  </si>
  <si>
    <t>FUSE BOARD MOUNT 2.5A 32VDC 0603</t>
  </si>
  <si>
    <t>L1,L2</t>
  </si>
  <si>
    <t>MSS5131-153ML</t>
  </si>
  <si>
    <t>Coilcraft</t>
  </si>
  <si>
    <t>INDUCTOR, PWR, 15UH, 1.5A, 20%,32MHZ</t>
  </si>
  <si>
    <t>L3</t>
  </si>
  <si>
    <t>L4</t>
  </si>
  <si>
    <t>ASMT-YTD2-0BB02</t>
  </si>
  <si>
    <t>Avago</t>
  </si>
  <si>
    <t>3 color type LED 6-pin, TOP View, R745mcd, G1600mcd, B380mcd</t>
  </si>
  <si>
    <t>LED1</t>
  </si>
  <si>
    <t>LED-2012</t>
  </si>
  <si>
    <t>17-21/W1D-ANPHY/3T</t>
  </si>
  <si>
    <t>Backlight LED SMD 2012 White</t>
  </si>
  <si>
    <t>LED2</t>
  </si>
  <si>
    <t>LED3</t>
  </si>
  <si>
    <t>LED4</t>
  </si>
  <si>
    <t>STPS120M</t>
  </si>
  <si>
    <t>ST</t>
  </si>
  <si>
    <t>1.0 Amp 20 Volt DIODE</t>
  </si>
  <si>
    <t>D1</t>
  </si>
  <si>
    <t>SMBJ12CA</t>
  </si>
  <si>
    <t>KD</t>
  </si>
  <si>
    <t>bi-directional Vr=12V 600W TVS_diode</t>
  </si>
  <si>
    <t>D2</t>
  </si>
  <si>
    <t>PMBT2222</t>
  </si>
  <si>
    <t>NXP</t>
  </si>
  <si>
    <t>Bipolar Transistors - BJT NPN SW 600MA 40V</t>
  </si>
  <si>
    <t>Q1,Q2,Q3,Q5,Q9</t>
  </si>
  <si>
    <t>MCP73831T_2ACIOT</t>
  </si>
  <si>
    <t>MCP73831T-2ACI/OT</t>
  </si>
  <si>
    <t>Microchip</t>
  </si>
  <si>
    <t>Charge management controller</t>
  </si>
  <si>
    <t>LM2735XMF</t>
  </si>
  <si>
    <t>1.6-MHz Space-Efficient Boost and SEPIC DC-DC Regulator 24V 2.1A</t>
  </si>
  <si>
    <t>U4</t>
  </si>
  <si>
    <t>U5</t>
  </si>
  <si>
    <t>053048-0310</t>
  </si>
  <si>
    <t>1.25mm Pitch DIP CON, Right Angle 3-Pin</t>
  </si>
  <si>
    <t>053048-0810</t>
  </si>
  <si>
    <t>J3</t>
  </si>
  <si>
    <t>HI05-AG0272</t>
  </si>
  <si>
    <t>HYUP JIN</t>
  </si>
  <si>
    <t>Micro USB type-B 5PIN SOCKET</t>
  </si>
  <si>
    <t>J4</t>
  </si>
  <si>
    <t>CTT_1139P1</t>
  </si>
  <si>
    <t>CTT-1139P1</t>
  </si>
  <si>
    <t>CT Electronics</t>
  </si>
  <si>
    <t>Tack S/W</t>
  </si>
  <si>
    <t>SKRMABE010</t>
  </si>
  <si>
    <t>APLS</t>
  </si>
  <si>
    <t>SW7,SW8,SW9</t>
  </si>
  <si>
    <t>NC</t>
  </si>
  <si>
    <t>R4,R5,R40,R41</t>
  </si>
  <si>
    <t xml:space="preserve">P005609821 </t>
    <phoneticPr fontId="5" type="noConversion"/>
  </si>
  <si>
    <t>P007475431</t>
    <phoneticPr fontId="5" type="noConversion"/>
  </si>
  <si>
    <t>하네스 공구</t>
    <phoneticPr fontId="3" type="noConversion"/>
  </si>
  <si>
    <t>압착기 P-707</t>
    <phoneticPr fontId="3" type="noConversion"/>
  </si>
  <si>
    <t>HOZAN</t>
    <phoneticPr fontId="3" type="noConversion"/>
  </si>
  <si>
    <t>P007150257</t>
    <phoneticPr fontId="3" type="noConversion"/>
  </si>
  <si>
    <t xml:space="preserve">압착기, D-SUB압착기(오픈바렐)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</si>
</sst>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_-* #,##0_-;\-* #,##0_-;_-* &quot;-&quot;?_-;_-@_-"/>
  </numFmts>
  <fonts count="2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1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16" applyNumberFormat="0" applyAlignment="0" applyProtection="0">
      <alignment vertical="center"/>
    </xf>
    <xf numFmtId="0" fontId="17" fillId="9" borderId="17" applyNumberFormat="0" applyAlignment="0" applyProtection="0">
      <alignment vertical="center"/>
    </xf>
    <xf numFmtId="0" fontId="18" fillId="9" borderId="16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0" borderId="1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20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" fillId="0" borderId="0"/>
  </cellStyleXfs>
  <cellXfs count="68">
    <xf numFmtId="0" fontId="0" fillId="0" borderId="0" xfId="0"/>
    <xf numFmtId="41" fontId="0" fillId="0" borderId="0" xfId="1" applyFont="1" applyAlignment="1"/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41" fontId="0" fillId="0" borderId="5" xfId="1" applyFont="1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41" fontId="0" fillId="0" borderId="8" xfId="1" applyFont="1" applyBorder="1">
      <alignment vertical="center"/>
    </xf>
    <xf numFmtId="41" fontId="0" fillId="0" borderId="8" xfId="1" applyFont="1" applyFill="1" applyBorder="1">
      <alignment vertical="center"/>
    </xf>
    <xf numFmtId="0" fontId="0" fillId="0" borderId="9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6" fillId="0" borderId="8" xfId="0" applyFont="1" applyFill="1" applyBorder="1" applyAlignment="1">
      <alignment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41" fontId="0" fillId="4" borderId="8" xfId="1" applyFont="1" applyFill="1" applyBorder="1">
      <alignment vertical="center"/>
    </xf>
    <xf numFmtId="0" fontId="0" fillId="0" borderId="5" xfId="0" applyFill="1" applyBorder="1" applyAlignment="1">
      <alignment vertical="center"/>
    </xf>
    <xf numFmtId="41" fontId="0" fillId="0" borderId="5" xfId="1" applyFont="1" applyFill="1" applyBorder="1">
      <alignment vertical="center"/>
    </xf>
    <xf numFmtId="0" fontId="0" fillId="0" borderId="6" xfId="0" applyFill="1" applyBorder="1" applyAlignment="1">
      <alignment vertical="center"/>
    </xf>
    <xf numFmtId="14" fontId="0" fillId="0" borderId="8" xfId="0" quotePrefix="1" applyNumberFormat="1" applyBorder="1" applyAlignment="1">
      <alignment vertical="center"/>
    </xf>
    <xf numFmtId="41" fontId="8" fillId="0" borderId="8" xfId="1" applyFont="1" applyFill="1" applyBorder="1">
      <alignment vertical="center"/>
    </xf>
    <xf numFmtId="0" fontId="0" fillId="0" borderId="10" xfId="0" applyBorder="1" applyAlignment="1">
      <alignment vertical="center"/>
    </xf>
    <xf numFmtId="14" fontId="0" fillId="0" borderId="11" xfId="0" quotePrefix="1" applyNumberForma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Fill="1" applyBorder="1" applyAlignment="1">
      <alignment vertical="center"/>
    </xf>
    <xf numFmtId="41" fontId="0" fillId="0" borderId="11" xfId="1" applyFont="1" applyFill="1" applyBorder="1">
      <alignment vertical="center"/>
    </xf>
    <xf numFmtId="41" fontId="0" fillId="0" borderId="11" xfId="1" applyFont="1" applyBorder="1">
      <alignment vertical="center"/>
    </xf>
    <xf numFmtId="41" fontId="8" fillId="0" borderId="11" xfId="1" applyFont="1" applyFill="1" applyBorder="1">
      <alignment vertical="center"/>
    </xf>
    <xf numFmtId="0" fontId="0" fillId="0" borderId="12" xfId="0" applyFill="1" applyBorder="1" applyAlignme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76" fontId="8" fillId="0" borderId="0" xfId="0" applyNumberFormat="1" applyFont="1" applyAlignment="1">
      <alignment vertical="center"/>
    </xf>
    <xf numFmtId="41" fontId="4" fillId="0" borderId="0" xfId="0" applyNumberFormat="1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41" fontId="0" fillId="0" borderId="0" xfId="1" applyFont="1" applyFill="1" applyBorder="1">
      <alignment vertical="center"/>
    </xf>
    <xf numFmtId="41" fontId="0" fillId="0" borderId="0" xfId="1" applyFont="1" applyBorder="1">
      <alignment vertical="center"/>
    </xf>
    <xf numFmtId="0" fontId="0" fillId="0" borderId="0" xfId="0" applyFill="1" applyBorder="1" applyAlignment="1">
      <alignment vertical="center"/>
    </xf>
    <xf numFmtId="0" fontId="0" fillId="36" borderId="8" xfId="0" applyFill="1" applyBorder="1" applyAlignment="1">
      <alignment horizontal="center" vertical="center"/>
    </xf>
    <xf numFmtId="0" fontId="0" fillId="36" borderId="8" xfId="0" applyFill="1" applyBorder="1" applyAlignment="1">
      <alignment vertical="center"/>
    </xf>
    <xf numFmtId="0" fontId="1" fillId="0" borderId="0" xfId="42">
      <alignment vertical="center"/>
    </xf>
    <xf numFmtId="0" fontId="1" fillId="0" borderId="0" xfId="42" applyAlignment="1">
      <alignment horizontal="center" vertical="center"/>
    </xf>
    <xf numFmtId="0" fontId="1" fillId="0" borderId="7" xfId="42" applyBorder="1">
      <alignment vertical="center"/>
    </xf>
    <xf numFmtId="49" fontId="4" fillId="2" borderId="1" xfId="42" applyNumberFormat="1" applyFont="1" applyFill="1" applyBorder="1" applyAlignment="1">
      <alignment horizontal="center" vertical="center"/>
    </xf>
    <xf numFmtId="0" fontId="1" fillId="0" borderId="8" xfId="42" applyBorder="1">
      <alignment vertical="center"/>
    </xf>
    <xf numFmtId="0" fontId="1" fillId="0" borderId="8" xfId="42" applyBorder="1" applyAlignment="1">
      <alignment horizontal="center" vertical="center"/>
    </xf>
    <xf numFmtId="0" fontId="1" fillId="0" borderId="9" xfId="42" applyBorder="1">
      <alignment vertical="center"/>
    </xf>
    <xf numFmtId="0" fontId="1" fillId="0" borderId="11" xfId="42" applyBorder="1">
      <alignment vertical="center"/>
    </xf>
    <xf numFmtId="0" fontId="1" fillId="0" borderId="11" xfId="42" applyBorder="1" applyAlignment="1">
      <alignment horizontal="center" vertical="center"/>
    </xf>
    <xf numFmtId="49" fontId="4" fillId="2" borderId="2" xfId="42" applyNumberFormat="1" applyFont="1" applyFill="1" applyBorder="1" applyAlignment="1">
      <alignment horizontal="center" vertical="center"/>
    </xf>
    <xf numFmtId="0" fontId="1" fillId="0" borderId="10" xfId="42" applyBorder="1">
      <alignment vertical="center"/>
    </xf>
    <xf numFmtId="0" fontId="1" fillId="0" borderId="12" xfId="42" applyBorder="1">
      <alignment vertical="center"/>
    </xf>
    <xf numFmtId="49" fontId="4" fillId="2" borderId="2" xfId="50" applyNumberFormat="1" applyFont="1" applyFill="1" applyBorder="1" applyAlignment="1">
      <alignment horizontal="center" vertical="center"/>
    </xf>
    <xf numFmtId="0" fontId="4" fillId="3" borderId="3" xfId="50" applyFont="1" applyFill="1" applyBorder="1" applyAlignment="1">
      <alignment horizontal="center" vertical="center"/>
    </xf>
    <xf numFmtId="0" fontId="2" fillId="0" borderId="0" xfId="50" applyAlignment="1">
      <alignment vertical="center"/>
    </xf>
    <xf numFmtId="0" fontId="4" fillId="0" borderId="0" xfId="0" applyFont="1"/>
  </cellXfs>
  <cellStyles count="51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 2" xfId="43"/>
    <cellStyle name="보통" xfId="9" builtinId="28" customBuiltin="1"/>
    <cellStyle name="설명 텍스트" xfId="16" builtinId="53" customBuiltin="1"/>
    <cellStyle name="셀 확인" xfId="14" builtinId="23" customBuiltin="1"/>
    <cellStyle name="쉼표 [0]" xfId="1" builtinId="6"/>
    <cellStyle name="쉼표 [0] 2" xfId="46"/>
    <cellStyle name="쉼표 [0] 2 2" xfId="48"/>
    <cellStyle name="쉼표 [0] 3" xfId="47"/>
    <cellStyle name="쉼표 [0] 4" xfId="44"/>
    <cellStyle name="쉼표 [0] 5" xfId="45"/>
    <cellStyle name="연결된 셀" xfId="13" builtinId="24" customBuiltin="1"/>
    <cellStyle name="요약" xfId="17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제목 5" xfId="49"/>
    <cellStyle name="좋음" xfId="7" builtinId="26" customBuiltin="1"/>
    <cellStyle name="출력" xfId="11" builtinId="21" customBuiltin="1"/>
    <cellStyle name="표준" xfId="0" builtinId="0"/>
    <cellStyle name="표준 2" xfId="50"/>
    <cellStyle name="표준 3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2286000</xdr:colOff>
      <xdr:row>5</xdr:row>
      <xdr:rowOff>57150</xdr:rowOff>
    </xdr:from>
    <xdr:to>
      <xdr:col>12</xdr:col>
      <xdr:colOff>133350</xdr:colOff>
      <xdr:row>12</xdr:row>
      <xdr:rowOff>114300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123950"/>
          <a:ext cx="52292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1"/>
  <sheetViews>
    <sheetView topLeftCell="B1" workbookViewId="0">
      <selection activeCell="E16" sqref="E16"/>
    </sheetView>
  </sheetViews>
  <sheetFormatPr defaultRowHeight="16.5" x14ac:dyDescent="0.3"/>
  <cols>
    <col min="3" max="3" width="13.625" customWidth="1"/>
    <col min="4" max="4" width="11" bestFit="1" customWidth="1"/>
    <col min="5" max="5" width="9.625" bestFit="1" customWidth="1"/>
    <col min="6" max="6" width="15.25" bestFit="1" customWidth="1"/>
    <col min="7" max="7" width="8.625" bestFit="1" customWidth="1"/>
    <col min="8" max="8" width="8.625" customWidth="1"/>
    <col min="9" max="9" width="10.25" bestFit="1" customWidth="1"/>
    <col min="10" max="10" width="17.25" bestFit="1" customWidth="1"/>
    <col min="11" max="11" width="13.5" customWidth="1"/>
    <col min="12" max="12" width="10.875" style="1" bestFit="1" customWidth="1"/>
    <col min="14" max="14" width="10.875" bestFit="1" customWidth="1"/>
  </cols>
  <sheetData>
    <row r="3" spans="2:14" x14ac:dyDescent="0.3">
      <c r="B3" t="s">
        <v>0</v>
      </c>
    </row>
    <row r="4" spans="2:14" x14ac:dyDescent="0.3">
      <c r="B4" t="s">
        <v>1</v>
      </c>
      <c r="C4" t="s">
        <v>2</v>
      </c>
      <c r="D4" t="s">
        <v>3</v>
      </c>
      <c r="E4" t="s">
        <v>13</v>
      </c>
      <c r="F4" t="s">
        <v>14</v>
      </c>
      <c r="G4" t="s">
        <v>12</v>
      </c>
      <c r="H4" t="s">
        <v>15</v>
      </c>
      <c r="I4" t="s">
        <v>19</v>
      </c>
      <c r="J4" t="s">
        <v>7</v>
      </c>
      <c r="K4" t="s">
        <v>8</v>
      </c>
      <c r="L4" s="1" t="s">
        <v>4</v>
      </c>
      <c r="N4" t="s">
        <v>25</v>
      </c>
    </row>
    <row r="5" spans="2:14" x14ac:dyDescent="0.3">
      <c r="B5">
        <v>1</v>
      </c>
      <c r="C5" t="s">
        <v>5</v>
      </c>
      <c r="D5" t="s">
        <v>6</v>
      </c>
      <c r="E5">
        <v>100</v>
      </c>
      <c r="F5">
        <v>2</v>
      </c>
      <c r="G5">
        <v>2</v>
      </c>
      <c r="H5" t="s">
        <v>24</v>
      </c>
      <c r="I5">
        <v>2</v>
      </c>
      <c r="J5" t="s">
        <v>9</v>
      </c>
      <c r="K5" t="s">
        <v>10</v>
      </c>
      <c r="L5" s="1">
        <v>1355000</v>
      </c>
      <c r="M5" t="s">
        <v>23</v>
      </c>
      <c r="N5" s="1">
        <v>2441500</v>
      </c>
    </row>
    <row r="6" spans="2:14" x14ac:dyDescent="0.3">
      <c r="B6">
        <v>2</v>
      </c>
      <c r="C6" t="s">
        <v>22</v>
      </c>
      <c r="D6" t="s">
        <v>6</v>
      </c>
      <c r="E6">
        <v>100</v>
      </c>
      <c r="F6">
        <v>1</v>
      </c>
      <c r="G6">
        <v>4</v>
      </c>
      <c r="H6" t="s">
        <v>24</v>
      </c>
      <c r="I6" t="s">
        <v>21</v>
      </c>
      <c r="J6" t="s">
        <v>9</v>
      </c>
      <c r="K6" t="s">
        <v>10</v>
      </c>
      <c r="L6" s="1">
        <v>1230000</v>
      </c>
      <c r="M6" t="s">
        <v>23</v>
      </c>
      <c r="N6" s="1"/>
    </row>
    <row r="7" spans="2:14" x14ac:dyDescent="0.3">
      <c r="B7">
        <v>3</v>
      </c>
      <c r="C7" t="s">
        <v>11</v>
      </c>
      <c r="D7" t="s">
        <v>6</v>
      </c>
      <c r="E7">
        <v>500</v>
      </c>
      <c r="F7">
        <v>5</v>
      </c>
      <c r="G7">
        <v>2</v>
      </c>
      <c r="H7" t="s">
        <v>16</v>
      </c>
      <c r="I7" t="s">
        <v>20</v>
      </c>
      <c r="J7" t="s">
        <v>17</v>
      </c>
      <c r="K7" t="s">
        <v>18</v>
      </c>
      <c r="L7" s="1">
        <v>1950000</v>
      </c>
      <c r="M7" t="s">
        <v>23</v>
      </c>
      <c r="N7" s="1"/>
    </row>
    <row r="10" spans="2:14" x14ac:dyDescent="0.3">
      <c r="B10" t="s">
        <v>192</v>
      </c>
    </row>
    <row r="11" spans="2:14" x14ac:dyDescent="0.3">
      <c r="C11" t="s">
        <v>193</v>
      </c>
      <c r="D11" t="s">
        <v>194</v>
      </c>
      <c r="E11" t="s">
        <v>195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4"/>
  <sheetViews>
    <sheetView zoomScale="70" zoomScaleNormal="70" workbookViewId="0">
      <selection activeCell="F27" sqref="F27"/>
    </sheetView>
  </sheetViews>
  <sheetFormatPr defaultRowHeight="16.5" x14ac:dyDescent="0.3"/>
  <cols>
    <col min="1" max="1" width="3.5" customWidth="1"/>
    <col min="2" max="2" width="5.875" customWidth="1"/>
    <col min="3" max="4" width="23.125" bestFit="1" customWidth="1"/>
    <col min="5" max="5" width="18.375" bestFit="1" customWidth="1"/>
    <col min="6" max="6" width="72.375" bestFit="1" customWidth="1"/>
    <col min="7" max="7" width="5.5" bestFit="1" customWidth="1"/>
    <col min="8" max="8" width="48.75" hidden="1" customWidth="1"/>
    <col min="9" max="9" width="10.125" bestFit="1" customWidth="1"/>
    <col min="10" max="10" width="7.375" bestFit="1" customWidth="1"/>
    <col min="11" max="11" width="9.375" bestFit="1" customWidth="1"/>
    <col min="12" max="12" width="9.25" bestFit="1" customWidth="1"/>
    <col min="13" max="13" width="6.5" bestFit="1" customWidth="1"/>
    <col min="14" max="14" width="9.25" bestFit="1" customWidth="1"/>
    <col min="15" max="15" width="10.5" bestFit="1" customWidth="1"/>
    <col min="16" max="16" width="12.5" bestFit="1" customWidth="1"/>
  </cols>
  <sheetData>
    <row r="2" spans="2:17" x14ac:dyDescent="0.3">
      <c r="B2" t="s">
        <v>26</v>
      </c>
      <c r="J2" s="5"/>
      <c r="K2" s="5"/>
      <c r="L2" s="5"/>
    </row>
    <row r="3" spans="2:17" s="5" customFormat="1" x14ac:dyDescent="0.3">
      <c r="D3" s="39"/>
      <c r="L3" s="5" t="s">
        <v>77</v>
      </c>
    </row>
    <row r="4" spans="2:17" s="5" customFormat="1" ht="17.25" thickBot="1" x14ac:dyDescent="0.35">
      <c r="D4" s="39"/>
      <c r="J4" s="5" t="s">
        <v>78</v>
      </c>
      <c r="L4" s="5">
        <v>5</v>
      </c>
    </row>
    <row r="5" spans="2:17" s="5" customFormat="1" ht="17.25" thickBot="1" x14ac:dyDescent="0.35">
      <c r="B5" s="2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2" t="s">
        <v>34</v>
      </c>
      <c r="J5" s="2" t="s">
        <v>79</v>
      </c>
      <c r="K5" s="3" t="s">
        <v>35</v>
      </c>
      <c r="L5" s="3" t="s">
        <v>80</v>
      </c>
      <c r="M5" s="3" t="s">
        <v>81</v>
      </c>
      <c r="N5" s="3" t="s">
        <v>82</v>
      </c>
      <c r="O5" s="3" t="s">
        <v>83</v>
      </c>
      <c r="P5" s="4" t="s">
        <v>84</v>
      </c>
    </row>
    <row r="6" spans="2:17" s="5" customFormat="1" x14ac:dyDescent="0.3">
      <c r="B6" s="9">
        <v>11</v>
      </c>
      <c r="C6" s="51" t="s">
        <v>36</v>
      </c>
      <c r="D6" s="50" t="s">
        <v>37</v>
      </c>
      <c r="E6" s="51" t="s">
        <v>38</v>
      </c>
      <c r="F6" s="51" t="s">
        <v>39</v>
      </c>
      <c r="G6" s="10">
        <v>2</v>
      </c>
      <c r="H6" s="10" t="s">
        <v>40</v>
      </c>
      <c r="I6" s="13">
        <v>20</v>
      </c>
      <c r="J6" s="13">
        <v>20</v>
      </c>
      <c r="K6" s="12">
        <f t="shared" ref="K6:K17" si="0">J6*G6</f>
        <v>40</v>
      </c>
      <c r="L6" s="10">
        <f t="shared" ref="L6:L12" si="1">G6*L$4</f>
        <v>10</v>
      </c>
      <c r="M6" s="10">
        <v>10</v>
      </c>
      <c r="N6" s="10">
        <f>L6</f>
        <v>10</v>
      </c>
      <c r="O6" s="13">
        <f t="shared" ref="O6:O17" si="2">J6*N6</f>
        <v>200</v>
      </c>
      <c r="P6" s="14" t="s">
        <v>190</v>
      </c>
      <c r="Q6" s="5" t="s">
        <v>85</v>
      </c>
    </row>
    <row r="7" spans="2:17" s="5" customFormat="1" x14ac:dyDescent="0.3">
      <c r="B7" s="9">
        <v>10</v>
      </c>
      <c r="C7" s="10" t="s">
        <v>36</v>
      </c>
      <c r="D7" s="11" t="s">
        <v>41</v>
      </c>
      <c r="E7" s="10" t="s">
        <v>38</v>
      </c>
      <c r="F7" s="10" t="s">
        <v>42</v>
      </c>
      <c r="G7" s="10">
        <v>2</v>
      </c>
      <c r="H7" s="10" t="s">
        <v>43</v>
      </c>
      <c r="I7" s="13">
        <v>30</v>
      </c>
      <c r="J7" s="13">
        <v>30</v>
      </c>
      <c r="K7" s="12">
        <f t="shared" si="0"/>
        <v>60</v>
      </c>
      <c r="L7" s="10">
        <f t="shared" si="1"/>
        <v>10</v>
      </c>
      <c r="M7" s="10">
        <v>10</v>
      </c>
      <c r="N7" s="10">
        <f>L7</f>
        <v>10</v>
      </c>
      <c r="O7" s="13">
        <f t="shared" si="2"/>
        <v>300</v>
      </c>
      <c r="P7" s="14" t="s">
        <v>86</v>
      </c>
      <c r="Q7" s="5" t="s">
        <v>87</v>
      </c>
    </row>
    <row r="8" spans="2:17" s="5" customFormat="1" x14ac:dyDescent="0.3">
      <c r="B8" s="9">
        <v>12</v>
      </c>
      <c r="C8" s="51" t="s">
        <v>36</v>
      </c>
      <c r="D8" s="50" t="s">
        <v>44</v>
      </c>
      <c r="E8" s="51" t="s">
        <v>38</v>
      </c>
      <c r="F8" s="51" t="s">
        <v>45</v>
      </c>
      <c r="G8" s="10">
        <v>1</v>
      </c>
      <c r="H8" s="10" t="s">
        <v>46</v>
      </c>
      <c r="I8" s="13">
        <v>20</v>
      </c>
      <c r="J8" s="13">
        <v>20</v>
      </c>
      <c r="K8" s="12">
        <f t="shared" si="0"/>
        <v>20</v>
      </c>
      <c r="L8" s="10">
        <f t="shared" si="1"/>
        <v>5</v>
      </c>
      <c r="M8" s="10">
        <v>10</v>
      </c>
      <c r="N8" s="10">
        <v>10</v>
      </c>
      <c r="O8" s="13">
        <f t="shared" si="2"/>
        <v>200</v>
      </c>
      <c r="P8" s="14" t="s">
        <v>88</v>
      </c>
      <c r="Q8" s="5" t="s">
        <v>85</v>
      </c>
    </row>
    <row r="9" spans="2:17" s="5" customFormat="1" x14ac:dyDescent="0.3">
      <c r="B9" s="9">
        <v>13</v>
      </c>
      <c r="C9" s="51" t="s">
        <v>47</v>
      </c>
      <c r="D9" s="50" t="s">
        <v>47</v>
      </c>
      <c r="E9" s="51" t="s">
        <v>48</v>
      </c>
      <c r="F9" s="51" t="s">
        <v>49</v>
      </c>
      <c r="G9" s="10">
        <v>1</v>
      </c>
      <c r="H9" s="10" t="s">
        <v>50</v>
      </c>
      <c r="I9" s="13">
        <v>430</v>
      </c>
      <c r="J9" s="13">
        <v>380</v>
      </c>
      <c r="K9" s="12">
        <f t="shared" si="0"/>
        <v>380</v>
      </c>
      <c r="L9" s="10">
        <f t="shared" si="1"/>
        <v>5</v>
      </c>
      <c r="M9" s="15">
        <v>1</v>
      </c>
      <c r="N9" s="10">
        <f>L9</f>
        <v>5</v>
      </c>
      <c r="O9" s="13">
        <f t="shared" si="2"/>
        <v>1900</v>
      </c>
      <c r="P9" s="14" t="s">
        <v>89</v>
      </c>
      <c r="Q9" s="5" t="s">
        <v>90</v>
      </c>
    </row>
    <row r="10" spans="2:17" s="5" customFormat="1" x14ac:dyDescent="0.3">
      <c r="B10" s="16">
        <v>14</v>
      </c>
      <c r="C10" s="51" t="s">
        <v>51</v>
      </c>
      <c r="D10" s="50" t="s">
        <v>51</v>
      </c>
      <c r="E10" s="51" t="s">
        <v>52</v>
      </c>
      <c r="F10" s="51" t="s">
        <v>53</v>
      </c>
      <c r="G10" s="10">
        <v>1</v>
      </c>
      <c r="H10" s="10" t="s">
        <v>54</v>
      </c>
      <c r="I10" s="13">
        <v>2760</v>
      </c>
      <c r="J10" s="12">
        <v>2340</v>
      </c>
      <c r="K10" s="12">
        <f t="shared" si="0"/>
        <v>2340</v>
      </c>
      <c r="L10" s="10">
        <f t="shared" si="1"/>
        <v>5</v>
      </c>
      <c r="M10" s="15">
        <v>1</v>
      </c>
      <c r="N10" s="10">
        <f>L10</f>
        <v>5</v>
      </c>
      <c r="O10" s="13">
        <f t="shared" si="2"/>
        <v>11700</v>
      </c>
      <c r="P10" s="14" t="s">
        <v>191</v>
      </c>
      <c r="Q10" s="5" t="s">
        <v>91</v>
      </c>
    </row>
    <row r="11" spans="2:17" s="5" customFormat="1" x14ac:dyDescent="0.3">
      <c r="B11" s="16">
        <v>15</v>
      </c>
      <c r="C11" s="51" t="s">
        <v>55</v>
      </c>
      <c r="D11" s="50" t="s">
        <v>55</v>
      </c>
      <c r="E11" s="51" t="s">
        <v>56</v>
      </c>
      <c r="F11" s="51" t="s">
        <v>57</v>
      </c>
      <c r="G11" s="10">
        <v>1</v>
      </c>
      <c r="H11" s="10" t="s">
        <v>58</v>
      </c>
      <c r="I11" s="13">
        <v>1170</v>
      </c>
      <c r="J11" s="12">
        <v>1170</v>
      </c>
      <c r="K11" s="12">
        <f t="shared" si="0"/>
        <v>1170</v>
      </c>
      <c r="L11" s="10">
        <f t="shared" si="1"/>
        <v>5</v>
      </c>
      <c r="M11" s="15">
        <v>1</v>
      </c>
      <c r="N11" s="10">
        <f>L11</f>
        <v>5</v>
      </c>
      <c r="O11" s="13">
        <f t="shared" si="2"/>
        <v>5850</v>
      </c>
      <c r="P11" s="14" t="s">
        <v>92</v>
      </c>
      <c r="Q11" s="5" t="s">
        <v>91</v>
      </c>
    </row>
    <row r="12" spans="2:17" s="5" customFormat="1" x14ac:dyDescent="0.3">
      <c r="B12" s="16">
        <v>18</v>
      </c>
      <c r="C12" s="18" t="s">
        <v>93</v>
      </c>
      <c r="D12" s="19" t="s">
        <v>93</v>
      </c>
      <c r="E12" s="20" t="s">
        <v>59</v>
      </c>
      <c r="F12" s="15" t="s">
        <v>94</v>
      </c>
      <c r="G12" s="10">
        <v>1</v>
      </c>
      <c r="H12" s="10" t="s">
        <v>60</v>
      </c>
      <c r="I12" s="13">
        <v>890</v>
      </c>
      <c r="J12" s="12">
        <v>890</v>
      </c>
      <c r="K12" s="12">
        <f t="shared" si="0"/>
        <v>890</v>
      </c>
      <c r="L12" s="10">
        <f t="shared" si="1"/>
        <v>5</v>
      </c>
      <c r="M12" s="15">
        <v>1</v>
      </c>
      <c r="N12" s="10">
        <f>L12</f>
        <v>5</v>
      </c>
      <c r="O12" s="13">
        <f t="shared" si="2"/>
        <v>4450</v>
      </c>
      <c r="P12" s="14" t="s">
        <v>95</v>
      </c>
      <c r="Q12" s="5" t="s">
        <v>85</v>
      </c>
    </row>
    <row r="13" spans="2:17" s="5" customFormat="1" x14ac:dyDescent="0.3">
      <c r="B13" s="16">
        <v>16</v>
      </c>
      <c r="C13" s="15" t="s">
        <v>61</v>
      </c>
      <c r="D13" s="17" t="s">
        <v>61</v>
      </c>
      <c r="E13" s="15" t="s">
        <v>62</v>
      </c>
      <c r="F13" s="15" t="s">
        <v>96</v>
      </c>
      <c r="G13" s="10">
        <v>1</v>
      </c>
      <c r="H13" s="10" t="s">
        <v>63</v>
      </c>
      <c r="I13" s="13">
        <v>50</v>
      </c>
      <c r="J13" s="10">
        <v>50</v>
      </c>
      <c r="K13" s="12">
        <f t="shared" si="0"/>
        <v>50</v>
      </c>
      <c r="L13" s="10">
        <v>10</v>
      </c>
      <c r="M13" s="10">
        <v>100</v>
      </c>
      <c r="N13" s="10">
        <v>100</v>
      </c>
      <c r="O13" s="13">
        <f t="shared" si="2"/>
        <v>5000</v>
      </c>
      <c r="P13" s="14" t="s">
        <v>97</v>
      </c>
      <c r="Q13" s="5" t="s">
        <v>98</v>
      </c>
    </row>
    <row r="14" spans="2:17" s="5" customFormat="1" x14ac:dyDescent="0.3">
      <c r="B14" s="16">
        <v>17</v>
      </c>
      <c r="C14" s="15" t="s">
        <v>64</v>
      </c>
      <c r="D14" s="17" t="s">
        <v>99</v>
      </c>
      <c r="E14" s="15" t="s">
        <v>59</v>
      </c>
      <c r="F14" s="15" t="s">
        <v>100</v>
      </c>
      <c r="G14" s="10">
        <v>2</v>
      </c>
      <c r="H14" s="10" t="s">
        <v>65</v>
      </c>
      <c r="I14" s="13">
        <v>4180</v>
      </c>
      <c r="J14" s="12">
        <v>4180</v>
      </c>
      <c r="K14" s="12">
        <f t="shared" si="0"/>
        <v>8360</v>
      </c>
      <c r="L14" s="10">
        <f>G14*L$4</f>
        <v>10</v>
      </c>
      <c r="M14" s="15">
        <v>1</v>
      </c>
      <c r="N14" s="10">
        <f>L14</f>
        <v>10</v>
      </c>
      <c r="O14" s="13">
        <f t="shared" si="2"/>
        <v>41800</v>
      </c>
      <c r="P14" s="14" t="s">
        <v>101</v>
      </c>
      <c r="Q14" s="5" t="s">
        <v>98</v>
      </c>
    </row>
    <row r="15" spans="2:17" s="5" customFormat="1" x14ac:dyDescent="0.3">
      <c r="B15" s="16">
        <v>19</v>
      </c>
      <c r="C15" s="15" t="s">
        <v>102</v>
      </c>
      <c r="D15" s="17" t="s">
        <v>66</v>
      </c>
      <c r="E15" s="15" t="s">
        <v>67</v>
      </c>
      <c r="F15" s="15" t="s">
        <v>68</v>
      </c>
      <c r="G15" s="10">
        <v>1</v>
      </c>
      <c r="H15" s="10" t="s">
        <v>69</v>
      </c>
      <c r="I15" s="13">
        <v>100</v>
      </c>
      <c r="J15" s="12">
        <v>100</v>
      </c>
      <c r="K15" s="12">
        <f t="shared" si="0"/>
        <v>100</v>
      </c>
      <c r="L15" s="10">
        <f>G15*L$4</f>
        <v>5</v>
      </c>
      <c r="M15" s="15">
        <v>10</v>
      </c>
      <c r="N15" s="10">
        <f>L15</f>
        <v>5</v>
      </c>
      <c r="O15" s="13">
        <f t="shared" si="2"/>
        <v>500</v>
      </c>
      <c r="P15" s="14" t="s">
        <v>103</v>
      </c>
      <c r="Q15" s="5" t="s">
        <v>98</v>
      </c>
    </row>
    <row r="16" spans="2:17" s="5" customFormat="1" x14ac:dyDescent="0.3">
      <c r="B16" s="21">
        <v>20</v>
      </c>
      <c r="C16" s="22" t="s">
        <v>104</v>
      </c>
      <c r="D16" s="23" t="s">
        <v>70</v>
      </c>
      <c r="E16" s="22" t="s">
        <v>71</v>
      </c>
      <c r="F16" s="22" t="s">
        <v>72</v>
      </c>
      <c r="G16" s="22">
        <v>1</v>
      </c>
      <c r="H16" s="22" t="s">
        <v>73</v>
      </c>
      <c r="I16" s="13">
        <v>840</v>
      </c>
      <c r="J16" s="24">
        <v>840</v>
      </c>
      <c r="K16" s="24">
        <f t="shared" si="0"/>
        <v>840</v>
      </c>
      <c r="L16" s="22">
        <f>G16*L$4</f>
        <v>5</v>
      </c>
      <c r="M16" s="22">
        <v>1</v>
      </c>
      <c r="N16" s="10">
        <f>L16</f>
        <v>5</v>
      </c>
      <c r="O16" s="13">
        <f t="shared" si="2"/>
        <v>4200</v>
      </c>
      <c r="P16" s="14" t="s">
        <v>105</v>
      </c>
    </row>
    <row r="17" spans="1:17" s="5" customFormat="1" x14ac:dyDescent="0.3">
      <c r="B17" s="9">
        <v>21</v>
      </c>
      <c r="C17" s="10" t="s">
        <v>106</v>
      </c>
      <c r="D17" s="11" t="s">
        <v>106</v>
      </c>
      <c r="E17" s="10" t="s">
        <v>74</v>
      </c>
      <c r="F17" s="10" t="s">
        <v>107</v>
      </c>
      <c r="G17" s="10">
        <v>1</v>
      </c>
      <c r="H17" s="10" t="s">
        <v>75</v>
      </c>
      <c r="I17" s="13">
        <v>720</v>
      </c>
      <c r="J17" s="12">
        <v>590</v>
      </c>
      <c r="K17" s="12">
        <f t="shared" si="0"/>
        <v>590</v>
      </c>
      <c r="L17" s="10">
        <f>G17*L$4</f>
        <v>5</v>
      </c>
      <c r="M17" s="15">
        <v>1</v>
      </c>
      <c r="N17" s="10">
        <f>L17</f>
        <v>5</v>
      </c>
      <c r="O17" s="13">
        <f t="shared" si="2"/>
        <v>2950</v>
      </c>
      <c r="P17" s="14" t="s">
        <v>108</v>
      </c>
      <c r="Q17" s="5" t="s">
        <v>98</v>
      </c>
    </row>
    <row r="18" spans="1:17" s="45" customFormat="1" x14ac:dyDescent="0.3">
      <c r="D18" s="46"/>
      <c r="I18" s="47"/>
      <c r="J18" s="48"/>
      <c r="K18" s="48"/>
      <c r="M18" s="49"/>
      <c r="O18" s="47"/>
      <c r="P18" s="49"/>
    </row>
    <row r="19" spans="1:17" s="45" customFormat="1" ht="17.25" thickBot="1" x14ac:dyDescent="0.35">
      <c r="D19" s="46"/>
      <c r="I19" s="47"/>
      <c r="J19" s="48"/>
      <c r="K19" s="48"/>
      <c r="M19" s="49"/>
      <c r="O19" s="47"/>
      <c r="P19" s="49"/>
    </row>
    <row r="20" spans="1:17" s="5" customFormat="1" ht="17.25" thickBot="1" x14ac:dyDescent="0.35">
      <c r="B20" s="2" t="s">
        <v>27</v>
      </c>
      <c r="C20" s="3" t="s">
        <v>28</v>
      </c>
      <c r="D20" s="3" t="s">
        <v>29</v>
      </c>
      <c r="E20" s="3" t="s">
        <v>30</v>
      </c>
      <c r="F20" s="3" t="s">
        <v>31</v>
      </c>
      <c r="G20" s="3" t="s">
        <v>32</v>
      </c>
      <c r="H20" s="3" t="s">
        <v>33</v>
      </c>
      <c r="I20" s="2" t="s">
        <v>34</v>
      </c>
      <c r="J20" s="2" t="s">
        <v>79</v>
      </c>
      <c r="K20" s="3" t="s">
        <v>35</v>
      </c>
      <c r="L20" s="3" t="s">
        <v>80</v>
      </c>
      <c r="M20" s="3" t="s">
        <v>81</v>
      </c>
      <c r="N20" s="3" t="s">
        <v>82</v>
      </c>
      <c r="O20" s="3" t="s">
        <v>83</v>
      </c>
      <c r="P20" s="4" t="s">
        <v>84</v>
      </c>
    </row>
    <row r="21" spans="1:17" s="5" customFormat="1" x14ac:dyDescent="0.3">
      <c r="B21" s="6"/>
      <c r="C21" s="7" t="s">
        <v>109</v>
      </c>
      <c r="D21" s="7" t="s">
        <v>109</v>
      </c>
      <c r="E21" s="7" t="s">
        <v>110</v>
      </c>
      <c r="F21" s="25" t="s">
        <v>111</v>
      </c>
      <c r="G21" s="7">
        <v>1</v>
      </c>
      <c r="H21" s="7"/>
      <c r="I21" s="26">
        <v>30</v>
      </c>
      <c r="J21" s="8">
        <v>30</v>
      </c>
      <c r="K21" s="8">
        <f>J21*G21</f>
        <v>30</v>
      </c>
      <c r="L21" s="7">
        <f>G21*L$4</f>
        <v>5</v>
      </c>
      <c r="M21" s="25">
        <v>1</v>
      </c>
      <c r="N21" s="7">
        <v>10</v>
      </c>
      <c r="O21" s="26">
        <f>J21*N21</f>
        <v>300</v>
      </c>
      <c r="P21" s="27" t="s">
        <v>112</v>
      </c>
    </row>
    <row r="22" spans="1:17" s="5" customFormat="1" x14ac:dyDescent="0.3">
      <c r="B22" s="9"/>
      <c r="C22" s="10" t="s">
        <v>113</v>
      </c>
      <c r="D22" s="10" t="s">
        <v>113</v>
      </c>
      <c r="E22" s="15" t="s">
        <v>62</v>
      </c>
      <c r="F22" s="10" t="s">
        <v>114</v>
      </c>
      <c r="G22" s="10">
        <v>1</v>
      </c>
      <c r="H22" s="22"/>
      <c r="I22" s="13">
        <v>1670</v>
      </c>
      <c r="J22" s="12">
        <v>1670</v>
      </c>
      <c r="K22" s="12">
        <f>J22*G22</f>
        <v>1670</v>
      </c>
      <c r="L22" s="10">
        <f>G22*L$4</f>
        <v>5</v>
      </c>
      <c r="M22" s="15">
        <v>1</v>
      </c>
      <c r="N22" s="10">
        <v>5</v>
      </c>
      <c r="O22" s="13">
        <f>J22*N22</f>
        <v>8350</v>
      </c>
      <c r="P22" s="14" t="s">
        <v>115</v>
      </c>
    </row>
    <row r="23" spans="1:17" s="5" customFormat="1" x14ac:dyDescent="0.3">
      <c r="B23" s="9"/>
      <c r="C23" s="15" t="s">
        <v>64</v>
      </c>
      <c r="D23" s="10" t="s">
        <v>116</v>
      </c>
      <c r="E23" s="10" t="s">
        <v>117</v>
      </c>
      <c r="F23" s="15" t="s">
        <v>118</v>
      </c>
      <c r="G23" s="10">
        <v>2</v>
      </c>
      <c r="H23" s="10"/>
      <c r="I23" s="13">
        <v>290</v>
      </c>
      <c r="J23" s="12">
        <v>290</v>
      </c>
      <c r="K23" s="12">
        <f>J23*G23</f>
        <v>580</v>
      </c>
      <c r="L23" s="10">
        <f>G23*L$4</f>
        <v>10</v>
      </c>
      <c r="M23" s="15">
        <v>1</v>
      </c>
      <c r="N23" s="10">
        <v>20</v>
      </c>
      <c r="O23" s="13">
        <f>J23*N23</f>
        <v>5800</v>
      </c>
      <c r="P23" s="14" t="s">
        <v>119</v>
      </c>
    </row>
    <row r="24" spans="1:17" s="5" customFormat="1" x14ac:dyDescent="0.3">
      <c r="B24" s="9"/>
      <c r="C24" s="28" t="s">
        <v>120</v>
      </c>
      <c r="D24" s="11"/>
      <c r="E24" s="10" t="s">
        <v>117</v>
      </c>
      <c r="F24" s="10" t="s">
        <v>121</v>
      </c>
      <c r="G24" s="10"/>
      <c r="H24" s="10"/>
      <c r="I24" s="13">
        <v>660</v>
      </c>
      <c r="J24" s="12">
        <v>660</v>
      </c>
      <c r="K24" s="12">
        <f>J24*G24</f>
        <v>0</v>
      </c>
      <c r="L24" s="10">
        <v>10</v>
      </c>
      <c r="M24" s="15">
        <v>1</v>
      </c>
      <c r="N24" s="10">
        <v>4</v>
      </c>
      <c r="O24" s="29">
        <f>J24*N24</f>
        <v>2640</v>
      </c>
      <c r="P24" s="14" t="s">
        <v>122</v>
      </c>
    </row>
    <row r="25" spans="1:17" s="5" customFormat="1" ht="17.25" thickBot="1" x14ac:dyDescent="0.35">
      <c r="B25" s="30"/>
      <c r="C25" s="31" t="s">
        <v>123</v>
      </c>
      <c r="D25" s="32"/>
      <c r="E25" s="33" t="s">
        <v>117</v>
      </c>
      <c r="F25" s="34" t="s">
        <v>124</v>
      </c>
      <c r="G25" s="33"/>
      <c r="H25" s="33"/>
      <c r="I25" s="35">
        <v>1200</v>
      </c>
      <c r="J25" s="36">
        <v>1200</v>
      </c>
      <c r="K25" s="36">
        <f>J25*G25</f>
        <v>0</v>
      </c>
      <c r="L25" s="33">
        <v>2</v>
      </c>
      <c r="M25" s="34">
        <v>1</v>
      </c>
      <c r="N25" s="34">
        <v>2</v>
      </c>
      <c r="O25" s="37">
        <f>J25*N25</f>
        <v>2400</v>
      </c>
      <c r="P25" s="38" t="s">
        <v>125</v>
      </c>
    </row>
    <row r="26" spans="1:17" s="5" customFormat="1" x14ac:dyDescent="0.3">
      <c r="D26" s="39"/>
      <c r="K26" s="40">
        <f>SUM(K6:K17)</f>
        <v>14840</v>
      </c>
      <c r="O26" s="40">
        <f>SUM(O6:O25)</f>
        <v>98540</v>
      </c>
    </row>
    <row r="27" spans="1:17" s="41" customFormat="1" x14ac:dyDescent="0.3">
      <c r="B27" s="41" t="s">
        <v>76</v>
      </c>
      <c r="D27" s="42"/>
      <c r="K27" s="43">
        <f>K26*0.1</f>
        <v>1484</v>
      </c>
      <c r="O27" s="43">
        <f>O26*0.1</f>
        <v>9854</v>
      </c>
    </row>
    <row r="28" spans="1:17" s="5" customFormat="1" x14ac:dyDescent="0.3">
      <c r="D28" s="39"/>
      <c r="K28" s="44">
        <f>K26+K27</f>
        <v>16324</v>
      </c>
      <c r="O28" s="44">
        <f>O26+O27</f>
        <v>108394</v>
      </c>
    </row>
    <row r="29" spans="1:17" s="5" customFormat="1" x14ac:dyDescent="0.3">
      <c r="D29" s="39"/>
      <c r="K29" s="44">
        <f>K27+K28</f>
        <v>17808</v>
      </c>
      <c r="O29" s="44">
        <f>O27+O28</f>
        <v>118248</v>
      </c>
    </row>
    <row r="31" spans="1:17" x14ac:dyDescent="0.3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66" t="s">
        <v>126</v>
      </c>
      <c r="M31" s="52"/>
      <c r="N31" s="52"/>
      <c r="O31" s="52"/>
      <c r="P31" s="52"/>
    </row>
    <row r="32" spans="1:17" ht="17.25" thickBot="1" x14ac:dyDescent="0.35">
      <c r="A32" s="53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66">
        <v>10</v>
      </c>
      <c r="M32" s="52"/>
      <c r="N32" s="52"/>
      <c r="O32" s="52"/>
      <c r="P32" s="52"/>
    </row>
    <row r="33" spans="1:16" ht="17.25" thickBot="1" x14ac:dyDescent="0.35">
      <c r="A33" s="52"/>
      <c r="B33" s="55" t="s">
        <v>27</v>
      </c>
      <c r="C33" s="61" t="s">
        <v>28</v>
      </c>
      <c r="D33" s="61" t="s">
        <v>29</v>
      </c>
      <c r="E33" s="61" t="s">
        <v>30</v>
      </c>
      <c r="F33" s="61" t="s">
        <v>31</v>
      </c>
      <c r="G33" s="61" t="s">
        <v>32</v>
      </c>
      <c r="H33" s="61" t="s">
        <v>33</v>
      </c>
      <c r="I33" s="61" t="s">
        <v>34</v>
      </c>
      <c r="J33" s="61" t="s">
        <v>35</v>
      </c>
      <c r="K33" s="64" t="s">
        <v>35</v>
      </c>
      <c r="L33" s="64" t="s">
        <v>127</v>
      </c>
      <c r="M33" s="64" t="s">
        <v>128</v>
      </c>
      <c r="N33" s="64" t="s">
        <v>129</v>
      </c>
      <c r="O33" s="64" t="s">
        <v>130</v>
      </c>
      <c r="P33" s="65" t="s">
        <v>131</v>
      </c>
    </row>
    <row r="34" spans="1:16" x14ac:dyDescent="0.3">
      <c r="B34" s="54">
        <v>15</v>
      </c>
      <c r="C34" s="56" t="s">
        <v>134</v>
      </c>
      <c r="D34" s="57" t="s">
        <v>135</v>
      </c>
      <c r="E34" s="56" t="s">
        <v>74</v>
      </c>
      <c r="F34" s="56" t="s">
        <v>136</v>
      </c>
      <c r="G34" s="56">
        <v>2</v>
      </c>
      <c r="H34" s="56" t="s">
        <v>137</v>
      </c>
      <c r="I34" s="56">
        <v>420</v>
      </c>
      <c r="J34" s="56"/>
      <c r="K34" s="56"/>
      <c r="L34" s="10">
        <f t="shared" ref="L34:L54" si="3">G34*L$32</f>
        <v>20</v>
      </c>
      <c r="M34" s="56"/>
      <c r="N34" s="56"/>
      <c r="O34" s="56"/>
      <c r="P34" s="58"/>
    </row>
    <row r="35" spans="1:16" x14ac:dyDescent="0.3">
      <c r="B35" s="54">
        <v>16</v>
      </c>
      <c r="C35" s="56" t="s">
        <v>138</v>
      </c>
      <c r="D35" s="57" t="s">
        <v>138</v>
      </c>
      <c r="E35" s="56" t="s">
        <v>139</v>
      </c>
      <c r="F35" s="56" t="s">
        <v>140</v>
      </c>
      <c r="G35" s="56">
        <v>1</v>
      </c>
      <c r="H35" s="56" t="s">
        <v>141</v>
      </c>
      <c r="I35" s="56">
        <v>2150</v>
      </c>
      <c r="J35" s="56"/>
      <c r="K35" s="56"/>
      <c r="L35" s="10">
        <f t="shared" si="3"/>
        <v>10</v>
      </c>
      <c r="M35" s="56"/>
      <c r="N35" s="56"/>
      <c r="O35" s="56"/>
      <c r="P35" s="58"/>
    </row>
    <row r="36" spans="1:16" x14ac:dyDescent="0.3">
      <c r="B36" s="54">
        <v>17</v>
      </c>
      <c r="C36" s="56" t="s">
        <v>47</v>
      </c>
      <c r="D36" s="57" t="s">
        <v>47</v>
      </c>
      <c r="E36" s="56" t="s">
        <v>48</v>
      </c>
      <c r="F36" s="56" t="s">
        <v>49</v>
      </c>
      <c r="G36" s="56">
        <v>1</v>
      </c>
      <c r="H36" s="56" t="s">
        <v>142</v>
      </c>
      <c r="I36" s="56">
        <v>480</v>
      </c>
      <c r="J36" s="56"/>
      <c r="K36" s="56"/>
      <c r="L36" s="10">
        <f t="shared" si="3"/>
        <v>10</v>
      </c>
      <c r="M36" s="56"/>
      <c r="N36" s="56"/>
      <c r="O36" s="56"/>
      <c r="P36" s="58"/>
    </row>
    <row r="37" spans="1:16" x14ac:dyDescent="0.3">
      <c r="B37" s="54">
        <v>18</v>
      </c>
      <c r="C37" s="56" t="s">
        <v>143</v>
      </c>
      <c r="D37" s="57" t="s">
        <v>143</v>
      </c>
      <c r="E37" s="56" t="s">
        <v>144</v>
      </c>
      <c r="F37" s="56" t="s">
        <v>145</v>
      </c>
      <c r="G37" s="56">
        <v>1</v>
      </c>
      <c r="H37" s="56" t="s">
        <v>146</v>
      </c>
      <c r="I37" s="56">
        <v>720</v>
      </c>
      <c r="J37" s="56"/>
      <c r="K37" s="56"/>
      <c r="L37" s="10">
        <f t="shared" si="3"/>
        <v>10</v>
      </c>
      <c r="M37" s="56"/>
      <c r="N37" s="56"/>
      <c r="O37" s="56"/>
      <c r="P37" s="58"/>
    </row>
    <row r="38" spans="1:16" x14ac:dyDescent="0.3">
      <c r="B38" s="54">
        <v>19</v>
      </c>
      <c r="C38" s="56" t="s">
        <v>147</v>
      </c>
      <c r="D38" s="57" t="s">
        <v>148</v>
      </c>
      <c r="E38" s="56" t="s">
        <v>38</v>
      </c>
      <c r="F38" s="56" t="s">
        <v>149</v>
      </c>
      <c r="G38" s="56">
        <v>1</v>
      </c>
      <c r="H38" s="56" t="s">
        <v>150</v>
      </c>
      <c r="I38" s="56">
        <v>20</v>
      </c>
      <c r="J38" s="56"/>
      <c r="K38" s="56"/>
      <c r="L38" s="10">
        <f t="shared" si="3"/>
        <v>10</v>
      </c>
      <c r="M38" s="56"/>
      <c r="N38" s="56"/>
      <c r="O38" s="56"/>
      <c r="P38" s="58"/>
    </row>
    <row r="39" spans="1:16" x14ac:dyDescent="0.3">
      <c r="B39" s="54">
        <v>20</v>
      </c>
      <c r="C39" s="56" t="s">
        <v>36</v>
      </c>
      <c r="D39" s="57" t="s">
        <v>37</v>
      </c>
      <c r="E39" s="56" t="s">
        <v>38</v>
      </c>
      <c r="F39" s="56" t="s">
        <v>39</v>
      </c>
      <c r="G39" s="56">
        <v>1</v>
      </c>
      <c r="H39" s="56" t="s">
        <v>151</v>
      </c>
      <c r="I39" s="56">
        <v>20</v>
      </c>
      <c r="J39" s="56"/>
      <c r="K39" s="56"/>
      <c r="L39" s="10">
        <f t="shared" si="3"/>
        <v>10</v>
      </c>
      <c r="M39" s="56"/>
      <c r="N39" s="56"/>
      <c r="O39" s="56"/>
      <c r="P39" s="58"/>
    </row>
    <row r="40" spans="1:16" x14ac:dyDescent="0.3">
      <c r="B40" s="54">
        <v>21</v>
      </c>
      <c r="C40" s="56" t="s">
        <v>36</v>
      </c>
      <c r="D40" s="57" t="s">
        <v>41</v>
      </c>
      <c r="E40" s="56" t="s">
        <v>38</v>
      </c>
      <c r="F40" s="56" t="s">
        <v>42</v>
      </c>
      <c r="G40" s="56">
        <v>1</v>
      </c>
      <c r="H40" s="56" t="s">
        <v>152</v>
      </c>
      <c r="I40" s="56">
        <v>30</v>
      </c>
      <c r="J40" s="56"/>
      <c r="K40" s="56"/>
      <c r="L40" s="10">
        <f t="shared" si="3"/>
        <v>10</v>
      </c>
      <c r="M40" s="56"/>
      <c r="N40" s="56"/>
      <c r="O40" s="56"/>
      <c r="P40" s="58"/>
    </row>
    <row r="41" spans="1:16" x14ac:dyDescent="0.3">
      <c r="B41" s="54">
        <v>22</v>
      </c>
      <c r="C41" s="56" t="s">
        <v>36</v>
      </c>
      <c r="D41" s="57" t="s">
        <v>44</v>
      </c>
      <c r="E41" s="56" t="s">
        <v>38</v>
      </c>
      <c r="F41" s="56" t="s">
        <v>45</v>
      </c>
      <c r="G41" s="56">
        <v>1</v>
      </c>
      <c r="H41" s="56" t="s">
        <v>46</v>
      </c>
      <c r="I41" s="56">
        <v>20</v>
      </c>
      <c r="J41" s="56"/>
      <c r="K41" s="56"/>
      <c r="L41" s="10">
        <f t="shared" si="3"/>
        <v>10</v>
      </c>
      <c r="M41" s="56"/>
      <c r="N41" s="56"/>
      <c r="O41" s="56"/>
      <c r="P41" s="58"/>
    </row>
    <row r="42" spans="1:16" x14ac:dyDescent="0.3">
      <c r="B42" s="54">
        <v>23</v>
      </c>
      <c r="C42" s="56" t="s">
        <v>153</v>
      </c>
      <c r="D42" s="57" t="s">
        <v>153</v>
      </c>
      <c r="E42" s="56" t="s">
        <v>154</v>
      </c>
      <c r="F42" s="56" t="s">
        <v>155</v>
      </c>
      <c r="G42" s="56">
        <v>1</v>
      </c>
      <c r="H42" s="56" t="s">
        <v>156</v>
      </c>
      <c r="I42" s="56">
        <v>520</v>
      </c>
      <c r="J42" s="56"/>
      <c r="K42" s="56"/>
      <c r="L42" s="10">
        <f t="shared" si="3"/>
        <v>10</v>
      </c>
      <c r="M42" s="56"/>
      <c r="N42" s="56"/>
      <c r="O42" s="56"/>
      <c r="P42" s="58"/>
    </row>
    <row r="43" spans="1:16" x14ac:dyDescent="0.3">
      <c r="B43" s="54">
        <v>24</v>
      </c>
      <c r="C43" s="56" t="s">
        <v>157</v>
      </c>
      <c r="D43" s="57" t="s">
        <v>157</v>
      </c>
      <c r="E43" s="56" t="s">
        <v>158</v>
      </c>
      <c r="F43" s="56" t="s">
        <v>159</v>
      </c>
      <c r="G43" s="56">
        <v>1</v>
      </c>
      <c r="H43" s="56" t="s">
        <v>160</v>
      </c>
      <c r="I43" s="56">
        <v>200</v>
      </c>
      <c r="J43" s="56"/>
      <c r="K43" s="56"/>
      <c r="L43" s="10">
        <f t="shared" si="3"/>
        <v>10</v>
      </c>
      <c r="M43" s="56"/>
      <c r="N43" s="56"/>
      <c r="O43" s="56"/>
      <c r="P43" s="58"/>
    </row>
    <row r="44" spans="1:16" x14ac:dyDescent="0.3">
      <c r="B44" s="54">
        <v>25</v>
      </c>
      <c r="C44" s="56" t="s">
        <v>161</v>
      </c>
      <c r="D44" s="57" t="s">
        <v>161</v>
      </c>
      <c r="E44" s="56" t="s">
        <v>162</v>
      </c>
      <c r="F44" s="56" t="s">
        <v>163</v>
      </c>
      <c r="G44" s="56">
        <v>5</v>
      </c>
      <c r="H44" s="56" t="s">
        <v>164</v>
      </c>
      <c r="I44" s="56">
        <v>180</v>
      </c>
      <c r="J44" s="56"/>
      <c r="K44" s="56"/>
      <c r="L44" s="10">
        <f t="shared" si="3"/>
        <v>50</v>
      </c>
      <c r="M44" s="56"/>
      <c r="N44" s="56"/>
      <c r="O44" s="56"/>
      <c r="P44" s="58"/>
    </row>
    <row r="45" spans="1:16" x14ac:dyDescent="0.3">
      <c r="B45" s="54">
        <v>26</v>
      </c>
      <c r="C45" s="56" t="s">
        <v>51</v>
      </c>
      <c r="D45" s="57" t="s">
        <v>51</v>
      </c>
      <c r="E45" s="56" t="s">
        <v>52</v>
      </c>
      <c r="F45" s="56" t="s">
        <v>53</v>
      </c>
      <c r="G45" s="56">
        <v>1</v>
      </c>
      <c r="H45" s="56" t="s">
        <v>54</v>
      </c>
      <c r="I45" s="56">
        <v>3970</v>
      </c>
      <c r="J45" s="56"/>
      <c r="K45" s="56"/>
      <c r="L45" s="10">
        <f t="shared" si="3"/>
        <v>10</v>
      </c>
      <c r="M45" s="56"/>
      <c r="N45" s="56"/>
      <c r="O45" s="56"/>
      <c r="P45" s="58"/>
    </row>
    <row r="46" spans="1:16" x14ac:dyDescent="0.3">
      <c r="B46" s="54">
        <v>27</v>
      </c>
      <c r="C46" s="56" t="s">
        <v>165</v>
      </c>
      <c r="D46" s="57" t="s">
        <v>166</v>
      </c>
      <c r="E46" s="56" t="s">
        <v>167</v>
      </c>
      <c r="F46" s="56" t="s">
        <v>168</v>
      </c>
      <c r="G46" s="56">
        <v>1</v>
      </c>
      <c r="H46" s="56" t="s">
        <v>58</v>
      </c>
      <c r="I46" s="56">
        <v>750</v>
      </c>
      <c r="J46" s="56"/>
      <c r="K46" s="56"/>
      <c r="L46" s="10">
        <f t="shared" si="3"/>
        <v>10</v>
      </c>
      <c r="M46" s="56"/>
      <c r="N46" s="56"/>
      <c r="O46" s="56"/>
      <c r="P46" s="58"/>
    </row>
    <row r="47" spans="1:16" x14ac:dyDescent="0.3">
      <c r="B47" s="54">
        <v>28</v>
      </c>
      <c r="C47" s="56" t="s">
        <v>169</v>
      </c>
      <c r="D47" s="57" t="s">
        <v>169</v>
      </c>
      <c r="E47" s="56" t="s">
        <v>56</v>
      </c>
      <c r="F47" s="56" t="s">
        <v>170</v>
      </c>
      <c r="G47" s="56">
        <v>1</v>
      </c>
      <c r="H47" s="56" t="s">
        <v>171</v>
      </c>
      <c r="I47" s="56">
        <v>2850</v>
      </c>
      <c r="J47" s="56"/>
      <c r="K47" s="56"/>
      <c r="L47" s="10">
        <f t="shared" si="3"/>
        <v>10</v>
      </c>
      <c r="M47" s="56"/>
      <c r="N47" s="56"/>
      <c r="O47" s="56"/>
      <c r="P47" s="58"/>
    </row>
    <row r="48" spans="1:16" x14ac:dyDescent="0.3">
      <c r="A48" s="52"/>
      <c r="B48" s="54">
        <v>29</v>
      </c>
      <c r="C48" s="56" t="s">
        <v>55</v>
      </c>
      <c r="D48" s="57" t="s">
        <v>55</v>
      </c>
      <c r="E48" s="56" t="s">
        <v>56</v>
      </c>
      <c r="F48" s="56" t="s">
        <v>57</v>
      </c>
      <c r="G48" s="56">
        <v>1</v>
      </c>
      <c r="H48" s="56" t="s">
        <v>172</v>
      </c>
      <c r="I48" s="56">
        <v>1750</v>
      </c>
      <c r="J48" s="56"/>
      <c r="K48" s="56"/>
      <c r="L48" s="10">
        <f t="shared" si="3"/>
        <v>10</v>
      </c>
      <c r="M48" s="56"/>
      <c r="N48" s="56"/>
      <c r="O48" s="56"/>
      <c r="P48" s="58"/>
    </row>
    <row r="49" spans="1:16" x14ac:dyDescent="0.3">
      <c r="A49" s="52"/>
      <c r="B49" s="54">
        <v>30</v>
      </c>
      <c r="C49" s="56" t="s">
        <v>173</v>
      </c>
      <c r="D49" s="57" t="s">
        <v>173</v>
      </c>
      <c r="E49" s="56" t="s">
        <v>62</v>
      </c>
      <c r="F49" s="56" t="s">
        <v>174</v>
      </c>
      <c r="G49" s="56">
        <v>1</v>
      </c>
      <c r="H49" s="56" t="s">
        <v>60</v>
      </c>
      <c r="I49" s="56">
        <v>110</v>
      </c>
      <c r="J49" s="56"/>
      <c r="K49" s="56"/>
      <c r="L49" s="10">
        <f t="shared" si="3"/>
        <v>10</v>
      </c>
      <c r="M49" s="56"/>
      <c r="N49" s="56"/>
      <c r="O49" s="56"/>
      <c r="P49" s="58"/>
    </row>
    <row r="50" spans="1:16" x14ac:dyDescent="0.3">
      <c r="A50" s="52"/>
      <c r="B50" s="54">
        <v>31</v>
      </c>
      <c r="C50" s="56" t="s">
        <v>175</v>
      </c>
      <c r="D50" s="57" t="s">
        <v>173</v>
      </c>
      <c r="E50" s="56" t="s">
        <v>62</v>
      </c>
      <c r="F50" s="56" t="s">
        <v>174</v>
      </c>
      <c r="G50" s="56">
        <v>1</v>
      </c>
      <c r="H50" s="56" t="s">
        <v>176</v>
      </c>
      <c r="I50" s="56">
        <v>110</v>
      </c>
      <c r="J50" s="56"/>
      <c r="K50" s="56"/>
      <c r="L50" s="10">
        <f t="shared" si="3"/>
        <v>10</v>
      </c>
      <c r="M50" s="56"/>
      <c r="N50" s="56"/>
      <c r="O50" s="56"/>
      <c r="P50" s="58"/>
    </row>
    <row r="51" spans="1:16" x14ac:dyDescent="0.3">
      <c r="A51" s="52"/>
      <c r="B51" s="54">
        <v>32</v>
      </c>
      <c r="C51" s="56" t="s">
        <v>177</v>
      </c>
      <c r="D51" s="57" t="s">
        <v>177</v>
      </c>
      <c r="E51" s="56" t="s">
        <v>178</v>
      </c>
      <c r="F51" s="56" t="s">
        <v>179</v>
      </c>
      <c r="G51" s="56">
        <v>1</v>
      </c>
      <c r="H51" s="56" t="s">
        <v>180</v>
      </c>
      <c r="I51" s="56">
        <v>260</v>
      </c>
      <c r="J51" s="56"/>
      <c r="K51" s="56"/>
      <c r="L51" s="10">
        <f t="shared" si="3"/>
        <v>10</v>
      </c>
      <c r="M51" s="56"/>
      <c r="N51" s="56"/>
      <c r="O51" s="56"/>
      <c r="P51" s="58"/>
    </row>
    <row r="52" spans="1:16" x14ac:dyDescent="0.3">
      <c r="A52" s="52"/>
      <c r="B52" s="54">
        <v>33</v>
      </c>
      <c r="C52" s="56" t="s">
        <v>181</v>
      </c>
      <c r="D52" s="57" t="s">
        <v>182</v>
      </c>
      <c r="E52" s="56" t="s">
        <v>183</v>
      </c>
      <c r="F52" s="56" t="s">
        <v>184</v>
      </c>
      <c r="G52" s="56">
        <v>1</v>
      </c>
      <c r="H52" s="56" t="s">
        <v>69</v>
      </c>
      <c r="I52" s="56">
        <v>160</v>
      </c>
      <c r="J52" s="56"/>
      <c r="K52" s="56"/>
      <c r="L52" s="10">
        <f t="shared" si="3"/>
        <v>10</v>
      </c>
      <c r="M52" s="56"/>
      <c r="N52" s="56"/>
      <c r="O52" s="56"/>
      <c r="P52" s="58"/>
    </row>
    <row r="53" spans="1:16" x14ac:dyDescent="0.3">
      <c r="A53" s="52"/>
      <c r="B53" s="54">
        <v>34</v>
      </c>
      <c r="C53" s="56" t="s">
        <v>185</v>
      </c>
      <c r="D53" s="57" t="s">
        <v>185</v>
      </c>
      <c r="E53" s="56" t="s">
        <v>186</v>
      </c>
      <c r="F53" s="56" t="s">
        <v>184</v>
      </c>
      <c r="G53" s="56">
        <v>3</v>
      </c>
      <c r="H53" s="56" t="s">
        <v>187</v>
      </c>
      <c r="I53" s="56">
        <v>280</v>
      </c>
      <c r="J53" s="56"/>
      <c r="K53" s="56"/>
      <c r="L53" s="10">
        <f t="shared" si="3"/>
        <v>30</v>
      </c>
      <c r="M53" s="56"/>
      <c r="N53" s="56"/>
      <c r="O53" s="56"/>
      <c r="P53" s="58"/>
    </row>
    <row r="54" spans="1:16" ht="17.25" thickBot="1" x14ac:dyDescent="0.35">
      <c r="A54" s="52"/>
      <c r="B54" s="62">
        <v>35</v>
      </c>
      <c r="C54" s="59" t="s">
        <v>132</v>
      </c>
      <c r="D54" s="60" t="s">
        <v>188</v>
      </c>
      <c r="E54" s="59" t="s">
        <v>133</v>
      </c>
      <c r="F54" s="59"/>
      <c r="G54" s="59">
        <v>4</v>
      </c>
      <c r="H54" s="59" t="s">
        <v>189</v>
      </c>
      <c r="I54" s="59">
        <v>10</v>
      </c>
      <c r="J54" s="59"/>
      <c r="K54" s="59"/>
      <c r="L54" s="10">
        <f t="shared" si="3"/>
        <v>40</v>
      </c>
      <c r="M54" s="59"/>
      <c r="N54" s="59"/>
      <c r="O54" s="59"/>
      <c r="P54" s="6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"/>
  <sheetViews>
    <sheetView tabSelected="1" workbookViewId="0">
      <selection activeCell="E17" sqref="E17"/>
    </sheetView>
  </sheetViews>
  <sheetFormatPr defaultRowHeight="16.5" x14ac:dyDescent="0.3"/>
  <cols>
    <col min="1" max="1" width="3.625" customWidth="1"/>
    <col min="3" max="3" width="12.875" bestFit="1" customWidth="1"/>
    <col min="5" max="5" width="30.75" bestFit="1" customWidth="1"/>
    <col min="7" max="7" width="9.375" bestFit="1" customWidth="1"/>
    <col min="12" max="12" width="11.75" bestFit="1" customWidth="1"/>
  </cols>
  <sheetData>
    <row r="3" spans="2:12" ht="17.25" thickBot="1" x14ac:dyDescent="0.35">
      <c r="B3" s="67" t="s">
        <v>192</v>
      </c>
    </row>
    <row r="4" spans="2:12" s="5" customFormat="1" ht="17.25" thickBot="1" x14ac:dyDescent="0.35">
      <c r="B4" s="2" t="s">
        <v>27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34</v>
      </c>
      <c r="H4" s="64" t="s">
        <v>127</v>
      </c>
      <c r="I4" s="64" t="s">
        <v>128</v>
      </c>
      <c r="J4" s="64" t="s">
        <v>129</v>
      </c>
      <c r="K4" s="64" t="s">
        <v>130</v>
      </c>
      <c r="L4" s="65" t="s">
        <v>131</v>
      </c>
    </row>
    <row r="5" spans="2:12" x14ac:dyDescent="0.3">
      <c r="B5">
        <v>1</v>
      </c>
      <c r="C5" t="s">
        <v>193</v>
      </c>
      <c r="D5" t="s">
        <v>194</v>
      </c>
      <c r="E5" t="s">
        <v>196</v>
      </c>
      <c r="F5">
        <v>1</v>
      </c>
      <c r="G5" s="1">
        <v>123800</v>
      </c>
      <c r="H5">
        <v>1</v>
      </c>
      <c r="L5" t="s">
        <v>195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장비</vt:lpstr>
      <vt:lpstr>0312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2018-03-14T01:11:34Z</dcterms:modified>
</cp:coreProperties>
</file>