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Transformer" sheetId="1" r:id="rId1"/>
    <sheet name="Sheet3" sheetId="3" r:id="rId2"/>
    <sheet name="MOSFET" sheetId="2" r:id="rId3"/>
    <sheet name="Pipette" sheetId="4" r:id="rId4"/>
    <sheet name="0331" sheetId="5" r:id="rId5"/>
    <sheet name="Sheet2" sheetId="6" r:id="rId6"/>
  </sheets>
  <calcPr calcId="144525"/>
</workbook>
</file>

<file path=xl/calcChain.xml><?xml version="1.0" encoding="utf-8"?>
<calcChain xmlns="http://schemas.openxmlformats.org/spreadsheetml/2006/main">
  <c r="J23" i="5" l="1"/>
  <c r="J21" i="5"/>
  <c r="J20" i="5"/>
  <c r="J19" i="5"/>
  <c r="J18" i="5"/>
  <c r="J17" i="5"/>
  <c r="J45" i="5"/>
  <c r="J30" i="5" l="1"/>
  <c r="J15" i="5" l="1"/>
  <c r="J11" i="5"/>
  <c r="J10" i="5"/>
  <c r="J9" i="5"/>
  <c r="J14" i="5"/>
  <c r="J13" i="5"/>
  <c r="J6" i="5"/>
  <c r="J7" i="5"/>
  <c r="J5" i="5"/>
  <c r="J4" i="5"/>
  <c r="J8" i="5"/>
  <c r="J3" i="5"/>
  <c r="J25" i="5" s="1"/>
  <c r="J47" i="5" s="1"/>
  <c r="J48" i="5" l="1"/>
  <c r="J49" i="5" s="1"/>
  <c r="I49" i="1"/>
  <c r="I50" i="1" s="1"/>
  <c r="I51" i="1" l="1"/>
  <c r="I52" i="1" s="1"/>
  <c r="I40" i="1"/>
  <c r="I39" i="1"/>
  <c r="I38" i="1"/>
  <c r="M17" i="1"/>
  <c r="L17" i="1"/>
  <c r="I41" i="1" l="1"/>
  <c r="I42" i="1" s="1"/>
  <c r="I43" i="1" s="1"/>
  <c r="D15" i="3" l="1"/>
  <c r="C15" i="3"/>
  <c r="F11" i="3"/>
  <c r="G7" i="3"/>
  <c r="F7" i="3"/>
  <c r="H7" i="3" s="1"/>
  <c r="D7" i="3"/>
  <c r="C7" i="3"/>
  <c r="J35" i="2" l="1"/>
  <c r="M29" i="2"/>
  <c r="J28" i="2"/>
  <c r="N26" i="2"/>
  <c r="L20" i="2"/>
  <c r="K19" i="2"/>
  <c r="J19" i="2"/>
  <c r="P11" i="2"/>
  <c r="O13" i="2"/>
  <c r="O15" i="2" s="1"/>
  <c r="O16" i="2" s="1"/>
  <c r="N11" i="2"/>
  <c r="M13" i="2"/>
  <c r="J13" i="2"/>
  <c r="L11" i="2"/>
  <c r="K11" i="2"/>
  <c r="I32" i="1" l="1"/>
  <c r="I30" i="1"/>
  <c r="I25" i="1"/>
  <c r="I27" i="1"/>
  <c r="I31" i="1"/>
  <c r="I29" i="1"/>
  <c r="I28" i="1"/>
  <c r="I24" i="1"/>
  <c r="I19" i="1"/>
  <c r="I18" i="1"/>
  <c r="I17" i="1"/>
  <c r="I16" i="1"/>
  <c r="I33" i="1" l="1"/>
  <c r="I34" i="1" l="1"/>
  <c r="I35" i="1" s="1"/>
</calcChain>
</file>

<file path=xl/sharedStrings.xml><?xml version="1.0" encoding="utf-8"?>
<sst xmlns="http://schemas.openxmlformats.org/spreadsheetml/2006/main" count="585" uniqueCount="282">
  <si>
    <t>PN</t>
  </si>
  <si>
    <t>Vendor</t>
  </si>
  <si>
    <t>Description</t>
  </si>
  <si>
    <t>220uF 16V ALUMINUM CAPACITORS 6.3pi</t>
  </si>
  <si>
    <t>220uF/16V ALUMINUM CAPACITORS 6.3pi</t>
    <phoneticPr fontId="5" type="noConversion"/>
  </si>
  <si>
    <t>MVG16VC220MF80</t>
  </si>
  <si>
    <t>MVG16VC220MF80</t>
    <phoneticPr fontId="5" type="noConversion"/>
  </si>
  <si>
    <t>SAMYOUNG</t>
    <phoneticPr fontId="5" type="noConversion"/>
  </si>
  <si>
    <t>Agency</t>
  </si>
  <si>
    <t>MOQ</t>
  </si>
  <si>
    <t>Cost[\]</t>
  </si>
  <si>
    <t>재고</t>
    <phoneticPr fontId="5" type="noConversion"/>
  </si>
  <si>
    <t>디바이스마트</t>
    <phoneticPr fontId="5" type="noConversion"/>
  </si>
  <si>
    <t>SMD E/C 16V 220uF (85℃)/6.3Ø x8mm</t>
    <phoneticPr fontId="5" type="noConversion"/>
  </si>
  <si>
    <t>상품코드</t>
    <phoneticPr fontId="5" type="noConversion"/>
  </si>
  <si>
    <t>ICbanQ</t>
  </si>
  <si>
    <t>ICbanQ</t>
    <phoneticPr fontId="5" type="noConversion"/>
  </si>
  <si>
    <t xml:space="preserve">P002101847 </t>
    <phoneticPr fontId="5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</si>
  <si>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</si>
  <si>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</si>
  <si>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</si>
  <si>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</si>
  <si>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</si>
  <si>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</si>
  <si>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</si>
  <si>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53261-0471</t>
    <phoneticPr fontId="5" type="noConversion"/>
  </si>
  <si>
    <t>Molex</t>
    <phoneticPr fontId="5" type="noConversion"/>
  </si>
  <si>
    <t>수량</t>
    <phoneticPr fontId="5" type="noConversion"/>
  </si>
  <si>
    <t>53398-0471</t>
    <phoneticPr fontId="5" type="noConversion"/>
  </si>
  <si>
    <t>50058-8000</t>
    <phoneticPr fontId="5" type="noConversion"/>
  </si>
  <si>
    <t>CRIMP TERMINAL 51021용 (1.25mm) AWG 28,30,32</t>
  </si>
  <si>
    <t>CRIMP TERMINAL 51021용 (1.25mm) AWG 28,30,32</t>
    <phoneticPr fontId="5" type="noConversion"/>
  </si>
  <si>
    <t>53261-0371</t>
    <phoneticPr fontId="5" type="noConversion"/>
  </si>
  <si>
    <t>1.25mm 4-Pin SMD RA 1A HEADER</t>
    <phoneticPr fontId="5" type="noConversion"/>
  </si>
  <si>
    <t>1.25mm 3-Pin SMD RA 1A HEADER</t>
    <phoneticPr fontId="5" type="noConversion"/>
  </si>
  <si>
    <t>P_value</t>
  </si>
  <si>
    <t>Q'ty</t>
  </si>
  <si>
    <t>51021-0400</t>
    <phoneticPr fontId="5" type="noConversion"/>
  </si>
  <si>
    <t>구매수량</t>
    <phoneticPr fontId="5" type="noConversion"/>
  </si>
  <si>
    <t>1.25mm 4-Pin Housing, Female</t>
  </si>
  <si>
    <t>1.25mm 4-Pin Housing, Female</t>
    <phoneticPr fontId="5" type="noConversion"/>
  </si>
  <si>
    <t>1.25mm 4-Pin SMD Straght 1A HEADER</t>
  </si>
  <si>
    <t>1.25mm 4-Pin SMD Straght 1A HEADER</t>
    <phoneticPr fontId="5" type="noConversion"/>
  </si>
  <si>
    <t>Power MOSFET 40V, Single N-Channel, 101A DPAK</t>
  </si>
  <si>
    <t>TRANSFORMER CCFL 6W</t>
  </si>
  <si>
    <t>Total</t>
    <phoneticPr fontId="5" type="noConversion"/>
  </si>
  <si>
    <t>NTD5802N</t>
    <phoneticPr fontId="5" type="noConversion"/>
  </si>
  <si>
    <t>P000740132</t>
    <phoneticPr fontId="5" type="noConversion"/>
  </si>
  <si>
    <t>P005634281</t>
    <phoneticPr fontId="5" type="noConversion"/>
  </si>
  <si>
    <t>CTX210609-R</t>
    <phoneticPr fontId="5" type="noConversion"/>
  </si>
  <si>
    <t>TRANSFORMER CCFL 6W 13V 11MA SMD Turn-R:100</t>
  </si>
  <si>
    <t>CTX210605-R</t>
    <phoneticPr fontId="5" type="noConversion"/>
  </si>
  <si>
    <t>P002058985</t>
    <phoneticPr fontId="5" type="noConversion"/>
  </si>
  <si>
    <t>P005831162</t>
    <phoneticPr fontId="5" type="noConversion"/>
  </si>
  <si>
    <t>P002058197</t>
    <phoneticPr fontId="5" type="noConversion"/>
  </si>
  <si>
    <t xml:space="preserve">P007073878 </t>
    <phoneticPr fontId="5" type="noConversion"/>
  </si>
  <si>
    <t>부가세</t>
    <phoneticPr fontId="5" type="noConversion"/>
  </si>
  <si>
    <t>부품 Total</t>
    <phoneticPr fontId="5" type="noConversion"/>
  </si>
  <si>
    <t>NTMFS5C604NL</t>
    <phoneticPr fontId="5" type="noConversion"/>
  </si>
  <si>
    <t>NTMFS5C468NL</t>
    <phoneticPr fontId="5" type="noConversion"/>
  </si>
  <si>
    <t>40 V, 10.3 m , 37 A, Single N−Channel</t>
    <phoneticPr fontId="5" type="noConversion"/>
  </si>
  <si>
    <t>60 V, 1.2 m , 287 A, Single N−Channel</t>
    <phoneticPr fontId="5" type="noConversion"/>
  </si>
  <si>
    <t>100 V, 16 m , 42 A, Single N−Channel</t>
    <phoneticPr fontId="5" type="noConversion"/>
  </si>
  <si>
    <t>BSC160N10NS3 G</t>
    <phoneticPr fontId="5" type="noConversion"/>
  </si>
  <si>
    <t>infineon</t>
    <phoneticPr fontId="5" type="noConversion"/>
  </si>
  <si>
    <t>BSC160N10NS3 G</t>
    <phoneticPr fontId="5" type="noConversion"/>
  </si>
  <si>
    <t>30 V, 0.9m , 47 A, Single N−Channel</t>
    <phoneticPr fontId="5" type="noConversion"/>
  </si>
  <si>
    <t>40 V, 7.8 m , 50 A,Single N−Channel, DPAK</t>
    <phoneticPr fontId="5" type="noConversion"/>
  </si>
  <si>
    <t>NVMFS5C673NL</t>
    <phoneticPr fontId="5" type="noConversion"/>
  </si>
  <si>
    <t>60 V, 9.2 m , 50 A, Single N−Channel</t>
    <phoneticPr fontId="5" type="noConversion"/>
  </si>
  <si>
    <t>P007567159</t>
    <phoneticPr fontId="5" type="noConversion"/>
  </si>
  <si>
    <t>P007567011</t>
    <phoneticPr fontId="5" type="noConversion"/>
  </si>
  <si>
    <t xml:space="preserve">ON Semiconductor </t>
    <phoneticPr fontId="5" type="noConversion"/>
  </si>
  <si>
    <t>NVMFS5C450NL</t>
    <phoneticPr fontId="5" type="noConversion"/>
  </si>
  <si>
    <t>40 V, 2.8 m , 110 A, Single N−Channel</t>
    <phoneticPr fontId="5" type="noConversion"/>
  </si>
  <si>
    <t>NVMFS5C450NL</t>
    <phoneticPr fontId="5" type="noConversion"/>
  </si>
  <si>
    <t>40V, 2.8mOhm , 110A, Single N−Channel Power MOSFET</t>
    <phoneticPr fontId="5" type="noConversion"/>
  </si>
  <si>
    <t>NVMFS5C450NL</t>
    <phoneticPr fontId="5" type="noConversion"/>
  </si>
  <si>
    <t>KEMET</t>
    <phoneticPr fontId="5" type="noConversion"/>
  </si>
  <si>
    <t>P007223445</t>
    <phoneticPr fontId="5" type="noConversion"/>
  </si>
  <si>
    <t>CAP TANT 220UF 16V 10% 2917</t>
    <phoneticPr fontId="5" type="noConversion"/>
  </si>
  <si>
    <t>P008221708</t>
    <phoneticPr fontId="5" type="noConversion"/>
  </si>
  <si>
    <t>장보고 재고 있음</t>
    <phoneticPr fontId="5" type="noConversion"/>
  </si>
  <si>
    <t>2/5일 구매</t>
    <phoneticPr fontId="5" type="noConversion"/>
  </si>
  <si>
    <t>053048-0410</t>
    <phoneticPr fontId="5" type="noConversion"/>
  </si>
  <si>
    <t>1.25mm Pitch CON,4-Pin, Dip Right angle_Molex</t>
    <phoneticPr fontId="5" type="noConversion"/>
  </si>
  <si>
    <t xml:space="preserve"> P005634295 </t>
    <phoneticPr fontId="5" type="noConversion"/>
  </si>
  <si>
    <t>053048-0310</t>
    <phoneticPr fontId="5" type="noConversion"/>
  </si>
  <si>
    <t>1.25mm Pitch CON,3-Pin, Dip Right angle_Molex</t>
    <phoneticPr fontId="5" type="noConversion"/>
  </si>
  <si>
    <t>CSS-1300C</t>
    <phoneticPr fontId="5" type="noConversion"/>
  </si>
  <si>
    <t xml:space="preserve"> P000394667 </t>
    <phoneticPr fontId="5" type="noConversion"/>
  </si>
  <si>
    <t xml:space="preserve"> P000394663 </t>
    <phoneticPr fontId="5" type="noConversion"/>
  </si>
  <si>
    <t>CSS-1310TB</t>
    <phoneticPr fontId="5" type="noConversion"/>
  </si>
  <si>
    <t xml:space="preserve"> P006911086 </t>
    <phoneticPr fontId="5" type="noConversion"/>
  </si>
  <si>
    <t>CSS-1310MC</t>
    <phoneticPr fontId="5" type="noConversion"/>
  </si>
  <si>
    <t>SDS5050TCU-S-AP-A</t>
    <phoneticPr fontId="5" type="noConversion"/>
  </si>
  <si>
    <t xml:space="preserve"> (주)디웰전자 </t>
    <phoneticPr fontId="5" type="noConversion"/>
  </si>
  <si>
    <t>P002343866</t>
    <phoneticPr fontId="5" type="noConversion"/>
  </si>
  <si>
    <t xml:space="preserve">5.0x5.0x1.6 size, RGB full coler, SMD파워 3색 LED </t>
    <phoneticPr fontId="5" type="noConversion"/>
  </si>
  <si>
    <t>Lite-On Inc</t>
    <phoneticPr fontId="5" type="noConversion"/>
  </si>
  <si>
    <t>P008219901</t>
    <phoneticPr fontId="5" type="noConversion"/>
  </si>
  <si>
    <t>ASMT-YTD2-0BB02</t>
    <phoneticPr fontId="5" type="noConversion"/>
  </si>
  <si>
    <t>Avago</t>
    <phoneticPr fontId="5" type="noConversion"/>
  </si>
  <si>
    <t xml:space="preserve">P000725384 </t>
    <phoneticPr fontId="5" type="noConversion"/>
  </si>
  <si>
    <t>LTST-C19HE1WT</t>
    <phoneticPr fontId="5" type="noConversion"/>
  </si>
  <si>
    <t xml:space="preserve">LTST-C19FD1WT </t>
    <phoneticPr fontId="5" type="noConversion"/>
  </si>
  <si>
    <t xml:space="preserve">P001586603 </t>
    <phoneticPr fontId="5" type="noConversion"/>
  </si>
  <si>
    <t>LED RGB DIFFUSED 0606 SMD - 0.35T</t>
    <phoneticPr fontId="5" type="noConversion"/>
  </si>
  <si>
    <t>LED OGB DIFFUSED 0608 SMD - 0.55T</t>
    <phoneticPr fontId="5" type="noConversion"/>
  </si>
  <si>
    <t>3 color type LED 6-pin, TOP View, R745mcd, G1600mcd, B380mcd</t>
    <phoneticPr fontId="28" type="noConversion"/>
  </si>
  <si>
    <t>3.4x2.8</t>
    <phoneticPr fontId="28" type="noConversion"/>
  </si>
  <si>
    <t>2.00mm</t>
    <phoneticPr fontId="28" type="noConversion"/>
  </si>
  <si>
    <t>LTSN-N213EGBW</t>
    <phoneticPr fontId="5" type="noConversion"/>
  </si>
  <si>
    <t>Lite-On Inc</t>
    <phoneticPr fontId="5" type="noConversion"/>
  </si>
  <si>
    <t>3.0x12.5</t>
    <phoneticPr fontId="5" type="noConversion"/>
  </si>
  <si>
    <t>3.5x12</t>
    <phoneticPr fontId="5" type="noConversion"/>
  </si>
  <si>
    <t>3.5mm</t>
    <phoneticPr fontId="5" type="noConversion"/>
  </si>
  <si>
    <t>CL-SB-13A-1x</t>
    <phoneticPr fontId="5" type="noConversion"/>
  </si>
  <si>
    <t>CL-SB-13B-11T</t>
    <phoneticPr fontId="5" type="noConversion"/>
  </si>
  <si>
    <t>P006914254</t>
    <phoneticPr fontId="5" type="noConversion"/>
  </si>
  <si>
    <t>CL-SB-13C-11</t>
    <phoneticPr fontId="5" type="noConversion"/>
  </si>
  <si>
    <t>P006913975</t>
    <phoneticPr fontId="5" type="noConversion"/>
  </si>
  <si>
    <t>SP3T slide Switch, SMD Right Angle, key 2x0.6</t>
    <phoneticPr fontId="5" type="noConversion"/>
  </si>
  <si>
    <t>SP3T slide Switch, SMD Right Angle, key 2x1.5</t>
    <phoneticPr fontId="5" type="noConversion"/>
  </si>
  <si>
    <t>SP3T slide Switch, DIP Right Angle, key 2x1.5</t>
    <phoneticPr fontId="5" type="noConversion"/>
  </si>
  <si>
    <t>SP3T slide Switch, DIP Right Angle, key 2x0.6</t>
    <phoneticPr fontId="5" type="noConversion"/>
  </si>
  <si>
    <t>SP3T slide Switch, Straight DIP, key 2x0.6</t>
    <phoneticPr fontId="5" type="noConversion"/>
  </si>
  <si>
    <t>CMS-2314A</t>
    <phoneticPr fontId="5" type="noConversion"/>
  </si>
  <si>
    <t>DP3T slide Switch, SMD J-hook Right Angle, key 4x1.5</t>
    <phoneticPr fontId="5" type="noConversion"/>
  </si>
  <si>
    <t>SP3T slide Switch, SMD J-hook Right Angle, key 2x1.5</t>
    <phoneticPr fontId="5" type="noConversion"/>
  </si>
  <si>
    <t>Nidec Copal Electronics Corporation</t>
    <phoneticPr fontId="5" type="noConversion"/>
  </si>
  <si>
    <t>Nidec Copal Electronics Corporation</t>
    <phoneticPr fontId="5" type="noConversion"/>
  </si>
  <si>
    <t>5.4x15</t>
    <phoneticPr fontId="5" type="noConversion"/>
  </si>
  <si>
    <t>P_size</t>
  </si>
  <si>
    <t>Height</t>
  </si>
  <si>
    <t>12512WS-02B</t>
    <phoneticPr fontId="5" type="noConversion"/>
  </si>
  <si>
    <t>YEONHO</t>
  </si>
  <si>
    <t>CON 2-pin, Throgh hole  type</t>
    <phoneticPr fontId="28" type="noConversion"/>
  </si>
  <si>
    <t>5.0x3.6</t>
    <phoneticPr fontId="28" type="noConversion"/>
  </si>
  <si>
    <t>4.2mm</t>
  </si>
  <si>
    <t>1.25mm Pitch CON,2-Pin, Dip Right angle_Molex</t>
    <phoneticPr fontId="5" type="noConversion"/>
  </si>
  <si>
    <t>4.25x5.5</t>
    <phoneticPr fontId="5" type="noConversion"/>
  </si>
  <si>
    <t>Status LED</t>
    <phoneticPr fontId="5" type="noConversion"/>
  </si>
  <si>
    <t>Slide Key</t>
    <phoneticPr fontId="5" type="noConversion"/>
  </si>
  <si>
    <t>GAS CON</t>
    <phoneticPr fontId="5" type="noConversion"/>
  </si>
  <si>
    <t>T491D227K016AT</t>
    <phoneticPr fontId="5" type="noConversion"/>
  </si>
  <si>
    <t>재고 없음</t>
    <phoneticPr fontId="5" type="noConversion"/>
  </si>
  <si>
    <t xml:space="preserve">P007223445 </t>
    <phoneticPr fontId="5" type="noConversion"/>
  </si>
  <si>
    <t>2/8일 구매</t>
    <phoneticPr fontId="5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</si>
  <si>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5" type="noConversion"/>
  </si>
  <si>
    <t>B180212004001</t>
    <phoneticPr fontId="5" type="noConversion"/>
  </si>
  <si>
    <t>주문번호</t>
    <phoneticPr fontId="5" type="noConversion"/>
  </si>
  <si>
    <t>2/12일 구매</t>
    <phoneticPr fontId="5" type="noConversion"/>
  </si>
  <si>
    <t>재고-2/24</t>
    <phoneticPr fontId="5" type="noConversion"/>
  </si>
  <si>
    <t>구매수량</t>
    <phoneticPr fontId="5" type="noConversion"/>
  </si>
  <si>
    <t>53261-0371</t>
    <phoneticPr fontId="5" type="noConversion"/>
  </si>
  <si>
    <t>1.25mm Pitch CON,3-Pin, SMT Right angle_Molex</t>
    <phoneticPr fontId="5" type="noConversion"/>
  </si>
  <si>
    <t>53048-0310</t>
    <phoneticPr fontId="5" type="noConversion"/>
  </si>
  <si>
    <t>53048-0210</t>
    <phoneticPr fontId="5" type="noConversion"/>
  </si>
  <si>
    <t>5.50x5.5</t>
    <phoneticPr fontId="5" type="noConversion"/>
  </si>
  <si>
    <t>53048-0410</t>
    <phoneticPr fontId="5" type="noConversion"/>
  </si>
  <si>
    <t>1.25mm Pitch CON,4-Pin, Dip Right angle_Molex</t>
    <phoneticPr fontId="5" type="noConversion"/>
  </si>
  <si>
    <t>6.75x5.5</t>
    <phoneticPr fontId="5" type="noConversion"/>
  </si>
  <si>
    <t>EX-936ESD</t>
    <phoneticPr fontId="5" type="noConversion"/>
  </si>
  <si>
    <t xml:space="preserve"> EXSO </t>
    <phoneticPr fontId="5" type="noConversion"/>
  </si>
  <si>
    <t>정전기 방지 온도조절형 인두, 소비전력:60W, 온도:220℃ ~ 480℃</t>
    <phoneticPr fontId="5" type="noConversion"/>
  </si>
  <si>
    <t>P001909039</t>
    <phoneticPr fontId="5" type="noConversion"/>
  </si>
  <si>
    <t>HAKKO</t>
    <phoneticPr fontId="5" type="noConversion"/>
  </si>
  <si>
    <t>FX-951</t>
    <phoneticPr fontId="5" type="noConversion"/>
  </si>
  <si>
    <t>P005688454</t>
    <phoneticPr fontId="5" type="noConversion"/>
  </si>
  <si>
    <t>EXSO</t>
    <phoneticPr fontId="5" type="noConversion"/>
  </si>
  <si>
    <t xml:space="preserve">LedSol 3001 </t>
    <phoneticPr fontId="5" type="noConversion"/>
  </si>
  <si>
    <t>디지털 무연인두기, 75W, 온도: 100~500℃</t>
    <phoneticPr fontId="5" type="noConversion"/>
  </si>
  <si>
    <t>P007193509</t>
    <phoneticPr fontId="5" type="noConversion"/>
  </si>
  <si>
    <t xml:space="preserve">LedSol-100 </t>
    <phoneticPr fontId="5" type="noConversion"/>
  </si>
  <si>
    <t>아날로그 무연인두기 , 24V 75W, 온도: 200~480℃</t>
    <phoneticPr fontId="5" type="noConversion"/>
  </si>
  <si>
    <t>P007193511</t>
    <phoneticPr fontId="5" type="noConversion"/>
  </si>
  <si>
    <t>FX-888D(70W)</t>
    <phoneticPr fontId="5" type="noConversion"/>
  </si>
  <si>
    <t>P005688453</t>
    <phoneticPr fontId="5" type="noConversion"/>
  </si>
  <si>
    <t>디지털 무연인두기, 26V 70W, 온도: 200~480℃</t>
    <phoneticPr fontId="5" type="noConversion"/>
  </si>
  <si>
    <t xml:space="preserve">LedSol-200 </t>
    <phoneticPr fontId="5" type="noConversion"/>
  </si>
  <si>
    <t>P007193512</t>
    <phoneticPr fontId="5" type="noConversion"/>
  </si>
  <si>
    <t>디지털 무연인두기, 24V 70W, 온도: 200~480℃</t>
    <phoneticPr fontId="5" type="noConversion"/>
  </si>
  <si>
    <t>디지털 무연인두기, 24V 75W, 온도: 200~450℃</t>
    <phoneticPr fontId="5" type="noConversion"/>
  </si>
  <si>
    <t>B3474</t>
    <phoneticPr fontId="5" type="noConversion"/>
  </si>
  <si>
    <t>Rubber Cleaner</t>
    <phoneticPr fontId="5" type="noConversion"/>
  </si>
  <si>
    <t>A1561</t>
    <phoneticPr fontId="5" type="noConversion"/>
  </si>
  <si>
    <t>A1559</t>
    <phoneticPr fontId="5" type="noConversion"/>
  </si>
  <si>
    <t>HAKKO A1561 클리닝와이어</t>
    <phoneticPr fontId="5" type="noConversion"/>
  </si>
  <si>
    <t>P004702618</t>
    <phoneticPr fontId="5" type="noConversion"/>
  </si>
  <si>
    <t>HAKKO A1559 스폰지</t>
    <phoneticPr fontId="5" type="noConversion"/>
  </si>
  <si>
    <t>P004704819</t>
    <phoneticPr fontId="5" type="noConversion"/>
  </si>
  <si>
    <t>HAKKO FX-888(FX-8801) 전용 인두 칼팁</t>
    <phoneticPr fontId="5" type="noConversion"/>
  </si>
  <si>
    <t>P002116124</t>
    <phoneticPr fontId="5" type="noConversion"/>
  </si>
  <si>
    <t>HAKKO FX-888(FX-8801) 전용 인두 팁</t>
    <phoneticPr fontId="5" type="noConversion"/>
  </si>
  <si>
    <t xml:space="preserve">P002116123 </t>
    <phoneticPr fontId="5" type="noConversion"/>
  </si>
  <si>
    <t>T18-B</t>
    <phoneticPr fontId="5" type="noConversion"/>
  </si>
  <si>
    <t>T18-3.5K</t>
    <phoneticPr fontId="5" type="noConversion"/>
  </si>
  <si>
    <t>T18-K</t>
    <phoneticPr fontId="5" type="noConversion"/>
  </si>
  <si>
    <t>HAKKO 18 SPPON DESOLDERING TOOL</t>
    <phoneticPr fontId="5" type="noConversion"/>
  </si>
  <si>
    <t>SPPON 18</t>
    <phoneticPr fontId="5" type="noConversion"/>
  </si>
  <si>
    <t>18N.18G</t>
    <phoneticPr fontId="5" type="noConversion"/>
  </si>
  <si>
    <t>HAKKO SPPON NOZZLE</t>
    <phoneticPr fontId="5" type="noConversion"/>
  </si>
  <si>
    <t>P004702809</t>
    <phoneticPr fontId="5" type="noConversion"/>
  </si>
  <si>
    <t>ic114</t>
    <phoneticPr fontId="5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</si>
  <si>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</si>
  <si>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</si>
  <si>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</si>
  <si>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</si>
  <si>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</si>
  <si>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</si>
  <si>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</si>
  <si>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</si>
  <si>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</si>
  <si>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구매 Cost</t>
  </si>
  <si>
    <t>필요수량</t>
  </si>
  <si>
    <t>구매수량</t>
  </si>
  <si>
    <t>구매금액</t>
  </si>
  <si>
    <t>ICBanQ</t>
  </si>
  <si>
    <t>51021-0700</t>
  </si>
  <si>
    <t>Molex</t>
  </si>
  <si>
    <t>1.25mm Pitch Housing, Female, 7-Pin</t>
  </si>
  <si>
    <t>51021-0500</t>
  </si>
  <si>
    <t>1.25mm Pitch Housing, Female, 5-Pin</t>
  </si>
  <si>
    <t>P005634254</t>
  </si>
  <si>
    <t>050058-8000</t>
  </si>
  <si>
    <t>1.25mm Pitch Crimp Terminal, Female, 28-32 AWG</t>
  </si>
  <si>
    <t>양단 케이블 사용</t>
  </si>
  <si>
    <t>09-52-4024</t>
  </si>
  <si>
    <t>3.96mm Pitch Housing, Female, Friction Ramp, 2-Pin</t>
  </si>
  <si>
    <t>P005634496</t>
  </si>
  <si>
    <t>CRIMP TERMINAL 5239용 (3.96mm)</t>
  </si>
  <si>
    <t>P005634542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</si>
  <si>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</si>
  <si>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</si>
  <si>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</si>
  <si>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</si>
  <si>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</si>
  <si>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</si>
  <si>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AWG28</t>
  </si>
  <si>
    <t>50058 양단 1007 케이블</t>
  </si>
  <si>
    <t>50058 양단 케이블 L=100mm, Red</t>
  </si>
  <si>
    <t>50058 양단 케이블 L=100mm, Black</t>
  </si>
  <si>
    <t>GND 하네스</t>
  </si>
  <si>
    <t>NA645</t>
  </si>
  <si>
    <t>라이트컴</t>
  </si>
  <si>
    <t>Coms 컨넥터-DC파워 2.5Ø x 0.7(각형)</t>
  </si>
  <si>
    <t>P004707690</t>
  </si>
  <si>
    <t>3/29 - 견적 요청</t>
  </si>
  <si>
    <t xml:space="preserve">케이블 </t>
  </si>
  <si>
    <t>악어클립 대(검정색)</t>
  </si>
  <si>
    <t>Any Vendor</t>
  </si>
  <si>
    <t xml:space="preserve">P007314617 </t>
  </si>
  <si>
    <t>악어클립 대(빨간색)</t>
  </si>
  <si>
    <t>P007314616</t>
  </si>
  <si>
    <t>T1820</t>
  </si>
  <si>
    <t xml:space="preserve">Coms 터미널(100pcs)/ Ring단자, RVM 1.25-3.5, 빨강, 3.7mm </t>
  </si>
  <si>
    <t>100pcs</t>
  </si>
  <si>
    <t>Pipette Main</t>
    <phoneticPr fontId="5" type="noConversion"/>
  </si>
  <si>
    <t>UL1007-AWG20</t>
    <phoneticPr fontId="5" type="noConversion"/>
  </si>
  <si>
    <t>UL전선</t>
    <phoneticPr fontId="5" type="noConversion"/>
  </si>
  <si>
    <t>극세선 난연성 전선(UL전선) / AWG20 / 길이(30M) (검정색)</t>
    <phoneticPr fontId="5" type="noConversion"/>
  </si>
  <si>
    <t xml:space="preserve">P002329495 </t>
    <phoneticPr fontId="5" type="noConversion"/>
  </si>
  <si>
    <t>극세선 난연성 전선(UL전선) / AWG20 / 길이(30M) (빨강)</t>
    <phoneticPr fontId="5" type="noConversion"/>
  </si>
  <si>
    <t xml:space="preserve">P002329190 </t>
    <phoneticPr fontId="5" type="noConversion"/>
  </si>
  <si>
    <t>칩저항 키트</t>
    <phoneticPr fontId="5" type="noConversion"/>
  </si>
  <si>
    <t>1005 사이즈 F급(1%) 160종 칩저항 키트 - (100개들이)</t>
    <phoneticPr fontId="5" type="noConversion"/>
  </si>
  <si>
    <t>Any vender</t>
    <phoneticPr fontId="5" type="noConversion"/>
  </si>
  <si>
    <t>P001907055</t>
    <phoneticPr fontId="5" type="noConversion"/>
  </si>
  <si>
    <t xml:space="preserve">더블 바나나플러그 / 적색 </t>
    <phoneticPr fontId="5" type="noConversion"/>
  </si>
  <si>
    <t>JL-0232 적색</t>
    <phoneticPr fontId="5" type="noConversion"/>
  </si>
  <si>
    <t>P005658758</t>
    <phoneticPr fontId="5" type="noConversion"/>
  </si>
  <si>
    <t>GHG630DCE</t>
    <phoneticPr fontId="5" type="noConversion"/>
  </si>
  <si>
    <t>열풍기(히터건) (GHG630DCE)</t>
    <phoneticPr fontId="5" type="noConversion"/>
  </si>
  <si>
    <t xml:space="preserve"> BOSCH </t>
    <phoneticPr fontId="5" type="noConversion"/>
  </si>
  <si>
    <t>P007320842</t>
    <phoneticPr fontId="5" type="noConversion"/>
  </si>
  <si>
    <t>P004704064</t>
    <phoneticPr fontId="5" type="noConversion"/>
  </si>
  <si>
    <t>8611L</t>
    <phoneticPr fontId="5" type="noConversion"/>
  </si>
  <si>
    <t xml:space="preserve">P004704041 </t>
    <phoneticPr fontId="5" type="noConversion"/>
  </si>
  <si>
    <t>ENGINEER SL-04 DESK-TOP LOUPE, 렌즈 직경 75mm, 배율 3X</t>
    <phoneticPr fontId="5" type="noConversion"/>
  </si>
  <si>
    <t>ENGINEER SL-04</t>
    <phoneticPr fontId="5" type="noConversion"/>
  </si>
  <si>
    <t>8611L LED조명 확대경, 렌즈 직경 89mm, 배율 3X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</si>
</sst>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_-;\-* #,##0_-;_-* &quot;-&quot;?_-;_-@_-"/>
    <numFmt numFmtId="178" formatCode="mm&quot;월&quot;\ dd&quot;일&quot;"/>
  </numFmts>
  <fonts count="2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5">
    <xf numFmtId="0" fontId="0" fillId="0" borderId="0"/>
    <xf numFmtId="41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254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23" fillId="33" borderId="14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4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4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3" fillId="33" borderId="11" xfId="43" applyNumberFormat="1" applyFont="1" applyFill="1" applyBorder="1" applyAlignment="1">
      <alignment horizontal="center" vertical="center"/>
    </xf>
    <xf numFmtId="0" fontId="4" fillId="0" borderId="14" xfId="43" applyBorder="1">
      <alignment vertical="center"/>
    </xf>
    <xf numFmtId="49" fontId="23" fillId="33" borderId="10" xfId="43" applyNumberFormat="1" applyFont="1" applyFill="1" applyBorder="1" applyAlignment="1">
      <alignment horizontal="center" vertical="center"/>
    </xf>
    <xf numFmtId="0" fontId="4" fillId="0" borderId="17" xfId="43" applyBorder="1">
      <alignment vertical="center"/>
    </xf>
    <xf numFmtId="0" fontId="4" fillId="0" borderId="14" xfId="43" applyBorder="1" applyAlignment="1">
      <alignment horizontal="center" vertical="center"/>
    </xf>
    <xf numFmtId="0" fontId="4" fillId="0" borderId="17" xfId="43" applyBorder="1" applyAlignment="1">
      <alignment horizontal="center" vertical="center"/>
    </xf>
    <xf numFmtId="0" fontId="4" fillId="0" borderId="20" xfId="43" applyBorder="1" applyAlignment="1">
      <alignment horizontal="center" vertical="center"/>
    </xf>
    <xf numFmtId="0" fontId="6" fillId="0" borderId="20" xfId="52" applyFill="1" applyBorder="1"/>
    <xf numFmtId="0" fontId="23" fillId="33" borderId="11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6" fillId="0" borderId="17" xfId="52" applyFill="1" applyBorder="1"/>
    <xf numFmtId="41" fontId="0" fillId="0" borderId="20" xfId="0" applyNumberFormat="1" applyBorder="1"/>
    <xf numFmtId="0" fontId="26" fillId="0" borderId="20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3" fillId="0" borderId="0" xfId="0" applyFont="1" applyFill="1" applyBorder="1" applyAlignment="1">
      <alignment horizontal="right"/>
    </xf>
    <xf numFmtId="41" fontId="24" fillId="0" borderId="0" xfId="0" applyNumberFormat="1" applyFont="1"/>
    <xf numFmtId="176" fontId="24" fillId="0" borderId="0" xfId="0" applyNumberFormat="1" applyFont="1"/>
    <xf numFmtId="176" fontId="23" fillId="0" borderId="0" xfId="0" applyNumberFormat="1" applyFont="1"/>
    <xf numFmtId="0" fontId="0" fillId="34" borderId="0" xfId="0" applyFill="1"/>
    <xf numFmtId="0" fontId="0" fillId="34" borderId="0" xfId="0" applyFill="1" applyBorder="1"/>
    <xf numFmtId="0" fontId="3" fillId="0" borderId="16" xfId="43" applyFont="1" applyBorder="1" applyAlignment="1">
      <alignment horizontal="left" vertical="center"/>
    </xf>
    <xf numFmtId="0" fontId="3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3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3" fillId="35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49" fontId="23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4" fillId="36" borderId="16" xfId="43" applyFill="1" applyBorder="1" applyAlignment="1">
      <alignment horizontal="left" vertical="center"/>
    </xf>
    <xf numFmtId="0" fontId="4" fillId="36" borderId="17" xfId="43" applyFill="1" applyBorder="1" applyAlignment="1">
      <alignment horizontal="center" vertical="center"/>
    </xf>
    <xf numFmtId="0" fontId="4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4" fillId="0" borderId="13" xfId="43" applyFill="1" applyBorder="1" applyAlignment="1">
      <alignment horizontal="left" vertical="center"/>
    </xf>
    <xf numFmtId="0" fontId="4" fillId="0" borderId="14" xfId="43" applyFill="1" applyBorder="1" applyAlignment="1">
      <alignment horizontal="center" vertical="center"/>
    </xf>
    <xf numFmtId="0" fontId="4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2" fillId="0" borderId="13" xfId="43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41" fontId="24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3" fillId="33" borderId="24" xfId="0" applyFont="1" applyFill="1" applyBorder="1" applyAlignment="1">
      <alignment horizontal="center" vertical="center"/>
    </xf>
    <xf numFmtId="0" fontId="23" fillId="33" borderId="25" xfId="0" applyFont="1" applyFill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41" fontId="0" fillId="34" borderId="17" xfId="1" applyFont="1" applyFill="1" applyBorder="1" applyAlignment="1">
      <alignment horizontal="right"/>
    </xf>
    <xf numFmtId="0" fontId="2" fillId="0" borderId="16" xfId="43" applyFont="1" applyFill="1" applyBorder="1" applyAlignment="1">
      <alignment horizontal="center" vertical="center"/>
    </xf>
    <xf numFmtId="0" fontId="4" fillId="0" borderId="17" xfId="43" applyFill="1" applyBorder="1">
      <alignment vertical="center"/>
    </xf>
    <xf numFmtId="41" fontId="0" fillId="0" borderId="17" xfId="0" applyNumberFormat="1" applyFill="1" applyBorder="1"/>
    <xf numFmtId="0" fontId="23" fillId="0" borderId="14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" fillId="0" borderId="13" xfId="43" applyFont="1" applyFill="1" applyBorder="1" applyAlignment="1">
      <alignment horizontal="left" vertical="center"/>
    </xf>
    <xf numFmtId="0" fontId="1" fillId="0" borderId="14" xfId="43" applyFont="1" applyFill="1" applyBorder="1">
      <alignment vertical="center"/>
    </xf>
    <xf numFmtId="49" fontId="23" fillId="33" borderId="24" xfId="43" applyNumberFormat="1" applyFont="1" applyFill="1" applyBorder="1" applyAlignment="1">
      <alignment horizontal="center" vertical="center"/>
    </xf>
    <xf numFmtId="49" fontId="23" fillId="33" borderId="25" xfId="43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1" fillId="0" borderId="19" xfId="53" applyFill="1" applyBorder="1">
      <alignment vertical="center"/>
    </xf>
    <xf numFmtId="0" fontId="0" fillId="0" borderId="11" xfId="0" applyBorder="1"/>
    <xf numFmtId="0" fontId="0" fillId="0" borderId="32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4" xfId="0" applyFill="1" applyBorder="1"/>
    <xf numFmtId="0" fontId="0" fillId="34" borderId="34" xfId="0" applyFill="1" applyBorder="1" applyAlignment="1">
      <alignment horizontal="center"/>
    </xf>
    <xf numFmtId="0" fontId="0" fillId="35" borderId="17" xfId="0" applyFill="1" applyBorder="1"/>
    <xf numFmtId="0" fontId="0" fillId="0" borderId="34" xfId="0" applyFill="1" applyBorder="1" applyAlignment="1">
      <alignment horizontal="center"/>
    </xf>
    <xf numFmtId="0" fontId="0" fillId="34" borderId="35" xfId="0" applyFill="1" applyBorder="1"/>
    <xf numFmtId="176" fontId="0" fillId="0" borderId="0" xfId="0" applyNumberFormat="1"/>
    <xf numFmtId="0" fontId="1" fillId="0" borderId="17" xfId="53" applyBorder="1">
      <alignment vertical="center"/>
    </xf>
    <xf numFmtId="41" fontId="0" fillId="34" borderId="34" xfId="1" applyFont="1" applyFill="1" applyBorder="1" applyAlignment="1"/>
    <xf numFmtId="0" fontId="0" fillId="34" borderId="33" xfId="0" applyFill="1" applyBorder="1"/>
    <xf numFmtId="0" fontId="1" fillId="0" borderId="19" xfId="53" applyBorder="1" applyAlignment="1">
      <alignment horizontal="center" vertical="center"/>
    </xf>
    <xf numFmtId="41" fontId="23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3" xfId="0" applyFill="1" applyBorder="1"/>
    <xf numFmtId="0" fontId="1" fillId="0" borderId="17" xfId="53" applyBorder="1">
      <alignment vertical="center"/>
    </xf>
    <xf numFmtId="0" fontId="1" fillId="0" borderId="17" xfId="53" applyBorder="1">
      <alignment vertical="center"/>
    </xf>
    <xf numFmtId="0" fontId="1" fillId="34" borderId="30" xfId="53" applyFill="1" applyBorder="1">
      <alignment vertical="center"/>
    </xf>
    <xf numFmtId="0" fontId="1" fillId="0" borderId="0" xfId="53">
      <alignment vertical="center"/>
    </xf>
    <xf numFmtId="49" fontId="23" fillId="33" borderId="25" xfId="53" applyNumberFormat="1" applyFont="1" applyFill="1" applyBorder="1" applyAlignment="1">
      <alignment horizontal="center" vertical="center"/>
    </xf>
    <xf numFmtId="0" fontId="1" fillId="34" borderId="15" xfId="53" applyFill="1" applyBorder="1">
      <alignment vertical="center"/>
    </xf>
    <xf numFmtId="49" fontId="23" fillId="33" borderId="25" xfId="69" applyNumberFormat="1" applyFont="1" applyFill="1" applyBorder="1" applyAlignment="1">
      <alignment horizontal="center" vertical="center"/>
    </xf>
    <xf numFmtId="0" fontId="23" fillId="35" borderId="26" xfId="69" applyFont="1" applyFill="1" applyBorder="1" applyAlignment="1">
      <alignment horizontal="center" vertical="center"/>
    </xf>
    <xf numFmtId="0" fontId="0" fillId="35" borderId="16" xfId="0" applyFill="1" applyBorder="1"/>
    <xf numFmtId="0" fontId="1" fillId="0" borderId="16" xfId="53" applyBorder="1" applyAlignment="1">
      <alignment horizontal="center" vertical="center"/>
    </xf>
    <xf numFmtId="0" fontId="1" fillId="0" borderId="0" xfId="53">
      <alignment vertical="center"/>
    </xf>
    <xf numFmtId="0" fontId="23" fillId="0" borderId="0" xfId="53" applyFont="1">
      <alignment vertical="center"/>
    </xf>
    <xf numFmtId="0" fontId="1" fillId="0" borderId="0" xfId="53" applyAlignment="1">
      <alignment horizontal="center" vertical="center"/>
    </xf>
    <xf numFmtId="49" fontId="23" fillId="33" borderId="10" xfId="53" applyNumberFormat="1" applyFont="1" applyFill="1" applyBorder="1" applyAlignment="1">
      <alignment horizontal="center" vertical="center"/>
    </xf>
    <xf numFmtId="0" fontId="1" fillId="0" borderId="17" xfId="53" applyBorder="1">
      <alignment vertical="center"/>
    </xf>
    <xf numFmtId="49" fontId="23" fillId="33" borderId="11" xfId="53" applyNumberFormat="1" applyFont="1" applyFill="1" applyBorder="1" applyAlignment="1">
      <alignment horizontal="center" vertical="center"/>
    </xf>
    <xf numFmtId="0" fontId="6" fillId="0" borderId="0" xfId="69" applyAlignment="1">
      <alignment vertical="center"/>
    </xf>
    <xf numFmtId="41" fontId="1" fillId="0" borderId="17" xfId="54" applyFont="1" applyBorder="1">
      <alignment vertical="center"/>
    </xf>
    <xf numFmtId="0" fontId="1" fillId="0" borderId="0" xfId="53" applyFill="1" applyBorder="1">
      <alignment vertical="center"/>
    </xf>
    <xf numFmtId="178" fontId="1" fillId="0" borderId="0" xfId="53" applyNumberFormat="1">
      <alignment vertical="center"/>
    </xf>
    <xf numFmtId="49" fontId="23" fillId="33" borderId="11" xfId="69" applyNumberFormat="1" applyFont="1" applyFill="1" applyBorder="1" applyAlignment="1">
      <alignment horizontal="center" vertical="center"/>
    </xf>
    <xf numFmtId="0" fontId="23" fillId="35" borderId="12" xfId="69" applyFont="1" applyFill="1" applyBorder="1" applyAlignment="1">
      <alignment horizontal="center" vertical="center"/>
    </xf>
    <xf numFmtId="41" fontId="1" fillId="0" borderId="0" xfId="54" applyFont="1" applyBorder="1">
      <alignment vertical="center"/>
    </xf>
    <xf numFmtId="0" fontId="1" fillId="0" borderId="0" xfId="53" applyBorder="1">
      <alignment vertical="center"/>
    </xf>
    <xf numFmtId="0" fontId="6" fillId="0" borderId="0" xfId="69" applyBorder="1" applyAlignment="1">
      <alignment vertical="center"/>
    </xf>
    <xf numFmtId="0" fontId="23" fillId="0" borderId="0" xfId="53" applyFont="1" applyBorder="1">
      <alignment vertical="center"/>
    </xf>
    <xf numFmtId="0" fontId="1" fillId="0" borderId="13" xfId="53" applyBorder="1" applyAlignment="1">
      <alignment horizontal="center" vertical="center"/>
    </xf>
    <xf numFmtId="0" fontId="1" fillId="0" borderId="14" xfId="53" applyBorder="1">
      <alignment vertical="center"/>
    </xf>
    <xf numFmtId="0" fontId="1" fillId="0" borderId="14" xfId="53" applyBorder="1" applyAlignment="1">
      <alignment horizontal="center" vertical="center"/>
    </xf>
    <xf numFmtId="0" fontId="1" fillId="0" borderId="14" xfId="53" applyFill="1" applyBorder="1">
      <alignment vertical="center"/>
    </xf>
    <xf numFmtId="41" fontId="1" fillId="0" borderId="14" xfId="54" applyFont="1" applyBorder="1">
      <alignment vertical="center"/>
    </xf>
    <xf numFmtId="0" fontId="6" fillId="0" borderId="14" xfId="69" applyBorder="1" applyAlignment="1">
      <alignment vertical="center"/>
    </xf>
    <xf numFmtId="0" fontId="1" fillId="0" borderId="15" xfId="53" applyBorder="1">
      <alignment vertical="center"/>
    </xf>
    <xf numFmtId="0" fontId="1" fillId="0" borderId="16" xfId="53" applyBorder="1" applyAlignment="1">
      <alignment horizontal="center" vertical="center"/>
    </xf>
    <xf numFmtId="0" fontId="1" fillId="0" borderId="17" xfId="53" applyBorder="1" applyAlignment="1">
      <alignment horizontal="center" vertical="center"/>
    </xf>
    <xf numFmtId="0" fontId="1" fillId="0" borderId="17" xfId="53" applyFill="1" applyBorder="1">
      <alignment vertical="center"/>
    </xf>
    <xf numFmtId="0" fontId="1" fillId="0" borderId="18" xfId="53" applyBorder="1">
      <alignment vertical="center"/>
    </xf>
    <xf numFmtId="0" fontId="1" fillId="0" borderId="20" xfId="53" applyFill="1" applyBorder="1">
      <alignment vertical="center"/>
    </xf>
    <xf numFmtId="0" fontId="1" fillId="0" borderId="20" xfId="53" applyBorder="1">
      <alignment vertical="center"/>
    </xf>
    <xf numFmtId="41" fontId="1" fillId="0" borderId="20" xfId="54" applyFont="1" applyBorder="1">
      <alignment vertical="center"/>
    </xf>
    <xf numFmtId="0" fontId="1" fillId="34" borderId="18" xfId="53" applyFill="1" applyBorder="1">
      <alignment vertical="center"/>
    </xf>
    <xf numFmtId="0" fontId="1" fillId="36" borderId="18" xfId="53" applyFill="1" applyBorder="1">
      <alignment vertical="center"/>
    </xf>
    <xf numFmtId="0" fontId="1" fillId="34" borderId="21" xfId="53" applyFill="1" applyBorder="1">
      <alignment vertical="center"/>
    </xf>
    <xf numFmtId="0" fontId="1" fillId="0" borderId="17" xfId="53" applyFill="1" applyBorder="1" applyAlignment="1">
      <alignment horizontal="center" vertical="center"/>
    </xf>
    <xf numFmtId="41" fontId="1" fillId="0" borderId="17" xfId="54" applyFont="1" applyFill="1" applyBorder="1">
      <alignment vertical="center"/>
    </xf>
    <xf numFmtId="0" fontId="6" fillId="0" borderId="17" xfId="69" applyFill="1" applyBorder="1" applyAlignment="1">
      <alignment vertical="center"/>
    </xf>
    <xf numFmtId="41" fontId="1" fillId="0" borderId="20" xfId="54" applyFont="1" applyFill="1" applyBorder="1">
      <alignment vertical="center"/>
    </xf>
    <xf numFmtId="0" fontId="6" fillId="0" borderId="20" xfId="69" applyFill="1" applyBorder="1" applyAlignment="1">
      <alignment vertical="center"/>
    </xf>
    <xf numFmtId="41" fontId="1" fillId="0" borderId="14" xfId="54" applyFont="1" applyFill="1" applyBorder="1">
      <alignment vertical="center"/>
    </xf>
    <xf numFmtId="0" fontId="1" fillId="0" borderId="22" xfId="53" applyFill="1" applyBorder="1">
      <alignment vertical="center"/>
    </xf>
    <xf numFmtId="41" fontId="1" fillId="0" borderId="0" xfId="54" applyFont="1">
      <alignment vertical="center"/>
    </xf>
    <xf numFmtId="0" fontId="1" fillId="0" borderId="31" xfId="53" applyBorder="1" applyAlignment="1">
      <alignment horizontal="center" vertical="center"/>
    </xf>
    <xf numFmtId="0" fontId="1" fillId="0" borderId="32" xfId="53" applyBorder="1">
      <alignment vertical="center"/>
    </xf>
    <xf numFmtId="0" fontId="1" fillId="0" borderId="32" xfId="53" applyBorder="1" applyAlignment="1">
      <alignment horizontal="center" vertical="center"/>
    </xf>
    <xf numFmtId="0" fontId="1" fillId="0" borderId="32" xfId="53" applyFill="1" applyBorder="1">
      <alignment vertical="center"/>
    </xf>
    <xf numFmtId="41" fontId="1" fillId="0" borderId="32" xfId="54" applyFont="1" applyBorder="1">
      <alignment vertical="center"/>
    </xf>
    <xf numFmtId="0" fontId="6" fillId="0" borderId="32" xfId="69" applyBorder="1" applyAlignment="1">
      <alignment vertical="center"/>
    </xf>
    <xf numFmtId="0" fontId="1" fillId="35" borderId="15" xfId="53" applyFill="1" applyBorder="1">
      <alignment vertical="center"/>
    </xf>
    <xf numFmtId="0" fontId="1" fillId="36" borderId="31" xfId="53" applyFill="1" applyBorder="1" applyAlignment="1">
      <alignment horizontal="center" vertical="center"/>
    </xf>
    <xf numFmtId="0" fontId="1" fillId="36" borderId="32" xfId="53" applyFill="1" applyBorder="1" applyAlignment="1">
      <alignment horizontal="center" vertical="center"/>
    </xf>
    <xf numFmtId="0" fontId="1" fillId="36" borderId="17" xfId="53" applyFill="1" applyBorder="1">
      <alignment vertical="center"/>
    </xf>
    <xf numFmtId="0" fontId="1" fillId="36" borderId="32" xfId="53" applyFill="1" applyBorder="1">
      <alignment vertical="center"/>
    </xf>
    <xf numFmtId="41" fontId="1" fillId="36" borderId="17" xfId="54" applyFont="1" applyFill="1" applyBorder="1">
      <alignment vertical="center"/>
    </xf>
    <xf numFmtId="41" fontId="1" fillId="36" borderId="32" xfId="54" applyFont="1" applyFill="1" applyBorder="1">
      <alignment vertical="center"/>
    </xf>
    <xf numFmtId="0" fontId="6" fillId="36" borderId="32" xfId="69" applyFill="1" applyBorder="1" applyAlignment="1">
      <alignment vertical="center"/>
    </xf>
    <xf numFmtId="41" fontId="1" fillId="0" borderId="28" xfId="54" applyFont="1" applyBorder="1">
      <alignment vertical="center"/>
    </xf>
    <xf numFmtId="41" fontId="1" fillId="0" borderId="27" xfId="54" applyFont="1" applyBorder="1">
      <alignment vertical="center"/>
    </xf>
    <xf numFmtId="41" fontId="1" fillId="0" borderId="27" xfId="54" applyFont="1" applyFill="1" applyBorder="1">
      <alignment vertical="center"/>
    </xf>
    <xf numFmtId="41" fontId="1" fillId="36" borderId="27" xfId="54" applyFont="1" applyFill="1" applyBorder="1">
      <alignment vertical="center"/>
    </xf>
    <xf numFmtId="41" fontId="1" fillId="0" borderId="29" xfId="54" applyFont="1" applyFill="1" applyBorder="1">
      <alignment vertical="center"/>
    </xf>
    <xf numFmtId="0" fontId="1" fillId="0" borderId="16" xfId="53" applyFill="1" applyBorder="1">
      <alignment vertical="center"/>
    </xf>
    <xf numFmtId="0" fontId="1" fillId="0" borderId="21" xfId="53" applyBorder="1">
      <alignment vertical="center"/>
    </xf>
    <xf numFmtId="0" fontId="1" fillId="0" borderId="27" xfId="53" applyBorder="1">
      <alignment vertical="center"/>
    </xf>
    <xf numFmtId="41" fontId="1" fillId="0" borderId="29" xfId="54" applyFont="1" applyBorder="1">
      <alignment vertical="center"/>
    </xf>
    <xf numFmtId="0" fontId="1" fillId="0" borderId="13" xfId="53" applyBorder="1">
      <alignment vertical="center"/>
    </xf>
    <xf numFmtId="0" fontId="1" fillId="0" borderId="19" xfId="53" applyBorder="1" applyAlignment="1">
      <alignment horizontal="center" vertical="center"/>
    </xf>
    <xf numFmtId="0" fontId="0" fillId="0" borderId="34" xfId="0" applyFill="1" applyBorder="1"/>
    <xf numFmtId="41" fontId="0" fillId="0" borderId="34" xfId="1" applyFont="1" applyFill="1" applyBorder="1" applyAlignment="1"/>
    <xf numFmtId="41" fontId="0" fillId="0" borderId="34" xfId="0" applyNumberFormat="1" applyFill="1" applyBorder="1"/>
    <xf numFmtId="0" fontId="0" fillId="0" borderId="3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</cellXfs>
  <cellStyles count="75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3" xfId="52"/>
    <cellStyle name="표준 3 2" xfId="73"/>
    <cellStyle name="표준 4" xf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zoomScale="85" zoomScaleNormal="85" workbookViewId="0">
      <selection activeCell="C15" sqref="C1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3" ht="17.25" thickBot="1" x14ac:dyDescent="0.35"/>
    <row r="3" spans="2:13" ht="17.25" thickBot="1" x14ac:dyDescent="0.35">
      <c r="B3" s="107" t="s">
        <v>0</v>
      </c>
      <c r="C3" s="108" t="s">
        <v>1</v>
      </c>
      <c r="D3" s="108" t="s">
        <v>2</v>
      </c>
      <c r="E3" s="108" t="s">
        <v>8</v>
      </c>
      <c r="F3" s="108" t="s">
        <v>9</v>
      </c>
      <c r="G3" s="108" t="s">
        <v>10</v>
      </c>
      <c r="H3" s="108" t="s">
        <v>27</v>
      </c>
      <c r="I3" s="108" t="s">
        <v>154</v>
      </c>
      <c r="J3" s="108" t="s">
        <v>153</v>
      </c>
      <c r="K3" s="109" t="s">
        <v>14</v>
      </c>
    </row>
    <row r="4" spans="2:13" x14ac:dyDescent="0.3">
      <c r="B4" s="110" t="s">
        <v>6</v>
      </c>
      <c r="C4" s="111" t="s">
        <v>7</v>
      </c>
      <c r="D4" s="111" t="s">
        <v>4</v>
      </c>
      <c r="E4" s="45" t="s">
        <v>12</v>
      </c>
      <c r="F4" s="45">
        <v>10</v>
      </c>
      <c r="G4" s="31">
        <v>90</v>
      </c>
      <c r="H4" s="31">
        <v>10</v>
      </c>
      <c r="I4" s="31">
        <v>50</v>
      </c>
      <c r="J4" s="116">
        <v>46</v>
      </c>
      <c r="K4" s="47" t="s">
        <v>17</v>
      </c>
      <c r="L4" t="s">
        <v>13</v>
      </c>
    </row>
    <row r="5" spans="2:13" s="1" customFormat="1" x14ac:dyDescent="0.3">
      <c r="B5" s="103" t="s">
        <v>145</v>
      </c>
      <c r="C5" s="102" t="s">
        <v>78</v>
      </c>
      <c r="D5" s="102" t="s">
        <v>80</v>
      </c>
      <c r="E5" s="44" t="s">
        <v>16</v>
      </c>
      <c r="F5" s="44">
        <v>5</v>
      </c>
      <c r="G5" s="18">
        <v>2280</v>
      </c>
      <c r="H5" s="18">
        <v>10</v>
      </c>
      <c r="I5" s="18">
        <v>10</v>
      </c>
      <c r="J5" s="117">
        <v>3</v>
      </c>
      <c r="K5" s="49" t="s">
        <v>79</v>
      </c>
    </row>
    <row r="6" spans="2:13" x14ac:dyDescent="0.3">
      <c r="B6" s="25" t="s">
        <v>46</v>
      </c>
      <c r="C6" s="44" t="s">
        <v>19</v>
      </c>
      <c r="D6" s="44" t="s">
        <v>20</v>
      </c>
      <c r="E6" s="44" t="s">
        <v>15</v>
      </c>
      <c r="F6" s="44">
        <v>1</v>
      </c>
      <c r="G6" s="18">
        <v>1260</v>
      </c>
      <c r="H6" s="18">
        <v>2</v>
      </c>
      <c r="I6" s="18">
        <v>6</v>
      </c>
      <c r="J6" s="117">
        <v>2</v>
      </c>
      <c r="K6" s="28" t="s">
        <v>47</v>
      </c>
    </row>
    <row r="7" spans="2:13" s="1" customFormat="1" x14ac:dyDescent="0.3">
      <c r="B7" s="64" t="s">
        <v>75</v>
      </c>
      <c r="C7" s="44" t="s">
        <v>19</v>
      </c>
      <c r="D7" s="65" t="s">
        <v>76</v>
      </c>
      <c r="E7" s="66" t="s">
        <v>15</v>
      </c>
      <c r="F7" s="66">
        <v>1</v>
      </c>
      <c r="G7" s="112">
        <v>960</v>
      </c>
      <c r="H7" s="18">
        <v>20</v>
      </c>
      <c r="I7" s="18">
        <v>20</v>
      </c>
      <c r="J7" s="117">
        <v>1</v>
      </c>
      <c r="K7" s="49" t="s">
        <v>71</v>
      </c>
    </row>
    <row r="8" spans="2:13" x14ac:dyDescent="0.3">
      <c r="B8" s="25" t="s">
        <v>21</v>
      </c>
      <c r="C8" s="44" t="s">
        <v>22</v>
      </c>
      <c r="D8" s="44" t="s">
        <v>23</v>
      </c>
      <c r="E8" s="44" t="s">
        <v>15</v>
      </c>
      <c r="F8" s="44">
        <v>1</v>
      </c>
      <c r="G8" s="18">
        <v>7100</v>
      </c>
      <c r="H8" s="18">
        <v>2</v>
      </c>
      <c r="I8" s="18">
        <v>2</v>
      </c>
      <c r="J8" s="117">
        <v>0</v>
      </c>
      <c r="K8" s="49" t="s">
        <v>53</v>
      </c>
    </row>
    <row r="9" spans="2:13" s="1" customFormat="1" x14ac:dyDescent="0.3">
      <c r="B9" s="25" t="s">
        <v>49</v>
      </c>
      <c r="C9" s="44" t="s">
        <v>22</v>
      </c>
      <c r="D9" s="44" t="s">
        <v>50</v>
      </c>
      <c r="E9" s="44" t="s">
        <v>15</v>
      </c>
      <c r="F9" s="44">
        <v>1</v>
      </c>
      <c r="G9" s="18">
        <v>11090</v>
      </c>
      <c r="H9" s="18"/>
      <c r="I9" s="18">
        <v>2</v>
      </c>
      <c r="J9" s="117">
        <v>0</v>
      </c>
      <c r="K9" s="49" t="s">
        <v>52</v>
      </c>
    </row>
    <row r="10" spans="2:13" s="1" customFormat="1" x14ac:dyDescent="0.3">
      <c r="B10" s="113" t="s">
        <v>149</v>
      </c>
      <c r="C10" s="44" t="s">
        <v>22</v>
      </c>
      <c r="D10" s="114" t="s">
        <v>44</v>
      </c>
      <c r="E10" s="44" t="s">
        <v>15</v>
      </c>
      <c r="F10" s="32">
        <v>2</v>
      </c>
      <c r="G10" s="18">
        <v>13200</v>
      </c>
      <c r="H10" s="18">
        <v>4</v>
      </c>
      <c r="I10" s="115">
        <v>4</v>
      </c>
      <c r="J10" s="117">
        <v>0</v>
      </c>
      <c r="K10" s="49" t="s">
        <v>150</v>
      </c>
    </row>
    <row r="11" spans="2:13" x14ac:dyDescent="0.3">
      <c r="B11" s="103" t="s">
        <v>28</v>
      </c>
      <c r="C11" s="102" t="s">
        <v>26</v>
      </c>
      <c r="D11" s="102" t="s">
        <v>42</v>
      </c>
      <c r="E11" s="27" t="s">
        <v>15</v>
      </c>
      <c r="F11" s="27">
        <v>100</v>
      </c>
      <c r="G11" s="15">
        <v>130</v>
      </c>
      <c r="H11" s="15">
        <v>10</v>
      </c>
      <c r="I11" s="18">
        <v>100</v>
      </c>
      <c r="J11" s="117">
        <v>89</v>
      </c>
      <c r="K11" s="28" t="s">
        <v>48</v>
      </c>
    </row>
    <row r="12" spans="2:13" x14ac:dyDescent="0.3">
      <c r="B12" s="25" t="s">
        <v>37</v>
      </c>
      <c r="C12" s="44" t="s">
        <v>26</v>
      </c>
      <c r="D12" s="44" t="s">
        <v>40</v>
      </c>
      <c r="E12" s="44" t="s">
        <v>15</v>
      </c>
      <c r="F12" s="44">
        <v>10</v>
      </c>
      <c r="G12" s="18">
        <v>210</v>
      </c>
      <c r="H12" s="18"/>
      <c r="I12" s="18">
        <v>30</v>
      </c>
      <c r="J12" s="117">
        <v>14</v>
      </c>
      <c r="K12" s="49" t="s">
        <v>55</v>
      </c>
    </row>
    <row r="13" spans="2:13" ht="17.25" thickBot="1" x14ac:dyDescent="0.35">
      <c r="B13" s="16" t="s">
        <v>29</v>
      </c>
      <c r="C13" s="46" t="s">
        <v>26</v>
      </c>
      <c r="D13" s="46" t="s">
        <v>31</v>
      </c>
      <c r="E13" s="46" t="s">
        <v>15</v>
      </c>
      <c r="F13" s="46">
        <v>100</v>
      </c>
      <c r="G13" s="26">
        <v>20</v>
      </c>
      <c r="H13" s="26">
        <v>20</v>
      </c>
      <c r="I13" s="26">
        <v>200</v>
      </c>
      <c r="J13" s="118">
        <v>100</v>
      </c>
      <c r="K13" s="17" t="s">
        <v>81</v>
      </c>
    </row>
    <row r="14" spans="2:13" ht="17.25" thickBot="1" x14ac:dyDescent="0.35">
      <c r="G14" s="9"/>
      <c r="H14" s="9"/>
      <c r="I14" s="9"/>
    </row>
    <row r="15" spans="2:13" s="1" customFormat="1" x14ac:dyDescent="0.3">
      <c r="B15" s="12" t="s">
        <v>0</v>
      </c>
      <c r="C15" s="11" t="s">
        <v>1</v>
      </c>
      <c r="D15" s="11" t="s">
        <v>2</v>
      </c>
      <c r="E15" s="11" t="s">
        <v>8</v>
      </c>
      <c r="F15" s="11" t="s">
        <v>9</v>
      </c>
      <c r="G15" s="11" t="s">
        <v>10</v>
      </c>
      <c r="H15" s="11" t="s">
        <v>27</v>
      </c>
      <c r="I15" s="11" t="s">
        <v>10</v>
      </c>
      <c r="J15" s="11" t="s">
        <v>11</v>
      </c>
      <c r="K15" s="13" t="s">
        <v>14</v>
      </c>
    </row>
    <row r="16" spans="2:13" x14ac:dyDescent="0.3">
      <c r="B16" s="122" t="s">
        <v>32</v>
      </c>
      <c r="C16" s="121" t="s">
        <v>26</v>
      </c>
      <c r="D16" s="120" t="s">
        <v>34</v>
      </c>
      <c r="E16" s="8" t="s">
        <v>15</v>
      </c>
      <c r="F16" s="2">
        <v>100</v>
      </c>
      <c r="G16" s="4">
        <v>90</v>
      </c>
      <c r="H16" s="4"/>
      <c r="I16" s="18">
        <f>F16*G16</f>
        <v>9000</v>
      </c>
      <c r="J16" s="2"/>
      <c r="K16" s="5"/>
      <c r="L16">
        <v>650</v>
      </c>
      <c r="M16">
        <v>2260</v>
      </c>
    </row>
    <row r="17" spans="2:13" x14ac:dyDescent="0.3">
      <c r="B17" s="122"/>
      <c r="C17" s="121"/>
      <c r="D17" s="120"/>
      <c r="E17" s="8" t="s">
        <v>15</v>
      </c>
      <c r="F17" s="2">
        <v>10</v>
      </c>
      <c r="G17" s="4">
        <v>440</v>
      </c>
      <c r="H17" s="4"/>
      <c r="I17" s="18">
        <f>F17*G17</f>
        <v>4400</v>
      </c>
      <c r="J17" s="2"/>
      <c r="K17" s="5"/>
      <c r="L17">
        <f>L16*500</f>
        <v>325000</v>
      </c>
      <c r="M17">
        <f>M16*10</f>
        <v>22600</v>
      </c>
    </row>
    <row r="18" spans="2:13" x14ac:dyDescent="0.3">
      <c r="B18" s="122" t="s">
        <v>25</v>
      </c>
      <c r="C18" s="121" t="s">
        <v>26</v>
      </c>
      <c r="D18" s="120" t="s">
        <v>33</v>
      </c>
      <c r="E18" s="8" t="s">
        <v>12</v>
      </c>
      <c r="F18" s="2">
        <v>1</v>
      </c>
      <c r="G18" s="4">
        <v>300</v>
      </c>
      <c r="H18" s="18">
        <v>10</v>
      </c>
      <c r="I18" s="18">
        <f t="shared" ref="I18:I19" si="0">H18*G18</f>
        <v>3000</v>
      </c>
      <c r="J18" s="2"/>
      <c r="K18" s="5"/>
    </row>
    <row r="19" spans="2:13" ht="17.25" thickBot="1" x14ac:dyDescent="0.35">
      <c r="B19" s="125"/>
      <c r="C19" s="124"/>
      <c r="D19" s="123"/>
      <c r="E19" s="10" t="s">
        <v>15</v>
      </c>
      <c r="F19" s="3">
        <v>1</v>
      </c>
      <c r="G19" s="6">
        <v>1140</v>
      </c>
      <c r="H19" s="26">
        <v>10</v>
      </c>
      <c r="I19" s="26">
        <f t="shared" si="0"/>
        <v>11400</v>
      </c>
      <c r="J19" s="3"/>
      <c r="K19" s="7"/>
    </row>
    <row r="20" spans="2:13" x14ac:dyDescent="0.3">
      <c r="G20" s="9"/>
      <c r="H20" s="9"/>
      <c r="I20" s="9"/>
    </row>
    <row r="22" spans="2:13" ht="17.25" thickBot="1" x14ac:dyDescent="0.35">
      <c r="B22" s="71" t="s">
        <v>83</v>
      </c>
    </row>
    <row r="23" spans="2:13" ht="17.25" thickBot="1" x14ac:dyDescent="0.35">
      <c r="B23" s="36" t="s">
        <v>35</v>
      </c>
      <c r="C23" s="34" t="s">
        <v>36</v>
      </c>
      <c r="D23" s="42" t="s">
        <v>2</v>
      </c>
      <c r="E23" s="42" t="s">
        <v>8</v>
      </c>
      <c r="F23" s="42" t="s">
        <v>9</v>
      </c>
      <c r="G23" s="42" t="s">
        <v>10</v>
      </c>
      <c r="H23" s="42" t="s">
        <v>38</v>
      </c>
      <c r="I23" s="42" t="s">
        <v>45</v>
      </c>
      <c r="J23" s="42" t="s">
        <v>11</v>
      </c>
      <c r="K23" s="43" t="s">
        <v>14</v>
      </c>
    </row>
    <row r="24" spans="2:13" x14ac:dyDescent="0.3">
      <c r="B24" s="24" t="s">
        <v>5</v>
      </c>
      <c r="C24" s="38">
        <v>1</v>
      </c>
      <c r="D24" s="35" t="s">
        <v>3</v>
      </c>
      <c r="E24" s="45" t="s">
        <v>16</v>
      </c>
      <c r="F24" s="22">
        <v>50</v>
      </c>
      <c r="G24" s="31">
        <v>100</v>
      </c>
      <c r="H24" s="105">
        <v>50</v>
      </c>
      <c r="I24" s="51">
        <f>G24*H24</f>
        <v>5000</v>
      </c>
      <c r="J24" s="33"/>
      <c r="K24" s="47" t="s">
        <v>17</v>
      </c>
    </row>
    <row r="25" spans="2:13" x14ac:dyDescent="0.3">
      <c r="B25" s="21" t="s">
        <v>18</v>
      </c>
      <c r="C25" s="39">
        <v>2</v>
      </c>
      <c r="D25" s="37" t="s">
        <v>43</v>
      </c>
      <c r="E25" s="44" t="s">
        <v>15</v>
      </c>
      <c r="F25" s="32">
        <v>1</v>
      </c>
      <c r="G25" s="18">
        <v>1260</v>
      </c>
      <c r="H25" s="15">
        <v>6</v>
      </c>
      <c r="I25" s="52">
        <f>G25*H25</f>
        <v>7560</v>
      </c>
      <c r="J25" s="29"/>
      <c r="K25" s="28" t="s">
        <v>47</v>
      </c>
    </row>
    <row r="26" spans="2:13" s="1" customFormat="1" x14ac:dyDescent="0.3">
      <c r="B26" s="64" t="s">
        <v>77</v>
      </c>
      <c r="C26" s="32">
        <v>2</v>
      </c>
      <c r="D26" s="65" t="s">
        <v>76</v>
      </c>
      <c r="E26" s="67" t="s">
        <v>15</v>
      </c>
      <c r="F26" s="32">
        <v>1</v>
      </c>
      <c r="G26" s="68">
        <v>960</v>
      </c>
      <c r="H26" s="15">
        <v>20</v>
      </c>
      <c r="I26" s="18">
        <v>16400</v>
      </c>
      <c r="J26" s="29"/>
      <c r="K26" s="69" t="s">
        <v>71</v>
      </c>
    </row>
    <row r="27" spans="2:13" x14ac:dyDescent="0.3">
      <c r="B27" s="21" t="s">
        <v>28</v>
      </c>
      <c r="C27" s="39">
        <v>1</v>
      </c>
      <c r="D27" s="37" t="s">
        <v>41</v>
      </c>
      <c r="E27" s="44" t="s">
        <v>15</v>
      </c>
      <c r="F27" s="32">
        <v>100</v>
      </c>
      <c r="G27" s="18">
        <v>130</v>
      </c>
      <c r="H27" s="15">
        <v>100</v>
      </c>
      <c r="I27" s="52">
        <f>G27*H27</f>
        <v>13000</v>
      </c>
      <c r="J27" s="29"/>
      <c r="K27" s="28" t="s">
        <v>48</v>
      </c>
    </row>
    <row r="28" spans="2:13" x14ac:dyDescent="0.3">
      <c r="B28" s="85" t="s">
        <v>51</v>
      </c>
      <c r="C28" s="86">
        <v>1</v>
      </c>
      <c r="D28" s="87" t="s">
        <v>44</v>
      </c>
      <c r="E28" s="88" t="s">
        <v>15</v>
      </c>
      <c r="F28" s="89">
        <v>2</v>
      </c>
      <c r="G28" s="90">
        <v>7100</v>
      </c>
      <c r="H28" s="90">
        <v>2</v>
      </c>
      <c r="I28" s="91">
        <f t="shared" ref="I28:I31" si="1">G28*H28</f>
        <v>14200</v>
      </c>
      <c r="J28" s="88" t="s">
        <v>146</v>
      </c>
      <c r="K28" s="92" t="s">
        <v>53</v>
      </c>
    </row>
    <row r="29" spans="2:13" s="1" customFormat="1" x14ac:dyDescent="0.3">
      <c r="B29" s="93" t="s">
        <v>24</v>
      </c>
      <c r="C29" s="86">
        <v>1</v>
      </c>
      <c r="D29" s="87" t="s">
        <v>44</v>
      </c>
      <c r="E29" s="88" t="s">
        <v>15</v>
      </c>
      <c r="F29" s="89">
        <v>1</v>
      </c>
      <c r="G29" s="90">
        <v>10080</v>
      </c>
      <c r="H29" s="90">
        <v>2</v>
      </c>
      <c r="I29" s="91">
        <f t="shared" si="1"/>
        <v>20160</v>
      </c>
      <c r="J29" s="88" t="s">
        <v>146</v>
      </c>
      <c r="K29" s="92" t="s">
        <v>54</v>
      </c>
    </row>
    <row r="30" spans="2:13" s="1" customFormat="1" x14ac:dyDescent="0.3">
      <c r="B30" s="30" t="s">
        <v>49</v>
      </c>
      <c r="C30" s="32">
        <v>1</v>
      </c>
      <c r="D30" s="44" t="s">
        <v>50</v>
      </c>
      <c r="E30" s="44" t="s">
        <v>15</v>
      </c>
      <c r="F30" s="32">
        <v>1</v>
      </c>
      <c r="G30" s="18">
        <v>11090</v>
      </c>
      <c r="H30" s="15">
        <v>2</v>
      </c>
      <c r="I30" s="52">
        <f t="shared" si="1"/>
        <v>22180</v>
      </c>
      <c r="J30" s="29"/>
      <c r="K30" s="49" t="s">
        <v>52</v>
      </c>
    </row>
    <row r="31" spans="2:13" x14ac:dyDescent="0.3">
      <c r="B31" s="53" t="s">
        <v>37</v>
      </c>
      <c r="C31" s="39">
        <v>1</v>
      </c>
      <c r="D31" s="54" t="s">
        <v>39</v>
      </c>
      <c r="E31" s="44" t="s">
        <v>15</v>
      </c>
      <c r="F31" s="32">
        <v>5</v>
      </c>
      <c r="G31" s="18">
        <v>210</v>
      </c>
      <c r="H31" s="15">
        <v>30</v>
      </c>
      <c r="I31" s="52">
        <f t="shared" si="1"/>
        <v>6300</v>
      </c>
      <c r="J31" s="29"/>
      <c r="K31" s="49" t="s">
        <v>55</v>
      </c>
    </row>
    <row r="32" spans="2:13" ht="17.25" thickBot="1" x14ac:dyDescent="0.35">
      <c r="B32" s="19" t="s">
        <v>29</v>
      </c>
      <c r="C32" s="40">
        <v>4</v>
      </c>
      <c r="D32" s="41" t="s">
        <v>30</v>
      </c>
      <c r="E32" s="46" t="s">
        <v>15</v>
      </c>
      <c r="F32" s="23">
        <v>100</v>
      </c>
      <c r="G32" s="26">
        <v>20</v>
      </c>
      <c r="H32" s="104">
        <v>200</v>
      </c>
      <c r="I32" s="55">
        <f>G32*H32</f>
        <v>4000</v>
      </c>
      <c r="J32" s="56" t="s">
        <v>82</v>
      </c>
      <c r="K32" s="17" t="s">
        <v>81</v>
      </c>
    </row>
    <row r="33" spans="2:11" x14ac:dyDescent="0.3">
      <c r="H33" s="57" t="s">
        <v>57</v>
      </c>
      <c r="I33" s="59">
        <f>SUM(I24:I32)</f>
        <v>108800</v>
      </c>
    </row>
    <row r="34" spans="2:11" x14ac:dyDescent="0.3">
      <c r="H34" s="57" t="s">
        <v>56</v>
      </c>
      <c r="I34" s="60">
        <f>I33*0.1</f>
        <v>10880</v>
      </c>
    </row>
    <row r="35" spans="2:11" x14ac:dyDescent="0.3">
      <c r="G35" s="14"/>
      <c r="H35" s="58" t="s">
        <v>45</v>
      </c>
      <c r="I35" s="61">
        <f>I33+I34</f>
        <v>119680</v>
      </c>
    </row>
    <row r="36" spans="2:11" ht="17.25" thickBot="1" x14ac:dyDescent="0.35">
      <c r="B36" s="71" t="s">
        <v>148</v>
      </c>
      <c r="G36" s="14"/>
      <c r="H36" s="14"/>
    </row>
    <row r="37" spans="2:11" ht="17.25" thickBot="1" x14ac:dyDescent="0.35">
      <c r="B37" s="36" t="s">
        <v>35</v>
      </c>
      <c r="C37" s="34" t="s">
        <v>36</v>
      </c>
      <c r="D37" s="42" t="s">
        <v>2</v>
      </c>
      <c r="E37" s="42" t="s">
        <v>8</v>
      </c>
      <c r="F37" s="42" t="s">
        <v>9</v>
      </c>
      <c r="G37" s="42" t="s">
        <v>10</v>
      </c>
      <c r="H37" s="42" t="s">
        <v>38</v>
      </c>
      <c r="I37" s="42" t="s">
        <v>45</v>
      </c>
      <c r="J37" s="42" t="s">
        <v>11</v>
      </c>
      <c r="K37" s="43" t="s">
        <v>14</v>
      </c>
    </row>
    <row r="38" spans="2:11" x14ac:dyDescent="0.3">
      <c r="B38" s="94" t="s">
        <v>51</v>
      </c>
      <c r="C38" s="95">
        <v>1</v>
      </c>
      <c r="D38" s="96" t="s">
        <v>44</v>
      </c>
      <c r="E38" s="45" t="s">
        <v>15</v>
      </c>
      <c r="F38" s="22">
        <v>2</v>
      </c>
      <c r="G38" s="31">
        <v>7100</v>
      </c>
      <c r="H38" s="105">
        <v>2</v>
      </c>
      <c r="I38" s="97">
        <f t="shared" ref="I38:I40" si="2">G38*H38</f>
        <v>14200</v>
      </c>
      <c r="J38" s="45"/>
      <c r="K38" s="47" t="s">
        <v>53</v>
      </c>
    </row>
    <row r="39" spans="2:11" x14ac:dyDescent="0.3">
      <c r="B39" s="93" t="s">
        <v>49</v>
      </c>
      <c r="C39" s="89">
        <v>1</v>
      </c>
      <c r="D39" s="88" t="s">
        <v>50</v>
      </c>
      <c r="E39" s="88" t="s">
        <v>15</v>
      </c>
      <c r="F39" s="89">
        <v>1</v>
      </c>
      <c r="G39" s="90">
        <v>11090</v>
      </c>
      <c r="H39" s="90">
        <v>2</v>
      </c>
      <c r="I39" s="91">
        <f t="shared" si="2"/>
        <v>22180</v>
      </c>
      <c r="J39" s="88" t="s">
        <v>146</v>
      </c>
      <c r="K39" s="92" t="s">
        <v>52</v>
      </c>
    </row>
    <row r="40" spans="2:11" ht="17.25" thickBot="1" x14ac:dyDescent="0.35">
      <c r="B40" s="100" t="s">
        <v>145</v>
      </c>
      <c r="C40" s="98">
        <v>10</v>
      </c>
      <c r="D40" s="72" t="s">
        <v>80</v>
      </c>
      <c r="E40" s="46" t="s">
        <v>15</v>
      </c>
      <c r="F40" s="99">
        <v>5</v>
      </c>
      <c r="G40" s="6">
        <v>2280</v>
      </c>
      <c r="H40" s="106">
        <v>10</v>
      </c>
      <c r="I40" s="55">
        <f t="shared" si="2"/>
        <v>22800</v>
      </c>
      <c r="J40" s="3"/>
      <c r="K40" s="17" t="s">
        <v>147</v>
      </c>
    </row>
    <row r="41" spans="2:11" x14ac:dyDescent="0.3">
      <c r="I41" s="20">
        <f>SUM(I38:I40)</f>
        <v>59180</v>
      </c>
    </row>
    <row r="42" spans="2:11" x14ac:dyDescent="0.3">
      <c r="H42" s="57" t="s">
        <v>56</v>
      </c>
      <c r="I42" s="60">
        <f>I41*0.1</f>
        <v>5918</v>
      </c>
    </row>
    <row r="43" spans="2:11" x14ac:dyDescent="0.3">
      <c r="I43" s="61">
        <f>I41+I42</f>
        <v>65098</v>
      </c>
    </row>
    <row r="47" spans="2:11" ht="17.25" thickBot="1" x14ac:dyDescent="0.35">
      <c r="B47" s="71" t="s">
        <v>152</v>
      </c>
      <c r="C47" s="1"/>
      <c r="D47" s="1"/>
      <c r="E47" s="1"/>
      <c r="F47" s="1"/>
      <c r="G47" s="14"/>
      <c r="H47" s="14"/>
      <c r="J47" s="1"/>
      <c r="K47" s="1"/>
    </row>
    <row r="48" spans="2:11" ht="17.25" thickBot="1" x14ac:dyDescent="0.35">
      <c r="B48" s="36" t="s">
        <v>35</v>
      </c>
      <c r="C48" s="34" t="s">
        <v>36</v>
      </c>
      <c r="D48" s="42" t="s">
        <v>2</v>
      </c>
      <c r="E48" s="42" t="s">
        <v>8</v>
      </c>
      <c r="F48" s="42" t="s">
        <v>9</v>
      </c>
      <c r="G48" s="42" t="s">
        <v>10</v>
      </c>
      <c r="H48" s="42" t="s">
        <v>38</v>
      </c>
      <c r="I48" s="42" t="s">
        <v>45</v>
      </c>
      <c r="J48" s="42" t="s">
        <v>11</v>
      </c>
      <c r="K48" s="43" t="s">
        <v>151</v>
      </c>
    </row>
    <row r="49" spans="2:11" x14ac:dyDescent="0.3">
      <c r="B49" s="101" t="s">
        <v>149</v>
      </c>
      <c r="C49" s="95">
        <v>1</v>
      </c>
      <c r="D49" s="96" t="s">
        <v>44</v>
      </c>
      <c r="E49" s="45" t="s">
        <v>15</v>
      </c>
      <c r="F49" s="22">
        <v>2</v>
      </c>
      <c r="G49" s="31">
        <v>13200</v>
      </c>
      <c r="H49" s="31">
        <v>4</v>
      </c>
      <c r="I49" s="97">
        <f t="shared" ref="I49" si="3">G49*H49</f>
        <v>52800</v>
      </c>
      <c r="J49" s="45"/>
      <c r="K49" s="47" t="s">
        <v>150</v>
      </c>
    </row>
    <row r="50" spans="2:11" x14ac:dyDescent="0.3">
      <c r="B50" s="1"/>
      <c r="C50" s="1"/>
      <c r="D50" s="1"/>
      <c r="E50" s="1"/>
      <c r="F50" s="1"/>
      <c r="G50" s="1"/>
      <c r="I50" s="20">
        <f>SUM(I49:I49)</f>
        <v>52800</v>
      </c>
      <c r="J50" s="1"/>
      <c r="K50" s="1"/>
    </row>
    <row r="51" spans="2:11" x14ac:dyDescent="0.3">
      <c r="B51" s="1"/>
      <c r="C51" s="1"/>
      <c r="D51" s="1"/>
      <c r="E51" s="1"/>
      <c r="F51" s="1"/>
      <c r="G51" s="1"/>
      <c r="H51" s="57" t="s">
        <v>56</v>
      </c>
      <c r="I51" s="60">
        <f>I50*0.1</f>
        <v>5280</v>
      </c>
      <c r="J51" s="1"/>
      <c r="K51" s="1"/>
    </row>
    <row r="52" spans="2:11" x14ac:dyDescent="0.3">
      <c r="B52" s="1"/>
      <c r="C52" s="1"/>
      <c r="D52" s="1"/>
      <c r="E52" s="1"/>
      <c r="F52" s="1"/>
      <c r="G52" s="1"/>
      <c r="I52" s="61">
        <f>I50+I51</f>
        <v>58080</v>
      </c>
      <c r="J52" s="1"/>
      <c r="K52" s="1"/>
    </row>
  </sheetData>
  <mergeCells count="6">
    <mergeCell ref="D16:D17"/>
    <mergeCell ref="C16:C17"/>
    <mergeCell ref="B16:B17"/>
    <mergeCell ref="D18:D19"/>
    <mergeCell ref="C18:C19"/>
    <mergeCell ref="B18:B19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0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2" t="s">
        <v>0</v>
      </c>
      <c r="C2" s="11" t="s">
        <v>1</v>
      </c>
      <c r="D2" s="11" t="s">
        <v>2</v>
      </c>
      <c r="E2" s="11" t="s">
        <v>8</v>
      </c>
      <c r="F2" s="11" t="s">
        <v>9</v>
      </c>
      <c r="G2" s="11" t="s">
        <v>10</v>
      </c>
    </row>
    <row r="3" spans="2:16" x14ac:dyDescent="0.3">
      <c r="B3" t="s">
        <v>46</v>
      </c>
      <c r="C3" s="44" t="s">
        <v>19</v>
      </c>
      <c r="D3" t="s">
        <v>67</v>
      </c>
      <c r="E3" s="44" t="s">
        <v>15</v>
      </c>
      <c r="F3" s="44">
        <v>1</v>
      </c>
      <c r="G3" s="18">
        <v>1260</v>
      </c>
    </row>
    <row r="4" spans="2:16" x14ac:dyDescent="0.3">
      <c r="B4" t="s">
        <v>58</v>
      </c>
      <c r="C4" s="44" t="s">
        <v>19</v>
      </c>
      <c r="D4" t="s">
        <v>61</v>
      </c>
    </row>
    <row r="5" spans="2:16" x14ac:dyDescent="0.3">
      <c r="B5" t="s">
        <v>59</v>
      </c>
      <c r="C5" s="44" t="s">
        <v>19</v>
      </c>
      <c r="D5" t="s">
        <v>60</v>
      </c>
    </row>
    <row r="6" spans="2:16" x14ac:dyDescent="0.3">
      <c r="B6" t="s">
        <v>63</v>
      </c>
      <c r="C6" s="48" t="s">
        <v>64</v>
      </c>
      <c r="D6" s="1" t="s">
        <v>62</v>
      </c>
    </row>
    <row r="7" spans="2:16" x14ac:dyDescent="0.3">
      <c r="B7" t="s">
        <v>65</v>
      </c>
      <c r="C7" s="44" t="s">
        <v>19</v>
      </c>
      <c r="D7" s="1" t="s">
        <v>66</v>
      </c>
    </row>
    <row r="8" spans="2:16" x14ac:dyDescent="0.3">
      <c r="B8" s="62" t="s">
        <v>73</v>
      </c>
      <c r="C8" s="27" t="s">
        <v>72</v>
      </c>
      <c r="D8" s="63" t="s">
        <v>74</v>
      </c>
      <c r="E8" s="27" t="s">
        <v>15</v>
      </c>
      <c r="F8" s="27">
        <v>1</v>
      </c>
      <c r="G8" s="62">
        <v>960</v>
      </c>
      <c r="H8" s="62" t="s">
        <v>71</v>
      </c>
    </row>
    <row r="9" spans="2:16" x14ac:dyDescent="0.3">
      <c r="B9" t="s">
        <v>68</v>
      </c>
      <c r="C9" s="44" t="s">
        <v>19</v>
      </c>
      <c r="D9" s="48" t="s">
        <v>69</v>
      </c>
      <c r="E9" s="44" t="s">
        <v>15</v>
      </c>
      <c r="F9" s="44">
        <v>1</v>
      </c>
      <c r="G9" s="18">
        <v>1050</v>
      </c>
      <c r="H9" s="50" t="s">
        <v>70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A16" workbookViewId="0">
      <selection activeCell="D40" sqref="D40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2" t="s">
        <v>0</v>
      </c>
      <c r="C3" s="11" t="s">
        <v>1</v>
      </c>
      <c r="D3" s="11" t="s">
        <v>2</v>
      </c>
      <c r="E3" s="80" t="s">
        <v>133</v>
      </c>
      <c r="F3" s="80" t="s">
        <v>134</v>
      </c>
      <c r="G3" s="11" t="s">
        <v>8</v>
      </c>
      <c r="H3" s="11" t="s">
        <v>9</v>
      </c>
      <c r="I3" s="11" t="s">
        <v>10</v>
      </c>
      <c r="J3" s="11" t="s">
        <v>27</v>
      </c>
      <c r="K3" s="11" t="s">
        <v>10</v>
      </c>
      <c r="L3" s="11" t="s">
        <v>11</v>
      </c>
      <c r="M3" s="13" t="s">
        <v>14</v>
      </c>
    </row>
    <row r="4" spans="1:13" x14ac:dyDescent="0.3">
      <c r="B4" t="s">
        <v>84</v>
      </c>
      <c r="C4" s="44" t="s">
        <v>26</v>
      </c>
      <c r="D4" t="s">
        <v>85</v>
      </c>
      <c r="F4" s="76" t="s">
        <v>116</v>
      </c>
      <c r="G4" s="44" t="s">
        <v>15</v>
      </c>
      <c r="H4">
        <v>10</v>
      </c>
      <c r="I4">
        <v>130</v>
      </c>
      <c r="M4" t="s">
        <v>86</v>
      </c>
    </row>
    <row r="5" spans="1:13" x14ac:dyDescent="0.3">
      <c r="B5" t="s">
        <v>87</v>
      </c>
      <c r="D5" s="1" t="s">
        <v>88</v>
      </c>
      <c r="F5" s="76" t="s">
        <v>116</v>
      </c>
      <c r="G5" s="44" t="s">
        <v>15</v>
      </c>
      <c r="H5">
        <v>10</v>
      </c>
      <c r="I5">
        <v>110</v>
      </c>
    </row>
    <row r="6" spans="1:13" x14ac:dyDescent="0.3">
      <c r="A6" t="s">
        <v>143</v>
      </c>
    </row>
    <row r="7" spans="1:13" x14ac:dyDescent="0.3">
      <c r="B7" s="126" t="s">
        <v>92</v>
      </c>
      <c r="C7" s="126" t="s">
        <v>130</v>
      </c>
      <c r="D7" s="127" t="s">
        <v>122</v>
      </c>
      <c r="E7" t="s">
        <v>114</v>
      </c>
      <c r="F7" s="75" t="s">
        <v>111</v>
      </c>
      <c r="G7" s="44" t="s">
        <v>15</v>
      </c>
      <c r="H7">
        <v>1900</v>
      </c>
      <c r="I7">
        <v>450</v>
      </c>
      <c r="M7" t="s">
        <v>91</v>
      </c>
    </row>
    <row r="8" spans="1:13" s="1" customFormat="1" x14ac:dyDescent="0.3">
      <c r="B8" s="126"/>
      <c r="C8" s="126"/>
      <c r="D8" s="127"/>
      <c r="E8" s="1" t="s">
        <v>114</v>
      </c>
      <c r="F8" s="75" t="s">
        <v>111</v>
      </c>
      <c r="G8" s="44" t="s">
        <v>15</v>
      </c>
      <c r="H8" s="1">
        <v>1</v>
      </c>
      <c r="I8" s="1">
        <v>790</v>
      </c>
      <c r="M8" s="1" t="s">
        <v>93</v>
      </c>
    </row>
    <row r="9" spans="1:13" s="1" customFormat="1" x14ac:dyDescent="0.3">
      <c r="B9" s="1" t="s">
        <v>94</v>
      </c>
      <c r="C9" s="1" t="s">
        <v>131</v>
      </c>
      <c r="D9" s="1" t="s">
        <v>125</v>
      </c>
      <c r="E9" s="1" t="s">
        <v>114</v>
      </c>
      <c r="F9" s="75" t="s">
        <v>111</v>
      </c>
      <c r="G9" s="44" t="s">
        <v>15</v>
      </c>
      <c r="H9" s="1">
        <v>1</v>
      </c>
      <c r="I9" s="1">
        <v>700</v>
      </c>
      <c r="M9" s="1" t="s">
        <v>90</v>
      </c>
    </row>
    <row r="10" spans="1:13" x14ac:dyDescent="0.3">
      <c r="B10" s="1" t="s">
        <v>89</v>
      </c>
      <c r="C10" s="1" t="s">
        <v>131</v>
      </c>
      <c r="D10" s="1" t="s">
        <v>126</v>
      </c>
    </row>
    <row r="11" spans="1:13" s="1" customFormat="1" x14ac:dyDescent="0.3">
      <c r="B11" s="1" t="s">
        <v>117</v>
      </c>
      <c r="C11" s="1" t="s">
        <v>131</v>
      </c>
      <c r="D11" s="48" t="s">
        <v>129</v>
      </c>
      <c r="E11" s="1" t="s">
        <v>115</v>
      </c>
      <c r="F11" s="76" t="s">
        <v>116</v>
      </c>
    </row>
    <row r="12" spans="1:13" x14ac:dyDescent="0.3">
      <c r="B12" s="62" t="s">
        <v>118</v>
      </c>
      <c r="C12" s="62" t="s">
        <v>131</v>
      </c>
      <c r="D12" s="63" t="s">
        <v>123</v>
      </c>
      <c r="E12" s="62" t="s">
        <v>115</v>
      </c>
      <c r="F12" s="79" t="s">
        <v>116</v>
      </c>
      <c r="G12" s="27" t="s">
        <v>15</v>
      </c>
      <c r="H12" s="63">
        <v>1</v>
      </c>
      <c r="I12" s="62">
        <v>1240</v>
      </c>
      <c r="J12" s="62"/>
      <c r="K12" s="62"/>
      <c r="L12" s="62"/>
      <c r="M12" s="62" t="s">
        <v>119</v>
      </c>
    </row>
    <row r="13" spans="1:13" s="1" customFormat="1" x14ac:dyDescent="0.3">
      <c r="B13" s="1" t="s">
        <v>120</v>
      </c>
      <c r="C13" s="1" t="s">
        <v>131</v>
      </c>
      <c r="D13" s="48" t="s">
        <v>124</v>
      </c>
      <c r="E13" s="1" t="s">
        <v>115</v>
      </c>
      <c r="F13" s="76" t="s">
        <v>116</v>
      </c>
      <c r="G13" s="44" t="s">
        <v>15</v>
      </c>
      <c r="H13" s="48">
        <v>1</v>
      </c>
      <c r="I13" s="1">
        <v>1170</v>
      </c>
      <c r="M13" s="1" t="s">
        <v>121</v>
      </c>
    </row>
    <row r="14" spans="1:13" s="1" customFormat="1" x14ac:dyDescent="0.3">
      <c r="B14" s="70" t="s">
        <v>127</v>
      </c>
      <c r="C14" s="1" t="s">
        <v>131</v>
      </c>
      <c r="D14" s="77" t="s">
        <v>128</v>
      </c>
      <c r="E14" s="77" t="s">
        <v>132</v>
      </c>
      <c r="F14" s="78" t="s">
        <v>116</v>
      </c>
      <c r="G14" s="70"/>
      <c r="H14" s="70"/>
      <c r="I14" s="70"/>
      <c r="J14" s="70"/>
      <c r="K14" s="70"/>
      <c r="L14" s="70"/>
      <c r="M14" s="70"/>
    </row>
    <row r="15" spans="1:13" s="1" customFormat="1" x14ac:dyDescent="0.3"/>
    <row r="16" spans="1:13" s="1" customFormat="1" x14ac:dyDescent="0.3"/>
    <row r="17" spans="1:13" x14ac:dyDescent="0.3">
      <c r="A17" t="s">
        <v>142</v>
      </c>
    </row>
    <row r="18" spans="1:13" x14ac:dyDescent="0.3">
      <c r="B18" t="s">
        <v>95</v>
      </c>
      <c r="C18" t="s">
        <v>96</v>
      </c>
      <c r="D18" t="s">
        <v>98</v>
      </c>
      <c r="G18" s="44" t="s">
        <v>15</v>
      </c>
      <c r="H18">
        <v>1</v>
      </c>
      <c r="I18">
        <v>490</v>
      </c>
      <c r="M18" t="s">
        <v>97</v>
      </c>
    </row>
    <row r="19" spans="1:13" x14ac:dyDescent="0.3">
      <c r="B19" t="s">
        <v>104</v>
      </c>
      <c r="C19" t="s">
        <v>99</v>
      </c>
      <c r="D19" t="s">
        <v>107</v>
      </c>
      <c r="G19" s="44" t="s">
        <v>15</v>
      </c>
      <c r="H19">
        <v>1</v>
      </c>
      <c r="I19">
        <v>680</v>
      </c>
      <c r="M19" t="s">
        <v>100</v>
      </c>
    </row>
    <row r="20" spans="1:13" x14ac:dyDescent="0.3">
      <c r="B20" t="s">
        <v>101</v>
      </c>
      <c r="C20" t="s">
        <v>102</v>
      </c>
      <c r="D20" s="73" t="s">
        <v>109</v>
      </c>
      <c r="E20" s="74" t="s">
        <v>110</v>
      </c>
      <c r="F20" s="75" t="s">
        <v>111</v>
      </c>
      <c r="G20" s="44" t="s">
        <v>15</v>
      </c>
      <c r="H20">
        <v>1</v>
      </c>
      <c r="I20">
        <v>1990</v>
      </c>
      <c r="M20" t="s">
        <v>103</v>
      </c>
    </row>
    <row r="21" spans="1:13" x14ac:dyDescent="0.3">
      <c r="B21" t="s">
        <v>105</v>
      </c>
      <c r="C21" s="1" t="s">
        <v>99</v>
      </c>
      <c r="D21" s="1" t="s">
        <v>108</v>
      </c>
      <c r="G21" s="44" t="s">
        <v>15</v>
      </c>
      <c r="H21">
        <v>1</v>
      </c>
      <c r="I21">
        <v>620</v>
      </c>
      <c r="M21" t="s">
        <v>106</v>
      </c>
    </row>
    <row r="22" spans="1:13" x14ac:dyDescent="0.3">
      <c r="B22" t="s">
        <v>112</v>
      </c>
      <c r="C22" s="1" t="s">
        <v>113</v>
      </c>
    </row>
    <row r="24" spans="1:13" x14ac:dyDescent="0.3">
      <c r="A24" t="s">
        <v>144</v>
      </c>
    </row>
    <row r="25" spans="1:13" x14ac:dyDescent="0.3">
      <c r="B25" s="81" t="s">
        <v>135</v>
      </c>
      <c r="C25" s="81" t="s">
        <v>136</v>
      </c>
      <c r="D25" s="82" t="s">
        <v>137</v>
      </c>
      <c r="E25" s="83" t="s">
        <v>138</v>
      </c>
      <c r="F25" s="84" t="s">
        <v>139</v>
      </c>
    </row>
    <row r="26" spans="1:13" x14ac:dyDescent="0.3">
      <c r="B26" s="1" t="s">
        <v>158</v>
      </c>
      <c r="C26" s="44" t="s">
        <v>26</v>
      </c>
      <c r="D26" s="1" t="s">
        <v>140</v>
      </c>
      <c r="E26" s="48" t="s">
        <v>141</v>
      </c>
      <c r="F26" s="76" t="s">
        <v>116</v>
      </c>
    </row>
    <row r="27" spans="1:13" x14ac:dyDescent="0.3">
      <c r="B27" s="1" t="s">
        <v>157</v>
      </c>
      <c r="C27" s="44" t="s">
        <v>26</v>
      </c>
      <c r="D27" s="1" t="s">
        <v>88</v>
      </c>
      <c r="E27" s="48" t="s">
        <v>159</v>
      </c>
      <c r="F27" s="76" t="s">
        <v>116</v>
      </c>
    </row>
    <row r="28" spans="1:13" x14ac:dyDescent="0.3">
      <c r="B28" s="1" t="s">
        <v>160</v>
      </c>
      <c r="C28" s="44" t="s">
        <v>26</v>
      </c>
      <c r="D28" s="1" t="s">
        <v>161</v>
      </c>
      <c r="E28" s="48" t="s">
        <v>162</v>
      </c>
      <c r="F28" s="76" t="s">
        <v>116</v>
      </c>
    </row>
    <row r="29" spans="1:13" x14ac:dyDescent="0.3">
      <c r="B29" t="s">
        <v>155</v>
      </c>
      <c r="C29" s="44" t="s">
        <v>26</v>
      </c>
      <c r="D29" s="1" t="s">
        <v>156</v>
      </c>
    </row>
    <row r="30" spans="1:13" x14ac:dyDescent="0.3">
      <c r="B30" s="30" t="s">
        <v>37</v>
      </c>
      <c r="C30" s="44" t="s">
        <v>26</v>
      </c>
      <c r="D30" s="44" t="s">
        <v>40</v>
      </c>
    </row>
    <row r="31" spans="1:13" ht="17.25" thickBot="1" x14ac:dyDescent="0.35">
      <c r="B31" s="119" t="s">
        <v>29</v>
      </c>
      <c r="C31" s="46" t="s">
        <v>26</v>
      </c>
      <c r="D31" s="46" t="s">
        <v>31</v>
      </c>
    </row>
  </sheetData>
  <mergeCells count="3">
    <mergeCell ref="C7:C8"/>
    <mergeCell ref="B7:B8"/>
    <mergeCell ref="D7:D8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tabSelected="1" workbookViewId="0">
      <selection activeCell="D26" sqref="D26"/>
    </sheetView>
  </sheetViews>
  <sheetFormatPr defaultRowHeight="16.5" x14ac:dyDescent="0.3"/>
  <cols>
    <col min="2" max="2" width="20" bestFit="1" customWidth="1"/>
    <col min="3" max="3" width="12.125" customWidth="1"/>
    <col min="4" max="4" width="87.875" customWidth="1"/>
    <col min="5" max="5" width="8.25" bestFit="1" customWidth="1"/>
    <col min="6" max="6" width="5.5" bestFit="1" customWidth="1"/>
    <col min="7" max="7" width="9.375" bestFit="1" customWidth="1"/>
    <col min="8" max="8" width="6.5" bestFit="1" customWidth="1"/>
    <col min="9" max="9" width="9.25" bestFit="1" customWidth="1"/>
    <col min="10" max="10" width="13" customWidth="1"/>
    <col min="11" max="11" width="5.5" bestFit="1" customWidth="1"/>
    <col min="12" max="12" width="15.125" bestFit="1" customWidth="1"/>
  </cols>
  <sheetData>
    <row r="1" spans="2:12" ht="17.25" thickBot="1" x14ac:dyDescent="0.35"/>
    <row r="2" spans="2:12" ht="17.25" thickBot="1" x14ac:dyDescent="0.35">
      <c r="B2" s="130" t="s">
        <v>35</v>
      </c>
      <c r="C2" s="108" t="s">
        <v>1</v>
      </c>
      <c r="D2" s="108" t="s">
        <v>2</v>
      </c>
      <c r="E2" s="108" t="s">
        <v>8</v>
      </c>
      <c r="F2" s="131" t="s">
        <v>36</v>
      </c>
      <c r="G2" s="108" t="s">
        <v>10</v>
      </c>
      <c r="H2" s="108" t="s">
        <v>9</v>
      </c>
      <c r="I2" s="108" t="s">
        <v>38</v>
      </c>
      <c r="J2" s="108" t="s">
        <v>45</v>
      </c>
      <c r="K2" s="108" t="s">
        <v>11</v>
      </c>
      <c r="L2" s="109" t="s">
        <v>151</v>
      </c>
    </row>
    <row r="3" spans="2:12" x14ac:dyDescent="0.3">
      <c r="B3" s="128" t="s">
        <v>163</v>
      </c>
      <c r="C3" s="132" t="s">
        <v>164</v>
      </c>
      <c r="D3" s="129" t="s">
        <v>165</v>
      </c>
      <c r="E3" s="45" t="s">
        <v>15</v>
      </c>
      <c r="F3" s="95">
        <v>1</v>
      </c>
      <c r="G3" s="31">
        <v>129800</v>
      </c>
      <c r="H3" s="22">
        <v>1</v>
      </c>
      <c r="I3" s="144"/>
      <c r="J3" s="97">
        <f t="shared" ref="J3" si="0">G3*I3</f>
        <v>0</v>
      </c>
      <c r="K3" s="45"/>
      <c r="L3" s="47" t="s">
        <v>166</v>
      </c>
    </row>
    <row r="4" spans="2:12" x14ac:dyDescent="0.3">
      <c r="B4" s="133" t="s">
        <v>171</v>
      </c>
      <c r="C4" s="134" t="s">
        <v>170</v>
      </c>
      <c r="D4" s="29" t="s">
        <v>172</v>
      </c>
      <c r="E4" s="44" t="s">
        <v>15</v>
      </c>
      <c r="F4" s="134">
        <v>1</v>
      </c>
      <c r="G4" s="4">
        <v>275000</v>
      </c>
      <c r="H4" s="134">
        <v>1</v>
      </c>
      <c r="I4" s="134"/>
      <c r="J4" s="115">
        <f>G4*I4</f>
        <v>0</v>
      </c>
      <c r="K4" s="29"/>
      <c r="L4" s="28" t="s">
        <v>173</v>
      </c>
    </row>
    <row r="5" spans="2:12" x14ac:dyDescent="0.3">
      <c r="B5" s="133" t="s">
        <v>174</v>
      </c>
      <c r="C5" s="134" t="s">
        <v>170</v>
      </c>
      <c r="D5" s="29" t="s">
        <v>175</v>
      </c>
      <c r="E5" s="44" t="s">
        <v>15</v>
      </c>
      <c r="F5" s="134">
        <v>1</v>
      </c>
      <c r="G5" s="4">
        <v>110000</v>
      </c>
      <c r="H5" s="134">
        <v>1</v>
      </c>
      <c r="I5" s="134"/>
      <c r="J5" s="115">
        <f>G5*I5</f>
        <v>0</v>
      </c>
      <c r="K5" s="29"/>
      <c r="L5" s="28" t="s">
        <v>176</v>
      </c>
    </row>
    <row r="6" spans="2:12" x14ac:dyDescent="0.3">
      <c r="B6" s="133" t="s">
        <v>180</v>
      </c>
      <c r="C6" s="29"/>
      <c r="D6" s="29" t="s">
        <v>182</v>
      </c>
      <c r="E6" s="44" t="s">
        <v>15</v>
      </c>
      <c r="F6" s="134">
        <v>1</v>
      </c>
      <c r="G6" s="4">
        <v>132000</v>
      </c>
      <c r="H6" s="134">
        <v>1</v>
      </c>
      <c r="I6" s="134"/>
      <c r="J6" s="115">
        <f>G6*I6</f>
        <v>0</v>
      </c>
      <c r="K6" s="29"/>
      <c r="L6" s="28" t="s">
        <v>181</v>
      </c>
    </row>
    <row r="7" spans="2:12" x14ac:dyDescent="0.3">
      <c r="B7" s="135" t="s">
        <v>177</v>
      </c>
      <c r="C7" s="66" t="s">
        <v>167</v>
      </c>
      <c r="D7" s="27" t="s">
        <v>179</v>
      </c>
      <c r="E7" s="27" t="s">
        <v>15</v>
      </c>
      <c r="F7" s="66">
        <v>1</v>
      </c>
      <c r="G7" s="15">
        <v>140000</v>
      </c>
      <c r="H7" s="66">
        <v>1</v>
      </c>
      <c r="I7" s="66">
        <v>2</v>
      </c>
      <c r="J7" s="136">
        <f>G7*I7</f>
        <v>280000</v>
      </c>
      <c r="K7" s="27"/>
      <c r="L7" s="137" t="s">
        <v>178</v>
      </c>
    </row>
    <row r="8" spans="2:12" ht="17.25" thickBot="1" x14ac:dyDescent="0.35">
      <c r="B8" s="138" t="s">
        <v>168</v>
      </c>
      <c r="C8" s="139" t="s">
        <v>167</v>
      </c>
      <c r="D8" s="140" t="s">
        <v>183</v>
      </c>
      <c r="E8" s="140" t="s">
        <v>15</v>
      </c>
      <c r="F8" s="139">
        <v>1</v>
      </c>
      <c r="G8" s="141">
        <v>270000</v>
      </c>
      <c r="H8" s="139">
        <v>1</v>
      </c>
      <c r="I8" s="139"/>
      <c r="J8" s="142">
        <f>G8*I8</f>
        <v>0</v>
      </c>
      <c r="K8" s="140"/>
      <c r="L8" s="143" t="s">
        <v>169</v>
      </c>
    </row>
    <row r="9" spans="2:12" x14ac:dyDescent="0.3">
      <c r="B9" s="145" t="s">
        <v>198</v>
      </c>
      <c r="C9" s="132" t="s">
        <v>167</v>
      </c>
      <c r="D9" s="33" t="s">
        <v>192</v>
      </c>
      <c r="E9" s="45" t="s">
        <v>15</v>
      </c>
      <c r="F9" s="132">
        <v>1</v>
      </c>
      <c r="G9" s="146">
        <v>12000</v>
      </c>
      <c r="H9" s="132">
        <v>1</v>
      </c>
      <c r="I9" s="132"/>
      <c r="J9" s="97">
        <f>G9*I9</f>
        <v>0</v>
      </c>
      <c r="K9" s="33"/>
      <c r="L9" s="147" t="s">
        <v>193</v>
      </c>
    </row>
    <row r="10" spans="2:12" x14ac:dyDescent="0.3">
      <c r="B10" s="133" t="s">
        <v>197</v>
      </c>
      <c r="C10" s="134" t="s">
        <v>167</v>
      </c>
      <c r="D10" s="29" t="s">
        <v>192</v>
      </c>
      <c r="E10" s="44" t="s">
        <v>15</v>
      </c>
      <c r="F10" s="134">
        <v>1</v>
      </c>
      <c r="G10" s="29"/>
      <c r="H10" s="134">
        <v>1</v>
      </c>
      <c r="I10" s="134"/>
      <c r="J10" s="115">
        <f>G10*I10</f>
        <v>0</v>
      </c>
      <c r="K10" s="29"/>
      <c r="L10" s="28"/>
    </row>
    <row r="11" spans="2:12" s="1" customFormat="1" x14ac:dyDescent="0.3">
      <c r="B11" s="135" t="s">
        <v>196</v>
      </c>
      <c r="C11" s="66" t="s">
        <v>167</v>
      </c>
      <c r="D11" s="27" t="s">
        <v>194</v>
      </c>
      <c r="E11" s="27" t="s">
        <v>15</v>
      </c>
      <c r="F11" s="66">
        <v>1</v>
      </c>
      <c r="G11" s="148">
        <v>6500</v>
      </c>
      <c r="H11" s="66">
        <v>1</v>
      </c>
      <c r="I11" s="66">
        <v>2</v>
      </c>
      <c r="J11" s="136">
        <f>G11*I11</f>
        <v>13000</v>
      </c>
      <c r="K11" s="27"/>
      <c r="L11" s="137" t="s">
        <v>195</v>
      </c>
    </row>
    <row r="12" spans="2:12" x14ac:dyDescent="0.3">
      <c r="B12" s="149" t="s">
        <v>184</v>
      </c>
      <c r="C12" s="134" t="s">
        <v>167</v>
      </c>
      <c r="D12" s="44" t="s">
        <v>185</v>
      </c>
      <c r="E12" s="29"/>
      <c r="F12" s="29"/>
      <c r="G12" s="29"/>
      <c r="H12" s="29"/>
      <c r="I12" s="29"/>
      <c r="J12" s="29"/>
      <c r="K12" s="29"/>
      <c r="L12" s="28"/>
    </row>
    <row r="13" spans="2:12" x14ac:dyDescent="0.3">
      <c r="B13" s="135" t="s">
        <v>186</v>
      </c>
      <c r="C13" s="66" t="s">
        <v>167</v>
      </c>
      <c r="D13" s="27" t="s">
        <v>188</v>
      </c>
      <c r="E13" s="27" t="s">
        <v>15</v>
      </c>
      <c r="F13" s="66">
        <v>1</v>
      </c>
      <c r="G13" s="148">
        <v>4000</v>
      </c>
      <c r="H13" s="66">
        <v>1</v>
      </c>
      <c r="I13" s="66">
        <v>2</v>
      </c>
      <c r="J13" s="136">
        <f>G13*I13</f>
        <v>8000</v>
      </c>
      <c r="K13" s="27"/>
      <c r="L13" s="137" t="s">
        <v>189</v>
      </c>
    </row>
    <row r="14" spans="2:12" x14ac:dyDescent="0.3">
      <c r="B14" s="135" t="s">
        <v>187</v>
      </c>
      <c r="C14" s="66" t="s">
        <v>167</v>
      </c>
      <c r="D14" s="27" t="s">
        <v>190</v>
      </c>
      <c r="E14" s="27" t="s">
        <v>15</v>
      </c>
      <c r="F14" s="66">
        <v>1</v>
      </c>
      <c r="G14" s="148">
        <v>4500</v>
      </c>
      <c r="H14" s="66">
        <v>1</v>
      </c>
      <c r="I14" s="66">
        <v>2</v>
      </c>
      <c r="J14" s="136">
        <f>G14*I14</f>
        <v>9000</v>
      </c>
      <c r="K14" s="27"/>
      <c r="L14" s="137" t="s">
        <v>191</v>
      </c>
    </row>
    <row r="15" spans="2:12" x14ac:dyDescent="0.3">
      <c r="B15" s="135" t="s">
        <v>200</v>
      </c>
      <c r="C15" s="66" t="s">
        <v>167</v>
      </c>
      <c r="D15" s="27" t="s">
        <v>199</v>
      </c>
      <c r="E15" s="27" t="s">
        <v>15</v>
      </c>
      <c r="F15" s="66">
        <v>1</v>
      </c>
      <c r="G15" s="148">
        <v>16500</v>
      </c>
      <c r="H15" s="66">
        <v>1</v>
      </c>
      <c r="I15" s="66">
        <v>1</v>
      </c>
      <c r="J15" s="136">
        <f>G15*I15</f>
        <v>16500</v>
      </c>
      <c r="K15" s="27"/>
      <c r="L15" s="137" t="s">
        <v>203</v>
      </c>
    </row>
    <row r="16" spans="2:12" x14ac:dyDescent="0.3">
      <c r="B16" s="179" t="s">
        <v>201</v>
      </c>
      <c r="C16" s="169" t="s">
        <v>167</v>
      </c>
      <c r="D16" s="160" t="s">
        <v>202</v>
      </c>
      <c r="E16" s="160" t="s">
        <v>204</v>
      </c>
      <c r="F16" s="169">
        <v>1</v>
      </c>
      <c r="G16" s="157">
        <v>4100</v>
      </c>
      <c r="H16" s="160"/>
      <c r="I16" s="160"/>
      <c r="J16" s="160"/>
      <c r="K16" s="160"/>
      <c r="L16" s="156"/>
    </row>
    <row r="17" spans="2:13" x14ac:dyDescent="0.3">
      <c r="B17" s="135" t="s">
        <v>259</v>
      </c>
      <c r="C17" s="66" t="s">
        <v>260</v>
      </c>
      <c r="D17" s="27" t="s">
        <v>261</v>
      </c>
      <c r="E17" s="27" t="s">
        <v>15</v>
      </c>
      <c r="F17" s="66">
        <v>1</v>
      </c>
      <c r="G17" s="15">
        <v>9000</v>
      </c>
      <c r="H17" s="66">
        <v>1</v>
      </c>
      <c r="I17" s="66">
        <v>1</v>
      </c>
      <c r="J17" s="136">
        <f>G17*I17</f>
        <v>9000</v>
      </c>
      <c r="K17" s="27"/>
      <c r="L17" s="137" t="s">
        <v>262</v>
      </c>
    </row>
    <row r="18" spans="2:13" s="1" customFormat="1" x14ac:dyDescent="0.3">
      <c r="B18" s="135" t="s">
        <v>259</v>
      </c>
      <c r="C18" s="66" t="s">
        <v>260</v>
      </c>
      <c r="D18" s="27" t="s">
        <v>263</v>
      </c>
      <c r="E18" s="27" t="s">
        <v>15</v>
      </c>
      <c r="F18" s="66">
        <v>1</v>
      </c>
      <c r="G18" s="15">
        <v>9000</v>
      </c>
      <c r="H18" s="66">
        <v>1</v>
      </c>
      <c r="I18" s="66">
        <v>1</v>
      </c>
      <c r="J18" s="136">
        <f>G18*I18</f>
        <v>9000</v>
      </c>
      <c r="K18" s="27"/>
      <c r="L18" s="137" t="s">
        <v>264</v>
      </c>
    </row>
    <row r="19" spans="2:13" s="69" customFormat="1" x14ac:dyDescent="0.3">
      <c r="B19" s="166" t="s">
        <v>265</v>
      </c>
      <c r="C19" s="159" t="s">
        <v>267</v>
      </c>
      <c r="D19" s="158" t="s">
        <v>266</v>
      </c>
      <c r="E19" s="27" t="s">
        <v>15</v>
      </c>
      <c r="F19" s="66">
        <v>1</v>
      </c>
      <c r="G19" s="165">
        <v>180000</v>
      </c>
      <c r="H19" s="66">
        <v>1</v>
      </c>
      <c r="I19" s="66">
        <v>1</v>
      </c>
      <c r="J19" s="136">
        <f>G19*I19</f>
        <v>180000</v>
      </c>
      <c r="K19" s="158"/>
      <c r="L19" s="162" t="s">
        <v>268</v>
      </c>
    </row>
    <row r="20" spans="2:13" s="69" customFormat="1" x14ac:dyDescent="0.3">
      <c r="B20" s="166" t="s">
        <v>270</v>
      </c>
      <c r="C20" s="159" t="s">
        <v>267</v>
      </c>
      <c r="D20" s="158" t="s">
        <v>269</v>
      </c>
      <c r="E20" s="27" t="s">
        <v>15</v>
      </c>
      <c r="F20" s="66">
        <v>1</v>
      </c>
      <c r="G20" s="165">
        <v>1210</v>
      </c>
      <c r="H20" s="159">
        <v>1</v>
      </c>
      <c r="I20" s="66">
        <v>2</v>
      </c>
      <c r="J20" s="136">
        <f>G20*I20</f>
        <v>2420</v>
      </c>
      <c r="K20" s="158"/>
      <c r="L20" s="162" t="s">
        <v>271</v>
      </c>
    </row>
    <row r="21" spans="2:13" s="69" customFormat="1" x14ac:dyDescent="0.3">
      <c r="B21" s="166" t="s">
        <v>272</v>
      </c>
      <c r="C21" s="159" t="s">
        <v>274</v>
      </c>
      <c r="D21" s="158" t="s">
        <v>273</v>
      </c>
      <c r="E21" s="27" t="s">
        <v>15</v>
      </c>
      <c r="F21" s="66">
        <v>1</v>
      </c>
      <c r="G21" s="165">
        <v>101200</v>
      </c>
      <c r="H21" s="66">
        <v>1</v>
      </c>
      <c r="I21" s="66">
        <v>1</v>
      </c>
      <c r="J21" s="136">
        <f>G21*I21</f>
        <v>101200</v>
      </c>
      <c r="K21" s="158"/>
      <c r="L21" s="162" t="s">
        <v>275</v>
      </c>
    </row>
    <row r="22" spans="2:13" s="69" customFormat="1" x14ac:dyDescent="0.3">
      <c r="B22" s="170" t="s">
        <v>280</v>
      </c>
      <c r="C22" s="161"/>
      <c r="D22" s="247" t="s">
        <v>279</v>
      </c>
      <c r="E22" s="44" t="s">
        <v>15</v>
      </c>
      <c r="F22" s="134">
        <v>1</v>
      </c>
      <c r="G22" s="248">
        <v>40000</v>
      </c>
      <c r="H22" s="161"/>
      <c r="I22" s="247"/>
      <c r="J22" s="249"/>
      <c r="K22" s="247"/>
      <c r="L22" s="250" t="s">
        <v>278</v>
      </c>
    </row>
    <row r="23" spans="2:13" ht="17.25" thickBot="1" x14ac:dyDescent="0.35">
      <c r="B23" s="150" t="s">
        <v>277</v>
      </c>
      <c r="C23" s="151"/>
      <c r="D23" s="151" t="s">
        <v>281</v>
      </c>
      <c r="E23" s="27" t="s">
        <v>15</v>
      </c>
      <c r="F23" s="66">
        <v>1</v>
      </c>
      <c r="G23" s="106">
        <v>45000</v>
      </c>
      <c r="H23" s="66">
        <v>1</v>
      </c>
      <c r="I23" s="66">
        <v>1</v>
      </c>
      <c r="J23" s="136">
        <f>G23*I23</f>
        <v>45000</v>
      </c>
      <c r="K23" s="151"/>
      <c r="L23" s="152" t="s">
        <v>276</v>
      </c>
    </row>
    <row r="24" spans="2:13" s="1" customFormat="1" x14ac:dyDescent="0.3">
      <c r="B24" s="251"/>
      <c r="C24" s="251"/>
      <c r="D24" s="251"/>
      <c r="E24" s="48"/>
      <c r="F24" s="252"/>
      <c r="G24" s="253"/>
      <c r="H24" s="251"/>
      <c r="I24" s="251"/>
      <c r="J24" s="251"/>
      <c r="K24" s="251"/>
      <c r="L24" s="251"/>
    </row>
    <row r="25" spans="2:13" x14ac:dyDescent="0.3">
      <c r="J25" s="20">
        <f>SUM(J3:J23)</f>
        <v>673120</v>
      </c>
    </row>
    <row r="28" spans="2:13" ht="17.25" thickBot="1" x14ac:dyDescent="0.35">
      <c r="B28" s="71" t="s">
        <v>258</v>
      </c>
    </row>
    <row r="29" spans="2:13" ht="17.25" thickBot="1" x14ac:dyDescent="0.35">
      <c r="B29" s="186" t="s">
        <v>35</v>
      </c>
      <c r="C29" s="186" t="s">
        <v>1</v>
      </c>
      <c r="D29" s="186" t="s">
        <v>212</v>
      </c>
      <c r="E29" s="108" t="s">
        <v>8</v>
      </c>
      <c r="F29" s="186" t="s">
        <v>36</v>
      </c>
      <c r="G29" s="186" t="s">
        <v>213</v>
      </c>
      <c r="H29" s="191" t="s">
        <v>9</v>
      </c>
      <c r="I29" s="191" t="s">
        <v>216</v>
      </c>
      <c r="J29" s="191" t="s">
        <v>217</v>
      </c>
      <c r="K29" s="108" t="s">
        <v>11</v>
      </c>
      <c r="L29" s="192" t="s">
        <v>218</v>
      </c>
    </row>
    <row r="30" spans="2:13" x14ac:dyDescent="0.3">
      <c r="B30" s="164" t="s">
        <v>205</v>
      </c>
      <c r="C30" s="171" t="s">
        <v>206</v>
      </c>
      <c r="D30" s="172" t="s">
        <v>207</v>
      </c>
      <c r="E30" s="44" t="s">
        <v>15</v>
      </c>
      <c r="F30" s="134">
        <v>3</v>
      </c>
      <c r="G30" s="4">
        <v>60</v>
      </c>
      <c r="H30" s="134">
        <v>1</v>
      </c>
      <c r="I30" s="134">
        <v>120</v>
      </c>
      <c r="J30" s="115">
        <f>G30*I30</f>
        <v>7200</v>
      </c>
      <c r="K30" s="45"/>
      <c r="L30" s="173" t="s">
        <v>208</v>
      </c>
      <c r="M30" s="174" t="s">
        <v>209</v>
      </c>
    </row>
    <row r="34" spans="2:14" ht="17.25" thickBot="1" x14ac:dyDescent="0.35">
      <c r="B34" s="182" t="s">
        <v>210</v>
      </c>
      <c r="C34" s="183"/>
      <c r="D34" s="181"/>
      <c r="E34" s="181"/>
      <c r="F34" s="181"/>
      <c r="G34" s="181"/>
      <c r="H34" s="181"/>
      <c r="I34" s="187">
        <v>10</v>
      </c>
      <c r="J34" s="181"/>
      <c r="K34" s="181"/>
      <c r="L34" s="190"/>
      <c r="M34" s="181"/>
      <c r="N34" s="181"/>
    </row>
    <row r="35" spans="2:14" ht="17.25" thickBot="1" x14ac:dyDescent="0.35">
      <c r="B35" s="175" t="s">
        <v>35</v>
      </c>
      <c r="C35" s="175" t="s">
        <v>1</v>
      </c>
      <c r="D35" s="175" t="s">
        <v>212</v>
      </c>
      <c r="E35" s="108" t="s">
        <v>8</v>
      </c>
      <c r="F35" s="175" t="s">
        <v>36</v>
      </c>
      <c r="G35" s="175" t="s">
        <v>213</v>
      </c>
      <c r="H35" s="177" t="s">
        <v>9</v>
      </c>
      <c r="I35" s="177" t="s">
        <v>216</v>
      </c>
      <c r="J35" s="177" t="s">
        <v>217</v>
      </c>
      <c r="K35" s="42" t="s">
        <v>11</v>
      </c>
      <c r="L35" s="178" t="s">
        <v>218</v>
      </c>
    </row>
    <row r="36" spans="2:14" x14ac:dyDescent="0.3">
      <c r="B36" s="197" t="s">
        <v>222</v>
      </c>
      <c r="C36" s="200" t="s">
        <v>220</v>
      </c>
      <c r="D36" s="200" t="s">
        <v>223</v>
      </c>
      <c r="E36" s="45" t="s">
        <v>15</v>
      </c>
      <c r="F36" s="198">
        <v>1</v>
      </c>
      <c r="G36" s="201">
        <v>210</v>
      </c>
      <c r="H36" s="198">
        <v>50</v>
      </c>
      <c r="I36" s="198">
        <v>50</v>
      </c>
      <c r="J36" s="201">
        <v>10500</v>
      </c>
      <c r="K36" s="45"/>
      <c r="L36" s="176" t="s">
        <v>224</v>
      </c>
    </row>
    <row r="37" spans="2:14" x14ac:dyDescent="0.3">
      <c r="B37" s="204" t="s">
        <v>233</v>
      </c>
      <c r="C37" s="206" t="s">
        <v>220</v>
      </c>
      <c r="D37" s="206" t="s">
        <v>234</v>
      </c>
      <c r="E37" s="44" t="s">
        <v>15</v>
      </c>
      <c r="F37" s="185">
        <v>1</v>
      </c>
      <c r="G37" s="185">
        <v>210</v>
      </c>
      <c r="H37" s="185">
        <v>10</v>
      </c>
      <c r="I37" s="185">
        <v>10</v>
      </c>
      <c r="J37" s="188">
        <v>2100</v>
      </c>
      <c r="K37" s="155"/>
      <c r="L37" s="211" t="s">
        <v>235</v>
      </c>
    </row>
    <row r="38" spans="2:14" ht="17.25" thickBot="1" x14ac:dyDescent="0.35">
      <c r="B38" s="246" t="s">
        <v>236</v>
      </c>
      <c r="C38" s="208"/>
      <c r="D38" s="208" t="s">
        <v>237</v>
      </c>
      <c r="E38" s="46" t="s">
        <v>15</v>
      </c>
      <c r="F38" s="209">
        <v>2</v>
      </c>
      <c r="G38" s="217">
        <v>80</v>
      </c>
      <c r="H38" s="209">
        <v>100</v>
      </c>
      <c r="I38" s="209">
        <v>100</v>
      </c>
      <c r="J38" s="210">
        <v>4000</v>
      </c>
      <c r="K38" s="46"/>
      <c r="L38" s="213" t="s">
        <v>238</v>
      </c>
    </row>
    <row r="39" spans="2:14" x14ac:dyDescent="0.3">
      <c r="B39" s="181"/>
      <c r="C39" s="189"/>
      <c r="D39" s="194"/>
      <c r="F39" s="189"/>
      <c r="G39" s="181"/>
      <c r="H39" s="193"/>
      <c r="I39" s="181"/>
      <c r="J39" s="181"/>
      <c r="K39" s="193"/>
    </row>
    <row r="40" spans="2:14" ht="17.25" thickBot="1" x14ac:dyDescent="0.35">
      <c r="B40" s="196" t="s">
        <v>243</v>
      </c>
      <c r="C40" s="189"/>
      <c r="D40" s="194"/>
      <c r="F40" s="189"/>
      <c r="G40" s="194"/>
      <c r="H40" s="193"/>
      <c r="I40" s="194"/>
      <c r="J40" s="194"/>
      <c r="K40" s="193"/>
    </row>
    <row r="41" spans="2:14" ht="17.25" thickBot="1" x14ac:dyDescent="0.35">
      <c r="B41" s="184" t="s">
        <v>35</v>
      </c>
      <c r="C41" s="186" t="s">
        <v>1</v>
      </c>
      <c r="D41" s="186" t="s">
        <v>212</v>
      </c>
      <c r="E41" s="154"/>
      <c r="F41" s="186" t="s">
        <v>36</v>
      </c>
      <c r="G41" s="186" t="s">
        <v>213</v>
      </c>
      <c r="H41" s="191" t="s">
        <v>9</v>
      </c>
      <c r="I41" s="191" t="s">
        <v>216</v>
      </c>
      <c r="J41" s="191" t="s">
        <v>217</v>
      </c>
      <c r="K41" s="42" t="s">
        <v>11</v>
      </c>
      <c r="L41" s="192" t="s">
        <v>218</v>
      </c>
    </row>
    <row r="42" spans="2:14" x14ac:dyDescent="0.3">
      <c r="B42" s="245" t="s">
        <v>244</v>
      </c>
      <c r="C42" s="200" t="s">
        <v>245</v>
      </c>
      <c r="D42" s="200" t="s">
        <v>246</v>
      </c>
      <c r="E42" s="45" t="s">
        <v>15</v>
      </c>
      <c r="F42" s="198">
        <v>1</v>
      </c>
      <c r="G42" s="219">
        <v>270</v>
      </c>
      <c r="H42" s="198"/>
      <c r="I42" s="198">
        <v>20</v>
      </c>
      <c r="J42" s="201">
        <v>0</v>
      </c>
      <c r="K42" s="45"/>
      <c r="L42" s="228" t="s">
        <v>247</v>
      </c>
    </row>
    <row r="43" spans="2:14" x14ac:dyDescent="0.3">
      <c r="B43" s="241" t="s">
        <v>250</v>
      </c>
      <c r="C43" s="185" t="s">
        <v>251</v>
      </c>
      <c r="D43" s="206" t="s">
        <v>250</v>
      </c>
      <c r="E43" s="44" t="s">
        <v>15</v>
      </c>
      <c r="F43" s="185">
        <v>1</v>
      </c>
      <c r="G43" s="215">
        <v>200</v>
      </c>
      <c r="H43" s="185">
        <v>10</v>
      </c>
      <c r="I43" s="185">
        <v>10</v>
      </c>
      <c r="J43" s="188">
        <v>2000</v>
      </c>
      <c r="K43" s="155"/>
      <c r="L43" s="211" t="s">
        <v>252</v>
      </c>
    </row>
    <row r="44" spans="2:14" ht="17.25" thickBot="1" x14ac:dyDescent="0.35">
      <c r="B44" s="153" t="s">
        <v>253</v>
      </c>
      <c r="C44" s="209" t="s">
        <v>251</v>
      </c>
      <c r="D44" s="208" t="s">
        <v>253</v>
      </c>
      <c r="E44" s="46" t="s">
        <v>15</v>
      </c>
      <c r="F44" s="209">
        <v>1</v>
      </c>
      <c r="G44" s="217">
        <v>200</v>
      </c>
      <c r="H44" s="209">
        <v>10</v>
      </c>
      <c r="I44" s="209">
        <v>10</v>
      </c>
      <c r="J44" s="210">
        <v>2000</v>
      </c>
      <c r="K44" s="46"/>
      <c r="L44" s="213" t="s">
        <v>254</v>
      </c>
    </row>
    <row r="45" spans="2:14" x14ac:dyDescent="0.3">
      <c r="J45" s="9">
        <f>SUM(J29:J44)</f>
        <v>27800</v>
      </c>
    </row>
    <row r="47" spans="2:14" x14ac:dyDescent="0.3">
      <c r="J47" s="20">
        <f>J25+J45</f>
        <v>700920</v>
      </c>
    </row>
    <row r="48" spans="2:14" x14ac:dyDescent="0.3">
      <c r="J48" s="163">
        <f>J47*0.1</f>
        <v>70092</v>
      </c>
    </row>
    <row r="49" spans="10:10" x14ac:dyDescent="0.3">
      <c r="J49" s="168">
        <f>SUM(J47:J48)</f>
        <v>771012</v>
      </c>
    </row>
  </sheetData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6"/>
  <sheetViews>
    <sheetView workbookViewId="0">
      <selection activeCell="B7" sqref="B7:N25"/>
    </sheetView>
  </sheetViews>
  <sheetFormatPr defaultRowHeight="16.5" x14ac:dyDescent="0.3"/>
  <sheetData>
    <row r="7" spans="2:14" ht="17.25" thickBot="1" x14ac:dyDescent="0.35">
      <c r="B7" s="182" t="s">
        <v>210</v>
      </c>
      <c r="C7" s="183"/>
      <c r="D7" s="181"/>
      <c r="E7" s="181"/>
      <c r="F7" s="181"/>
      <c r="G7" s="181"/>
      <c r="H7" s="181"/>
      <c r="I7" s="187">
        <v>10</v>
      </c>
      <c r="J7" s="181"/>
      <c r="K7" s="181"/>
      <c r="L7" s="190">
        <v>43172</v>
      </c>
      <c r="M7" s="181"/>
      <c r="N7" s="181"/>
    </row>
    <row r="8" spans="2:14" ht="17.25" thickBot="1" x14ac:dyDescent="0.35">
      <c r="B8" s="184" t="s">
        <v>211</v>
      </c>
      <c r="C8" s="186" t="s">
        <v>35</v>
      </c>
      <c r="D8" s="186" t="s">
        <v>1</v>
      </c>
      <c r="E8" s="186" t="s">
        <v>212</v>
      </c>
      <c r="F8" s="186" t="s">
        <v>36</v>
      </c>
      <c r="G8" s="186" t="s">
        <v>213</v>
      </c>
      <c r="H8" s="191" t="s">
        <v>214</v>
      </c>
      <c r="I8" s="191" t="s">
        <v>215</v>
      </c>
      <c r="J8" s="191" t="s">
        <v>9</v>
      </c>
      <c r="K8" s="191" t="s">
        <v>216</v>
      </c>
      <c r="L8" s="191" t="s">
        <v>217</v>
      </c>
      <c r="M8" s="192" t="s">
        <v>218</v>
      </c>
      <c r="N8" s="181"/>
    </row>
    <row r="9" spans="2:14" x14ac:dyDescent="0.3">
      <c r="B9" s="197">
        <v>1</v>
      </c>
      <c r="C9" s="199" t="s">
        <v>219</v>
      </c>
      <c r="D9" s="198" t="s">
        <v>220</v>
      </c>
      <c r="E9" s="200" t="s">
        <v>221</v>
      </c>
      <c r="F9" s="198">
        <v>1</v>
      </c>
      <c r="G9" s="201">
        <v>230</v>
      </c>
      <c r="H9" s="198">
        <v>230</v>
      </c>
      <c r="I9" s="202">
        <v>10</v>
      </c>
      <c r="J9" s="198">
        <v>10</v>
      </c>
      <c r="K9" s="198">
        <v>20</v>
      </c>
      <c r="L9" s="236">
        <v>4600</v>
      </c>
      <c r="M9" s="203"/>
      <c r="N9" s="181"/>
    </row>
    <row r="10" spans="2:14" x14ac:dyDescent="0.3">
      <c r="B10" s="222">
        <v>2</v>
      </c>
      <c r="C10" s="224" t="s">
        <v>222</v>
      </c>
      <c r="D10" s="206" t="s">
        <v>220</v>
      </c>
      <c r="E10" s="225" t="s">
        <v>223</v>
      </c>
      <c r="F10" s="223">
        <v>1</v>
      </c>
      <c r="G10" s="226">
        <v>210</v>
      </c>
      <c r="H10" s="223">
        <v>210</v>
      </c>
      <c r="I10" s="227">
        <v>10</v>
      </c>
      <c r="J10" s="223">
        <v>50</v>
      </c>
      <c r="K10" s="223">
        <v>50</v>
      </c>
      <c r="L10" s="237">
        <v>10500</v>
      </c>
      <c r="M10" s="211" t="s">
        <v>224</v>
      </c>
      <c r="N10" s="181"/>
    </row>
    <row r="11" spans="2:14" x14ac:dyDescent="0.3">
      <c r="B11" s="204">
        <v>3</v>
      </c>
      <c r="C11" s="214" t="s">
        <v>225</v>
      </c>
      <c r="D11" s="206" t="s">
        <v>220</v>
      </c>
      <c r="E11" s="206" t="s">
        <v>226</v>
      </c>
      <c r="F11" s="206">
        <v>12</v>
      </c>
      <c r="G11" s="215">
        <v>480</v>
      </c>
      <c r="H11" s="206">
        <v>40</v>
      </c>
      <c r="I11" s="216">
        <v>120</v>
      </c>
      <c r="J11" s="206">
        <v>100</v>
      </c>
      <c r="K11" s="206"/>
      <c r="L11" s="238"/>
      <c r="M11" s="212"/>
      <c r="N11" s="181" t="s">
        <v>227</v>
      </c>
    </row>
    <row r="12" spans="2:14" x14ac:dyDescent="0.3">
      <c r="B12" s="229">
        <v>4</v>
      </c>
      <c r="C12" s="230" t="s">
        <v>228</v>
      </c>
      <c r="D12" s="231" t="s">
        <v>220</v>
      </c>
      <c r="E12" s="232" t="s">
        <v>229</v>
      </c>
      <c r="F12" s="232">
        <v>1</v>
      </c>
      <c r="G12" s="233">
        <v>40</v>
      </c>
      <c r="H12" s="234">
        <v>40</v>
      </c>
      <c r="I12" s="235">
        <v>10</v>
      </c>
      <c r="J12" s="232">
        <v>100</v>
      </c>
      <c r="K12" s="232">
        <v>100</v>
      </c>
      <c r="L12" s="239">
        <v>4000</v>
      </c>
      <c r="M12" s="212" t="s">
        <v>230</v>
      </c>
      <c r="N12" s="181"/>
    </row>
    <row r="13" spans="2:14" x14ac:dyDescent="0.3">
      <c r="B13" s="229">
        <v>5</v>
      </c>
      <c r="C13" s="230"/>
      <c r="D13" s="231"/>
      <c r="E13" s="232" t="s">
        <v>231</v>
      </c>
      <c r="F13" s="232">
        <v>2</v>
      </c>
      <c r="G13" s="233">
        <v>80</v>
      </c>
      <c r="H13" s="234">
        <v>40</v>
      </c>
      <c r="I13" s="235">
        <v>10</v>
      </c>
      <c r="J13" s="232">
        <v>100</v>
      </c>
      <c r="K13" s="232">
        <v>100</v>
      </c>
      <c r="L13" s="239">
        <v>4000</v>
      </c>
      <c r="M13" s="212" t="s">
        <v>232</v>
      </c>
      <c r="N13" s="181"/>
    </row>
    <row r="14" spans="2:14" x14ac:dyDescent="0.3">
      <c r="B14" s="222">
        <v>6</v>
      </c>
      <c r="C14" s="224" t="s">
        <v>233</v>
      </c>
      <c r="D14" s="206" t="s">
        <v>220</v>
      </c>
      <c r="E14" s="225" t="s">
        <v>234</v>
      </c>
      <c r="F14" s="223">
        <v>1</v>
      </c>
      <c r="G14" s="223">
        <v>210</v>
      </c>
      <c r="H14" s="223">
        <v>210</v>
      </c>
      <c r="I14" s="227">
        <v>10</v>
      </c>
      <c r="J14" s="223">
        <v>10</v>
      </c>
      <c r="K14" s="223">
        <v>10</v>
      </c>
      <c r="L14" s="237">
        <v>2100</v>
      </c>
      <c r="M14" s="211" t="s">
        <v>235</v>
      </c>
      <c r="N14" s="181"/>
    </row>
    <row r="15" spans="2:14" x14ac:dyDescent="0.3">
      <c r="B15" s="222">
        <v>7</v>
      </c>
      <c r="C15" s="224" t="s">
        <v>236</v>
      </c>
      <c r="D15" s="206"/>
      <c r="E15" s="225" t="s">
        <v>237</v>
      </c>
      <c r="F15" s="223">
        <v>2</v>
      </c>
      <c r="G15" s="215">
        <v>80</v>
      </c>
      <c r="H15" s="223">
        <v>40</v>
      </c>
      <c r="I15" s="227">
        <v>10</v>
      </c>
      <c r="J15" s="223">
        <v>100</v>
      </c>
      <c r="K15" s="223">
        <v>100</v>
      </c>
      <c r="L15" s="237">
        <v>4000</v>
      </c>
      <c r="M15" s="211" t="s">
        <v>238</v>
      </c>
      <c r="N15" s="181"/>
    </row>
    <row r="16" spans="2:14" x14ac:dyDescent="0.3">
      <c r="B16" s="180">
        <v>8</v>
      </c>
      <c r="C16" s="214"/>
      <c r="D16" s="206"/>
      <c r="E16" s="206" t="s">
        <v>239</v>
      </c>
      <c r="F16" s="206"/>
      <c r="G16" s="215"/>
      <c r="H16" s="206"/>
      <c r="I16" s="216"/>
      <c r="J16" s="206"/>
      <c r="K16" s="206"/>
      <c r="L16" s="238"/>
      <c r="M16" s="212"/>
      <c r="N16" s="181" t="s">
        <v>227</v>
      </c>
    </row>
    <row r="17" spans="2:14" x14ac:dyDescent="0.3">
      <c r="B17" s="180"/>
      <c r="C17" s="206" t="s">
        <v>240</v>
      </c>
      <c r="D17" s="206" t="s">
        <v>220</v>
      </c>
      <c r="E17" s="206" t="s">
        <v>241</v>
      </c>
      <c r="F17" s="206">
        <v>2</v>
      </c>
      <c r="G17" s="215">
        <v>260</v>
      </c>
      <c r="H17" s="215">
        <v>130</v>
      </c>
      <c r="I17" s="216">
        <v>20</v>
      </c>
      <c r="J17" s="206">
        <v>300</v>
      </c>
      <c r="K17" s="206">
        <v>300</v>
      </c>
      <c r="L17" s="238"/>
      <c r="M17" s="207"/>
      <c r="N17" s="181"/>
    </row>
    <row r="18" spans="2:14" ht="17.25" thickBot="1" x14ac:dyDescent="0.35">
      <c r="B18" s="167"/>
      <c r="C18" s="208" t="s">
        <v>240</v>
      </c>
      <c r="D18" s="208" t="s">
        <v>220</v>
      </c>
      <c r="E18" s="208" t="s">
        <v>242</v>
      </c>
      <c r="F18" s="208">
        <v>8</v>
      </c>
      <c r="G18" s="217">
        <v>1040</v>
      </c>
      <c r="H18" s="217">
        <v>130</v>
      </c>
      <c r="I18" s="218">
        <v>80</v>
      </c>
      <c r="J18" s="208">
        <v>300</v>
      </c>
      <c r="K18" s="208">
        <v>300</v>
      </c>
      <c r="L18" s="240">
        <v>39000</v>
      </c>
      <c r="M18" s="242"/>
      <c r="N18" s="181"/>
    </row>
    <row r="19" spans="2:14" x14ac:dyDescent="0.3">
      <c r="B19" s="181"/>
      <c r="C19" s="189"/>
      <c r="D19" s="194"/>
      <c r="E19" s="189"/>
      <c r="F19" s="181"/>
      <c r="G19" s="193"/>
      <c r="H19" s="193"/>
      <c r="I19" s="195"/>
      <c r="J19" s="181"/>
      <c r="K19" s="181"/>
      <c r="L19" s="193"/>
      <c r="M19" s="181"/>
      <c r="N19" s="181"/>
    </row>
    <row r="20" spans="2:14" ht="17.25" thickBot="1" x14ac:dyDescent="0.35">
      <c r="B20" s="196" t="s">
        <v>243</v>
      </c>
      <c r="C20" s="189"/>
      <c r="D20" s="194"/>
      <c r="E20" s="189"/>
      <c r="F20" s="194"/>
      <c r="G20" s="193"/>
      <c r="H20" s="193"/>
      <c r="I20" s="195"/>
      <c r="J20" s="194"/>
      <c r="K20" s="194"/>
      <c r="L20" s="193"/>
      <c r="M20" s="194"/>
      <c r="N20" s="194"/>
    </row>
    <row r="21" spans="2:14" ht="17.25" thickBot="1" x14ac:dyDescent="0.35">
      <c r="B21" s="184" t="s">
        <v>211</v>
      </c>
      <c r="C21" s="186" t="s">
        <v>35</v>
      </c>
      <c r="D21" s="186" t="s">
        <v>1</v>
      </c>
      <c r="E21" s="186" t="s">
        <v>212</v>
      </c>
      <c r="F21" s="186" t="s">
        <v>36</v>
      </c>
      <c r="G21" s="186" t="s">
        <v>213</v>
      </c>
      <c r="H21" s="191" t="s">
        <v>214</v>
      </c>
      <c r="I21" s="191" t="s">
        <v>215</v>
      </c>
      <c r="J21" s="191" t="s">
        <v>9</v>
      </c>
      <c r="K21" s="191" t="s">
        <v>216</v>
      </c>
      <c r="L21" s="191" t="s">
        <v>217</v>
      </c>
      <c r="M21" s="192" t="s">
        <v>218</v>
      </c>
      <c r="N21" s="181"/>
    </row>
    <row r="22" spans="2:14" x14ac:dyDescent="0.3">
      <c r="B22" s="197">
        <v>1</v>
      </c>
      <c r="C22" s="198" t="s">
        <v>244</v>
      </c>
      <c r="D22" s="200" t="s">
        <v>245</v>
      </c>
      <c r="E22" s="200" t="s">
        <v>246</v>
      </c>
      <c r="F22" s="198">
        <v>1</v>
      </c>
      <c r="G22" s="219">
        <v>270</v>
      </c>
      <c r="H22" s="198"/>
      <c r="I22" s="198">
        <v>20</v>
      </c>
      <c r="J22" s="198"/>
      <c r="K22" s="198">
        <v>20</v>
      </c>
      <c r="L22" s="236">
        <v>0</v>
      </c>
      <c r="M22" s="228" t="s">
        <v>247</v>
      </c>
      <c r="N22" s="181" t="s">
        <v>248</v>
      </c>
    </row>
    <row r="23" spans="2:14" x14ac:dyDescent="0.3">
      <c r="B23" s="204">
        <v>2</v>
      </c>
      <c r="C23" s="205"/>
      <c r="D23" s="185"/>
      <c r="E23" s="206" t="s">
        <v>249</v>
      </c>
      <c r="F23" s="185"/>
      <c r="G23" s="185"/>
      <c r="H23" s="188"/>
      <c r="I23" s="185"/>
      <c r="J23" s="185"/>
      <c r="K23" s="185"/>
      <c r="L23" s="243"/>
      <c r="M23" s="207"/>
      <c r="N23" s="181"/>
    </row>
    <row r="24" spans="2:14" x14ac:dyDescent="0.3">
      <c r="B24" s="180">
        <v>3</v>
      </c>
      <c r="C24" s="206" t="s">
        <v>250</v>
      </c>
      <c r="D24" s="185" t="s">
        <v>251</v>
      </c>
      <c r="E24" s="206" t="s">
        <v>250</v>
      </c>
      <c r="F24" s="185">
        <v>1</v>
      </c>
      <c r="G24" s="215">
        <v>200</v>
      </c>
      <c r="H24" s="188">
        <v>200</v>
      </c>
      <c r="I24" s="185">
        <v>10</v>
      </c>
      <c r="J24" s="185">
        <v>10</v>
      </c>
      <c r="K24" s="185">
        <v>10</v>
      </c>
      <c r="L24" s="237">
        <v>2000</v>
      </c>
      <c r="M24" s="211" t="s">
        <v>252</v>
      </c>
      <c r="N24" s="181"/>
    </row>
    <row r="25" spans="2:14" ht="17.25" thickBot="1" x14ac:dyDescent="0.35">
      <c r="B25" s="167"/>
      <c r="C25" s="208" t="s">
        <v>253</v>
      </c>
      <c r="D25" s="209" t="s">
        <v>251</v>
      </c>
      <c r="E25" s="208" t="s">
        <v>253</v>
      </c>
      <c r="F25" s="209">
        <v>1</v>
      </c>
      <c r="G25" s="217">
        <v>200</v>
      </c>
      <c r="H25" s="210">
        <v>200</v>
      </c>
      <c r="I25" s="209">
        <v>10</v>
      </c>
      <c r="J25" s="209">
        <v>10</v>
      </c>
      <c r="K25" s="209">
        <v>10</v>
      </c>
      <c r="L25" s="244">
        <v>2000</v>
      </c>
      <c r="M25" s="213" t="s">
        <v>254</v>
      </c>
      <c r="N25" s="181"/>
    </row>
    <row r="26" spans="2:14" x14ac:dyDescent="0.3">
      <c r="B26" s="181"/>
      <c r="C26" s="183" t="s">
        <v>255</v>
      </c>
      <c r="D26" s="220" t="s">
        <v>245</v>
      </c>
      <c r="E26" s="220" t="s">
        <v>256</v>
      </c>
      <c r="F26" s="181"/>
      <c r="G26" s="181"/>
      <c r="H26" s="221">
        <v>2200</v>
      </c>
      <c r="I26" s="181"/>
      <c r="J26" s="181"/>
      <c r="K26" s="181"/>
      <c r="L26" s="181"/>
      <c r="M26" s="181" t="s">
        <v>257</v>
      </c>
      <c r="N26" s="181"/>
    </row>
  </sheetData>
  <mergeCells count="2">
    <mergeCell ref="B24:B25"/>
    <mergeCell ref="B16:B1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Transformer</vt:lpstr>
      <vt:lpstr>Sheet3</vt:lpstr>
      <vt:lpstr>MOSFET</vt:lpstr>
      <vt:lpstr>Pipette</vt:lpstr>
      <vt:lpstr>0331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2018-03-31T09:50:36Z</dcterms:modified>
</cp:coreProperties>
</file>