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75" windowWidth="28035" windowHeight="12780"/>
  </bookViews>
  <sheets>
    <sheet name="Plasma_Gen_Transformer_SCH_V1.0" sheetId="1" r:id="rId1"/>
  </sheets>
  <definedNames>
    <definedName name="_xlnm._FilterDatabase" localSheetId="0">Plasma_Gen_Transformer_SCH_V1.0!$B$6:$R$6</definedName>
  </definedNames>
  <calcPr calcId="144525"/>
</workbook>
</file>

<file path=xl/calcChain.xml><?xml version="1.0" encoding="utf-8"?>
<calcChain xmlns="http://schemas.openxmlformats.org/spreadsheetml/2006/main">
  <c r="L34" i="1" l="1"/>
  <c r="J34" i="1"/>
  <c r="L33" i="1"/>
  <c r="J33" i="1"/>
  <c r="L32" i="1"/>
  <c r="J32" i="1"/>
  <c r="L31" i="1"/>
  <c r="J31" i="1"/>
  <c r="L30" i="1"/>
  <c r="J30" i="1"/>
  <c r="L29" i="1"/>
  <c r="J29" i="1"/>
  <c r="L23" i="1"/>
  <c r="J23" i="1"/>
  <c r="L22" i="1"/>
  <c r="J22" i="1"/>
  <c r="L21" i="1"/>
  <c r="J21" i="1"/>
  <c r="L20" i="1"/>
  <c r="J20" i="1"/>
  <c r="L19" i="1"/>
  <c r="J19" i="1"/>
  <c r="L18" i="1"/>
  <c r="J18" i="1"/>
  <c r="J25" i="1" l="1"/>
  <c r="J36" i="1"/>
  <c r="L40" i="1"/>
  <c r="L39" i="1"/>
  <c r="J40" i="1"/>
  <c r="J39" i="1"/>
  <c r="L12" i="1"/>
  <c r="L11" i="1"/>
  <c r="L10" i="1"/>
  <c r="L9" i="1"/>
  <c r="L8" i="1"/>
  <c r="L7" i="1"/>
  <c r="J12" i="1"/>
  <c r="J11" i="1"/>
  <c r="J10" i="1"/>
  <c r="J9" i="1"/>
  <c r="J7" i="1"/>
  <c r="J8" i="1"/>
  <c r="J14" i="1" l="1"/>
  <c r="L14" i="1"/>
  <c r="L41" i="1"/>
  <c r="J41" i="1"/>
</calcChain>
</file>

<file path=xl/sharedStrings.xml><?xml version="1.0" encoding="utf-8"?>
<sst xmlns="http://schemas.openxmlformats.org/spreadsheetml/2006/main" count="273" uniqueCount="97">
  <si>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</si>
  <si>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</si>
  <si>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</si>
  <si>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</si>
  <si>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</si>
  <si>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</si>
  <si>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</si>
  <si>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</si>
  <si>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</si>
  <si>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</si>
  <si>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</si>
  <si>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MVG16VC220MF80</t>
  </si>
  <si>
    <t>SAMYOUNG</t>
  </si>
  <si>
    <t>220uF 16V ALUMINUM CAPACITORS 6.3pi</t>
  </si>
  <si>
    <t>7.7mm</t>
  </si>
  <si>
    <t>6.6x6.6</t>
  </si>
  <si>
    <t>C-1005</t>
  </si>
  <si>
    <t>0.1uF</t>
  </si>
  <si>
    <t>MURATA</t>
  </si>
  <si>
    <t>GRM155R71C104KA88D</t>
  </si>
  <si>
    <t>CAP CER 0.1uF 16V 10% X7R 0402</t>
  </si>
  <si>
    <t>0.55mm</t>
  </si>
  <si>
    <t>1.0x0.5</t>
  </si>
  <si>
    <t>R-1005</t>
  </si>
  <si>
    <t>100K</t>
  </si>
  <si>
    <t>WALSIN</t>
  </si>
  <si>
    <t>WR04X1003FTL</t>
  </si>
  <si>
    <t>RES SMD 100K OHM 1% 1/16W 0402</t>
  </si>
  <si>
    <t>0.40mm</t>
  </si>
  <si>
    <t>NTD5802N</t>
  </si>
  <si>
    <t>ON Semiconductor</t>
  </si>
  <si>
    <t>Power MOSFET 40V, Single N-Channel, 101A DPAK</t>
  </si>
  <si>
    <t>2.38mm</t>
  </si>
  <si>
    <t>6.73x6.22</t>
  </si>
  <si>
    <t>53398-0471</t>
  </si>
  <si>
    <t>Molex</t>
  </si>
  <si>
    <t>J2</t>
  </si>
  <si>
    <t>4.2mm</t>
  </si>
  <si>
    <t>12512WS-04B</t>
  </si>
  <si>
    <t>7.5x3.6</t>
  </si>
  <si>
    <t>PAD_5X5</t>
  </si>
  <si>
    <t>P1</t>
  </si>
  <si>
    <t>HOLE3.0</t>
  </si>
  <si>
    <t>CTX2106XX-R</t>
  </si>
  <si>
    <t>COOPER Bussmann</t>
  </si>
  <si>
    <t>TRANSFORMER CCFL 6W</t>
  </si>
  <si>
    <t>7.1mm</t>
  </si>
  <si>
    <t>26x16.5</t>
  </si>
  <si>
    <t xml:space="preserve"> Part Type Report1 for Plasma_Gen_Transformer_SCH_V1.0_20180203.sch on 2018-02-03 오후 10:52:04</t>
  </si>
  <si>
    <t xml:space="preserve"> Design Part Type count: 7</t>
  </si>
  <si>
    <t>5.0x5.0</t>
    <phoneticPr fontId="19" type="noConversion"/>
  </si>
  <si>
    <t>PCB Solder PAD 5x5</t>
    <phoneticPr fontId="19" type="noConversion"/>
  </si>
  <si>
    <t>Unit Cost</t>
  </si>
  <si>
    <t>Cost</t>
  </si>
  <si>
    <t>MOQ</t>
  </si>
  <si>
    <t>50058-8000</t>
  </si>
  <si>
    <t>CRIMP TERMINAL 51021용 (1.25mm) AWG 28,30,32</t>
  </si>
  <si>
    <t>1.25mm 4-Pin Housing, Female</t>
    <phoneticPr fontId="19" type="noConversion"/>
  </si>
  <si>
    <t>51021-0400</t>
    <phoneticPr fontId="19" type="noConversion"/>
  </si>
  <si>
    <t>Agency</t>
    <phoneticPr fontId="19" type="noConversion"/>
  </si>
  <si>
    <t>디바이스마트</t>
    <phoneticPr fontId="19" type="noConversion"/>
  </si>
  <si>
    <t>ICbanQ</t>
  </si>
  <si>
    <t>-</t>
    <phoneticPr fontId="19" type="noConversion"/>
  </si>
  <si>
    <t>1.25mm 4-Pin SMD Straght 1A HEADER</t>
    <phoneticPr fontId="19" type="noConversion"/>
  </si>
  <si>
    <t>구매수량</t>
  </si>
  <si>
    <t>2,2,2</t>
    <phoneticPr fontId="19" type="noConversion"/>
  </si>
  <si>
    <t>NVMFS5C450NL</t>
  </si>
  <si>
    <t xml:space="preserve">ON Semiconductor </t>
  </si>
  <si>
    <t>40V, 2.8mOhm , 110A, Single N−Channel Power MOSFET</t>
  </si>
  <si>
    <t>Q1,Q2</t>
  </si>
  <si>
    <t>T491D227K016AT</t>
  </si>
  <si>
    <t>220uF/16V</t>
  </si>
  <si>
    <t>KEMET</t>
  </si>
  <si>
    <t>Tantal Capacitor 220uF/16V Case-D 7343 size</t>
  </si>
  <si>
    <t>C7</t>
  </si>
  <si>
    <t>C1</t>
    <phoneticPr fontId="19" type="noConversion"/>
  </si>
  <si>
    <t>C3</t>
    <phoneticPr fontId="19" type="noConversion"/>
  </si>
  <si>
    <t>C2</t>
    <phoneticPr fontId="19" type="noConversion"/>
  </si>
  <si>
    <t>C6</t>
    <phoneticPr fontId="19" type="noConversion"/>
  </si>
  <si>
    <t>C4</t>
    <phoneticPr fontId="19" type="noConversion"/>
  </si>
  <si>
    <t>R1,R2</t>
    <phoneticPr fontId="19" type="noConversion"/>
  </si>
  <si>
    <t>R3,R4</t>
    <phoneticPr fontId="19" type="noConversion"/>
  </si>
  <si>
    <t>R5,R6</t>
    <phoneticPr fontId="19" type="noConversion"/>
  </si>
  <si>
    <t>Q3,Q4</t>
    <phoneticPr fontId="19" type="noConversion"/>
  </si>
  <si>
    <t>Q5,Q6</t>
    <phoneticPr fontId="19" type="noConversion"/>
  </si>
  <si>
    <t>J3</t>
    <phoneticPr fontId="19" type="noConversion"/>
  </si>
  <si>
    <t>J1</t>
    <phoneticPr fontId="19" type="noConversion"/>
  </si>
  <si>
    <t>TX1</t>
    <phoneticPr fontId="19" type="noConversion"/>
  </si>
  <si>
    <t>TX2</t>
    <phoneticPr fontId="19" type="noConversion"/>
  </si>
  <si>
    <t>TX3</t>
    <phoneticPr fontId="19" type="noConversion"/>
  </si>
  <si>
    <t>P2</t>
    <phoneticPr fontId="19" type="noConversion"/>
  </si>
  <si>
    <t>P3</t>
    <phoneticPr fontId="19" type="noConversion"/>
  </si>
  <si>
    <t>PCB Solder PAD 3x3</t>
    <phoneticPr fontId="19" type="noConversion"/>
  </si>
  <si>
    <t>CTX210609-R</t>
  </si>
  <si>
    <t>Type A</t>
    <phoneticPr fontId="19" type="noConversion"/>
  </si>
  <si>
    <t>Type B</t>
    <phoneticPr fontId="19" type="noConversion"/>
  </si>
  <si>
    <t>Type C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</si>
</sst>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5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2" fillId="0" borderId="0"/>
  </cellStyleXfs>
  <cellXfs count="97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33" borderId="12" xfId="0" applyFill="1" applyBorder="1">
      <alignment vertical="center"/>
    </xf>
    <xf numFmtId="0" fontId="0" fillId="35" borderId="16" xfId="0" applyFill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18" fillId="0" borderId="12" xfId="48" applyFont="1" applyFill="1" applyBorder="1" applyAlignment="1">
      <alignment horizontal="center"/>
    </xf>
    <xf numFmtId="0" fontId="0" fillId="33" borderId="15" xfId="0" applyFill="1" applyBorder="1">
      <alignment vertical="center"/>
    </xf>
    <xf numFmtId="0" fontId="18" fillId="0" borderId="17" xfId="48" applyFont="1" applyFill="1" applyBorder="1" applyAlignment="1">
      <alignment horizontal="center"/>
    </xf>
    <xf numFmtId="41" fontId="0" fillId="0" borderId="14" xfId="1" applyFont="1" applyBorder="1" applyAlignment="1">
      <alignment horizontal="center" vertical="center"/>
    </xf>
    <xf numFmtId="0" fontId="18" fillId="0" borderId="14" xfId="48" applyFont="1" applyFill="1" applyBorder="1" applyAlignment="1">
      <alignment horizontal="center"/>
    </xf>
    <xf numFmtId="0" fontId="0" fillId="35" borderId="17" xfId="0" applyFill="1" applyBorder="1">
      <alignment vertical="center"/>
    </xf>
    <xf numFmtId="49" fontId="18" fillId="34" borderId="19" xfId="0" applyNumberFormat="1" applyFont="1" applyFill="1" applyBorder="1" applyAlignment="1">
      <alignment horizontal="center" vertical="center"/>
    </xf>
    <xf numFmtId="0" fontId="0" fillId="35" borderId="16" xfId="0" applyFill="1" applyBorder="1">
      <alignment vertical="center"/>
    </xf>
    <xf numFmtId="49" fontId="18" fillId="34" borderId="19" xfId="0" applyNumberFormat="1" applyFont="1" applyFill="1" applyBorder="1" applyAlignment="1">
      <alignment horizontal="center" vertical="center"/>
    </xf>
    <xf numFmtId="49" fontId="18" fillId="34" borderId="19" xfId="0" applyNumberFormat="1" applyFont="1" applyFill="1" applyBorder="1" applyAlignment="1">
      <alignment horizontal="center" vertical="center"/>
    </xf>
    <xf numFmtId="49" fontId="18" fillId="34" borderId="19" xfId="0" applyNumberFormat="1" applyFont="1" applyFill="1" applyBorder="1" applyAlignment="1">
      <alignment horizontal="center" vertical="center"/>
    </xf>
    <xf numFmtId="49" fontId="18" fillId="34" borderId="19" xfId="0" applyNumberFormat="1" applyFont="1" applyFill="1" applyBorder="1" applyAlignment="1">
      <alignment horizontal="center" vertical="center"/>
    </xf>
    <xf numFmtId="49" fontId="18" fillId="34" borderId="19" xfId="0" applyNumberFormat="1" applyFont="1" applyFill="1" applyBorder="1" applyAlignment="1">
      <alignment horizontal="center" vertical="center"/>
    </xf>
    <xf numFmtId="49" fontId="18" fillId="34" borderId="19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34" borderId="19" xfId="0" applyNumberFormat="1" applyFont="1" applyFill="1" applyBorder="1" applyAlignment="1">
      <alignment horizontal="center" vertical="center"/>
    </xf>
    <xf numFmtId="49" fontId="18" fillId="34" borderId="20" xfId="0" applyNumberFormat="1" applyFont="1" applyFill="1" applyBorder="1" applyAlignment="1">
      <alignment horizontal="center" vertical="center"/>
    </xf>
    <xf numFmtId="49" fontId="18" fillId="34" borderId="19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35" borderId="16" xfId="0" applyFill="1" applyBorder="1" applyAlignment="1">
      <alignment horizontal="center" vertical="center"/>
    </xf>
    <xf numFmtId="0" fontId="0" fillId="35" borderId="21" xfId="0" applyFill="1" applyBorder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49" fontId="18" fillId="34" borderId="18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1" fontId="18" fillId="0" borderId="0" xfId="0" applyNumberFormat="1" applyFont="1">
      <alignment vertical="center"/>
    </xf>
    <xf numFmtId="0" fontId="0" fillId="0" borderId="11" xfId="0" quotePrefix="1" applyBorder="1" applyAlignment="1">
      <alignment horizontal="center" vertical="center"/>
    </xf>
    <xf numFmtId="0" fontId="0" fillId="0" borderId="0" xfId="0">
      <alignment vertical="center"/>
    </xf>
    <xf numFmtId="41" fontId="0" fillId="0" borderId="14" xfId="1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1" xfId="1" applyFont="1" applyBorder="1">
      <alignment vertical="center"/>
    </xf>
    <xf numFmtId="0" fontId="0" fillId="0" borderId="10" xfId="0" applyBorder="1">
      <alignment vertical="center"/>
    </xf>
    <xf numFmtId="41" fontId="0" fillId="0" borderId="16" xfId="1" applyFont="1" applyBorder="1">
      <alignment vertical="center"/>
    </xf>
    <xf numFmtId="49" fontId="18" fillId="34" borderId="18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49" fontId="18" fillId="34" borderId="19" xfId="0" applyNumberFormat="1" applyFont="1" applyFill="1" applyBorder="1" applyAlignment="1">
      <alignment horizontal="center" vertical="center"/>
    </xf>
    <xf numFmtId="0" fontId="0" fillId="33" borderId="14" xfId="0" applyFill="1" applyBorder="1">
      <alignment vertical="center"/>
    </xf>
    <xf numFmtId="0" fontId="0" fillId="0" borderId="21" xfId="0" applyBorder="1">
      <alignment vertical="center"/>
    </xf>
    <xf numFmtId="0" fontId="0" fillId="0" borderId="16" xfId="0" quotePrefix="1" applyBorder="1" applyAlignment="1">
      <alignment horizontal="center" vertical="center"/>
    </xf>
    <xf numFmtId="41" fontId="18" fillId="0" borderId="0" xfId="0" applyNumberFormat="1" applyFont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0" fontId="18" fillId="0" borderId="14" xfId="48" applyFont="1" applyBorder="1" applyAlignment="1">
      <alignment horizontal="center"/>
    </xf>
    <xf numFmtId="0" fontId="18" fillId="0" borderId="11" xfId="48" applyFont="1" applyFill="1" applyBorder="1" applyAlignment="1">
      <alignment horizontal="center"/>
    </xf>
    <xf numFmtId="41" fontId="18" fillId="0" borderId="14" xfId="1" applyFont="1" applyBorder="1" applyAlignment="1">
      <alignment horizontal="center" vertical="center"/>
    </xf>
    <xf numFmtId="0" fontId="21" fillId="0" borderId="11" xfId="48" applyFill="1" applyBorder="1" applyAlignment="1">
      <alignment horizontal="center"/>
    </xf>
    <xf numFmtId="0" fontId="21" fillId="0" borderId="16" xfId="48" applyFill="1" applyBorder="1" applyAlignment="1">
      <alignment horizontal="center"/>
    </xf>
    <xf numFmtId="0" fontId="21" fillId="0" borderId="14" xfId="48" applyFill="1" applyBorder="1" applyAlignment="1">
      <alignment horizontal="center"/>
    </xf>
    <xf numFmtId="0" fontId="21" fillId="0" borderId="16" xfId="48" applyFill="1" applyBorder="1"/>
    <xf numFmtId="0" fontId="18" fillId="34" borderId="19" xfId="48" applyFont="1" applyFill="1" applyBorder="1" applyAlignment="1">
      <alignment horizontal="center" vertical="center"/>
    </xf>
    <xf numFmtId="0" fontId="18" fillId="34" borderId="20" xfId="48" applyFont="1" applyFill="1" applyBorder="1" applyAlignment="1">
      <alignment horizontal="center" vertical="center"/>
    </xf>
    <xf numFmtId="0" fontId="21" fillId="0" borderId="11" xfId="48" applyFill="1" applyBorder="1"/>
    <xf numFmtId="0" fontId="0" fillId="33" borderId="14" xfId="0" applyFill="1" applyBorder="1" applyAlignment="1">
      <alignment horizontal="center" vertical="center"/>
    </xf>
    <xf numFmtId="0" fontId="21" fillId="33" borderId="14" xfId="48" applyFill="1" applyBorder="1" applyAlignment="1">
      <alignment horizontal="center"/>
    </xf>
    <xf numFmtId="41" fontId="0" fillId="33" borderId="14" xfId="1" applyFont="1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 applyAlignment="1">
      <alignment horizontal="center" vertical="center"/>
    </xf>
    <xf numFmtId="41" fontId="0" fillId="33" borderId="11" xfId="1" applyFont="1" applyFill="1" applyBorder="1">
      <alignment vertical="center"/>
    </xf>
    <xf numFmtId="0" fontId="0" fillId="33" borderId="11" xfId="0" applyFill="1" applyBorder="1">
      <alignment vertical="center"/>
    </xf>
    <xf numFmtId="41" fontId="0" fillId="33" borderId="11" xfId="1" applyFont="1" applyFill="1" applyBorder="1" applyAlignment="1">
      <alignment horizontal="center" vertical="center"/>
    </xf>
    <xf numFmtId="0" fontId="0" fillId="33" borderId="11" xfId="0" applyFill="1" applyBorder="1" applyAlignment="1">
      <alignment horizontal="right" vertical="center"/>
    </xf>
    <xf numFmtId="0" fontId="18" fillId="33" borderId="11" xfId="48" applyFont="1" applyFill="1" applyBorder="1" applyAlignment="1">
      <alignment horizontal="center"/>
    </xf>
    <xf numFmtId="0" fontId="21" fillId="33" borderId="14" xfId="48" applyFill="1" applyBorder="1"/>
    <xf numFmtId="0" fontId="1" fillId="33" borderId="13" xfId="46" applyFont="1" applyFill="1" applyBorder="1" applyAlignment="1">
      <alignment horizontal="left" vertical="center"/>
    </xf>
    <xf numFmtId="0" fontId="18" fillId="33" borderId="14" xfId="48" applyFont="1" applyFill="1" applyBorder="1" applyAlignment="1">
      <alignment horizontal="center"/>
    </xf>
    <xf numFmtId="0" fontId="0" fillId="33" borderId="14" xfId="0" applyFill="1" applyBorder="1" applyAlignment="1">
      <alignment horizontal="right" vertical="center"/>
    </xf>
    <xf numFmtId="0" fontId="0" fillId="35" borderId="24" xfId="0" applyFill="1" applyBorder="1">
      <alignment vertical="center"/>
    </xf>
    <xf numFmtId="0" fontId="0" fillId="33" borderId="13" xfId="0" applyFill="1" applyBorder="1">
      <alignment vertical="center"/>
    </xf>
    <xf numFmtId="0" fontId="21" fillId="0" borderId="14" xfId="48" applyFill="1" applyBorder="1" applyAlignment="1">
      <alignment horizontal="center"/>
    </xf>
    <xf numFmtId="0" fontId="18" fillId="34" borderId="19" xfId="48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33" borderId="0" xfId="0" applyFill="1">
      <alignment vertical="center"/>
    </xf>
    <xf numFmtId="0" fontId="1" fillId="33" borderId="23" xfId="46" applyFont="1" applyFill="1" applyBorder="1">
      <alignment vertical="center"/>
    </xf>
    <xf numFmtId="41" fontId="21" fillId="33" borderId="0" xfId="47" applyFont="1" applyFill="1" applyAlignment="1">
      <alignment horizontal="right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41" fontId="21" fillId="0" borderId="14" xfId="47" applyFont="1" applyFill="1" applyBorder="1" applyAlignment="1"/>
    <xf numFmtId="41" fontId="21" fillId="0" borderId="14" xfId="47" applyFont="1" applyFill="1" applyBorder="1" applyAlignment="1"/>
    <xf numFmtId="41" fontId="21" fillId="0" borderId="14" xfId="47" applyFont="1" applyFill="1" applyBorder="1" applyAlignment="1"/>
    <xf numFmtId="0" fontId="21" fillId="0" borderId="13" xfId="48" applyFill="1" applyBorder="1" applyAlignment="1">
      <alignment horizontal="left"/>
    </xf>
    <xf numFmtId="0" fontId="21" fillId="0" borderId="14" xfId="48" applyFill="1" applyBorder="1" applyAlignment="1">
      <alignment horizontal="left"/>
    </xf>
  </cellXfs>
  <cellStyles count="54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메모 2" xfId="44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9"/>
    <cellStyle name="쉼표 [0] 2 2" xfId="51"/>
    <cellStyle name="쉼표 [0] 3" xfId="50"/>
    <cellStyle name="쉼표 [0] 4" xfId="45"/>
    <cellStyle name="쉼표 [0] 5" xfId="47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2"/>
    <cellStyle name="제목 6" xfId="43"/>
    <cellStyle name="좋음" xfId="7" builtinId="26" customBuiltin="1"/>
    <cellStyle name="출력" xfId="11" builtinId="21" customBuiltin="1"/>
    <cellStyle name="표준" xfId="0" builtinId="0"/>
    <cellStyle name="표준 10" xfId="53"/>
    <cellStyle name="표준 2" xfId="46"/>
    <cellStyle name="표준 3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1"/>
  <sheetViews>
    <sheetView tabSelected="1" topLeftCell="A13" workbookViewId="0">
      <selection activeCell="E44" sqref="E44"/>
    </sheetView>
  </sheetViews>
  <sheetFormatPr defaultRowHeight="16.5" x14ac:dyDescent="0.3"/>
  <cols>
    <col min="1" max="1" width="4" customWidth="1"/>
    <col min="2" max="2" width="4.875" customWidth="1"/>
    <col min="3" max="3" width="18.875" bestFit="1" customWidth="1"/>
    <col min="4" max="4" width="19.375" bestFit="1" customWidth="1"/>
    <col min="5" max="5" width="23.125" bestFit="1" customWidth="1"/>
    <col min="6" max="6" width="49.125" bestFit="1" customWidth="1"/>
    <col min="7" max="7" width="16.625" bestFit="1" customWidth="1"/>
    <col min="8" max="8" width="7.5" style="46" bestFit="1" customWidth="1"/>
    <col min="10" max="10" width="9.375" style="19" bestFit="1" customWidth="1"/>
    <col min="11" max="11" width="9" style="19"/>
    <col min="12" max="12" width="9" style="27"/>
    <col min="13" max="13" width="14.75" style="46" bestFit="1" customWidth="1"/>
    <col min="14" max="14" width="14.75" style="46" customWidth="1"/>
    <col min="15" max="15" width="9.125" bestFit="1" customWidth="1"/>
    <col min="16" max="16" width="9.75" bestFit="1" customWidth="1"/>
    <col min="17" max="18" width="18.875" bestFit="1" customWidth="1"/>
  </cols>
  <sheetData>
    <row r="1" spans="2:18" s="1" customFormat="1" x14ac:dyDescent="0.3">
      <c r="B1" s="1" t="s">
        <v>48</v>
      </c>
      <c r="H1" s="45"/>
      <c r="J1" s="20"/>
      <c r="K1" s="20"/>
      <c r="L1" s="28"/>
      <c r="M1" s="45"/>
      <c r="N1" s="45"/>
    </row>
    <row r="4" spans="2:18" s="85" customFormat="1" x14ac:dyDescent="0.3">
      <c r="H4" s="46"/>
      <c r="M4" s="46"/>
      <c r="N4" s="46"/>
    </row>
    <row r="5" spans="2:18" ht="17.25" thickBot="1" x14ac:dyDescent="0.35">
      <c r="B5" s="86" t="s">
        <v>94</v>
      </c>
    </row>
    <row r="6" spans="2:18" ht="17.25" thickBot="1" x14ac:dyDescent="0.35">
      <c r="B6" s="32" t="s">
        <v>0</v>
      </c>
      <c r="C6" s="11" t="s">
        <v>2</v>
      </c>
      <c r="D6" s="13" t="s">
        <v>3</v>
      </c>
      <c r="E6" s="13" t="s">
        <v>4</v>
      </c>
      <c r="F6" s="14" t="s">
        <v>5</v>
      </c>
      <c r="G6" s="15" t="s">
        <v>7</v>
      </c>
      <c r="H6" s="50" t="s">
        <v>6</v>
      </c>
      <c r="I6" s="16" t="s">
        <v>52</v>
      </c>
      <c r="J6" s="23" t="s">
        <v>53</v>
      </c>
      <c r="K6" s="50" t="s">
        <v>54</v>
      </c>
      <c r="L6" s="50" t="s">
        <v>53</v>
      </c>
      <c r="M6" s="50" t="s">
        <v>59</v>
      </c>
      <c r="N6" s="63" t="s">
        <v>64</v>
      </c>
      <c r="O6" s="17" t="s">
        <v>10</v>
      </c>
      <c r="P6" s="18" t="s">
        <v>8</v>
      </c>
      <c r="Q6" s="21" t="s">
        <v>1</v>
      </c>
      <c r="R6" s="22" t="s">
        <v>9</v>
      </c>
    </row>
    <row r="7" spans="2:18" x14ac:dyDescent="0.3">
      <c r="B7" s="31">
        <v>1</v>
      </c>
      <c r="C7" s="30" t="s">
        <v>11</v>
      </c>
      <c r="D7" s="30" t="s">
        <v>12</v>
      </c>
      <c r="E7" s="30" t="s">
        <v>11</v>
      </c>
      <c r="F7" s="90" t="s">
        <v>13</v>
      </c>
      <c r="G7" s="40" t="s">
        <v>75</v>
      </c>
      <c r="H7" s="39">
        <v>1</v>
      </c>
      <c r="I7" s="41">
        <v>90</v>
      </c>
      <c r="J7" s="41">
        <f>H7*I7</f>
        <v>90</v>
      </c>
      <c r="K7" s="30">
        <v>10</v>
      </c>
      <c r="L7" s="41">
        <f t="shared" ref="L7:L12" si="0">IF(H7&gt;K7,H7*I7,K7*I7)</f>
        <v>900</v>
      </c>
      <c r="M7" s="55" t="s">
        <v>60</v>
      </c>
      <c r="N7" s="57">
        <v>50</v>
      </c>
      <c r="O7" s="24" t="s">
        <v>15</v>
      </c>
      <c r="P7" s="24" t="s">
        <v>14</v>
      </c>
      <c r="Q7" s="30" t="s">
        <v>11</v>
      </c>
      <c r="R7" s="2" t="s">
        <v>11</v>
      </c>
    </row>
    <row r="8" spans="2:18" x14ac:dyDescent="0.3">
      <c r="B8" s="29">
        <v>2</v>
      </c>
      <c r="C8" s="33" t="s">
        <v>17</v>
      </c>
      <c r="D8" s="33" t="s">
        <v>18</v>
      </c>
      <c r="E8" s="33" t="s">
        <v>19</v>
      </c>
      <c r="F8" s="91" t="s">
        <v>20</v>
      </c>
      <c r="G8" s="33" t="s">
        <v>77</v>
      </c>
      <c r="H8" s="47">
        <v>1</v>
      </c>
      <c r="I8" s="38">
        <v>10</v>
      </c>
      <c r="J8" s="38">
        <f>H8*I8</f>
        <v>10</v>
      </c>
      <c r="K8" s="33">
        <v>100</v>
      </c>
      <c r="L8" s="38">
        <f t="shared" si="0"/>
        <v>1000</v>
      </c>
      <c r="M8" s="8"/>
      <c r="N8" s="58"/>
      <c r="O8" s="4" t="s">
        <v>22</v>
      </c>
      <c r="P8" s="4" t="s">
        <v>21</v>
      </c>
      <c r="Q8" s="33" t="s">
        <v>16</v>
      </c>
      <c r="R8" s="34" t="s">
        <v>16</v>
      </c>
    </row>
    <row r="9" spans="2:18" x14ac:dyDescent="0.3">
      <c r="B9" s="29">
        <v>3</v>
      </c>
      <c r="C9" s="33" t="s">
        <v>24</v>
      </c>
      <c r="D9" s="33" t="s">
        <v>25</v>
      </c>
      <c r="E9" s="33" t="s">
        <v>26</v>
      </c>
      <c r="F9" s="91" t="s">
        <v>27</v>
      </c>
      <c r="G9" s="33" t="s">
        <v>80</v>
      </c>
      <c r="H9" s="47">
        <v>2</v>
      </c>
      <c r="I9" s="38">
        <v>10</v>
      </c>
      <c r="J9" s="38">
        <f t="shared" ref="J9:J12" si="1">H9*I9</f>
        <v>20</v>
      </c>
      <c r="K9" s="33">
        <v>100</v>
      </c>
      <c r="L9" s="38">
        <f t="shared" si="0"/>
        <v>1000</v>
      </c>
      <c r="M9" s="8"/>
      <c r="N9" s="58"/>
      <c r="O9" s="4" t="s">
        <v>22</v>
      </c>
      <c r="P9" s="4" t="s">
        <v>28</v>
      </c>
      <c r="Q9" s="33" t="s">
        <v>23</v>
      </c>
      <c r="R9" s="34" t="s">
        <v>23</v>
      </c>
    </row>
    <row r="10" spans="2:18" x14ac:dyDescent="0.3">
      <c r="B10" s="29">
        <v>4</v>
      </c>
      <c r="C10" s="33" t="s">
        <v>29</v>
      </c>
      <c r="D10" s="33" t="s">
        <v>30</v>
      </c>
      <c r="E10" s="33" t="s">
        <v>29</v>
      </c>
      <c r="F10" s="91" t="s">
        <v>31</v>
      </c>
      <c r="G10" s="33" t="s">
        <v>69</v>
      </c>
      <c r="H10" s="47">
        <v>2</v>
      </c>
      <c r="I10" s="38">
        <v>1260</v>
      </c>
      <c r="J10" s="38">
        <f t="shared" si="1"/>
        <v>2520</v>
      </c>
      <c r="K10" s="33">
        <v>1</v>
      </c>
      <c r="L10" s="38">
        <f t="shared" si="0"/>
        <v>2520</v>
      </c>
      <c r="M10" s="61" t="s">
        <v>61</v>
      </c>
      <c r="N10" s="9">
        <v>10</v>
      </c>
      <c r="O10" s="4" t="s">
        <v>33</v>
      </c>
      <c r="P10" s="4" t="s">
        <v>32</v>
      </c>
      <c r="Q10" s="33" t="s">
        <v>29</v>
      </c>
      <c r="R10" s="6" t="s">
        <v>29</v>
      </c>
    </row>
    <row r="11" spans="2:18" x14ac:dyDescent="0.3">
      <c r="B11" s="29">
        <v>5</v>
      </c>
      <c r="C11" s="33" t="s">
        <v>34</v>
      </c>
      <c r="D11" s="33" t="s">
        <v>35</v>
      </c>
      <c r="E11" s="33" t="s">
        <v>34</v>
      </c>
      <c r="F11" s="91" t="s">
        <v>63</v>
      </c>
      <c r="G11" s="33" t="s">
        <v>86</v>
      </c>
      <c r="H11" s="47">
        <v>1</v>
      </c>
      <c r="I11" s="38">
        <v>130</v>
      </c>
      <c r="J11" s="38">
        <f t="shared" si="1"/>
        <v>130</v>
      </c>
      <c r="K11" s="33">
        <v>100</v>
      </c>
      <c r="L11" s="38">
        <f t="shared" si="0"/>
        <v>13000</v>
      </c>
      <c r="M11" s="61" t="s">
        <v>61</v>
      </c>
      <c r="N11" s="56">
        <v>100</v>
      </c>
      <c r="O11" s="4" t="s">
        <v>39</v>
      </c>
      <c r="P11" s="4" t="s">
        <v>37</v>
      </c>
      <c r="Q11" s="33" t="s">
        <v>34</v>
      </c>
      <c r="R11" s="6" t="s">
        <v>38</v>
      </c>
    </row>
    <row r="12" spans="2:18" x14ac:dyDescent="0.3">
      <c r="B12" s="29">
        <v>6</v>
      </c>
      <c r="C12" s="96" t="s">
        <v>93</v>
      </c>
      <c r="D12" s="33" t="s">
        <v>44</v>
      </c>
      <c r="E12" s="95" t="s">
        <v>93</v>
      </c>
      <c r="F12" s="91" t="s">
        <v>45</v>
      </c>
      <c r="G12" s="33" t="s">
        <v>87</v>
      </c>
      <c r="H12" s="47">
        <v>1</v>
      </c>
      <c r="I12" s="92">
        <v>11090</v>
      </c>
      <c r="J12" s="38">
        <f t="shared" si="1"/>
        <v>11090</v>
      </c>
      <c r="K12" s="33">
        <v>1</v>
      </c>
      <c r="L12" s="38">
        <f t="shared" si="0"/>
        <v>11090</v>
      </c>
      <c r="M12" s="61" t="s">
        <v>61</v>
      </c>
      <c r="N12" s="9" t="s">
        <v>65</v>
      </c>
      <c r="O12" s="4" t="s">
        <v>47</v>
      </c>
      <c r="P12" s="4" t="s">
        <v>46</v>
      </c>
      <c r="Q12" s="33" t="s">
        <v>43</v>
      </c>
      <c r="R12" s="51" t="s">
        <v>43</v>
      </c>
    </row>
    <row r="13" spans="2:18" ht="17.25" thickBot="1" x14ac:dyDescent="0.35">
      <c r="B13" s="26">
        <v>7</v>
      </c>
      <c r="C13" s="12"/>
      <c r="D13" s="12"/>
      <c r="E13" s="12"/>
      <c r="F13" s="80" t="s">
        <v>92</v>
      </c>
      <c r="G13" s="12" t="s">
        <v>41</v>
      </c>
      <c r="H13" s="25">
        <v>1</v>
      </c>
      <c r="I13" s="12"/>
      <c r="J13" s="12"/>
      <c r="K13" s="12"/>
      <c r="L13" s="12"/>
      <c r="M13" s="25"/>
      <c r="N13" s="25"/>
      <c r="O13" s="3" t="s">
        <v>50</v>
      </c>
      <c r="P13" s="3"/>
      <c r="Q13" s="12" t="s">
        <v>40</v>
      </c>
      <c r="R13" s="10" t="s">
        <v>42</v>
      </c>
    </row>
    <row r="14" spans="2:18" x14ac:dyDescent="0.3">
      <c r="B14" s="1" t="s">
        <v>49</v>
      </c>
      <c r="J14" s="35">
        <f>SUM(J7:J13)</f>
        <v>13860</v>
      </c>
      <c r="L14" s="35">
        <f>SUM(L7:L13)</f>
        <v>29510</v>
      </c>
      <c r="M14" s="54"/>
      <c r="N14" s="54"/>
    </row>
    <row r="15" spans="2:18" s="1" customFormat="1" x14ac:dyDescent="0.3">
      <c r="H15" s="45"/>
      <c r="J15" s="20"/>
      <c r="K15" s="20"/>
      <c r="L15" s="28"/>
      <c r="M15" s="45"/>
      <c r="N15" s="45"/>
    </row>
    <row r="16" spans="2:18" ht="17.25" thickBot="1" x14ac:dyDescent="0.35">
      <c r="B16" s="86" t="s">
        <v>95</v>
      </c>
    </row>
    <row r="17" spans="2:18" s="37" customFormat="1" ht="17.25" thickBot="1" x14ac:dyDescent="0.35">
      <c r="B17" s="44" t="s">
        <v>0</v>
      </c>
      <c r="C17" s="50" t="s">
        <v>2</v>
      </c>
      <c r="D17" s="50" t="s">
        <v>3</v>
      </c>
      <c r="E17" s="50" t="s">
        <v>4</v>
      </c>
      <c r="F17" s="50" t="s">
        <v>5</v>
      </c>
      <c r="G17" s="50" t="s">
        <v>7</v>
      </c>
      <c r="H17" s="50" t="s">
        <v>6</v>
      </c>
      <c r="I17" s="50" t="s">
        <v>52</v>
      </c>
      <c r="J17" s="50" t="s">
        <v>53</v>
      </c>
      <c r="K17" s="50" t="s">
        <v>54</v>
      </c>
      <c r="L17" s="50" t="s">
        <v>53</v>
      </c>
      <c r="M17" s="50" t="s">
        <v>59</v>
      </c>
      <c r="N17" s="63" t="s">
        <v>64</v>
      </c>
      <c r="O17" s="50" t="s">
        <v>10</v>
      </c>
      <c r="P17" s="50" t="s">
        <v>8</v>
      </c>
      <c r="Q17" s="50" t="s">
        <v>1</v>
      </c>
      <c r="R17" s="22" t="s">
        <v>9</v>
      </c>
    </row>
    <row r="18" spans="2:18" s="37" customFormat="1" x14ac:dyDescent="0.3">
      <c r="B18" s="42">
        <v>1</v>
      </c>
      <c r="C18" s="40" t="s">
        <v>11</v>
      </c>
      <c r="D18" s="40" t="s">
        <v>12</v>
      </c>
      <c r="E18" s="40" t="s">
        <v>11</v>
      </c>
      <c r="F18" s="90" t="s">
        <v>13</v>
      </c>
      <c r="G18" s="40" t="s">
        <v>76</v>
      </c>
      <c r="H18" s="39">
        <v>1</v>
      </c>
      <c r="I18" s="41">
        <v>90</v>
      </c>
      <c r="J18" s="41">
        <f>H18*I18</f>
        <v>90</v>
      </c>
      <c r="K18" s="40">
        <v>10</v>
      </c>
      <c r="L18" s="41">
        <f t="shared" ref="L18:L23" si="2">IF(H18&gt;K18,H18*I18,K18*I18)</f>
        <v>900</v>
      </c>
      <c r="M18" s="55" t="s">
        <v>60</v>
      </c>
      <c r="N18" s="57">
        <v>50</v>
      </c>
      <c r="O18" s="24" t="s">
        <v>15</v>
      </c>
      <c r="P18" s="24" t="s">
        <v>14</v>
      </c>
      <c r="Q18" s="40" t="s">
        <v>11</v>
      </c>
      <c r="R18" s="2" t="s">
        <v>11</v>
      </c>
    </row>
    <row r="19" spans="2:18" s="37" customFormat="1" x14ac:dyDescent="0.3">
      <c r="B19" s="29">
        <v>2</v>
      </c>
      <c r="C19" s="33" t="s">
        <v>17</v>
      </c>
      <c r="D19" s="33" t="s">
        <v>18</v>
      </c>
      <c r="E19" s="33" t="s">
        <v>19</v>
      </c>
      <c r="F19" s="91" t="s">
        <v>20</v>
      </c>
      <c r="G19" s="33" t="s">
        <v>79</v>
      </c>
      <c r="H19" s="47">
        <v>1</v>
      </c>
      <c r="I19" s="38">
        <v>10</v>
      </c>
      <c r="J19" s="38">
        <f>H19*I19</f>
        <v>10</v>
      </c>
      <c r="K19" s="33">
        <v>100</v>
      </c>
      <c r="L19" s="38">
        <f t="shared" si="2"/>
        <v>1000</v>
      </c>
      <c r="M19" s="8"/>
      <c r="N19" s="58"/>
      <c r="O19" s="4" t="s">
        <v>22</v>
      </c>
      <c r="P19" s="4" t="s">
        <v>21</v>
      </c>
      <c r="Q19" s="33" t="s">
        <v>16</v>
      </c>
      <c r="R19" s="34" t="s">
        <v>16</v>
      </c>
    </row>
    <row r="20" spans="2:18" s="37" customFormat="1" x14ac:dyDescent="0.3">
      <c r="B20" s="29">
        <v>3</v>
      </c>
      <c r="C20" s="33" t="s">
        <v>24</v>
      </c>
      <c r="D20" s="33" t="s">
        <v>25</v>
      </c>
      <c r="E20" s="33" t="s">
        <v>26</v>
      </c>
      <c r="F20" s="91" t="s">
        <v>27</v>
      </c>
      <c r="G20" s="33" t="s">
        <v>81</v>
      </c>
      <c r="H20" s="47">
        <v>2</v>
      </c>
      <c r="I20" s="38">
        <v>10</v>
      </c>
      <c r="J20" s="38">
        <f t="shared" ref="J20:J23" si="3">H20*I20</f>
        <v>20</v>
      </c>
      <c r="K20" s="33">
        <v>100</v>
      </c>
      <c r="L20" s="38">
        <f t="shared" si="2"/>
        <v>1000</v>
      </c>
      <c r="M20" s="8"/>
      <c r="N20" s="58"/>
      <c r="O20" s="4" t="s">
        <v>22</v>
      </c>
      <c r="P20" s="4" t="s">
        <v>28</v>
      </c>
      <c r="Q20" s="33" t="s">
        <v>23</v>
      </c>
      <c r="R20" s="34" t="s">
        <v>23</v>
      </c>
    </row>
    <row r="21" spans="2:18" s="87" customFormat="1" x14ac:dyDescent="0.3">
      <c r="B21" s="81">
        <v>4</v>
      </c>
      <c r="C21" s="77" t="s">
        <v>66</v>
      </c>
      <c r="D21" s="76" t="s">
        <v>67</v>
      </c>
      <c r="E21" s="77" t="s">
        <v>66</v>
      </c>
      <c r="F21" s="88" t="s">
        <v>68</v>
      </c>
      <c r="G21" s="51" t="s">
        <v>83</v>
      </c>
      <c r="H21" s="66">
        <v>2</v>
      </c>
      <c r="I21" s="89">
        <v>960</v>
      </c>
      <c r="J21" s="68">
        <f t="shared" si="3"/>
        <v>1920</v>
      </c>
      <c r="K21" s="51">
        <v>1</v>
      </c>
      <c r="L21" s="68">
        <f t="shared" si="2"/>
        <v>1920</v>
      </c>
      <c r="M21" s="67" t="s">
        <v>61</v>
      </c>
      <c r="N21" s="78">
        <v>10</v>
      </c>
      <c r="O21" s="79" t="s">
        <v>33</v>
      </c>
      <c r="P21" s="79" t="s">
        <v>32</v>
      </c>
      <c r="Q21" s="51" t="s">
        <v>29</v>
      </c>
      <c r="R21" s="6" t="s">
        <v>29</v>
      </c>
    </row>
    <row r="22" spans="2:18" s="37" customFormat="1" x14ac:dyDescent="0.3">
      <c r="B22" s="29">
        <v>5</v>
      </c>
      <c r="C22" s="33" t="s">
        <v>34</v>
      </c>
      <c r="D22" s="33" t="s">
        <v>35</v>
      </c>
      <c r="E22" s="33" t="s">
        <v>34</v>
      </c>
      <c r="F22" s="91" t="s">
        <v>63</v>
      </c>
      <c r="G22" s="33" t="s">
        <v>36</v>
      </c>
      <c r="H22" s="47">
        <v>1</v>
      </c>
      <c r="I22" s="38">
        <v>130</v>
      </c>
      <c r="J22" s="38">
        <f t="shared" si="3"/>
        <v>130</v>
      </c>
      <c r="K22" s="33">
        <v>100</v>
      </c>
      <c r="L22" s="38">
        <f t="shared" si="2"/>
        <v>13000</v>
      </c>
      <c r="M22" s="61" t="s">
        <v>61</v>
      </c>
      <c r="N22" s="56">
        <v>100</v>
      </c>
      <c r="O22" s="4" t="s">
        <v>39</v>
      </c>
      <c r="P22" s="4" t="s">
        <v>37</v>
      </c>
      <c r="Q22" s="33" t="s">
        <v>34</v>
      </c>
      <c r="R22" s="6" t="s">
        <v>38</v>
      </c>
    </row>
    <row r="23" spans="2:18" s="37" customFormat="1" x14ac:dyDescent="0.3">
      <c r="B23" s="29">
        <v>6</v>
      </c>
      <c r="C23" s="96" t="s">
        <v>93</v>
      </c>
      <c r="D23" s="33" t="s">
        <v>44</v>
      </c>
      <c r="E23" s="95" t="s">
        <v>93</v>
      </c>
      <c r="F23" s="91" t="s">
        <v>45</v>
      </c>
      <c r="G23" s="33" t="s">
        <v>88</v>
      </c>
      <c r="H23" s="47">
        <v>1</v>
      </c>
      <c r="I23" s="93">
        <v>11090</v>
      </c>
      <c r="J23" s="38">
        <f t="shared" si="3"/>
        <v>11090</v>
      </c>
      <c r="K23" s="33">
        <v>1</v>
      </c>
      <c r="L23" s="38">
        <f t="shared" si="2"/>
        <v>11090</v>
      </c>
      <c r="M23" s="61" t="s">
        <v>61</v>
      </c>
      <c r="N23" s="9" t="s">
        <v>65</v>
      </c>
      <c r="O23" s="4" t="s">
        <v>47</v>
      </c>
      <c r="P23" s="4" t="s">
        <v>46</v>
      </c>
      <c r="Q23" s="33" t="s">
        <v>43</v>
      </c>
      <c r="R23" s="51" t="s">
        <v>43</v>
      </c>
    </row>
    <row r="24" spans="2:18" s="37" customFormat="1" ht="17.25" thickBot="1" x14ac:dyDescent="0.35">
      <c r="B24" s="26">
        <v>7</v>
      </c>
      <c r="C24" s="12"/>
      <c r="D24" s="12"/>
      <c r="E24" s="12"/>
      <c r="F24" s="80" t="s">
        <v>51</v>
      </c>
      <c r="G24" s="12" t="s">
        <v>90</v>
      </c>
      <c r="H24" s="25">
        <v>1</v>
      </c>
      <c r="I24" s="12"/>
      <c r="J24" s="12"/>
      <c r="K24" s="12"/>
      <c r="L24" s="12"/>
      <c r="M24" s="25"/>
      <c r="N24" s="25"/>
      <c r="O24" s="3" t="s">
        <v>50</v>
      </c>
      <c r="P24" s="3"/>
      <c r="Q24" s="12" t="s">
        <v>40</v>
      </c>
      <c r="R24" s="10" t="s">
        <v>42</v>
      </c>
    </row>
    <row r="25" spans="2:18" x14ac:dyDescent="0.3">
      <c r="J25" s="35">
        <f>SUM(J18:J24)</f>
        <v>13260</v>
      </c>
    </row>
    <row r="26" spans="2:18" s="85" customFormat="1" x14ac:dyDescent="0.3">
      <c r="H26" s="46"/>
      <c r="M26" s="46"/>
      <c r="N26" s="46"/>
    </row>
    <row r="27" spans="2:18" s="85" customFormat="1" ht="17.25" thickBot="1" x14ac:dyDescent="0.35">
      <c r="B27" s="86" t="s">
        <v>96</v>
      </c>
      <c r="H27" s="46"/>
      <c r="M27" s="46"/>
      <c r="N27" s="46"/>
    </row>
    <row r="28" spans="2:18" s="84" customFormat="1" ht="17.25" thickBot="1" x14ac:dyDescent="0.35">
      <c r="B28" s="44" t="s">
        <v>0</v>
      </c>
      <c r="C28" s="50" t="s">
        <v>2</v>
      </c>
      <c r="D28" s="50" t="s">
        <v>3</v>
      </c>
      <c r="E28" s="50" t="s">
        <v>4</v>
      </c>
      <c r="F28" s="50" t="s">
        <v>5</v>
      </c>
      <c r="G28" s="50" t="s">
        <v>7</v>
      </c>
      <c r="H28" s="50" t="s">
        <v>6</v>
      </c>
      <c r="I28" s="50" t="s">
        <v>52</v>
      </c>
      <c r="J28" s="50" t="s">
        <v>53</v>
      </c>
      <c r="K28" s="50" t="s">
        <v>54</v>
      </c>
      <c r="L28" s="50" t="s">
        <v>53</v>
      </c>
      <c r="M28" s="50" t="s">
        <v>59</v>
      </c>
      <c r="N28" s="83" t="s">
        <v>64</v>
      </c>
      <c r="O28" s="50" t="s">
        <v>10</v>
      </c>
      <c r="P28" s="50" t="s">
        <v>8</v>
      </c>
      <c r="Q28" s="50" t="s">
        <v>1</v>
      </c>
      <c r="R28" s="22" t="s">
        <v>9</v>
      </c>
    </row>
    <row r="29" spans="2:18" s="87" customFormat="1" x14ac:dyDescent="0.3">
      <c r="B29" s="69">
        <v>1</v>
      </c>
      <c r="C29" s="87" t="s">
        <v>71</v>
      </c>
      <c r="D29" s="87" t="s">
        <v>72</v>
      </c>
      <c r="E29" s="87" t="s">
        <v>70</v>
      </c>
      <c r="F29" s="87" t="s">
        <v>73</v>
      </c>
      <c r="G29" s="72" t="s">
        <v>74</v>
      </c>
      <c r="H29" s="70">
        <v>1</v>
      </c>
      <c r="I29" s="71">
        <v>2280</v>
      </c>
      <c r="J29" s="71">
        <f>H29*I29</f>
        <v>2280</v>
      </c>
      <c r="K29" s="72">
        <v>5</v>
      </c>
      <c r="L29" s="71">
        <f t="shared" ref="L29:L34" si="4">IF(H29&gt;K29,H29*I29,K29*I29)</f>
        <v>11400</v>
      </c>
      <c r="M29" s="73" t="s">
        <v>60</v>
      </c>
      <c r="N29" s="75">
        <v>50</v>
      </c>
      <c r="O29" s="74" t="s">
        <v>15</v>
      </c>
      <c r="P29" s="74" t="s">
        <v>14</v>
      </c>
      <c r="Q29" s="72" t="s">
        <v>11</v>
      </c>
      <c r="R29" s="2" t="s">
        <v>11</v>
      </c>
    </row>
    <row r="30" spans="2:18" s="84" customFormat="1" x14ac:dyDescent="0.3">
      <c r="B30" s="29">
        <v>2</v>
      </c>
      <c r="C30" s="33" t="s">
        <v>17</v>
      </c>
      <c r="D30" s="33" t="s">
        <v>18</v>
      </c>
      <c r="E30" s="33" t="s">
        <v>19</v>
      </c>
      <c r="F30" s="91" t="s">
        <v>20</v>
      </c>
      <c r="G30" s="33" t="s">
        <v>78</v>
      </c>
      <c r="H30" s="47">
        <v>1</v>
      </c>
      <c r="I30" s="38">
        <v>10</v>
      </c>
      <c r="J30" s="38">
        <f>H30*I30</f>
        <v>10</v>
      </c>
      <c r="K30" s="33">
        <v>100</v>
      </c>
      <c r="L30" s="38">
        <f t="shared" si="4"/>
        <v>1000</v>
      </c>
      <c r="M30" s="8"/>
      <c r="N30" s="58"/>
      <c r="O30" s="4" t="s">
        <v>22</v>
      </c>
      <c r="P30" s="4" t="s">
        <v>21</v>
      </c>
      <c r="Q30" s="33" t="s">
        <v>16</v>
      </c>
      <c r="R30" s="34" t="s">
        <v>16</v>
      </c>
    </row>
    <row r="31" spans="2:18" s="84" customFormat="1" x14ac:dyDescent="0.3">
      <c r="B31" s="29">
        <v>3</v>
      </c>
      <c r="C31" s="33" t="s">
        <v>24</v>
      </c>
      <c r="D31" s="33" t="s">
        <v>25</v>
      </c>
      <c r="E31" s="33" t="s">
        <v>26</v>
      </c>
      <c r="F31" s="91" t="s">
        <v>27</v>
      </c>
      <c r="G31" s="33" t="s">
        <v>82</v>
      </c>
      <c r="H31" s="47">
        <v>2</v>
      </c>
      <c r="I31" s="38">
        <v>10</v>
      </c>
      <c r="J31" s="38">
        <f t="shared" ref="J31:J34" si="5">H31*I31</f>
        <v>20</v>
      </c>
      <c r="K31" s="33">
        <v>100</v>
      </c>
      <c r="L31" s="38">
        <f t="shared" si="4"/>
        <v>1000</v>
      </c>
      <c r="M31" s="8"/>
      <c r="N31" s="58"/>
      <c r="O31" s="4" t="s">
        <v>22</v>
      </c>
      <c r="P31" s="4" t="s">
        <v>28</v>
      </c>
      <c r="Q31" s="33" t="s">
        <v>23</v>
      </c>
      <c r="R31" s="34" t="s">
        <v>23</v>
      </c>
    </row>
    <row r="32" spans="2:18" s="87" customFormat="1" x14ac:dyDescent="0.3">
      <c r="B32" s="81">
        <v>4</v>
      </c>
      <c r="C32" s="77" t="s">
        <v>66</v>
      </c>
      <c r="D32" s="76" t="s">
        <v>67</v>
      </c>
      <c r="E32" s="77" t="s">
        <v>66</v>
      </c>
      <c r="F32" s="88" t="s">
        <v>68</v>
      </c>
      <c r="G32" s="51" t="s">
        <v>84</v>
      </c>
      <c r="H32" s="66">
        <v>2</v>
      </c>
      <c r="I32" s="89">
        <v>960</v>
      </c>
      <c r="J32" s="68">
        <f t="shared" si="5"/>
        <v>1920</v>
      </c>
      <c r="K32" s="51">
        <v>1</v>
      </c>
      <c r="L32" s="68">
        <f t="shared" si="4"/>
        <v>1920</v>
      </c>
      <c r="M32" s="67" t="s">
        <v>61</v>
      </c>
      <c r="N32" s="78">
        <v>10</v>
      </c>
      <c r="O32" s="79" t="s">
        <v>33</v>
      </c>
      <c r="P32" s="79" t="s">
        <v>32</v>
      </c>
      <c r="Q32" s="51" t="s">
        <v>29</v>
      </c>
      <c r="R32" s="6" t="s">
        <v>29</v>
      </c>
    </row>
    <row r="33" spans="2:18" s="84" customFormat="1" x14ac:dyDescent="0.3">
      <c r="B33" s="29">
        <v>5</v>
      </c>
      <c r="C33" s="33" t="s">
        <v>34</v>
      </c>
      <c r="D33" s="33" t="s">
        <v>35</v>
      </c>
      <c r="E33" s="33" t="s">
        <v>34</v>
      </c>
      <c r="F33" s="91" t="s">
        <v>63</v>
      </c>
      <c r="G33" s="33" t="s">
        <v>85</v>
      </c>
      <c r="H33" s="47">
        <v>1</v>
      </c>
      <c r="I33" s="38">
        <v>130</v>
      </c>
      <c r="J33" s="38">
        <f t="shared" si="5"/>
        <v>130</v>
      </c>
      <c r="K33" s="33">
        <v>100</v>
      </c>
      <c r="L33" s="38">
        <f t="shared" si="4"/>
        <v>13000</v>
      </c>
      <c r="M33" s="82" t="s">
        <v>61</v>
      </c>
      <c r="N33" s="56">
        <v>100</v>
      </c>
      <c r="O33" s="4" t="s">
        <v>39</v>
      </c>
      <c r="P33" s="4" t="s">
        <v>37</v>
      </c>
      <c r="Q33" s="33" t="s">
        <v>34</v>
      </c>
      <c r="R33" s="6" t="s">
        <v>38</v>
      </c>
    </row>
    <row r="34" spans="2:18" s="84" customFormat="1" x14ac:dyDescent="0.3">
      <c r="B34" s="29">
        <v>6</v>
      </c>
      <c r="C34" s="96" t="s">
        <v>93</v>
      </c>
      <c r="D34" s="33" t="s">
        <v>44</v>
      </c>
      <c r="E34" s="95" t="s">
        <v>93</v>
      </c>
      <c r="F34" s="91" t="s">
        <v>45</v>
      </c>
      <c r="G34" s="33" t="s">
        <v>89</v>
      </c>
      <c r="H34" s="47">
        <v>1</v>
      </c>
      <c r="I34" s="94">
        <v>11090</v>
      </c>
      <c r="J34" s="38">
        <f t="shared" si="5"/>
        <v>11090</v>
      </c>
      <c r="K34" s="33">
        <v>1</v>
      </c>
      <c r="L34" s="38">
        <f t="shared" si="4"/>
        <v>11090</v>
      </c>
      <c r="M34" s="82" t="s">
        <v>61</v>
      </c>
      <c r="N34" s="9" t="s">
        <v>65</v>
      </c>
      <c r="O34" s="4" t="s">
        <v>47</v>
      </c>
      <c r="P34" s="4" t="s">
        <v>46</v>
      </c>
      <c r="Q34" s="33" t="s">
        <v>43</v>
      </c>
      <c r="R34" s="51" t="s">
        <v>43</v>
      </c>
    </row>
    <row r="35" spans="2:18" s="84" customFormat="1" ht="17.25" thickBot="1" x14ac:dyDescent="0.35">
      <c r="B35" s="26">
        <v>7</v>
      </c>
      <c r="C35" s="12"/>
      <c r="D35" s="12"/>
      <c r="E35" s="12"/>
      <c r="F35" s="80" t="s">
        <v>51</v>
      </c>
      <c r="G35" s="12" t="s">
        <v>91</v>
      </c>
      <c r="H35" s="25">
        <v>1</v>
      </c>
      <c r="I35" s="12"/>
      <c r="J35" s="12"/>
      <c r="K35" s="12"/>
      <c r="L35" s="12"/>
      <c r="M35" s="25"/>
      <c r="N35" s="25"/>
      <c r="O35" s="3" t="s">
        <v>50</v>
      </c>
      <c r="P35" s="3"/>
      <c r="Q35" s="12" t="s">
        <v>40</v>
      </c>
      <c r="R35" s="10" t="s">
        <v>42</v>
      </c>
    </row>
    <row r="36" spans="2:18" x14ac:dyDescent="0.3">
      <c r="J36" s="35">
        <f>SUM(J29:J35)</f>
        <v>15450</v>
      </c>
    </row>
    <row r="37" spans="2:18" ht="17.25" thickBot="1" x14ac:dyDescent="0.35"/>
    <row r="38" spans="2:18" s="37" customFormat="1" ht="17.25" thickBot="1" x14ac:dyDescent="0.35">
      <c r="B38" s="44" t="s">
        <v>0</v>
      </c>
      <c r="C38" s="50" t="s">
        <v>2</v>
      </c>
      <c r="D38" s="50" t="s">
        <v>3</v>
      </c>
      <c r="E38" s="50" t="s">
        <v>4</v>
      </c>
      <c r="F38" s="50" t="s">
        <v>5</v>
      </c>
      <c r="G38" s="50" t="s">
        <v>7</v>
      </c>
      <c r="H38" s="50" t="s">
        <v>6</v>
      </c>
      <c r="I38" s="50" t="s">
        <v>52</v>
      </c>
      <c r="J38" s="50" t="s">
        <v>53</v>
      </c>
      <c r="K38" s="50" t="s">
        <v>54</v>
      </c>
      <c r="L38" s="50" t="s">
        <v>53</v>
      </c>
      <c r="M38" s="50" t="s">
        <v>59</v>
      </c>
      <c r="N38" s="64" t="s">
        <v>64</v>
      </c>
    </row>
    <row r="39" spans="2:18" x14ac:dyDescent="0.3">
      <c r="B39" s="42">
        <v>1</v>
      </c>
      <c r="C39" s="59" t="s">
        <v>58</v>
      </c>
      <c r="D39" s="65" t="s">
        <v>35</v>
      </c>
      <c r="E39" s="59" t="s">
        <v>58</v>
      </c>
      <c r="F39" s="65" t="s">
        <v>57</v>
      </c>
      <c r="G39" s="36" t="s">
        <v>62</v>
      </c>
      <c r="H39" s="39">
        <v>1</v>
      </c>
      <c r="I39" s="40">
        <v>200</v>
      </c>
      <c r="J39" s="41">
        <f t="shared" ref="J39:J40" si="6">H39*I39</f>
        <v>200</v>
      </c>
      <c r="K39" s="40">
        <v>10</v>
      </c>
      <c r="L39" s="41">
        <f t="shared" ref="L39:L40" si="7">IF(H39&gt;K39,H39*I39,K39*I39)</f>
        <v>2000</v>
      </c>
      <c r="M39" s="59" t="s">
        <v>61</v>
      </c>
      <c r="N39" s="5">
        <v>30</v>
      </c>
    </row>
    <row r="40" spans="2:18" ht="17.25" thickBot="1" x14ac:dyDescent="0.35">
      <c r="B40" s="52">
        <v>2</v>
      </c>
      <c r="C40" s="60" t="s">
        <v>55</v>
      </c>
      <c r="D40" s="62" t="s">
        <v>35</v>
      </c>
      <c r="E40" s="60" t="s">
        <v>55</v>
      </c>
      <c r="F40" s="62" t="s">
        <v>56</v>
      </c>
      <c r="G40" s="53" t="s">
        <v>62</v>
      </c>
      <c r="H40" s="49">
        <v>4</v>
      </c>
      <c r="I40" s="48">
        <v>20</v>
      </c>
      <c r="J40" s="43">
        <f t="shared" si="6"/>
        <v>80</v>
      </c>
      <c r="K40" s="48">
        <v>100</v>
      </c>
      <c r="L40" s="43">
        <f t="shared" si="7"/>
        <v>2000</v>
      </c>
      <c r="M40" s="60" t="s">
        <v>61</v>
      </c>
      <c r="N40" s="7">
        <v>220</v>
      </c>
    </row>
    <row r="41" spans="2:18" x14ac:dyDescent="0.3">
      <c r="J41" s="35">
        <f>SUM(J39:J40)</f>
        <v>280</v>
      </c>
      <c r="L41" s="35">
        <f>SUM(L39:L40)</f>
        <v>4000</v>
      </c>
    </row>
  </sheetData>
  <autoFilter ref="B6:R6"/>
  <phoneticPr fontId="19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Plasma_Gen_Transformer_SCH_V1.0</vt:lpstr>
      <vt:lpstr>Plasma_Gen_Transformer_SCH_V1.0!_FilterDatabase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2018-02-03T13:52:08Z</dcterms:created>
  <dcterms:modified xsi:type="dcterms:W3CDTF">2018-02-07T13:05:27Z</dcterms:modified>
</cp:coreProperties>
</file>