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ransformer" sheetId="1" r:id="rId1"/>
    <sheet name="Sheet3" sheetId="3" r:id="rId2"/>
    <sheet name="MOSFET" sheetId="2" r:id="rId3"/>
    <sheet name="Pipette" sheetId="4" r:id="rId4"/>
  </sheets>
  <calcPr calcId="144525"/>
</workbook>
</file>

<file path=xl/calcChain.xml><?xml version="1.0" encoding="utf-8"?>
<calcChain xmlns="http://schemas.openxmlformats.org/spreadsheetml/2006/main">
  <c r="I44" i="1" l="1"/>
  <c r="I43" i="1"/>
  <c r="I45" i="1" s="1"/>
  <c r="I42" i="1"/>
  <c r="M21" i="1"/>
  <c r="L21" i="1"/>
  <c r="I46" i="1" l="1"/>
  <c r="I47" i="1" s="1"/>
  <c r="D15" i="3" l="1"/>
  <c r="C15" i="3"/>
  <c r="F11" i="3"/>
  <c r="H7" i="3"/>
  <c r="G7" i="3"/>
  <c r="F7" i="3"/>
  <c r="D7" i="3"/>
  <c r="C7" i="3"/>
  <c r="I6" i="1" l="1"/>
  <c r="I8" i="1"/>
  <c r="J35" i="2" l="1"/>
  <c r="M29" i="2"/>
  <c r="J28" i="2"/>
  <c r="N26" i="2"/>
  <c r="L20" i="2"/>
  <c r="K19" i="2"/>
  <c r="J19" i="2"/>
  <c r="P11" i="2"/>
  <c r="O15" i="2"/>
  <c r="O16" i="2" s="1"/>
  <c r="O13" i="2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<sst xmlns="http://schemas.openxmlformats.org/spreadsheetml/2006/main" count="295" uniqueCount="158">
  <si>
    <t>PN</t>
  </si>
  <si>
    <t>Vendor</t>
  </si>
  <si>
    <t>Description</t>
  </si>
  <si>
    <t>220uF 16V ALUMINUM CAPACITORS 6.3pi</t>
  </si>
  <si>
    <t>220uF/16V ALUMINUM CAPACITORS 6.3pi</t>
    <phoneticPr fontId="3" type="noConversion"/>
  </si>
  <si>
    <t>MVG16VC220MF80</t>
  </si>
  <si>
    <t>MVG16VC220MF80</t>
    <phoneticPr fontId="3" type="noConversion"/>
  </si>
  <si>
    <t>SAMYOUNG</t>
    <phoneticPr fontId="3" type="noConversion"/>
  </si>
  <si>
    <t>Agency</t>
  </si>
  <si>
    <t>MOQ</t>
  </si>
  <si>
    <t>Cost[\]</t>
  </si>
  <si>
    <t>재고</t>
    <phoneticPr fontId="3" type="noConversion"/>
  </si>
  <si>
    <t>디바이스마트</t>
    <phoneticPr fontId="3" type="noConversion"/>
  </si>
  <si>
    <t>SMD E/C 16V 220uF (85℃)/6.3Ø x8mm</t>
    <phoneticPr fontId="3" type="noConversion"/>
  </si>
  <si>
    <t>상품코드</t>
    <phoneticPr fontId="3" type="noConversion"/>
  </si>
  <si>
    <t>ICbanQ</t>
  </si>
  <si>
    <t>ICbanQ</t>
    <phoneticPr fontId="3" type="noConversion"/>
  </si>
  <si>
    <t xml:space="preserve">P002101847 </t>
    <phoneticPr fontId="3" type="noConversion"/>
  </si>
  <si>
    <t>220uF 16V 85℃-(6.3X7.7)</t>
    <phoneticPr fontId="3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</si>
  <si>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</si>
  <si>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</si>
  <si>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</si>
  <si>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</si>
  <si>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</si>
  <si>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</si>
  <si>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</si>
  <si>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</si>
  <si>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3" type="noConversion"/>
  </si>
  <si>
    <t>Molex</t>
    <phoneticPr fontId="3" type="noConversion"/>
  </si>
  <si>
    <t xml:space="preserve"> P005634281 </t>
    <phoneticPr fontId="3" type="noConversion"/>
  </si>
  <si>
    <t>P001635537</t>
    <phoneticPr fontId="3" type="noConversion"/>
  </si>
  <si>
    <t>수량</t>
    <phoneticPr fontId="3" type="noConversion"/>
  </si>
  <si>
    <t>53398-0471</t>
    <phoneticPr fontId="3" type="noConversion"/>
  </si>
  <si>
    <t>P005634253</t>
    <phoneticPr fontId="3" type="noConversion"/>
  </si>
  <si>
    <t>50058-8000</t>
    <phoneticPr fontId="3" type="noConversion"/>
  </si>
  <si>
    <t>P005634322</t>
    <phoneticPr fontId="3" type="noConversion"/>
  </si>
  <si>
    <t>장보고</t>
    <phoneticPr fontId="3" type="noConversion"/>
  </si>
  <si>
    <t>CRIMP TERMINAL 51021용 (1.25mm) AWG 28,30,32</t>
  </si>
  <si>
    <t>CRIMP TERMINAL 51021용 (1.25mm) AWG 28,30,32</t>
    <phoneticPr fontId="3" type="noConversion"/>
  </si>
  <si>
    <t>53261-0371</t>
    <phoneticPr fontId="3" type="noConversion"/>
  </si>
  <si>
    <t>1.25mm 4-Pin SMD RA 1A HEADER</t>
    <phoneticPr fontId="3" type="noConversion"/>
  </si>
  <si>
    <t>1.25mm 3-Pin SMD RA 1A HEADER</t>
    <phoneticPr fontId="3" type="noConversion"/>
  </si>
  <si>
    <t>P_value</t>
  </si>
  <si>
    <t>Q'ty</t>
  </si>
  <si>
    <t>51021-0400</t>
    <phoneticPr fontId="3" type="noConversion"/>
  </si>
  <si>
    <t>구매수량</t>
    <phoneticPr fontId="3" type="noConversion"/>
  </si>
  <si>
    <t>1.25mm 4-Pin Housing, Female</t>
  </si>
  <si>
    <t>1.25mm 4-Pin Housing, Female</t>
    <phoneticPr fontId="3" type="noConversion"/>
  </si>
  <si>
    <t>1.25mm 4-Pin SMD Straght 1A HEADER</t>
  </si>
  <si>
    <t>1.25mm 4-Pin SMD Straght 1A HEADER</t>
    <phoneticPr fontId="3" type="noConversion"/>
  </si>
  <si>
    <t>Power MOSFET 40V, Single N-Channel, 101A DPAK</t>
  </si>
  <si>
    <t>TRANSFORMER CCFL 6W</t>
  </si>
  <si>
    <t>Total</t>
    <phoneticPr fontId="3" type="noConversion"/>
  </si>
  <si>
    <t>NTD5802N</t>
    <phoneticPr fontId="3" type="noConversion"/>
  </si>
  <si>
    <t>P000740132</t>
    <phoneticPr fontId="3" type="noConversion"/>
  </si>
  <si>
    <t>P005634281</t>
    <phoneticPr fontId="3" type="noConversion"/>
  </si>
  <si>
    <t>CTX210609-R</t>
    <phoneticPr fontId="3" type="noConversion"/>
  </si>
  <si>
    <t>TRANSFORMER CCFL 6W 13V 11MA SMD Turn-R:100</t>
  </si>
  <si>
    <t>CTX210607-R</t>
    <phoneticPr fontId="3" type="noConversion"/>
  </si>
  <si>
    <t>CTX210605-R</t>
    <phoneticPr fontId="3" type="noConversion"/>
  </si>
  <si>
    <t>P002058985</t>
    <phoneticPr fontId="3" type="noConversion"/>
  </si>
  <si>
    <t>P005831162</t>
    <phoneticPr fontId="3" type="noConversion"/>
  </si>
  <si>
    <t>P002058197</t>
    <phoneticPr fontId="3" type="noConversion"/>
  </si>
  <si>
    <t xml:space="preserve">P007073878 </t>
    <phoneticPr fontId="3" type="noConversion"/>
  </si>
  <si>
    <t>부가세</t>
    <phoneticPr fontId="3" type="noConversion"/>
  </si>
  <si>
    <t>부품 Total</t>
    <phoneticPr fontId="3" type="noConversion"/>
  </si>
  <si>
    <t>NTMFS5C604NL</t>
    <phoneticPr fontId="3" type="noConversion"/>
  </si>
  <si>
    <t>NTMFS5C468NL</t>
    <phoneticPr fontId="3" type="noConversion"/>
  </si>
  <si>
    <t>40 V, 10.3 m , 37 A, Single N−Channel</t>
    <phoneticPr fontId="3" type="noConversion"/>
  </si>
  <si>
    <t>60 V, 1.2 m , 287 A, Single N−Channel</t>
    <phoneticPr fontId="3" type="noConversion"/>
  </si>
  <si>
    <t>100 V, 16 m , 42 A, Single N−Channel</t>
    <phoneticPr fontId="3" type="noConversion"/>
  </si>
  <si>
    <t>BSC160N10NS3 G</t>
    <phoneticPr fontId="3" type="noConversion"/>
  </si>
  <si>
    <t>infineon</t>
    <phoneticPr fontId="3" type="noConversion"/>
  </si>
  <si>
    <t>BSC160N10NS3 G</t>
    <phoneticPr fontId="3" type="noConversion"/>
  </si>
  <si>
    <t>30 V, 0.9m , 47 A, Single N−Channel</t>
    <phoneticPr fontId="3" type="noConversion"/>
  </si>
  <si>
    <t>40 V, 7.8 m , 50 A,Single N−Channel, DPAK</t>
    <phoneticPr fontId="3" type="noConversion"/>
  </si>
  <si>
    <t>NVMFS5C673NL</t>
    <phoneticPr fontId="3" type="noConversion"/>
  </si>
  <si>
    <t>60 V, 9.2 m , 50 A, Single N−Channel</t>
    <phoneticPr fontId="3" type="noConversion"/>
  </si>
  <si>
    <t>P007567159</t>
    <phoneticPr fontId="3" type="noConversion"/>
  </si>
  <si>
    <t>P007567011</t>
    <phoneticPr fontId="3" type="noConversion"/>
  </si>
  <si>
    <t xml:space="preserve">ON Semiconductor </t>
    <phoneticPr fontId="3" type="noConversion"/>
  </si>
  <si>
    <t>NVMFS5C450NL</t>
    <phoneticPr fontId="3" type="noConversion"/>
  </si>
  <si>
    <t>40 V, 2.8 m , 110 A, Single N−Channel</t>
    <phoneticPr fontId="3" type="noConversion"/>
  </si>
  <si>
    <t>NVMFS5C450NL</t>
    <phoneticPr fontId="3" type="noConversion"/>
  </si>
  <si>
    <t>40V, 2.8mOhm , 110A, Single N−Channel Power MOSFET</t>
    <phoneticPr fontId="3" type="noConversion"/>
  </si>
  <si>
    <t>NVMFS5C450NL</t>
    <phoneticPr fontId="3" type="noConversion"/>
  </si>
  <si>
    <t>KEMET</t>
    <phoneticPr fontId="3" type="noConversion"/>
  </si>
  <si>
    <t>P007223445</t>
    <phoneticPr fontId="3" type="noConversion"/>
  </si>
  <si>
    <t>CAP TANT 220UF 16V 10% 2917</t>
    <phoneticPr fontId="3" type="noConversion"/>
  </si>
  <si>
    <t>P008221708</t>
    <phoneticPr fontId="3" type="noConversion"/>
  </si>
  <si>
    <t>장보고 재고 있음</t>
    <phoneticPr fontId="3" type="noConversion"/>
  </si>
  <si>
    <t>2/5일 구매</t>
    <phoneticPr fontId="3" type="noConversion"/>
  </si>
  <si>
    <t>053048-0410</t>
    <phoneticPr fontId="3" type="noConversion"/>
  </si>
  <si>
    <t>1.25mm Pitch CON,4-Pin, Dip Right angle_Molex</t>
    <phoneticPr fontId="3" type="noConversion"/>
  </si>
  <si>
    <t xml:space="preserve"> P005634295 </t>
    <phoneticPr fontId="3" type="noConversion"/>
  </si>
  <si>
    <t>053048-0310</t>
    <phoneticPr fontId="3" type="noConversion"/>
  </si>
  <si>
    <t>1.25mm Pitch CON,3-Pin, Dip Right angle_Molex</t>
    <phoneticPr fontId="3" type="noConversion"/>
  </si>
  <si>
    <t>CSS-1300C</t>
    <phoneticPr fontId="3" type="noConversion"/>
  </si>
  <si>
    <t xml:space="preserve"> P000394667 </t>
    <phoneticPr fontId="3" type="noConversion"/>
  </si>
  <si>
    <t xml:space="preserve"> P000394663 </t>
    <phoneticPr fontId="3" type="noConversion"/>
  </si>
  <si>
    <t>CSS-1310TB</t>
    <phoneticPr fontId="3" type="noConversion"/>
  </si>
  <si>
    <t xml:space="preserve"> P006911086 </t>
    <phoneticPr fontId="3" type="noConversion"/>
  </si>
  <si>
    <t>CSS-1310MC</t>
    <phoneticPr fontId="3" type="noConversion"/>
  </si>
  <si>
    <t>SDS5050TCU-S-AP-A</t>
    <phoneticPr fontId="3" type="noConversion"/>
  </si>
  <si>
    <t xml:space="preserve"> (주)디웰전자 </t>
    <phoneticPr fontId="3" type="noConversion"/>
  </si>
  <si>
    <t>P002343866</t>
    <phoneticPr fontId="3" type="noConversion"/>
  </si>
  <si>
    <t xml:space="preserve">5.0x5.0x1.6 size, RGB full coler, SMD파워 3색 LED </t>
    <phoneticPr fontId="3" type="noConversion"/>
  </si>
  <si>
    <t>Lite-On Inc</t>
    <phoneticPr fontId="3" type="noConversion"/>
  </si>
  <si>
    <t>P008219901</t>
    <phoneticPr fontId="3" type="noConversion"/>
  </si>
  <si>
    <t>ASMT-YTD2-0BB02</t>
    <phoneticPr fontId="3" type="noConversion"/>
  </si>
  <si>
    <t>Avago</t>
    <phoneticPr fontId="3" type="noConversion"/>
  </si>
  <si>
    <t xml:space="preserve">P000725384 </t>
    <phoneticPr fontId="3" type="noConversion"/>
  </si>
  <si>
    <t>LTST-C19HE1WT</t>
    <phoneticPr fontId="3" type="noConversion"/>
  </si>
  <si>
    <t xml:space="preserve">LTST-C19FD1WT </t>
    <phoneticPr fontId="3" type="noConversion"/>
  </si>
  <si>
    <t xml:space="preserve">P001586603 </t>
    <phoneticPr fontId="3" type="noConversion"/>
  </si>
  <si>
    <t>LED RGB DIFFUSED 0606 SMD - 0.35T</t>
    <phoneticPr fontId="3" type="noConversion"/>
  </si>
  <si>
    <t>LED OGB DIFFUSED 0608 SMD - 0.55T</t>
    <phoneticPr fontId="3" type="noConversion"/>
  </si>
  <si>
    <t>3 color type LED 6-pin, TOP View, R745mcd, G1600mcd, B380mcd</t>
    <phoneticPr fontId="26" type="noConversion"/>
  </si>
  <si>
    <t>3.4x2.8</t>
    <phoneticPr fontId="26" type="noConversion"/>
  </si>
  <si>
    <t>2.00mm</t>
    <phoneticPr fontId="26" type="noConversion"/>
  </si>
  <si>
    <t>LTSN-N213EGBW</t>
    <phoneticPr fontId="3" type="noConversion"/>
  </si>
  <si>
    <t>Lite-On Inc</t>
    <phoneticPr fontId="3" type="noConversion"/>
  </si>
  <si>
    <t>3.0x12.5</t>
    <phoneticPr fontId="3" type="noConversion"/>
  </si>
  <si>
    <t>3.5x12</t>
    <phoneticPr fontId="3" type="noConversion"/>
  </si>
  <si>
    <t>3.5mm</t>
    <phoneticPr fontId="3" type="noConversion"/>
  </si>
  <si>
    <t>CL-SB-13A-1x</t>
    <phoneticPr fontId="3" type="noConversion"/>
  </si>
  <si>
    <t>CL-SB-13B-11T</t>
    <phoneticPr fontId="3" type="noConversion"/>
  </si>
  <si>
    <t>P006914254</t>
    <phoneticPr fontId="3" type="noConversion"/>
  </si>
  <si>
    <t>CL-SB-13C-11</t>
    <phoneticPr fontId="3" type="noConversion"/>
  </si>
  <si>
    <t>P006913975</t>
    <phoneticPr fontId="3" type="noConversion"/>
  </si>
  <si>
    <t>SP3T slide Switch, SMD Right Angle, key 2x0.6</t>
    <phoneticPr fontId="3" type="noConversion"/>
  </si>
  <si>
    <t>SP3T slide Switch, SMD Right Angle, key 2x1.5</t>
    <phoneticPr fontId="3" type="noConversion"/>
  </si>
  <si>
    <t>SP3T slide Switch, DIP Right Angle, key 2x1.5</t>
    <phoneticPr fontId="3" type="noConversion"/>
  </si>
  <si>
    <t>SP3T slide Switch, DIP Right Angle, key 2x0.6</t>
    <phoneticPr fontId="3" type="noConversion"/>
  </si>
  <si>
    <t>SP3T slide Switch, Straight DIP, key 2x0.6</t>
    <phoneticPr fontId="3" type="noConversion"/>
  </si>
  <si>
    <t>CMS-2314A</t>
    <phoneticPr fontId="3" type="noConversion"/>
  </si>
  <si>
    <t>DP3T slide Switch, SMD J-hook Right Angle, key 4x1.5</t>
    <phoneticPr fontId="3" type="noConversion"/>
  </si>
  <si>
    <t>SP3T slide Switch, SMD J-hook Right Angle, key 2x1.5</t>
    <phoneticPr fontId="3" type="noConversion"/>
  </si>
  <si>
    <t>Nidec Copal Electronics Corporation</t>
    <phoneticPr fontId="3" type="noConversion"/>
  </si>
  <si>
    <t>Nidec Copal Electronics Corporation</t>
    <phoneticPr fontId="3" type="noConversion"/>
  </si>
  <si>
    <t>5.4x15</t>
    <phoneticPr fontId="3" type="noConversion"/>
  </si>
  <si>
    <t>P_size</t>
  </si>
  <si>
    <t>Height</t>
  </si>
  <si>
    <t>12512WS-02B</t>
    <phoneticPr fontId="3" type="noConversion"/>
  </si>
  <si>
    <t>YEONHO</t>
  </si>
  <si>
    <t>CON 2-pin, Throgh hole  type</t>
    <phoneticPr fontId="26" type="noConversion"/>
  </si>
  <si>
    <t>5.0x3.6</t>
    <phoneticPr fontId="26" type="noConversion"/>
  </si>
  <si>
    <t>4.2mm</t>
  </si>
  <si>
    <t>053048-0210</t>
    <phoneticPr fontId="3" type="noConversion"/>
  </si>
  <si>
    <t>1.25mm Pitch CON,2-Pin, Dip Right angle_Molex</t>
    <phoneticPr fontId="3" type="noConversion"/>
  </si>
  <si>
    <t>4.25x5.5</t>
    <phoneticPr fontId="3" type="noConversion"/>
  </si>
  <si>
    <t>Status LED</t>
    <phoneticPr fontId="3" type="noConversion"/>
  </si>
  <si>
    <t>Slide Key</t>
    <phoneticPr fontId="3" type="noConversion"/>
  </si>
  <si>
    <t>GAS CON</t>
    <phoneticPr fontId="3" type="noConversion"/>
  </si>
  <si>
    <t>T491D227K016AT</t>
    <phoneticPr fontId="3" type="noConversion"/>
  </si>
  <si>
    <t>재고 없음</t>
    <phoneticPr fontId="3" type="noConversion"/>
  </si>
  <si>
    <t xml:space="preserve">P007223445 </t>
    <phoneticPr fontId="3" type="noConversion"/>
  </si>
  <si>
    <t>2/8일 구매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</si>
</sst>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117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1" fillId="33" borderId="14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1" fillId="33" borderId="11" xfId="43" applyNumberFormat="1" applyFont="1" applyFill="1" applyBorder="1" applyAlignment="1">
      <alignment horizontal="center" vertical="center"/>
    </xf>
    <xf numFmtId="0" fontId="2" fillId="0" borderId="14" xfId="43" applyBorder="1">
      <alignment vertical="center"/>
    </xf>
    <xf numFmtId="49" fontId="21" fillId="33" borderId="10" xfId="43" applyNumberFormat="1" applyFont="1" applyFill="1" applyBorder="1" applyAlignment="1">
      <alignment horizontal="center" vertical="center"/>
    </xf>
    <xf numFmtId="0" fontId="2" fillId="0" borderId="17" xfId="43" applyBorder="1">
      <alignment vertical="center"/>
    </xf>
    <xf numFmtId="0" fontId="2" fillId="0" borderId="14" xfId="43" applyBorder="1" applyAlignment="1">
      <alignment horizontal="center" vertical="center"/>
    </xf>
    <xf numFmtId="0" fontId="2" fillId="0" borderId="17" xfId="43" applyBorder="1" applyAlignment="1">
      <alignment horizontal="center" vertical="center"/>
    </xf>
    <xf numFmtId="0" fontId="2" fillId="0" borderId="20" xfId="43" applyBorder="1" applyAlignment="1">
      <alignment horizontal="center" vertical="center"/>
    </xf>
    <xf numFmtId="0" fontId="4" fillId="0" borderId="20" xfId="52" applyFill="1" applyBorder="1"/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4" fillId="0" borderId="17" xfId="52" applyFill="1" applyBorder="1"/>
    <xf numFmtId="41" fontId="0" fillId="0" borderId="20" xfId="0" applyNumberFormat="1" applyBorder="1"/>
    <xf numFmtId="0" fontId="24" fillId="0" borderId="2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Fill="1" applyBorder="1" applyAlignment="1">
      <alignment horizontal="right"/>
    </xf>
    <xf numFmtId="41" fontId="22" fillId="0" borderId="0" xfId="0" applyNumberFormat="1" applyFont="1"/>
    <xf numFmtId="176" fontId="22" fillId="0" borderId="0" xfId="0" applyNumberFormat="1" applyFont="1"/>
    <xf numFmtId="176" fontId="21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1" fillId="0" borderId="16" xfId="43" applyFont="1" applyBorder="1" applyAlignment="1">
      <alignment horizontal="left" vertical="center"/>
    </xf>
    <xf numFmtId="0" fontId="1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1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1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49" fontId="21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" fillId="36" borderId="16" xfId="43" applyFill="1" applyBorder="1" applyAlignment="1">
      <alignment horizontal="left" vertical="center"/>
    </xf>
    <xf numFmtId="0" fontId="2" fillId="36" borderId="17" xfId="43" applyFill="1" applyBorder="1" applyAlignment="1">
      <alignment horizontal="center" vertical="center"/>
    </xf>
    <xf numFmtId="0" fontId="2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2" fillId="0" borderId="13" xfId="43" applyFill="1" applyBorder="1" applyAlignment="1">
      <alignment horizontal="left" vertical="center"/>
    </xf>
    <xf numFmtId="0" fontId="2" fillId="0" borderId="14" xfId="43" applyFill="1" applyBorder="1" applyAlignment="1">
      <alignment horizontal="center" vertical="center"/>
    </xf>
    <xf numFmtId="0" fontId="2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abSelected="1" workbookViewId="0">
      <selection activeCell="C12" sqref="C12:C14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109" t="s">
        <v>6</v>
      </c>
      <c r="C4" s="108" t="s">
        <v>7</v>
      </c>
      <c r="D4" s="108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109"/>
      <c r="C5" s="108"/>
      <c r="D5" s="108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154</v>
      </c>
      <c r="C6" s="66" t="s">
        <v>86</v>
      </c>
      <c r="D6" s="66" t="s">
        <v>88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87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0" t="s">
        <v>83</v>
      </c>
      <c r="C8" s="48" t="s">
        <v>20</v>
      </c>
      <c r="D8" s="71" t="s">
        <v>84</v>
      </c>
      <c r="E8" s="72" t="s">
        <v>15</v>
      </c>
      <c r="F8" s="72">
        <v>1</v>
      </c>
      <c r="G8" s="73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109" t="s">
        <v>32</v>
      </c>
      <c r="C12" s="108" t="s">
        <v>28</v>
      </c>
      <c r="D12" s="108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109"/>
      <c r="C13" s="108"/>
      <c r="D13" s="108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109"/>
      <c r="C14" s="108"/>
      <c r="D14" s="108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3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3" ht="17.25" thickBot="1" x14ac:dyDescent="0.35">
      <c r="G18" s="9"/>
      <c r="H18" s="9"/>
      <c r="I18" s="9"/>
    </row>
    <row r="19" spans="2:13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3" x14ac:dyDescent="0.3">
      <c r="B20" s="111" t="s">
        <v>39</v>
      </c>
      <c r="C20" s="108" t="s">
        <v>28</v>
      </c>
      <c r="D20" s="110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  <c r="L20">
        <v>650</v>
      </c>
      <c r="M20">
        <v>2260</v>
      </c>
    </row>
    <row r="21" spans="2:13" x14ac:dyDescent="0.3">
      <c r="B21" s="111"/>
      <c r="C21" s="108"/>
      <c r="D21" s="110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  <c r="L21">
        <f>L20*500</f>
        <v>325000</v>
      </c>
      <c r="M21">
        <f>M20*10</f>
        <v>22600</v>
      </c>
    </row>
    <row r="22" spans="2:13" x14ac:dyDescent="0.3">
      <c r="B22" s="111" t="s">
        <v>27</v>
      </c>
      <c r="C22" s="108" t="s">
        <v>28</v>
      </c>
      <c r="D22" s="110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3" ht="17.25" thickBot="1" x14ac:dyDescent="0.35">
      <c r="B23" s="114"/>
      <c r="C23" s="113"/>
      <c r="D23" s="112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3" x14ac:dyDescent="0.3">
      <c r="G24" s="9"/>
      <c r="H24" s="9"/>
      <c r="I24" s="9"/>
    </row>
    <row r="26" spans="2:13" ht="17.25" thickBot="1" x14ac:dyDescent="0.35">
      <c r="B26" s="78" t="s">
        <v>91</v>
      </c>
    </row>
    <row r="27" spans="2:13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3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35">
        <v>50</v>
      </c>
      <c r="I28" s="55">
        <f>G28*H28</f>
        <v>5000</v>
      </c>
      <c r="J28" s="37"/>
      <c r="K28" s="51" t="s">
        <v>17</v>
      </c>
    </row>
    <row r="29" spans="2:13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22">
        <v>6</v>
      </c>
      <c r="I29" s="56">
        <f>G29*H29</f>
        <v>7560</v>
      </c>
      <c r="J29" s="33"/>
      <c r="K29" s="32" t="s">
        <v>54</v>
      </c>
    </row>
    <row r="30" spans="2:13" s="1" customFormat="1" x14ac:dyDescent="0.3">
      <c r="B30" s="70" t="s">
        <v>85</v>
      </c>
      <c r="C30" s="36">
        <v>2</v>
      </c>
      <c r="D30" s="71" t="s">
        <v>84</v>
      </c>
      <c r="E30" s="74" t="s">
        <v>15</v>
      </c>
      <c r="F30" s="36">
        <v>1</v>
      </c>
      <c r="G30" s="75">
        <v>960</v>
      </c>
      <c r="H30" s="22">
        <v>20</v>
      </c>
      <c r="I30" s="22">
        <v>16400</v>
      </c>
      <c r="J30" s="33"/>
      <c r="K30" s="76" t="s">
        <v>79</v>
      </c>
    </row>
    <row r="31" spans="2:13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4">
        <v>100</v>
      </c>
      <c r="I31" s="56">
        <f>G31*H31</f>
        <v>13000</v>
      </c>
      <c r="J31" s="33"/>
      <c r="K31" s="32" t="s">
        <v>55</v>
      </c>
    </row>
    <row r="32" spans="2:13" x14ac:dyDescent="0.3">
      <c r="B32" s="92" t="s">
        <v>59</v>
      </c>
      <c r="C32" s="93">
        <v>1</v>
      </c>
      <c r="D32" s="94" t="s">
        <v>51</v>
      </c>
      <c r="E32" s="95" t="s">
        <v>15</v>
      </c>
      <c r="F32" s="96">
        <v>2</v>
      </c>
      <c r="G32" s="97">
        <v>7100</v>
      </c>
      <c r="H32" s="97">
        <v>2</v>
      </c>
      <c r="I32" s="98">
        <f t="shared" ref="I32:I35" si="3">G32*H32</f>
        <v>14200</v>
      </c>
      <c r="J32" s="95" t="s">
        <v>155</v>
      </c>
      <c r="K32" s="99" t="s">
        <v>61</v>
      </c>
    </row>
    <row r="33" spans="2:11" s="1" customFormat="1" x14ac:dyDescent="0.3">
      <c r="B33" s="100" t="s">
        <v>25</v>
      </c>
      <c r="C33" s="93">
        <v>1</v>
      </c>
      <c r="D33" s="94" t="s">
        <v>51</v>
      </c>
      <c r="E33" s="95" t="s">
        <v>15</v>
      </c>
      <c r="F33" s="96">
        <v>1</v>
      </c>
      <c r="G33" s="97">
        <v>10080</v>
      </c>
      <c r="H33" s="97">
        <v>2</v>
      </c>
      <c r="I33" s="98">
        <f t="shared" si="3"/>
        <v>20160</v>
      </c>
      <c r="J33" s="95" t="s">
        <v>155</v>
      </c>
      <c r="K33" s="99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22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22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30">
        <v>200</v>
      </c>
      <c r="I36" s="59">
        <f>G36*H36</f>
        <v>4000</v>
      </c>
      <c r="J36" s="60" t="s">
        <v>90</v>
      </c>
      <c r="K36" s="21" t="s">
        <v>89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ht="17.25" thickBot="1" x14ac:dyDescent="0.35">
      <c r="B40" s="78" t="s">
        <v>157</v>
      </c>
      <c r="G40" s="17"/>
      <c r="H40" s="17"/>
    </row>
    <row r="41" spans="2:11" ht="17.25" thickBot="1" x14ac:dyDescent="0.35">
      <c r="B41" s="40" t="s">
        <v>42</v>
      </c>
      <c r="C41" s="38" t="s">
        <v>43</v>
      </c>
      <c r="D41" s="46" t="s">
        <v>2</v>
      </c>
      <c r="E41" s="46" t="s">
        <v>8</v>
      </c>
      <c r="F41" s="46" t="s">
        <v>9</v>
      </c>
      <c r="G41" s="46" t="s">
        <v>10</v>
      </c>
      <c r="H41" s="46" t="s">
        <v>45</v>
      </c>
      <c r="I41" s="46" t="s">
        <v>52</v>
      </c>
      <c r="J41" s="46" t="s">
        <v>11</v>
      </c>
      <c r="K41" s="47" t="s">
        <v>14</v>
      </c>
    </row>
    <row r="42" spans="2:11" x14ac:dyDescent="0.3">
      <c r="B42" s="101" t="s">
        <v>59</v>
      </c>
      <c r="C42" s="102">
        <v>1</v>
      </c>
      <c r="D42" s="103" t="s">
        <v>51</v>
      </c>
      <c r="E42" s="49" t="s">
        <v>15</v>
      </c>
      <c r="F42" s="26">
        <v>2</v>
      </c>
      <c r="G42" s="35">
        <v>7100</v>
      </c>
      <c r="H42" s="35">
        <v>2</v>
      </c>
      <c r="I42" s="104">
        <f t="shared" ref="I42:I44" si="4">G42*H42</f>
        <v>14200</v>
      </c>
      <c r="J42" s="49"/>
      <c r="K42" s="51" t="s">
        <v>61</v>
      </c>
    </row>
    <row r="43" spans="2:11" x14ac:dyDescent="0.3">
      <c r="B43" s="34" t="s">
        <v>56</v>
      </c>
      <c r="C43" s="36">
        <v>1</v>
      </c>
      <c r="D43" s="48" t="s">
        <v>57</v>
      </c>
      <c r="E43" s="48" t="s">
        <v>15</v>
      </c>
      <c r="F43" s="36">
        <v>1</v>
      </c>
      <c r="G43" s="22">
        <v>11090</v>
      </c>
      <c r="H43" s="22">
        <v>2</v>
      </c>
      <c r="I43" s="56">
        <f t="shared" si="4"/>
        <v>22180</v>
      </c>
      <c r="J43" s="33"/>
      <c r="K43" s="53" t="s">
        <v>60</v>
      </c>
    </row>
    <row r="44" spans="2:11" ht="17.25" thickBot="1" x14ac:dyDescent="0.35">
      <c r="B44" s="107" t="s">
        <v>154</v>
      </c>
      <c r="C44" s="105">
        <v>10</v>
      </c>
      <c r="D44" s="79" t="s">
        <v>88</v>
      </c>
      <c r="E44" s="50" t="s">
        <v>15</v>
      </c>
      <c r="F44" s="106">
        <v>5</v>
      </c>
      <c r="G44" s="6">
        <v>2280</v>
      </c>
      <c r="H44" s="6">
        <v>10</v>
      </c>
      <c r="I44" s="59">
        <f t="shared" si="4"/>
        <v>22800</v>
      </c>
      <c r="J44" s="3"/>
      <c r="K44" s="21" t="s">
        <v>156</v>
      </c>
    </row>
    <row r="45" spans="2:11" x14ac:dyDescent="0.3">
      <c r="I45" s="24">
        <f>SUM(I42:I44)</f>
        <v>59180</v>
      </c>
    </row>
    <row r="46" spans="2:11" x14ac:dyDescent="0.3">
      <c r="H46" s="61" t="s">
        <v>64</v>
      </c>
      <c r="I46" s="64">
        <f>I45*0.1</f>
        <v>5918</v>
      </c>
    </row>
    <row r="47" spans="2:11" x14ac:dyDescent="0.3">
      <c r="I47" s="65">
        <f>I45+I46</f>
        <v>65098</v>
      </c>
    </row>
  </sheetData>
  <mergeCells count="12">
    <mergeCell ref="D20:D21"/>
    <mergeCell ref="C20:C21"/>
    <mergeCell ref="B20:B21"/>
    <mergeCell ref="D22:D23"/>
    <mergeCell ref="C22:C23"/>
    <mergeCell ref="B22:B23"/>
    <mergeCell ref="D4:D5"/>
    <mergeCell ref="C4:C5"/>
    <mergeCell ref="B4:B5"/>
    <mergeCell ref="D12:D14"/>
    <mergeCell ref="C12:C14"/>
    <mergeCell ref="B12:B1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7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" sqref="C1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5" t="s">
        <v>0</v>
      </c>
      <c r="C3" s="14" t="s">
        <v>1</v>
      </c>
      <c r="D3" s="14" t="s">
        <v>2</v>
      </c>
      <c r="E3" s="87" t="s">
        <v>141</v>
      </c>
      <c r="F3" s="87" t="s">
        <v>142</v>
      </c>
      <c r="G3" s="14" t="s">
        <v>8</v>
      </c>
      <c r="H3" s="14" t="s">
        <v>9</v>
      </c>
      <c r="I3" s="14" t="s">
        <v>10</v>
      </c>
      <c r="J3" s="14" t="s">
        <v>31</v>
      </c>
      <c r="K3" s="14" t="s">
        <v>10</v>
      </c>
      <c r="L3" s="14" t="s">
        <v>11</v>
      </c>
      <c r="M3" s="16" t="s">
        <v>14</v>
      </c>
    </row>
    <row r="4" spans="1:13" x14ac:dyDescent="0.3">
      <c r="B4" t="s">
        <v>92</v>
      </c>
      <c r="C4" s="48" t="s">
        <v>28</v>
      </c>
      <c r="D4" t="s">
        <v>93</v>
      </c>
      <c r="F4" s="83" t="s">
        <v>124</v>
      </c>
      <c r="G4" s="48" t="s">
        <v>15</v>
      </c>
      <c r="H4">
        <v>10</v>
      </c>
      <c r="I4">
        <v>130</v>
      </c>
      <c r="M4" t="s">
        <v>94</v>
      </c>
    </row>
    <row r="5" spans="1:13" x14ac:dyDescent="0.3">
      <c r="B5" t="s">
        <v>95</v>
      </c>
      <c r="D5" s="1" t="s">
        <v>96</v>
      </c>
      <c r="F5" s="83" t="s">
        <v>124</v>
      </c>
      <c r="G5" s="48" t="s">
        <v>15</v>
      </c>
      <c r="H5">
        <v>10</v>
      </c>
      <c r="I5">
        <v>110</v>
      </c>
    </row>
    <row r="6" spans="1:13" x14ac:dyDescent="0.3">
      <c r="A6" t="s">
        <v>152</v>
      </c>
    </row>
    <row r="7" spans="1:13" x14ac:dyDescent="0.3">
      <c r="B7" s="115" t="s">
        <v>100</v>
      </c>
      <c r="C7" s="115" t="s">
        <v>138</v>
      </c>
      <c r="D7" s="116" t="s">
        <v>130</v>
      </c>
      <c r="E7" t="s">
        <v>122</v>
      </c>
      <c r="F7" s="82" t="s">
        <v>119</v>
      </c>
      <c r="G7" s="48" t="s">
        <v>15</v>
      </c>
      <c r="H7">
        <v>1900</v>
      </c>
      <c r="I7">
        <v>450</v>
      </c>
      <c r="M7" t="s">
        <v>99</v>
      </c>
    </row>
    <row r="8" spans="1:13" s="1" customFormat="1" x14ac:dyDescent="0.3">
      <c r="B8" s="115"/>
      <c r="C8" s="115"/>
      <c r="D8" s="116"/>
      <c r="E8" s="1" t="s">
        <v>122</v>
      </c>
      <c r="F8" s="82" t="s">
        <v>119</v>
      </c>
      <c r="G8" s="48" t="s">
        <v>15</v>
      </c>
      <c r="H8" s="1">
        <v>1</v>
      </c>
      <c r="I8" s="1">
        <v>790</v>
      </c>
      <c r="M8" s="1" t="s">
        <v>101</v>
      </c>
    </row>
    <row r="9" spans="1:13" s="1" customFormat="1" x14ac:dyDescent="0.3">
      <c r="B9" s="1" t="s">
        <v>102</v>
      </c>
      <c r="C9" s="1" t="s">
        <v>139</v>
      </c>
      <c r="D9" s="1" t="s">
        <v>133</v>
      </c>
      <c r="E9" s="1" t="s">
        <v>122</v>
      </c>
      <c r="F9" s="82" t="s">
        <v>119</v>
      </c>
      <c r="G9" s="48" t="s">
        <v>15</v>
      </c>
      <c r="H9" s="1">
        <v>1</v>
      </c>
      <c r="I9" s="1">
        <v>700</v>
      </c>
      <c r="M9" s="1" t="s">
        <v>98</v>
      </c>
    </row>
    <row r="10" spans="1:13" x14ac:dyDescent="0.3">
      <c r="B10" s="1" t="s">
        <v>97</v>
      </c>
      <c r="C10" s="1" t="s">
        <v>139</v>
      </c>
      <c r="D10" s="1" t="s">
        <v>134</v>
      </c>
    </row>
    <row r="11" spans="1:13" s="1" customFormat="1" x14ac:dyDescent="0.3">
      <c r="B11" s="1" t="s">
        <v>125</v>
      </c>
      <c r="C11" s="1" t="s">
        <v>139</v>
      </c>
      <c r="D11" s="52" t="s">
        <v>137</v>
      </c>
      <c r="E11" s="1" t="s">
        <v>123</v>
      </c>
      <c r="F11" s="83" t="s">
        <v>124</v>
      </c>
    </row>
    <row r="12" spans="1:13" x14ac:dyDescent="0.3">
      <c r="B12" s="68" t="s">
        <v>126</v>
      </c>
      <c r="C12" s="68" t="s">
        <v>139</v>
      </c>
      <c r="D12" s="69" t="s">
        <v>131</v>
      </c>
      <c r="E12" s="68" t="s">
        <v>123</v>
      </c>
      <c r="F12" s="86" t="s">
        <v>124</v>
      </c>
      <c r="G12" s="31" t="s">
        <v>15</v>
      </c>
      <c r="H12" s="69">
        <v>1</v>
      </c>
      <c r="I12" s="68">
        <v>1240</v>
      </c>
      <c r="J12" s="68"/>
      <c r="K12" s="68"/>
      <c r="L12" s="68"/>
      <c r="M12" s="68" t="s">
        <v>127</v>
      </c>
    </row>
    <row r="13" spans="1:13" s="1" customFormat="1" x14ac:dyDescent="0.3">
      <c r="B13" s="1" t="s">
        <v>128</v>
      </c>
      <c r="C13" s="1" t="s">
        <v>139</v>
      </c>
      <c r="D13" s="52" t="s">
        <v>132</v>
      </c>
      <c r="E13" s="1" t="s">
        <v>123</v>
      </c>
      <c r="F13" s="83" t="s">
        <v>124</v>
      </c>
      <c r="G13" s="48" t="s">
        <v>15</v>
      </c>
      <c r="H13" s="52">
        <v>1</v>
      </c>
      <c r="I13" s="1">
        <v>1170</v>
      </c>
      <c r="M13" s="1" t="s">
        <v>129</v>
      </c>
    </row>
    <row r="14" spans="1:13" s="1" customFormat="1" x14ac:dyDescent="0.3">
      <c r="B14" s="77" t="s">
        <v>135</v>
      </c>
      <c r="C14" s="1" t="s">
        <v>139</v>
      </c>
      <c r="D14" s="84" t="s">
        <v>136</v>
      </c>
      <c r="E14" s="84" t="s">
        <v>140</v>
      </c>
      <c r="F14" s="85" t="s">
        <v>124</v>
      </c>
      <c r="G14" s="77"/>
      <c r="H14" s="77"/>
      <c r="I14" s="77"/>
      <c r="J14" s="77"/>
      <c r="K14" s="77"/>
      <c r="L14" s="77"/>
      <c r="M14" s="77"/>
    </row>
    <row r="15" spans="1:13" s="1" customFormat="1" x14ac:dyDescent="0.3"/>
    <row r="16" spans="1:13" s="1" customFormat="1" x14ac:dyDescent="0.3"/>
    <row r="17" spans="1:13" x14ac:dyDescent="0.3">
      <c r="A17" t="s">
        <v>151</v>
      </c>
    </row>
    <row r="18" spans="1:13" x14ac:dyDescent="0.3">
      <c r="B18" t="s">
        <v>103</v>
      </c>
      <c r="C18" t="s">
        <v>104</v>
      </c>
      <c r="D18" t="s">
        <v>106</v>
      </c>
      <c r="G18" s="48" t="s">
        <v>15</v>
      </c>
      <c r="H18">
        <v>1</v>
      </c>
      <c r="I18">
        <v>490</v>
      </c>
      <c r="M18" t="s">
        <v>105</v>
      </c>
    </row>
    <row r="19" spans="1:13" x14ac:dyDescent="0.3">
      <c r="B19" t="s">
        <v>112</v>
      </c>
      <c r="C19" t="s">
        <v>107</v>
      </c>
      <c r="D19" t="s">
        <v>115</v>
      </c>
      <c r="G19" s="48" t="s">
        <v>15</v>
      </c>
      <c r="H19">
        <v>1</v>
      </c>
      <c r="I19">
        <v>680</v>
      </c>
      <c r="M19" t="s">
        <v>108</v>
      </c>
    </row>
    <row r="20" spans="1:13" x14ac:dyDescent="0.3">
      <c r="B20" t="s">
        <v>109</v>
      </c>
      <c r="C20" t="s">
        <v>110</v>
      </c>
      <c r="D20" s="80" t="s">
        <v>117</v>
      </c>
      <c r="E20" s="81" t="s">
        <v>118</v>
      </c>
      <c r="F20" s="82" t="s">
        <v>119</v>
      </c>
      <c r="G20" s="48" t="s">
        <v>15</v>
      </c>
      <c r="H20">
        <v>1</v>
      </c>
      <c r="I20">
        <v>1990</v>
      </c>
      <c r="M20" t="s">
        <v>111</v>
      </c>
    </row>
    <row r="21" spans="1:13" x14ac:dyDescent="0.3">
      <c r="B21" t="s">
        <v>113</v>
      </c>
      <c r="C21" s="1" t="s">
        <v>107</v>
      </c>
      <c r="D21" s="1" t="s">
        <v>116</v>
      </c>
      <c r="G21" s="48" t="s">
        <v>15</v>
      </c>
      <c r="H21">
        <v>1</v>
      </c>
      <c r="I21">
        <v>620</v>
      </c>
      <c r="M21" t="s">
        <v>114</v>
      </c>
    </row>
    <row r="22" spans="1:13" x14ac:dyDescent="0.3">
      <c r="B22" t="s">
        <v>120</v>
      </c>
      <c r="C22" s="1" t="s">
        <v>121</v>
      </c>
    </row>
    <row r="24" spans="1:13" x14ac:dyDescent="0.3">
      <c r="A24" t="s">
        <v>153</v>
      </c>
    </row>
    <row r="25" spans="1:13" x14ac:dyDescent="0.3">
      <c r="B25" s="88" t="s">
        <v>143</v>
      </c>
      <c r="C25" s="88" t="s">
        <v>144</v>
      </c>
      <c r="D25" s="89" t="s">
        <v>145</v>
      </c>
      <c r="E25" s="90" t="s">
        <v>146</v>
      </c>
      <c r="F25" s="91" t="s">
        <v>147</v>
      </c>
    </row>
    <row r="26" spans="1:13" x14ac:dyDescent="0.3">
      <c r="B26" s="1" t="s">
        <v>148</v>
      </c>
      <c r="C26" s="48" t="s">
        <v>28</v>
      </c>
      <c r="D26" s="1" t="s">
        <v>149</v>
      </c>
      <c r="E26" s="52" t="s">
        <v>150</v>
      </c>
      <c r="F26" s="83" t="s">
        <v>124</v>
      </c>
    </row>
  </sheetData>
  <mergeCells count="3">
    <mergeCell ref="C7:C8"/>
    <mergeCell ref="B7:B8"/>
    <mergeCell ref="D7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2018-02-07T13:05:52Z</dcterms:modified>
</cp:coreProperties>
</file>