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전체 비용" sheetId="1" r:id="rId1"/>
    <sheet name="부품" sheetId="5" r:id="rId2"/>
  </sheets>
  <calcPr calcId="152511"/>
</workbook>
</file>

<file path=xl/calcChain.xml><?xml version="1.0" encoding="utf-8"?>
<calcChain xmlns="http://schemas.openxmlformats.org/spreadsheetml/2006/main">
  <c r="F4" i="1" l="1"/>
  <c r="I6" i="5"/>
  <c r="I12" i="5" l="1"/>
  <c r="I11" i="5"/>
  <c r="I10" i="5"/>
  <c r="I9" i="5"/>
  <c r="I8" i="5"/>
  <c r="I7" i="5"/>
  <c r="I5" i="5"/>
  <c r="I4" i="5"/>
  <c r="I13" i="5" l="1"/>
  <c r="I14" i="5" s="1"/>
  <c r="I15" i="5" s="1"/>
  <c r="F7" i="1"/>
  <c r="F6" i="1"/>
  <c r="F5" i="1"/>
  <c r="F8" i="1" l="1"/>
</calcChain>
</file>

<file path=xl/sharedStrings.xml><?xml version="1.0" encoding="utf-8"?>
<sst xmlns="http://schemas.openxmlformats.org/spreadsheetml/2006/main" count="60" uniqueCount="51">
  <si>
    <t>부품</t>
    <phoneticPr fontId="5" type="noConversion"/>
  </si>
  <si>
    <t>Item</t>
    <phoneticPr fontId="5" type="noConversion"/>
  </si>
  <si>
    <t>Description</t>
    <phoneticPr fontId="5" type="noConversion"/>
  </si>
  <si>
    <t>MCU board Layout 설계비</t>
    <phoneticPr fontId="5" type="noConversion"/>
  </si>
  <si>
    <t>PCB 제작비</t>
    <phoneticPr fontId="5" type="noConversion"/>
  </si>
  <si>
    <t>MCU board PCB 제작비(SMT 비용 별도)</t>
    <phoneticPr fontId="5" type="noConversion"/>
  </si>
  <si>
    <t>SMT 비용</t>
    <phoneticPr fontId="5" type="noConversion"/>
  </si>
  <si>
    <t>단가</t>
    <phoneticPr fontId="5" type="noConversion"/>
  </si>
  <si>
    <t>Comment</t>
    <phoneticPr fontId="5" type="noConversion"/>
  </si>
  <si>
    <t>3일 x 250,000(일비)</t>
    <phoneticPr fontId="5" type="noConversion"/>
  </si>
  <si>
    <t>수량</t>
    <phoneticPr fontId="5" type="noConversion"/>
  </si>
  <si>
    <t>전체비용</t>
    <phoneticPr fontId="5" type="noConversion"/>
  </si>
  <si>
    <t>Manual 납땜으로 작업(시험용)</t>
    <phoneticPr fontId="5" type="noConversion"/>
  </si>
  <si>
    <t>전체 비용</t>
    <phoneticPr fontId="5" type="noConversion"/>
  </si>
  <si>
    <t>전체 소모비용</t>
    <phoneticPr fontId="5" type="noConversion"/>
  </si>
  <si>
    <t>P_value</t>
  </si>
  <si>
    <t>Q'ty</t>
  </si>
  <si>
    <t>Description</t>
  </si>
  <si>
    <t>Agency</t>
  </si>
  <si>
    <t>MOQ</t>
  </si>
  <si>
    <t>Cost[\]</t>
  </si>
  <si>
    <t>MVG16VC220MF80</t>
  </si>
  <si>
    <t>220uF 16V ALUMINUM CAPACITORS 6.3pi</t>
  </si>
  <si>
    <t>ICbanQ</t>
  </si>
  <si>
    <t>NTD5802N</t>
  </si>
  <si>
    <t>Power MOSFET 40V, Single N-Channel, 101A DPAK</t>
  </si>
  <si>
    <t>1.25mm 4-Pin SMD Straght 1A HEADER</t>
  </si>
  <si>
    <t>TRANSFORMER CCFL 6W</t>
  </si>
  <si>
    <t>CTX210607-R</t>
  </si>
  <si>
    <t>TRANSFORMER CCFL 6W 13V 11MA SMD Turn-R:100</t>
  </si>
  <si>
    <t>1.25mm 4-Pin Housing, Female</t>
  </si>
  <si>
    <t>CRIMP TERMINAL 51021용 (1.25mm) AWG 28,30,32</t>
  </si>
  <si>
    <t>구매수량</t>
    <phoneticPr fontId="5" type="noConversion"/>
  </si>
  <si>
    <t>Total</t>
    <phoneticPr fontId="5" type="noConversion"/>
  </si>
  <si>
    <t>ICbanQ</t>
    <phoneticPr fontId="5" type="noConversion"/>
  </si>
  <si>
    <t>53398-0471</t>
    <phoneticPr fontId="5" type="noConversion"/>
  </si>
  <si>
    <t>CTX210605-R</t>
    <phoneticPr fontId="5" type="noConversion"/>
  </si>
  <si>
    <t>CTX210609-R</t>
    <phoneticPr fontId="5" type="noConversion"/>
  </si>
  <si>
    <t>51021-0400</t>
    <phoneticPr fontId="5" type="noConversion"/>
  </si>
  <si>
    <t>부품 Total</t>
    <phoneticPr fontId="5" type="noConversion"/>
  </si>
  <si>
    <t>부가세</t>
    <phoneticPr fontId="5" type="noConversion"/>
  </si>
  <si>
    <t>Transformer PCB 부품 비용</t>
    <phoneticPr fontId="5" type="noConversion"/>
  </si>
  <si>
    <t>2층 높이 1.6mm(기본 10ea)</t>
    <phoneticPr fontId="5" type="noConversion"/>
  </si>
  <si>
    <t>부품 - 10ea 제작에 필요한 부품이며, Transformer는 3종 각2ea씩 구매이며, 특성 확인 후 재구매 예정</t>
    <phoneticPr fontId="5" type="noConversion"/>
  </si>
  <si>
    <t>PCB Layout</t>
    <phoneticPr fontId="5" type="noConversion"/>
  </si>
  <si>
    <t>PCB Layout - 3개 Type으로 진행 ( 각 1일 )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</si>
  <si>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</si>
  <si>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</si>
  <si>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부가세포함 총비용</t>
    <phoneticPr fontId="5" type="noConversion"/>
  </si>
  <si>
    <t>10set 제작</t>
    <phoneticPr fontId="5" type="noConversion"/>
  </si>
  <si>
    <t>50058-8000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</si>
</sst>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1" fontId="4" fillId="0" borderId="0" applyFont="0" applyFill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9" borderId="2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41" fontId="0" fillId="0" borderId="1" xfId="1" applyFont="1" applyBorder="1" applyAlignment="1"/>
    <xf numFmtId="0" fontId="0" fillId="0" borderId="10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1" fontId="0" fillId="0" borderId="8" xfId="1" applyFont="1" applyBorder="1" applyAlignment="1"/>
    <xf numFmtId="41" fontId="0" fillId="0" borderId="11" xfId="1" applyFont="1" applyBorder="1" applyAlignment="1"/>
    <xf numFmtId="41" fontId="6" fillId="0" borderId="5" xfId="0" applyNumberFormat="1" applyFont="1" applyBorder="1"/>
    <xf numFmtId="0" fontId="0" fillId="0" borderId="6" xfId="0" applyBorder="1"/>
    <xf numFmtId="0" fontId="6" fillId="0" borderId="0" xfId="0" applyFont="1"/>
    <xf numFmtId="0" fontId="0" fillId="0" borderId="0" xfId="0"/>
    <xf numFmtId="0" fontId="0" fillId="0" borderId="1" xfId="0" applyBorder="1"/>
    <xf numFmtId="0" fontId="0" fillId="0" borderId="11" xfId="0" applyFill="1" applyBorder="1"/>
    <xf numFmtId="41" fontId="0" fillId="0" borderId="0" xfId="1" applyFont="1" applyFill="1" applyBorder="1" applyAlignment="1"/>
    <xf numFmtId="41" fontId="0" fillId="0" borderId="1" xfId="1" applyFont="1" applyFill="1" applyBorder="1" applyAlignment="1"/>
    <xf numFmtId="0" fontId="0" fillId="0" borderId="10" xfId="55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1" fontId="0" fillId="0" borderId="11" xfId="1" applyFont="1" applyFill="1" applyBorder="1" applyAlignment="1"/>
    <xf numFmtId="0" fontId="0" fillId="0" borderId="3" xfId="0" applyFill="1" applyBorder="1" applyAlignment="1">
      <alignment horizontal="left"/>
    </xf>
    <xf numFmtId="41" fontId="0" fillId="0" borderId="8" xfId="1" applyFont="1" applyFill="1" applyBorder="1" applyAlignment="1"/>
    <xf numFmtId="0" fontId="0" fillId="0" borderId="1" xfId="0" applyFill="1" applyBorder="1" applyAlignment="1">
      <alignment horizontal="center"/>
    </xf>
    <xf numFmtId="0" fontId="4" fillId="0" borderId="11" xfId="55" applyFill="1" applyBorder="1"/>
    <xf numFmtId="0" fontId="6" fillId="2" borderId="5" xfId="0" applyFont="1" applyFill="1" applyBorder="1" applyAlignment="1">
      <alignment horizontal="center" vertical="center"/>
    </xf>
    <xf numFmtId="0" fontId="0" fillId="0" borderId="8" xfId="0" applyFill="1" applyBorder="1"/>
    <xf numFmtId="41" fontId="0" fillId="0" borderId="8" xfId="0" applyNumberFormat="1" applyBorder="1"/>
    <xf numFmtId="41" fontId="0" fillId="0" borderId="1" xfId="0" applyNumberFormat="1" applyBorder="1"/>
    <xf numFmtId="0" fontId="0" fillId="0" borderId="3" xfId="55" applyFont="1" applyFill="1" applyBorder="1" applyAlignment="1">
      <alignment horizontal="left"/>
    </xf>
    <xf numFmtId="0" fontId="4" fillId="0" borderId="1" xfId="55" applyFill="1" applyBorder="1"/>
    <xf numFmtId="41" fontId="0" fillId="0" borderId="11" xfId="0" applyNumberFormat="1" applyBorder="1"/>
    <xf numFmtId="0" fontId="8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41" fontId="8" fillId="0" borderId="0" xfId="0" applyNumberFormat="1" applyFont="1"/>
    <xf numFmtId="176" fontId="8" fillId="0" borderId="0" xfId="0" applyNumberFormat="1" applyFont="1"/>
    <xf numFmtId="176" fontId="6" fillId="0" borderId="0" xfId="0" applyNumberFormat="1" applyFont="1"/>
    <xf numFmtId="0" fontId="0" fillId="0" borderId="1" xfId="0" applyFill="1" applyBorder="1"/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0" fontId="3" fillId="0" borderId="7" xfId="5" applyBorder="1" applyAlignment="1">
      <alignment horizontal="left" vertical="center"/>
    </xf>
    <xf numFmtId="0" fontId="3" fillId="0" borderId="8" xfId="5" applyBorder="1" applyAlignment="1">
      <alignment horizontal="center" vertical="center"/>
    </xf>
    <xf numFmtId="0" fontId="3" fillId="0" borderId="8" xfId="5" applyBorder="1">
      <alignment vertical="center"/>
    </xf>
    <xf numFmtId="0" fontId="3" fillId="0" borderId="3" xfId="5" applyBorder="1" applyAlignment="1">
      <alignment horizontal="left" vertical="center"/>
    </xf>
    <xf numFmtId="0" fontId="3" fillId="0" borderId="1" xfId="5" applyBorder="1" applyAlignment="1">
      <alignment horizontal="center" vertical="center"/>
    </xf>
    <xf numFmtId="0" fontId="3" fillId="0" borderId="1" xfId="5" applyBorder="1">
      <alignment vertical="center"/>
    </xf>
    <xf numFmtId="0" fontId="3" fillId="0" borderId="11" xfId="5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5" applyFont="1" applyBorder="1" applyAlignment="1">
      <alignment horizontal="left" vertical="center"/>
    </xf>
    <xf numFmtId="0" fontId="1" fillId="0" borderId="1" xfId="5" applyFont="1" applyBorder="1">
      <alignment vertical="center"/>
    </xf>
    <xf numFmtId="0" fontId="0" fillId="34" borderId="1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56">
    <cellStyle name="20% - 강조색1" xfId="23" builtinId="30" customBuiltin="1"/>
    <cellStyle name="20% - 강조색2" xfId="27" builtinId="34" customBuiltin="1"/>
    <cellStyle name="20% - 강조색3" xfId="31" builtinId="38" customBuiltin="1"/>
    <cellStyle name="20% - 강조색4" xfId="35" builtinId="42" customBuiltin="1"/>
    <cellStyle name="20% - 강조색5" xfId="39" builtinId="46" customBuiltin="1"/>
    <cellStyle name="20% - 강조색6" xfId="43" builtinId="50" customBuiltin="1"/>
    <cellStyle name="40% - 강조색1" xfId="24" builtinId="31" customBuiltin="1"/>
    <cellStyle name="40% - 강조색2" xfId="28" builtinId="35" customBuiltin="1"/>
    <cellStyle name="40% - 강조색3" xfId="32" builtinId="39" customBuiltin="1"/>
    <cellStyle name="40% - 강조색4" xfId="36" builtinId="43" customBuiltin="1"/>
    <cellStyle name="40% - 강조색5" xfId="40" builtinId="47" customBuiltin="1"/>
    <cellStyle name="40% - 강조색6" xfId="44" builtinId="51" customBuiltin="1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 2" xfId="48"/>
    <cellStyle name="보통" xfId="13" builtinId="28" customBuiltin="1"/>
    <cellStyle name="설명 텍스트" xfId="20" builtinId="53" customBuiltin="1"/>
    <cellStyle name="셀 확인" xfId="18" builtinId="23" customBuiltin="1"/>
    <cellStyle name="쉼표 [0]" xfId="1" builtinId="6"/>
    <cellStyle name="쉼표 [0] 2" xfId="50"/>
    <cellStyle name="쉼표 [0] 2 2" xfId="52"/>
    <cellStyle name="쉼표 [0] 3" xfId="51"/>
    <cellStyle name="쉼표 [0] 4" xfId="47"/>
    <cellStyle name="쉼표 [0] 5" xfId="54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제목 5" xfId="53"/>
    <cellStyle name="제목 6" xfId="49"/>
    <cellStyle name="좋음" xfId="11" builtinId="26" customBuiltin="1"/>
    <cellStyle name="출력" xfId="15" builtinId="21" customBuiltin="1"/>
    <cellStyle name="표준" xfId="0" builtinId="0"/>
    <cellStyle name="표준 10" xfId="2"/>
    <cellStyle name="표준 2" xfId="5"/>
    <cellStyle name="표준 2 2" xfId="4"/>
    <cellStyle name="표준 2 3" xfId="46"/>
    <cellStyle name="표준 3" xfId="3"/>
    <cellStyle name="표준 3 2" xfId="5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8" sqref="G8"/>
    </sheetView>
  </sheetViews>
  <sheetFormatPr defaultRowHeight="16.5" x14ac:dyDescent="0.3"/>
  <cols>
    <col min="2" max="2" width="24.25" customWidth="1"/>
    <col min="3" max="3" width="38.375" bestFit="1" customWidth="1"/>
    <col min="4" max="4" width="7" customWidth="1"/>
    <col min="5" max="5" width="11.125" customWidth="1"/>
    <col min="6" max="6" width="12.375" bestFit="1" customWidth="1"/>
    <col min="7" max="7" width="34.375" customWidth="1"/>
  </cols>
  <sheetData>
    <row r="1" spans="2:7" x14ac:dyDescent="0.3">
      <c r="B1" s="21" t="s">
        <v>14</v>
      </c>
    </row>
    <row r="2" spans="2:7" ht="17.25" thickBot="1" x14ac:dyDescent="0.35"/>
    <row r="3" spans="2:7" ht="17.25" thickBot="1" x14ac:dyDescent="0.35">
      <c r="B3" s="13" t="s">
        <v>1</v>
      </c>
      <c r="C3" s="14" t="s">
        <v>2</v>
      </c>
      <c r="D3" s="14" t="s">
        <v>10</v>
      </c>
      <c r="E3" s="14" t="s">
        <v>7</v>
      </c>
      <c r="F3" s="14" t="s">
        <v>11</v>
      </c>
      <c r="G3" s="15" t="s">
        <v>8</v>
      </c>
    </row>
    <row r="4" spans="2:7" x14ac:dyDescent="0.3">
      <c r="B4" s="7" t="s">
        <v>0</v>
      </c>
      <c r="C4" s="8"/>
      <c r="D4" s="16"/>
      <c r="E4" s="46"/>
      <c r="F4" s="17">
        <f>부품!I15</f>
        <v>128744</v>
      </c>
      <c r="G4" s="9" t="s">
        <v>48</v>
      </c>
    </row>
    <row r="5" spans="2:7" x14ac:dyDescent="0.3">
      <c r="B5" s="10" t="s">
        <v>44</v>
      </c>
      <c r="C5" s="2" t="s">
        <v>3</v>
      </c>
      <c r="D5" s="1">
        <v>3</v>
      </c>
      <c r="E5" s="11">
        <v>250000</v>
      </c>
      <c r="F5" s="11">
        <f>D5*E5</f>
        <v>750000</v>
      </c>
      <c r="G5" s="3" t="s">
        <v>9</v>
      </c>
    </row>
    <row r="6" spans="2:7" x14ac:dyDescent="0.3">
      <c r="B6" s="10" t="s">
        <v>4</v>
      </c>
      <c r="C6" s="2" t="s">
        <v>5</v>
      </c>
      <c r="D6" s="1">
        <v>1</v>
      </c>
      <c r="E6" s="11">
        <v>80000</v>
      </c>
      <c r="F6" s="11">
        <f>D6*E6</f>
        <v>80000</v>
      </c>
      <c r="G6" s="3" t="s">
        <v>42</v>
      </c>
    </row>
    <row r="7" spans="2:7" ht="17.25" thickBot="1" x14ac:dyDescent="0.35">
      <c r="B7" s="12" t="s">
        <v>6</v>
      </c>
      <c r="C7" s="4" t="s">
        <v>12</v>
      </c>
      <c r="D7" s="5">
        <v>10</v>
      </c>
      <c r="E7" s="18">
        <v>10000</v>
      </c>
      <c r="F7" s="18">
        <f>D7*E7</f>
        <v>100000</v>
      </c>
      <c r="G7" s="6" t="s">
        <v>49</v>
      </c>
    </row>
    <row r="8" spans="2:7" ht="17.25" thickBot="1" x14ac:dyDescent="0.35">
      <c r="B8" s="62" t="s">
        <v>13</v>
      </c>
      <c r="C8" s="63"/>
      <c r="D8" s="63"/>
      <c r="E8" s="63"/>
      <c r="F8" s="19">
        <f>SUM(F4:F7)</f>
        <v>1058744</v>
      </c>
      <c r="G8" s="20"/>
    </row>
    <row r="10" spans="2:7" x14ac:dyDescent="0.3">
      <c r="B10" t="s">
        <v>43</v>
      </c>
    </row>
    <row r="11" spans="2:7" x14ac:dyDescent="0.3">
      <c r="B11" t="s">
        <v>45</v>
      </c>
    </row>
    <row r="18" spans="5:5" x14ac:dyDescent="0.3">
      <c r="E18" s="45"/>
    </row>
    <row r="19" spans="5:5" x14ac:dyDescent="0.3">
      <c r="E19" s="46"/>
    </row>
  </sheetData>
  <mergeCells count="1">
    <mergeCell ref="B8:E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workbookViewId="0">
      <selection activeCell="B12" sqref="B12"/>
    </sheetView>
  </sheetViews>
  <sheetFormatPr defaultRowHeight="16.5" x14ac:dyDescent="0.3"/>
  <cols>
    <col min="1" max="1" width="4.75" customWidth="1"/>
    <col min="2" max="2" width="18.875" bestFit="1" customWidth="1"/>
    <col min="3" max="3" width="5.5" bestFit="1" customWidth="1"/>
    <col min="4" max="4" width="50.875" bestFit="1" customWidth="1"/>
    <col min="5" max="5" width="9.5" style="57" customWidth="1"/>
    <col min="6" max="6" width="6.5" bestFit="1" customWidth="1"/>
    <col min="7" max="7" width="8.375" bestFit="1" customWidth="1"/>
    <col min="8" max="8" width="10.125" bestFit="1" customWidth="1"/>
    <col min="9" max="9" width="10.5" bestFit="1" customWidth="1"/>
  </cols>
  <sheetData>
    <row r="2" spans="2:9" ht="17.25" thickBot="1" x14ac:dyDescent="0.35">
      <c r="B2" s="21" t="s">
        <v>41</v>
      </c>
    </row>
    <row r="3" spans="2:9" ht="17.25" thickBot="1" x14ac:dyDescent="0.35">
      <c r="B3" s="48" t="s">
        <v>15</v>
      </c>
      <c r="C3" s="49" t="s">
        <v>16</v>
      </c>
      <c r="D3" s="35" t="s">
        <v>17</v>
      </c>
      <c r="E3" s="35" t="s">
        <v>18</v>
      </c>
      <c r="F3" s="35" t="s">
        <v>19</v>
      </c>
      <c r="G3" s="35" t="s">
        <v>20</v>
      </c>
      <c r="H3" s="35" t="s">
        <v>32</v>
      </c>
      <c r="I3" s="35" t="s">
        <v>33</v>
      </c>
    </row>
    <row r="4" spans="2:9" x14ac:dyDescent="0.3">
      <c r="B4" s="50" t="s">
        <v>21</v>
      </c>
      <c r="C4" s="51">
        <v>1</v>
      </c>
      <c r="D4" s="52" t="s">
        <v>22</v>
      </c>
      <c r="E4" s="28" t="s">
        <v>34</v>
      </c>
      <c r="F4" s="28">
        <v>50</v>
      </c>
      <c r="G4" s="32">
        <v>100</v>
      </c>
      <c r="H4" s="36">
        <v>50</v>
      </c>
      <c r="I4" s="37">
        <f>G4*H4</f>
        <v>5000</v>
      </c>
    </row>
    <row r="5" spans="2:9" x14ac:dyDescent="0.3">
      <c r="B5" s="53" t="s">
        <v>24</v>
      </c>
      <c r="C5" s="54">
        <v>2</v>
      </c>
      <c r="D5" s="55" t="s">
        <v>25</v>
      </c>
      <c r="E5" s="33" t="s">
        <v>23</v>
      </c>
      <c r="F5" s="33">
        <v>1</v>
      </c>
      <c r="G5" s="26">
        <v>1260</v>
      </c>
      <c r="H5" s="47">
        <v>10</v>
      </c>
      <c r="I5" s="38">
        <f>G5*H5</f>
        <v>12600</v>
      </c>
    </row>
    <row r="6" spans="2:9" s="22" customFormat="1" x14ac:dyDescent="0.3">
      <c r="B6" s="58" t="s">
        <v>46</v>
      </c>
      <c r="C6" s="54">
        <v>4</v>
      </c>
      <c r="D6" s="59" t="s">
        <v>47</v>
      </c>
      <c r="E6" s="60" t="s">
        <v>23</v>
      </c>
      <c r="F6" s="60">
        <v>1</v>
      </c>
      <c r="G6" s="61">
        <v>960</v>
      </c>
      <c r="H6" s="47">
        <v>20</v>
      </c>
      <c r="I6" s="38">
        <f>G6*H6</f>
        <v>19200</v>
      </c>
    </row>
    <row r="7" spans="2:9" x14ac:dyDescent="0.3">
      <c r="B7" s="53" t="s">
        <v>35</v>
      </c>
      <c r="C7" s="54">
        <v>1</v>
      </c>
      <c r="D7" s="55" t="s">
        <v>26</v>
      </c>
      <c r="E7" s="33" t="s">
        <v>23</v>
      </c>
      <c r="F7" s="33">
        <v>100</v>
      </c>
      <c r="G7" s="26">
        <v>130</v>
      </c>
      <c r="H7" s="23">
        <v>100</v>
      </c>
      <c r="I7" s="38">
        <f>G7*H7</f>
        <v>13000</v>
      </c>
    </row>
    <row r="8" spans="2:9" x14ac:dyDescent="0.3">
      <c r="B8" s="53" t="s">
        <v>36</v>
      </c>
      <c r="C8" s="54">
        <v>1</v>
      </c>
      <c r="D8" s="55" t="s">
        <v>27</v>
      </c>
      <c r="E8" s="33" t="s">
        <v>23</v>
      </c>
      <c r="F8" s="33">
        <v>1</v>
      </c>
      <c r="G8" s="26">
        <v>7100</v>
      </c>
      <c r="H8" s="47">
        <v>2</v>
      </c>
      <c r="I8" s="38">
        <f t="shared" ref="I8:I11" si="0">G8*H8</f>
        <v>14200</v>
      </c>
    </row>
    <row r="9" spans="2:9" x14ac:dyDescent="0.3">
      <c r="B9" s="31" t="s">
        <v>28</v>
      </c>
      <c r="C9" s="54">
        <v>1</v>
      </c>
      <c r="D9" s="55" t="s">
        <v>27</v>
      </c>
      <c r="E9" s="33" t="s">
        <v>23</v>
      </c>
      <c r="F9" s="33">
        <v>1</v>
      </c>
      <c r="G9" s="26">
        <v>10080</v>
      </c>
      <c r="H9" s="47">
        <v>2</v>
      </c>
      <c r="I9" s="38">
        <f t="shared" si="0"/>
        <v>20160</v>
      </c>
    </row>
    <row r="10" spans="2:9" x14ac:dyDescent="0.3">
      <c r="B10" s="31" t="s">
        <v>37</v>
      </c>
      <c r="C10" s="33">
        <v>1</v>
      </c>
      <c r="D10" s="47" t="s">
        <v>29</v>
      </c>
      <c r="E10" s="33" t="s">
        <v>23</v>
      </c>
      <c r="F10" s="33">
        <v>1</v>
      </c>
      <c r="G10" s="26">
        <v>11090</v>
      </c>
      <c r="H10" s="47">
        <v>2</v>
      </c>
      <c r="I10" s="38">
        <f t="shared" si="0"/>
        <v>22180</v>
      </c>
    </row>
    <row r="11" spans="2:9" x14ac:dyDescent="0.3">
      <c r="B11" s="39" t="s">
        <v>38</v>
      </c>
      <c r="C11" s="54">
        <v>1</v>
      </c>
      <c r="D11" s="40" t="s">
        <v>30</v>
      </c>
      <c r="E11" s="33" t="s">
        <v>23</v>
      </c>
      <c r="F11" s="33">
        <v>10</v>
      </c>
      <c r="G11" s="26">
        <v>210</v>
      </c>
      <c r="H11" s="47">
        <v>30</v>
      </c>
      <c r="I11" s="38">
        <f t="shared" si="0"/>
        <v>6300</v>
      </c>
    </row>
    <row r="12" spans="2:9" ht="17.25" thickBot="1" x14ac:dyDescent="0.35">
      <c r="B12" s="27" t="s">
        <v>50</v>
      </c>
      <c r="C12" s="56">
        <v>4</v>
      </c>
      <c r="D12" s="34" t="s">
        <v>31</v>
      </c>
      <c r="E12" s="29" t="s">
        <v>23</v>
      </c>
      <c r="F12" s="29">
        <v>100</v>
      </c>
      <c r="G12" s="30">
        <v>20</v>
      </c>
      <c r="H12" s="24">
        <v>220</v>
      </c>
      <c r="I12" s="41">
        <f>G12*H12</f>
        <v>4400</v>
      </c>
    </row>
    <row r="13" spans="2:9" x14ac:dyDescent="0.3">
      <c r="B13" s="22"/>
      <c r="C13" s="22"/>
      <c r="D13" s="22"/>
      <c r="F13" s="22"/>
      <c r="G13" s="22"/>
      <c r="H13" s="42" t="s">
        <v>39</v>
      </c>
      <c r="I13" s="44">
        <f>SUM(I4:I12)</f>
        <v>117040</v>
      </c>
    </row>
    <row r="14" spans="2:9" x14ac:dyDescent="0.3">
      <c r="B14" s="22"/>
      <c r="C14" s="22"/>
      <c r="D14" s="22"/>
      <c r="F14" s="22"/>
      <c r="G14" s="22"/>
      <c r="H14" s="42" t="s">
        <v>40</v>
      </c>
      <c r="I14" s="45">
        <f>I13*0.1</f>
        <v>11704</v>
      </c>
    </row>
    <row r="15" spans="2:9" x14ac:dyDescent="0.3">
      <c r="B15" s="22"/>
      <c r="C15" s="22"/>
      <c r="D15" s="22"/>
      <c r="F15" s="22"/>
      <c r="G15" s="25"/>
      <c r="H15" s="43" t="s">
        <v>33</v>
      </c>
      <c r="I15" s="46">
        <f>I13+I14</f>
        <v>128744</v>
      </c>
    </row>
    <row r="21" spans="10:14" x14ac:dyDescent="0.3">
      <c r="J21" s="22"/>
      <c r="K21" s="22"/>
      <c r="L21" s="22"/>
      <c r="M21" s="22"/>
      <c r="N21" s="2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비용</vt:lpstr>
      <vt:lpstr>부품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2018-02-05T04:55:59Z</dcterms:modified>
</cp:coreProperties>
</file>