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390"/>
  </bookViews>
  <sheets>
    <sheet name="Main Board" sheetId="1" r:id="rId1"/>
  </sheets>
  <definedNames>
    <definedName name="_xlnm._FilterDatabase" localSheetId="0">'Main Board'!$B$5:$J$5</definedName>
  </definedNames>
  <calcPr calcId="144525"/>
</workbook>
</file>

<file path=xl/calcChain.xml><?xml version="1.0" encoding="utf-8"?>
<calcChain xmlns="http://schemas.openxmlformats.org/spreadsheetml/2006/main">
  <c r="M20" i="1" l="1"/>
  <c r="M14" i="1" l="1"/>
  <c r="G43" i="1" l="1"/>
  <c r="M42" i="1"/>
  <c r="M43" i="1" l="1"/>
  <c r="M39" i="1"/>
  <c r="M41" i="1" l="1"/>
  <c r="M40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19" i="1"/>
  <c r="M18" i="1"/>
  <c r="M17" i="1"/>
  <c r="M16" i="1"/>
  <c r="M15" i="1"/>
  <c r="M13" i="1"/>
  <c r="M12" i="1"/>
  <c r="M11" i="1"/>
  <c r="M10" i="1"/>
  <c r="M9" i="1"/>
  <c r="M8" i="1"/>
  <c r="M7" i="1"/>
  <c r="M6" i="1"/>
  <c r="M44" i="1" l="1"/>
</calcChain>
</file>

<file path=xl/sharedStrings.xml><?xml version="1.0" encoding="utf-8"?>
<sst xmlns="http://schemas.openxmlformats.org/spreadsheetml/2006/main" count="270" uniqueCount="212">
  <si>
    <t>No</t>
  </si>
  <si>
    <t>P_value</t>
  </si>
  <si>
    <t>Vendor</t>
  </si>
  <si>
    <t>V_PN</t>
  </si>
  <si>
    <t>V_Desc</t>
  </si>
  <si>
    <t>Q'ty</t>
  </si>
  <si>
    <t>Reference No.</t>
  </si>
  <si>
    <t>Height</t>
  </si>
  <si>
    <t>P_size</t>
  </si>
  <si>
    <t>10uF</t>
  </si>
  <si>
    <t>MURATA</t>
  </si>
  <si>
    <t>CAP CER 10uF 25V 20% X5R 0603</t>
  </si>
  <si>
    <t>C1,C13,C16,C18</t>
  </si>
  <si>
    <t>0.95mm</t>
  </si>
  <si>
    <t>1.6x0.8</t>
  </si>
  <si>
    <t>4.7uF</t>
  </si>
  <si>
    <t>CAP CER 4.7uF 10V 10% X5R 0402</t>
  </si>
  <si>
    <t>C2,C5,C15</t>
  </si>
  <si>
    <t>0.55mm</t>
  </si>
  <si>
    <t>1.0x0.5</t>
  </si>
  <si>
    <t>0.1uF</t>
  </si>
  <si>
    <t>CAP CER 0.1uF 16V 10% X7R 0402</t>
  </si>
  <si>
    <t>470pF</t>
  </si>
  <si>
    <t>CAP CER 470pF 50V 5% C0G 0402</t>
  </si>
  <si>
    <t>C4</t>
  </si>
  <si>
    <t>22uF</t>
  </si>
  <si>
    <t>CAP CER 22uF 6.3V 20% X5R 0603</t>
  </si>
  <si>
    <t>C12</t>
  </si>
  <si>
    <t>330pF</t>
  </si>
  <si>
    <t>CAP CER 330pF 50V 10% X7R 0402</t>
  </si>
  <si>
    <t>C14</t>
  </si>
  <si>
    <t>WALSIN</t>
  </si>
  <si>
    <t>0.40mm</t>
  </si>
  <si>
    <t>5.1K</t>
  </si>
  <si>
    <t>WR04X5101FTL</t>
  </si>
  <si>
    <t>RES SMD 5.1K OHM 1% 1/16W 0402</t>
  </si>
  <si>
    <t>R2</t>
  </si>
  <si>
    <t>NC</t>
  </si>
  <si>
    <t>2K</t>
  </si>
  <si>
    <t>WR04X2001FTL</t>
  </si>
  <si>
    <t>RES SMD 2K OHM 1% 1/16W 0402</t>
  </si>
  <si>
    <t>R6</t>
  </si>
  <si>
    <t>30K</t>
  </si>
  <si>
    <t>RES SMD 30K OHM 1% 1/16W 0402</t>
  </si>
  <si>
    <t>R8</t>
  </si>
  <si>
    <t>RES SMD 470 OHM 1% 1/16W 0402</t>
  </si>
  <si>
    <t>RES SMD 330 OHM 1% 1/16W 0402</t>
  </si>
  <si>
    <t>R22,R23</t>
  </si>
  <si>
    <t>RES SMD 0.0 OHM JUMPER 0402</t>
  </si>
  <si>
    <t>F0603E2R50FSTR</t>
  </si>
  <si>
    <t>AVX</t>
  </si>
  <si>
    <t>FUSE BOARD MOUNT 2.5A 32VDC 0603</t>
  </si>
  <si>
    <t>L1,L2</t>
  </si>
  <si>
    <t>MSS5131-153ML</t>
  </si>
  <si>
    <t>Coilcraft</t>
  </si>
  <si>
    <t>INDUCTOR, PWR, 15UH, 1.5A, 20%,32MHZ</t>
  </si>
  <si>
    <t>L3</t>
  </si>
  <si>
    <t>3.10mm</t>
  </si>
  <si>
    <t>5.1x5.1</t>
  </si>
  <si>
    <t>LQM2HPZ2R2MG0</t>
  </si>
  <si>
    <t>Murata</t>
  </si>
  <si>
    <t>FIXED IND 2.2UH 1.3A 80 MOHM SMD, SRF 40MHz</t>
  </si>
  <si>
    <t>L4</t>
  </si>
  <si>
    <t>1.00mm</t>
  </si>
  <si>
    <t>2.5X2.0</t>
  </si>
  <si>
    <t>LED1</t>
  </si>
  <si>
    <t>17-21/W1D-ANPHY/3T</t>
  </si>
  <si>
    <t>EVERLIGHT</t>
  </si>
  <si>
    <t>Backlight LED SMD 2012 White</t>
  </si>
  <si>
    <t>LED2</t>
  </si>
  <si>
    <t>1.10mm</t>
  </si>
  <si>
    <t>2.0x1.2</t>
  </si>
  <si>
    <t>STPS120M</t>
  </si>
  <si>
    <t>ST</t>
  </si>
  <si>
    <t>1.0 Amp 20 Volt DIODE</t>
  </si>
  <si>
    <t>D1</t>
  </si>
  <si>
    <t>3.75x1.9</t>
  </si>
  <si>
    <t>PMBT2222</t>
  </si>
  <si>
    <t>NXP</t>
  </si>
  <si>
    <t>Bipolar Transistors - BJT NPN SW 600MA 40V</t>
  </si>
  <si>
    <t>3.0x2.5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</si>
  <si>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</si>
  <si>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</si>
  <si>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</si>
  <si>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</si>
  <si>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</si>
  <si>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</si>
  <si>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MCP73831T-2ACI/OT</t>
  </si>
  <si>
    <t>Microchip</t>
  </si>
  <si>
    <t>Charge management controller</t>
  </si>
  <si>
    <t>U2</t>
  </si>
  <si>
    <t>1.30mm</t>
  </si>
  <si>
    <t>3.1x1.6</t>
  </si>
  <si>
    <t>MAXIM</t>
  </si>
  <si>
    <t>U3</t>
  </si>
  <si>
    <t>1.75mm</t>
  </si>
  <si>
    <t>10x6.2</t>
  </si>
  <si>
    <t>LM2735XMF</t>
  </si>
  <si>
    <t>TI</t>
  </si>
  <si>
    <t>1.6-MHz Space-Efficient Boost and SEPIC DC-DC Regulator 24V 2.1A</t>
  </si>
  <si>
    <t>U4</t>
  </si>
  <si>
    <t>1.45mm</t>
  </si>
  <si>
    <t>LM3671MF-3.3</t>
  </si>
  <si>
    <t>3.05x3.0</t>
  </si>
  <si>
    <t>2-MHz, 600-mA Step-Down DC-DC Converter</t>
  </si>
  <si>
    <t>U5</t>
  </si>
  <si>
    <t>BPE-1407P-40</t>
  </si>
  <si>
    <t>EL3</t>
  </si>
  <si>
    <t>Pin type, Piezo Buzzer 40(4.0KHz), 5V</t>
  </si>
  <si>
    <t>BZ1</t>
  </si>
  <si>
    <t>13.8pi</t>
  </si>
  <si>
    <t>12512WS-04B</t>
  </si>
  <si>
    <t>YEONHO</t>
  </si>
  <si>
    <t>CON 4-pin, Throgh hole  type</t>
  </si>
  <si>
    <t>J1,J2,J3</t>
  </si>
  <si>
    <t>4.2mm</t>
  </si>
  <si>
    <t>7.5x3.6</t>
  </si>
  <si>
    <t>J4</t>
  </si>
  <si>
    <t>DSBU-9PIN-R/A</t>
  </si>
  <si>
    <t>MOLEX</t>
  </si>
  <si>
    <t>J5</t>
  </si>
  <si>
    <t>12.5mm</t>
  </si>
  <si>
    <t>30.8x18.2</t>
  </si>
  <si>
    <t>10x6.0</t>
  </si>
  <si>
    <t>SW3</t>
  </si>
  <si>
    <t>5.0mm</t>
  </si>
  <si>
    <t>Unit Cost</t>
  </si>
  <si>
    <t>MOQ</t>
  </si>
  <si>
    <t>Cost</t>
  </si>
  <si>
    <t>-</t>
    <phoneticPr fontId="19" type="noConversion"/>
  </si>
  <si>
    <t>GRM155R71H331KA01D</t>
    <phoneticPr fontId="19" type="noConversion"/>
  </si>
  <si>
    <t>WR04X000PTL</t>
    <phoneticPr fontId="19" type="noConversion"/>
  </si>
  <si>
    <t>WR04X3300FTL</t>
    <phoneticPr fontId="19" type="noConversion"/>
  </si>
  <si>
    <t>GRM1555C1H471JA01D</t>
    <phoneticPr fontId="19" type="noConversion"/>
  </si>
  <si>
    <t>GRM155R71C104KA88D</t>
    <phoneticPr fontId="19" type="noConversion"/>
  </si>
  <si>
    <t>GRM155R61A475KEAAD</t>
    <phoneticPr fontId="19" type="noConversion"/>
  </si>
  <si>
    <t>GRM188R61E106MA73D</t>
    <phoneticPr fontId="19" type="noConversion"/>
  </si>
  <si>
    <t>GRM188R60J226MEA0</t>
    <phoneticPr fontId="19" type="noConversion"/>
  </si>
  <si>
    <t>WR04X4700FTL</t>
    <phoneticPr fontId="19" type="noConversion"/>
  </si>
  <si>
    <t>WR04X3002FTL</t>
    <phoneticPr fontId="19" type="noConversion"/>
  </si>
  <si>
    <t>PMBT2222</t>
    <phoneticPr fontId="19" type="noConversion"/>
  </si>
  <si>
    <t>MCP73831T-2ACI/OT</t>
    <phoneticPr fontId="19" type="noConversion"/>
  </si>
  <si>
    <t>LM3671MF-3.3</t>
    <phoneticPr fontId="19" type="noConversion"/>
  </si>
  <si>
    <t>Main PCB</t>
    <phoneticPr fontId="19" type="noConversion"/>
  </si>
  <si>
    <t>6.8mm</t>
    <phoneticPr fontId="19" type="noConversion"/>
  </si>
  <si>
    <t>VR1</t>
  </si>
  <si>
    <t>PTV09A-4015U-B103</t>
  </si>
  <si>
    <t>BOURNS</t>
  </si>
  <si>
    <t>12.5x11.4</t>
    <phoneticPr fontId="19" type="noConversion"/>
  </si>
  <si>
    <t>영성정공</t>
    <phoneticPr fontId="19" type="noConversion"/>
  </si>
  <si>
    <t>8.0mm</t>
    <phoneticPr fontId="19" type="noConversion"/>
  </si>
  <si>
    <t>MSS5131-153ML</t>
    <phoneticPr fontId="19" type="noConversion"/>
  </si>
  <si>
    <t>F0603E2R50FSTR</t>
    <phoneticPr fontId="19" type="noConversion"/>
  </si>
  <si>
    <t>LQM2HPZ2R2MG0</t>
    <phoneticPr fontId="19" type="noConversion"/>
  </si>
  <si>
    <t>17-21/W1D-ANPHY/3T</t>
    <phoneticPr fontId="19" type="noConversion"/>
  </si>
  <si>
    <t>STPS120M</t>
    <phoneticPr fontId="19" type="noConversion"/>
  </si>
  <si>
    <t>LM2735XMF</t>
    <phoneticPr fontId="19" type="noConversion"/>
  </si>
  <si>
    <t>12512WS-04B</t>
    <phoneticPr fontId="19" type="noConversion"/>
  </si>
  <si>
    <t>DSBU-9PIN-R/A</t>
    <phoneticPr fontId="19" type="noConversion"/>
  </si>
  <si>
    <t>PTV09A-4020U-B103</t>
    <phoneticPr fontId="19" type="noConversion"/>
  </si>
  <si>
    <t>Bourns Panel Mount Potentiometers 10K LINEAR 20% T=20mm</t>
    <phoneticPr fontId="19" type="noConversion"/>
  </si>
  <si>
    <t>Micro USB type-B 5PIN SOCKET</t>
    <phoneticPr fontId="19" type="noConversion"/>
  </si>
  <si>
    <t>YST-1102SF</t>
    <phoneticPr fontId="19" type="noConversion"/>
  </si>
  <si>
    <t>YST-1102SA</t>
    <phoneticPr fontId="19" type="noConversion"/>
  </si>
  <si>
    <t>12505HS-04</t>
    <phoneticPr fontId="19" type="noConversion"/>
  </si>
  <si>
    <t>12505TS</t>
    <phoneticPr fontId="19" type="noConversion"/>
  </si>
  <si>
    <t>1.25mm Pitch Housing 4Pin - 12512WS application</t>
    <phoneticPr fontId="19" type="noConversion"/>
  </si>
  <si>
    <t>YEONHO</t>
    <phoneticPr fontId="19" type="noConversion"/>
  </si>
  <si>
    <t>1.25mm Pitch Terminal 1A, AWG#28~#32</t>
    <phoneticPr fontId="19" type="noConversion"/>
  </si>
  <si>
    <t>20.00mm</t>
    <phoneticPr fontId="19" type="noConversion"/>
  </si>
  <si>
    <t>STM32F070RBT6</t>
    <phoneticPr fontId="19" type="noConversion"/>
  </si>
  <si>
    <t>BPE-1407P-40</t>
    <phoneticPr fontId="19" type="noConversion"/>
  </si>
  <si>
    <t>ASMT-YTD2-0BB02</t>
    <phoneticPr fontId="19" type="noConversion"/>
  </si>
  <si>
    <t>Avago</t>
    <phoneticPr fontId="19" type="noConversion"/>
  </si>
  <si>
    <t>3 color type LED 6-pin, TOP View, R745mcd, G1600mcd, B380mcd</t>
    <phoneticPr fontId="19" type="noConversion"/>
  </si>
  <si>
    <t>3.4x2.8</t>
    <phoneticPr fontId="19" type="noConversion"/>
  </si>
  <si>
    <t>2.00mm</t>
    <phoneticPr fontId="19" type="noConversion"/>
  </si>
  <si>
    <t>HOLE3.0</t>
  </si>
  <si>
    <t>P1,P2,P3,P4</t>
  </si>
  <si>
    <t>PCB screw Hole</t>
    <phoneticPr fontId="19" type="noConversion"/>
  </si>
  <si>
    <t>3pi</t>
    <phoneticPr fontId="19" type="noConversion"/>
  </si>
  <si>
    <t>YST-1102SA</t>
    <phoneticPr fontId="19" type="noConversion"/>
  </si>
  <si>
    <t>TACH Switch 6.0x6.0, 8.0MM SMD</t>
    <phoneticPr fontId="19" type="noConversion"/>
  </si>
  <si>
    <t>TACH Switch 6.0x6.0, 5.0MM SMD</t>
    <phoneticPr fontId="19" type="noConversion"/>
  </si>
  <si>
    <t>HI05-AG0272</t>
    <phoneticPr fontId="19" type="noConversion"/>
  </si>
  <si>
    <t>HYUP JIN</t>
    <phoneticPr fontId="19" type="noConversion"/>
  </si>
  <si>
    <t>HI05-AG0272</t>
    <phoneticPr fontId="19" type="noConversion"/>
  </si>
  <si>
    <t>8.0x5.6</t>
    <phoneticPr fontId="19" type="noConversion"/>
  </si>
  <si>
    <t>2.45mm</t>
    <phoneticPr fontId="19" type="noConversion"/>
  </si>
  <si>
    <t>YST-1102SF</t>
    <phoneticPr fontId="19" type="noConversion"/>
  </si>
  <si>
    <t>ASMT-YTD2-0BB02</t>
    <phoneticPr fontId="19" type="noConversion"/>
  </si>
  <si>
    <t>SW1,SW2</t>
    <phoneticPr fontId="19" type="noConversion"/>
  </si>
  <si>
    <t>MAX3232CSE</t>
    <phoneticPr fontId="19" type="noConversion"/>
  </si>
  <si>
    <t>Q1,Q2,Q3,Q4,Q5,Q6,Q7,Q8,Q9</t>
    <phoneticPr fontId="19" type="noConversion"/>
  </si>
  <si>
    <t>C3, C6, C7, C8, C9, C10, C11, C17, C19, C20,
C21, C22, C23, C24, C25</t>
    <phoneticPr fontId="19" type="noConversion"/>
  </si>
  <si>
    <t>3.0V to 5.5V, Low-Power, up to 1Mbps, True RS-232 Transceivers Using Four 0.1uF External Capacitors</t>
    <phoneticPr fontId="19" type="noConversion"/>
  </si>
  <si>
    <t>D-SUB PCB 2-row 9-pin Female Right angle</t>
    <phoneticPr fontId="19" type="noConversion"/>
  </si>
  <si>
    <t>WR04X4300FTL</t>
    <phoneticPr fontId="19" type="noConversion"/>
  </si>
  <si>
    <t>RES SMD 430 OHM 1% 1/16W 0402</t>
    <phoneticPr fontId="19" type="noConversion"/>
  </si>
  <si>
    <t>R15,R16,R17,R29</t>
    <phoneticPr fontId="19" type="noConversion"/>
  </si>
  <si>
    <t>R19</t>
    <phoneticPr fontId="19" type="noConversion"/>
  </si>
  <si>
    <t>56K</t>
    <phoneticPr fontId="19" type="noConversion"/>
  </si>
  <si>
    <t>WR04X5602FTL</t>
    <phoneticPr fontId="19" type="noConversion"/>
  </si>
  <si>
    <t>RES SMD 56K OHM 1% 1/16W 0402</t>
    <phoneticPr fontId="19" type="noConversion"/>
  </si>
  <si>
    <t>RES SMD 10K OHM 1% 1/16W 0402</t>
    <phoneticPr fontId="19" type="noConversion"/>
  </si>
  <si>
    <t>WR04X1002FTL</t>
    <phoneticPr fontId="19" type="noConversion"/>
  </si>
  <si>
    <t>10K</t>
    <phoneticPr fontId="19" type="noConversion"/>
  </si>
  <si>
    <t>R1, R3, R7, R9, R11, R12, R13, R14, R18, R20,
R21, R28, R31, R32, R33, R34</t>
    <phoneticPr fontId="19" type="noConversion"/>
  </si>
  <si>
    <t>R10</t>
    <phoneticPr fontId="19" type="noConversion"/>
  </si>
  <si>
    <t>R26,R27,R30,R35,R36,R37,R38</t>
  </si>
  <si>
    <t>R4,R5,R24,R25,C26</t>
    <phoneticPr fontId="19" type="noConversion"/>
  </si>
  <si>
    <t xml:space="preserve"> Part Type Report1 for Plasma_Gen_Main Board_SCH_V2.0_20180107.sch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</si>
</sst>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>
      <alignment vertical="center"/>
    </xf>
    <xf numFmtId="41" fontId="0" fillId="0" borderId="0" xfId="1" applyFont="1">
      <alignment vertical="center"/>
    </xf>
    <xf numFmtId="41" fontId="18" fillId="0" borderId="0" xfId="1" applyFont="1">
      <alignment vertical="center"/>
    </xf>
    <xf numFmtId="0" fontId="0" fillId="0" borderId="12" xfId="0" applyBorder="1">
      <alignment vertical="center"/>
    </xf>
    <xf numFmtId="41" fontId="0" fillId="0" borderId="13" xfId="1" applyFont="1" applyBorder="1">
      <alignment vertical="center"/>
    </xf>
    <xf numFmtId="41" fontId="0" fillId="0" borderId="11" xfId="43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41" fontId="0" fillId="0" borderId="11" xfId="1" applyFont="1" applyBorder="1">
      <alignment vertical="center"/>
    </xf>
    <xf numFmtId="0" fontId="0" fillId="0" borderId="10" xfId="0" applyBorder="1">
      <alignment vertical="center"/>
    </xf>
    <xf numFmtId="49" fontId="18" fillId="33" borderId="15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41" fontId="0" fillId="0" borderId="13" xfId="43" applyFont="1" applyBorder="1">
      <alignment vertical="center"/>
    </xf>
    <xf numFmtId="41" fontId="0" fillId="0" borderId="14" xfId="43" applyFont="1" applyBorder="1">
      <alignment vertical="center"/>
    </xf>
    <xf numFmtId="49" fontId="18" fillId="33" borderId="16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quotePrefix="1" applyBorder="1">
      <alignment vertical="center"/>
    </xf>
    <xf numFmtId="41" fontId="0" fillId="0" borderId="17" xfId="1" applyFont="1" applyBorder="1">
      <alignment vertical="center"/>
    </xf>
    <xf numFmtId="41" fontId="0" fillId="0" borderId="17" xfId="43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41" fontId="0" fillId="0" borderId="11" xfId="1" applyFont="1" applyFill="1" applyBorder="1">
      <alignment vertical="center"/>
    </xf>
    <xf numFmtId="41" fontId="0" fillId="0" borderId="11" xfId="43" applyFont="1" applyFill="1" applyBorder="1">
      <alignment vertical="center"/>
    </xf>
    <xf numFmtId="0" fontId="0" fillId="0" borderId="18" xfId="0" applyBorder="1">
      <alignment vertical="center"/>
    </xf>
    <xf numFmtId="41" fontId="0" fillId="0" borderId="14" xfId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17" xfId="0" quotePrefix="1" applyFill="1" applyBorder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3" xfId="0" applyFont="1" applyFill="1" applyBorder="1">
      <alignment vertical="center"/>
    </xf>
    <xf numFmtId="0" fontId="21" fillId="0" borderId="13" xfId="0" applyFont="1" applyFill="1" applyBorder="1" applyAlignment="1">
      <alignment vertical="center" wrapText="1"/>
    </xf>
    <xf numFmtId="41" fontId="21" fillId="0" borderId="13" xfId="1" applyFont="1" applyFill="1" applyBorder="1">
      <alignment vertical="center"/>
    </xf>
    <xf numFmtId="41" fontId="21" fillId="0" borderId="13" xfId="43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vertical="center" wrapText="1"/>
    </xf>
    <xf numFmtId="0" fontId="21" fillId="0" borderId="13" xfId="0" applyFont="1" applyFill="1" applyBorder="1" applyAlignment="1">
      <alignment horizontal="left" vertical="center"/>
    </xf>
    <xf numFmtId="0" fontId="21" fillId="0" borderId="13" xfId="0" quotePrefix="1" applyFont="1" applyFill="1" applyBorder="1">
      <alignment vertical="center"/>
    </xf>
  </cellXfs>
  <cellStyles count="47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쉼표 [0] 2" xfId="43"/>
    <cellStyle name="쉼표 [0] 2 2" xfId="45"/>
    <cellStyle name="쉼표 [0] 3" xfId="44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46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8"/>
  <sheetViews>
    <sheetView tabSelected="1" zoomScaleNormal="100" workbookViewId="0">
      <pane ySplit="5" topLeftCell="A6" activePane="bottomLeft" state="frozen"/>
      <selection pane="bottomLeft" activeCell="F36" sqref="F36"/>
    </sheetView>
  </sheetViews>
  <sheetFormatPr defaultRowHeight="16.5" x14ac:dyDescent="0.3"/>
  <cols>
    <col min="1" max="1" width="3.875" style="12" customWidth="1"/>
    <col min="2" max="2" width="6.375" customWidth="1"/>
    <col min="3" max="3" width="22.5" style="15" bestFit="1" customWidth="1"/>
    <col min="4" max="4" width="18.375" style="15" bestFit="1" customWidth="1"/>
    <col min="5" max="5" width="23.625" customWidth="1"/>
    <col min="6" max="6" width="64.75" customWidth="1"/>
    <col min="7" max="7" width="7.5" style="15" bestFit="1" customWidth="1"/>
    <col min="8" max="8" width="39" customWidth="1"/>
    <col min="9" max="9" width="9.125" style="15" customWidth="1"/>
    <col min="10" max="10" width="9.75" style="15" customWidth="1"/>
    <col min="11" max="12" width="9" customWidth="1"/>
    <col min="13" max="13" width="9" style="12" customWidth="1"/>
  </cols>
  <sheetData>
    <row r="1" spans="1:13" s="1" customFormat="1" x14ac:dyDescent="0.3">
      <c r="A1" s="13"/>
      <c r="C1" s="14"/>
      <c r="D1" s="14"/>
      <c r="G1" s="14"/>
      <c r="I1" s="14"/>
      <c r="J1" s="14"/>
      <c r="M1" s="13"/>
    </row>
    <row r="2" spans="1:13" x14ac:dyDescent="0.3">
      <c r="B2" s="13" t="s">
        <v>143</v>
      </c>
    </row>
    <row r="3" spans="1:13" x14ac:dyDescent="0.3">
      <c r="C3" s="1" t="s">
        <v>211</v>
      </c>
    </row>
    <row r="4" spans="1:13" ht="17.25" thickBot="1" x14ac:dyDescent="0.35"/>
    <row r="5" spans="1:13" s="15" customFormat="1" ht="17.25" thickBot="1" x14ac:dyDescent="0.35">
      <c r="B5" s="11" t="s">
        <v>0</v>
      </c>
      <c r="C5" s="22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8</v>
      </c>
      <c r="J5" s="22" t="s">
        <v>7</v>
      </c>
      <c r="K5" s="22" t="s">
        <v>126</v>
      </c>
      <c r="L5" s="22" t="s">
        <v>127</v>
      </c>
      <c r="M5" s="22" t="s">
        <v>128</v>
      </c>
    </row>
    <row r="6" spans="1:13" x14ac:dyDescent="0.3">
      <c r="B6" s="10">
        <v>1</v>
      </c>
      <c r="C6" s="7" t="s">
        <v>28</v>
      </c>
      <c r="D6" s="7" t="s">
        <v>10</v>
      </c>
      <c r="E6" s="8" t="s">
        <v>130</v>
      </c>
      <c r="F6" s="8" t="s">
        <v>29</v>
      </c>
      <c r="G6" s="7">
        <v>1</v>
      </c>
      <c r="H6" s="8" t="s">
        <v>30</v>
      </c>
      <c r="I6" s="7" t="s">
        <v>19</v>
      </c>
      <c r="J6" s="7" t="s">
        <v>18</v>
      </c>
      <c r="K6" s="9">
        <v>10</v>
      </c>
      <c r="L6" s="6">
        <v>10</v>
      </c>
      <c r="M6" s="6">
        <f>IF(G6&gt;L6,G6*K6,L6*K6)</f>
        <v>100</v>
      </c>
    </row>
    <row r="7" spans="1:13" x14ac:dyDescent="0.3">
      <c r="B7" s="4">
        <v>2</v>
      </c>
      <c r="C7" s="17" t="s">
        <v>22</v>
      </c>
      <c r="D7" s="17" t="s">
        <v>10</v>
      </c>
      <c r="E7" s="16" t="s">
        <v>133</v>
      </c>
      <c r="F7" s="16" t="s">
        <v>23</v>
      </c>
      <c r="G7" s="17">
        <v>1</v>
      </c>
      <c r="H7" s="16" t="s">
        <v>24</v>
      </c>
      <c r="I7" s="17" t="s">
        <v>19</v>
      </c>
      <c r="J7" s="17" t="s">
        <v>18</v>
      </c>
      <c r="K7" s="5">
        <v>10</v>
      </c>
      <c r="L7" s="20">
        <v>10</v>
      </c>
      <c r="M7" s="20">
        <f>IF(G7&gt;L7,G7*K7,L7*K7)</f>
        <v>100</v>
      </c>
    </row>
    <row r="8" spans="1:13" s="35" customFormat="1" ht="33" x14ac:dyDescent="0.3">
      <c r="B8" s="34">
        <v>3</v>
      </c>
      <c r="C8" s="45" t="s">
        <v>20</v>
      </c>
      <c r="D8" s="45" t="s">
        <v>10</v>
      </c>
      <c r="E8" s="46" t="s">
        <v>134</v>
      </c>
      <c r="F8" s="46" t="s">
        <v>21</v>
      </c>
      <c r="G8" s="45">
        <v>15</v>
      </c>
      <c r="H8" s="47" t="s">
        <v>194</v>
      </c>
      <c r="I8" s="45" t="s">
        <v>19</v>
      </c>
      <c r="J8" s="45" t="s">
        <v>18</v>
      </c>
      <c r="K8" s="48">
        <v>10</v>
      </c>
      <c r="L8" s="49">
        <v>10</v>
      </c>
      <c r="M8" s="49">
        <f>IF(G8&gt;L8,G8*K8,L8*K8)</f>
        <v>150</v>
      </c>
    </row>
    <row r="9" spans="1:13" x14ac:dyDescent="0.3">
      <c r="B9" s="4">
        <v>4</v>
      </c>
      <c r="C9" s="45" t="s">
        <v>15</v>
      </c>
      <c r="D9" s="45" t="s">
        <v>10</v>
      </c>
      <c r="E9" s="46" t="s">
        <v>135</v>
      </c>
      <c r="F9" s="46" t="s">
        <v>16</v>
      </c>
      <c r="G9" s="45">
        <v>3</v>
      </c>
      <c r="H9" s="46" t="s">
        <v>17</v>
      </c>
      <c r="I9" s="45" t="s">
        <v>19</v>
      </c>
      <c r="J9" s="45" t="s">
        <v>18</v>
      </c>
      <c r="K9" s="48">
        <v>10</v>
      </c>
      <c r="L9" s="49">
        <v>10</v>
      </c>
      <c r="M9" s="49">
        <f>IF(G9&gt;L9,G9*K9,L9*K9)</f>
        <v>100</v>
      </c>
    </row>
    <row r="10" spans="1:13" x14ac:dyDescent="0.3">
      <c r="B10" s="34">
        <v>5</v>
      </c>
      <c r="C10" s="45" t="s">
        <v>9</v>
      </c>
      <c r="D10" s="45" t="s">
        <v>10</v>
      </c>
      <c r="E10" s="46" t="s">
        <v>136</v>
      </c>
      <c r="F10" s="46" t="s">
        <v>11</v>
      </c>
      <c r="G10" s="45">
        <v>4</v>
      </c>
      <c r="H10" s="46" t="s">
        <v>12</v>
      </c>
      <c r="I10" s="45" t="s">
        <v>14</v>
      </c>
      <c r="J10" s="45" t="s">
        <v>13</v>
      </c>
      <c r="K10" s="48">
        <v>210</v>
      </c>
      <c r="L10" s="49">
        <v>25</v>
      </c>
      <c r="M10" s="49">
        <f>IF(G10&gt;L10,G10*K10,L10*K10)</f>
        <v>5250</v>
      </c>
    </row>
    <row r="11" spans="1:13" x14ac:dyDescent="0.3">
      <c r="B11" s="4">
        <v>6</v>
      </c>
      <c r="C11" s="45" t="s">
        <v>25</v>
      </c>
      <c r="D11" s="45" t="s">
        <v>10</v>
      </c>
      <c r="E11" s="46" t="s">
        <v>137</v>
      </c>
      <c r="F11" s="46" t="s">
        <v>26</v>
      </c>
      <c r="G11" s="45">
        <v>1</v>
      </c>
      <c r="H11" s="46" t="s">
        <v>27</v>
      </c>
      <c r="I11" s="45" t="s">
        <v>14</v>
      </c>
      <c r="J11" s="45" t="s">
        <v>13</v>
      </c>
      <c r="K11" s="48">
        <v>240</v>
      </c>
      <c r="L11" s="49">
        <v>25</v>
      </c>
      <c r="M11" s="49">
        <f>IF(G11&gt;L11,G11*K11,L11*K11)</f>
        <v>6000</v>
      </c>
    </row>
    <row r="12" spans="1:13" s="35" customFormat="1" x14ac:dyDescent="0.3">
      <c r="B12" s="34">
        <v>7</v>
      </c>
      <c r="C12" s="45">
        <v>0</v>
      </c>
      <c r="D12" s="45" t="s">
        <v>31</v>
      </c>
      <c r="E12" s="46" t="s">
        <v>131</v>
      </c>
      <c r="F12" s="46" t="s">
        <v>48</v>
      </c>
      <c r="G12" s="45">
        <v>7</v>
      </c>
      <c r="H12" s="50" t="s">
        <v>209</v>
      </c>
      <c r="I12" s="45" t="s">
        <v>19</v>
      </c>
      <c r="J12" s="45" t="s">
        <v>32</v>
      </c>
      <c r="K12" s="48">
        <v>10</v>
      </c>
      <c r="L12" s="49">
        <v>100</v>
      </c>
      <c r="M12" s="49">
        <f>IF(G12&gt;L12,G12*K12,L12*K12)</f>
        <v>1000</v>
      </c>
    </row>
    <row r="13" spans="1:13" x14ac:dyDescent="0.3">
      <c r="B13" s="4">
        <v>8</v>
      </c>
      <c r="C13" s="45">
        <v>330</v>
      </c>
      <c r="D13" s="45" t="s">
        <v>31</v>
      </c>
      <c r="E13" s="46" t="s">
        <v>132</v>
      </c>
      <c r="F13" s="46" t="s">
        <v>46</v>
      </c>
      <c r="G13" s="45">
        <v>2</v>
      </c>
      <c r="H13" s="46" t="s">
        <v>47</v>
      </c>
      <c r="I13" s="45" t="s">
        <v>19</v>
      </c>
      <c r="J13" s="45" t="s">
        <v>32</v>
      </c>
      <c r="K13" s="48">
        <v>10</v>
      </c>
      <c r="L13" s="49">
        <v>100</v>
      </c>
      <c r="M13" s="49">
        <f>IF(G13&gt;L13,G13*K13,L13*K13)</f>
        <v>1000</v>
      </c>
    </row>
    <row r="14" spans="1:13" s="36" customFormat="1" x14ac:dyDescent="0.3">
      <c r="B14" s="34">
        <v>9</v>
      </c>
      <c r="C14" s="45">
        <v>430</v>
      </c>
      <c r="D14" s="45" t="s">
        <v>31</v>
      </c>
      <c r="E14" s="46" t="s">
        <v>197</v>
      </c>
      <c r="F14" s="46" t="s">
        <v>198</v>
      </c>
      <c r="G14" s="45">
        <v>4</v>
      </c>
      <c r="H14" s="46" t="s">
        <v>199</v>
      </c>
      <c r="I14" s="45" t="s">
        <v>19</v>
      </c>
      <c r="J14" s="45" t="s">
        <v>32</v>
      </c>
      <c r="K14" s="48">
        <v>10</v>
      </c>
      <c r="L14" s="49">
        <v>100</v>
      </c>
      <c r="M14" s="49">
        <f>IF(G14&gt;L14,G14*K14,L14*K14)</f>
        <v>1000</v>
      </c>
    </row>
    <row r="15" spans="1:13" x14ac:dyDescent="0.3">
      <c r="B15" s="4">
        <v>10</v>
      </c>
      <c r="C15" s="45">
        <v>470</v>
      </c>
      <c r="D15" s="45" t="s">
        <v>31</v>
      </c>
      <c r="E15" s="46" t="s">
        <v>138</v>
      </c>
      <c r="F15" s="46" t="s">
        <v>45</v>
      </c>
      <c r="G15" s="45">
        <v>1</v>
      </c>
      <c r="H15" s="46" t="s">
        <v>200</v>
      </c>
      <c r="I15" s="45" t="s">
        <v>19</v>
      </c>
      <c r="J15" s="45" t="s">
        <v>32</v>
      </c>
      <c r="K15" s="48">
        <v>10</v>
      </c>
      <c r="L15" s="49">
        <v>100</v>
      </c>
      <c r="M15" s="49">
        <f>IF(G15&gt;L15,G15*K15,L15*K15)</f>
        <v>1000</v>
      </c>
    </row>
    <row r="16" spans="1:13" x14ac:dyDescent="0.3">
      <c r="B16" s="34">
        <v>11</v>
      </c>
      <c r="C16" s="45" t="s">
        <v>38</v>
      </c>
      <c r="D16" s="45" t="s">
        <v>31</v>
      </c>
      <c r="E16" s="46" t="s">
        <v>39</v>
      </c>
      <c r="F16" s="46" t="s">
        <v>40</v>
      </c>
      <c r="G16" s="45">
        <v>1</v>
      </c>
      <c r="H16" s="46" t="s">
        <v>41</v>
      </c>
      <c r="I16" s="45" t="s">
        <v>19</v>
      </c>
      <c r="J16" s="45" t="s">
        <v>32</v>
      </c>
      <c r="K16" s="48">
        <v>10</v>
      </c>
      <c r="L16" s="49">
        <v>100</v>
      </c>
      <c r="M16" s="49">
        <f>IF(G16&gt;L16,G16*K16,L16*K16)</f>
        <v>1000</v>
      </c>
    </row>
    <row r="17" spans="2:13" x14ac:dyDescent="0.3">
      <c r="B17" s="4">
        <v>12</v>
      </c>
      <c r="C17" s="45" t="s">
        <v>33</v>
      </c>
      <c r="D17" s="45" t="s">
        <v>31</v>
      </c>
      <c r="E17" s="46" t="s">
        <v>34</v>
      </c>
      <c r="F17" s="46" t="s">
        <v>35</v>
      </c>
      <c r="G17" s="45">
        <v>1</v>
      </c>
      <c r="H17" s="46" t="s">
        <v>36</v>
      </c>
      <c r="I17" s="45" t="s">
        <v>19</v>
      </c>
      <c r="J17" s="45" t="s">
        <v>32</v>
      </c>
      <c r="K17" s="48">
        <v>10</v>
      </c>
      <c r="L17" s="49">
        <v>100</v>
      </c>
      <c r="M17" s="49">
        <f>IF(G17&gt;L17,G17*K17,L17*K17)</f>
        <v>1000</v>
      </c>
    </row>
    <row r="18" spans="2:13" s="35" customFormat="1" ht="33" x14ac:dyDescent="0.3">
      <c r="B18" s="34">
        <v>13</v>
      </c>
      <c r="C18" s="45" t="s">
        <v>206</v>
      </c>
      <c r="D18" s="45" t="s">
        <v>31</v>
      </c>
      <c r="E18" s="46" t="s">
        <v>205</v>
      </c>
      <c r="F18" s="46" t="s">
        <v>204</v>
      </c>
      <c r="G18" s="51">
        <v>16</v>
      </c>
      <c r="H18" s="52" t="s">
        <v>207</v>
      </c>
      <c r="I18" s="45" t="s">
        <v>19</v>
      </c>
      <c r="J18" s="45" t="s">
        <v>32</v>
      </c>
      <c r="K18" s="48">
        <v>10</v>
      </c>
      <c r="L18" s="49">
        <v>100</v>
      </c>
      <c r="M18" s="49">
        <f>IF(G18&gt;L18,G18*K18,L18*K18)</f>
        <v>1000</v>
      </c>
    </row>
    <row r="19" spans="2:13" x14ac:dyDescent="0.3">
      <c r="B19" s="4">
        <v>14</v>
      </c>
      <c r="C19" s="45" t="s">
        <v>42</v>
      </c>
      <c r="D19" s="45" t="s">
        <v>31</v>
      </c>
      <c r="E19" s="46" t="s">
        <v>139</v>
      </c>
      <c r="F19" s="46" t="s">
        <v>43</v>
      </c>
      <c r="G19" s="45">
        <v>1</v>
      </c>
      <c r="H19" s="46" t="s">
        <v>44</v>
      </c>
      <c r="I19" s="45" t="s">
        <v>19</v>
      </c>
      <c r="J19" s="45" t="s">
        <v>32</v>
      </c>
      <c r="K19" s="48">
        <v>10</v>
      </c>
      <c r="L19" s="49">
        <v>100</v>
      </c>
      <c r="M19" s="49">
        <f>IF(G19&gt;L19,G19*K19,L19*K19)</f>
        <v>1000</v>
      </c>
    </row>
    <row r="20" spans="2:13" x14ac:dyDescent="0.3">
      <c r="B20" s="34">
        <v>15</v>
      </c>
      <c r="C20" s="45" t="s">
        <v>201</v>
      </c>
      <c r="D20" s="45" t="s">
        <v>31</v>
      </c>
      <c r="E20" s="46" t="s">
        <v>202</v>
      </c>
      <c r="F20" s="46" t="s">
        <v>203</v>
      </c>
      <c r="G20" s="45">
        <v>1</v>
      </c>
      <c r="H20" s="46" t="s">
        <v>208</v>
      </c>
      <c r="I20" s="45" t="s">
        <v>19</v>
      </c>
      <c r="J20" s="45" t="s">
        <v>32</v>
      </c>
      <c r="K20" s="48">
        <v>10</v>
      </c>
      <c r="L20" s="49">
        <v>100</v>
      </c>
      <c r="M20" s="49">
        <f>IF(G20&gt;L20,G20*K20,L20*K20)</f>
        <v>1000</v>
      </c>
    </row>
    <row r="21" spans="2:13" x14ac:dyDescent="0.3">
      <c r="B21" s="4">
        <v>16</v>
      </c>
      <c r="C21" s="45" t="s">
        <v>152</v>
      </c>
      <c r="D21" s="45" t="s">
        <v>50</v>
      </c>
      <c r="E21" s="46" t="s">
        <v>49</v>
      </c>
      <c r="F21" s="46" t="s">
        <v>51</v>
      </c>
      <c r="G21" s="45">
        <v>2</v>
      </c>
      <c r="H21" s="46" t="s">
        <v>52</v>
      </c>
      <c r="I21" s="45" t="s">
        <v>14</v>
      </c>
      <c r="J21" s="45" t="s">
        <v>13</v>
      </c>
      <c r="K21" s="48">
        <v>390</v>
      </c>
      <c r="L21" s="49">
        <v>10</v>
      </c>
      <c r="M21" s="49">
        <f>IF(G21&gt;L21,G21*K21,L21*K21)</f>
        <v>3900</v>
      </c>
    </row>
    <row r="22" spans="2:13" x14ac:dyDescent="0.3">
      <c r="B22" s="34">
        <v>17</v>
      </c>
      <c r="C22" s="45" t="s">
        <v>151</v>
      </c>
      <c r="D22" s="45" t="s">
        <v>54</v>
      </c>
      <c r="E22" s="46" t="s">
        <v>53</v>
      </c>
      <c r="F22" s="46" t="s">
        <v>55</v>
      </c>
      <c r="G22" s="45">
        <v>1</v>
      </c>
      <c r="H22" s="46" t="s">
        <v>56</v>
      </c>
      <c r="I22" s="45" t="s">
        <v>58</v>
      </c>
      <c r="J22" s="45" t="s">
        <v>57</v>
      </c>
      <c r="K22" s="48">
        <v>2150</v>
      </c>
      <c r="L22" s="49">
        <v>1</v>
      </c>
      <c r="M22" s="49">
        <f>IF(G22&gt;L22,G22*K22,L22*K22)</f>
        <v>2150</v>
      </c>
    </row>
    <row r="23" spans="2:13" x14ac:dyDescent="0.3">
      <c r="B23" s="4">
        <v>18</v>
      </c>
      <c r="C23" s="45" t="s">
        <v>153</v>
      </c>
      <c r="D23" s="45" t="s">
        <v>60</v>
      </c>
      <c r="E23" s="46" t="s">
        <v>59</v>
      </c>
      <c r="F23" s="46" t="s">
        <v>61</v>
      </c>
      <c r="G23" s="45">
        <v>1</v>
      </c>
      <c r="H23" s="46" t="s">
        <v>62</v>
      </c>
      <c r="I23" s="45" t="s">
        <v>64</v>
      </c>
      <c r="J23" s="45" t="s">
        <v>63</v>
      </c>
      <c r="K23" s="48">
        <v>480</v>
      </c>
      <c r="L23" s="49">
        <v>1</v>
      </c>
      <c r="M23" s="49">
        <f>IF(G23&gt;L23,G23*K23,L23*K23)</f>
        <v>480</v>
      </c>
    </row>
    <row r="24" spans="2:13" s="35" customFormat="1" x14ac:dyDescent="0.3">
      <c r="B24" s="34">
        <v>19</v>
      </c>
      <c r="C24" s="45" t="s">
        <v>190</v>
      </c>
      <c r="D24" s="45" t="s">
        <v>173</v>
      </c>
      <c r="E24" s="53" t="s">
        <v>172</v>
      </c>
      <c r="F24" s="46" t="s">
        <v>174</v>
      </c>
      <c r="G24" s="45">
        <v>1</v>
      </c>
      <c r="H24" s="46" t="s">
        <v>65</v>
      </c>
      <c r="I24" s="45" t="s">
        <v>175</v>
      </c>
      <c r="J24" s="45" t="s">
        <v>176</v>
      </c>
      <c r="K24" s="48">
        <v>1990</v>
      </c>
      <c r="L24" s="49">
        <v>1</v>
      </c>
      <c r="M24" s="49">
        <f>IF(G24&gt;L24,G24*K24,L24*K24)</f>
        <v>1990</v>
      </c>
    </row>
    <row r="25" spans="2:13" x14ac:dyDescent="0.3">
      <c r="B25" s="4">
        <v>20</v>
      </c>
      <c r="C25" s="45" t="s">
        <v>154</v>
      </c>
      <c r="D25" s="45" t="s">
        <v>67</v>
      </c>
      <c r="E25" s="46" t="s">
        <v>66</v>
      </c>
      <c r="F25" s="46" t="s">
        <v>68</v>
      </c>
      <c r="G25" s="45">
        <v>1</v>
      </c>
      <c r="H25" s="46" t="s">
        <v>69</v>
      </c>
      <c r="I25" s="45" t="s">
        <v>71</v>
      </c>
      <c r="J25" s="45" t="s">
        <v>70</v>
      </c>
      <c r="K25" s="48">
        <v>20</v>
      </c>
      <c r="L25" s="49">
        <v>10</v>
      </c>
      <c r="M25" s="49">
        <f>IF(G25&gt;L25,G25*K25,L25*K25)</f>
        <v>200</v>
      </c>
    </row>
    <row r="26" spans="2:13" x14ac:dyDescent="0.3">
      <c r="B26" s="34">
        <v>21</v>
      </c>
      <c r="C26" s="45" t="s">
        <v>155</v>
      </c>
      <c r="D26" s="45" t="s">
        <v>73</v>
      </c>
      <c r="E26" s="46" t="s">
        <v>72</v>
      </c>
      <c r="F26" s="46" t="s">
        <v>74</v>
      </c>
      <c r="G26" s="45">
        <v>1</v>
      </c>
      <c r="H26" s="46" t="s">
        <v>75</v>
      </c>
      <c r="I26" s="45" t="s">
        <v>76</v>
      </c>
      <c r="J26" s="45" t="s">
        <v>63</v>
      </c>
      <c r="K26" s="48">
        <v>520</v>
      </c>
      <c r="L26" s="49">
        <v>1</v>
      </c>
      <c r="M26" s="49">
        <f>IF(G26&gt;L26,G26*K26,L26*K26)</f>
        <v>520</v>
      </c>
    </row>
    <row r="27" spans="2:13" s="35" customFormat="1" x14ac:dyDescent="0.3">
      <c r="B27" s="4">
        <v>22</v>
      </c>
      <c r="C27" s="45" t="s">
        <v>140</v>
      </c>
      <c r="D27" s="45" t="s">
        <v>78</v>
      </c>
      <c r="E27" s="46" t="s">
        <v>77</v>
      </c>
      <c r="F27" s="46" t="s">
        <v>79</v>
      </c>
      <c r="G27" s="45">
        <v>9</v>
      </c>
      <c r="H27" s="50" t="s">
        <v>193</v>
      </c>
      <c r="I27" s="45" t="s">
        <v>80</v>
      </c>
      <c r="J27" s="45" t="s">
        <v>70</v>
      </c>
      <c r="K27" s="48">
        <v>180</v>
      </c>
      <c r="L27" s="49">
        <v>1</v>
      </c>
      <c r="M27" s="49">
        <f>IF(G27&gt;L27,G27*K27,L27*K27)</f>
        <v>1620</v>
      </c>
    </row>
    <row r="28" spans="2:13" x14ac:dyDescent="0.3">
      <c r="B28" s="34">
        <v>23</v>
      </c>
      <c r="C28" s="45" t="s">
        <v>170</v>
      </c>
      <c r="D28" s="45" t="s">
        <v>82</v>
      </c>
      <c r="E28" s="46" t="s">
        <v>81</v>
      </c>
      <c r="F28" s="46" t="s">
        <v>83</v>
      </c>
      <c r="G28" s="45">
        <v>1</v>
      </c>
      <c r="H28" s="46" t="s">
        <v>84</v>
      </c>
      <c r="I28" s="45" t="s">
        <v>86</v>
      </c>
      <c r="J28" s="45" t="s">
        <v>85</v>
      </c>
      <c r="K28" s="48">
        <v>3060</v>
      </c>
      <c r="L28" s="49">
        <v>1</v>
      </c>
      <c r="M28" s="49">
        <f>IF(G28&gt;L28,G28*K28,L28*K28)</f>
        <v>3060</v>
      </c>
    </row>
    <row r="29" spans="2:13" x14ac:dyDescent="0.3">
      <c r="B29" s="4">
        <v>24</v>
      </c>
      <c r="C29" s="45" t="s">
        <v>141</v>
      </c>
      <c r="D29" s="45" t="s">
        <v>88</v>
      </c>
      <c r="E29" s="46" t="s">
        <v>87</v>
      </c>
      <c r="F29" s="46" t="s">
        <v>89</v>
      </c>
      <c r="G29" s="45">
        <v>1</v>
      </c>
      <c r="H29" s="46" t="s">
        <v>90</v>
      </c>
      <c r="I29" s="45" t="s">
        <v>92</v>
      </c>
      <c r="J29" s="45" t="s">
        <v>91</v>
      </c>
      <c r="K29" s="48">
        <v>750</v>
      </c>
      <c r="L29" s="49">
        <v>1</v>
      </c>
      <c r="M29" s="49">
        <f>IF(G29&gt;L29,G29*K29,L29*K29)</f>
        <v>750</v>
      </c>
    </row>
    <row r="30" spans="2:13" x14ac:dyDescent="0.3">
      <c r="B30" s="34">
        <v>25</v>
      </c>
      <c r="C30" s="45" t="s">
        <v>192</v>
      </c>
      <c r="D30" s="45" t="s">
        <v>93</v>
      </c>
      <c r="E30" s="53" t="s">
        <v>192</v>
      </c>
      <c r="F30" s="46" t="s">
        <v>195</v>
      </c>
      <c r="G30" s="45">
        <v>1</v>
      </c>
      <c r="H30" s="46" t="s">
        <v>94</v>
      </c>
      <c r="I30" s="45" t="s">
        <v>96</v>
      </c>
      <c r="J30" s="45" t="s">
        <v>95</v>
      </c>
      <c r="K30" s="48">
        <v>1500</v>
      </c>
      <c r="L30" s="49">
        <v>1</v>
      </c>
      <c r="M30" s="49">
        <f>IF(G30&gt;L30,G30*K30,L30*K30)</f>
        <v>1500</v>
      </c>
    </row>
    <row r="31" spans="2:13" x14ac:dyDescent="0.3">
      <c r="B31" s="4">
        <v>26</v>
      </c>
      <c r="C31" s="45" t="s">
        <v>156</v>
      </c>
      <c r="D31" s="45" t="s">
        <v>98</v>
      </c>
      <c r="E31" s="46" t="s">
        <v>97</v>
      </c>
      <c r="F31" s="46" t="s">
        <v>99</v>
      </c>
      <c r="G31" s="45">
        <v>1</v>
      </c>
      <c r="H31" s="46" t="s">
        <v>100</v>
      </c>
      <c r="I31" s="45" t="s">
        <v>103</v>
      </c>
      <c r="J31" s="45" t="s">
        <v>101</v>
      </c>
      <c r="K31" s="48">
        <v>2450</v>
      </c>
      <c r="L31" s="49">
        <v>1</v>
      </c>
      <c r="M31" s="49">
        <f>IF(G31&gt;L31,G31*K31,L31*K31)</f>
        <v>2450</v>
      </c>
    </row>
    <row r="32" spans="2:13" x14ac:dyDescent="0.3">
      <c r="B32" s="34">
        <v>27</v>
      </c>
      <c r="C32" s="45" t="s">
        <v>142</v>
      </c>
      <c r="D32" s="45" t="s">
        <v>98</v>
      </c>
      <c r="E32" s="46" t="s">
        <v>102</v>
      </c>
      <c r="F32" s="46" t="s">
        <v>104</v>
      </c>
      <c r="G32" s="45">
        <v>1</v>
      </c>
      <c r="H32" s="46" t="s">
        <v>105</v>
      </c>
      <c r="I32" s="45" t="s">
        <v>103</v>
      </c>
      <c r="J32" s="45" t="s">
        <v>101</v>
      </c>
      <c r="K32" s="48">
        <v>1750</v>
      </c>
      <c r="L32" s="49">
        <v>1</v>
      </c>
      <c r="M32" s="49">
        <f>IF(G32&gt;L32,G32*K32,L32*K32)</f>
        <v>1750</v>
      </c>
    </row>
    <row r="33" spans="1:13" x14ac:dyDescent="0.3">
      <c r="B33" s="4">
        <v>28</v>
      </c>
      <c r="C33" s="45" t="s">
        <v>171</v>
      </c>
      <c r="D33" s="45" t="s">
        <v>107</v>
      </c>
      <c r="E33" s="46" t="s">
        <v>106</v>
      </c>
      <c r="F33" s="46" t="s">
        <v>108</v>
      </c>
      <c r="G33" s="45">
        <v>1</v>
      </c>
      <c r="H33" s="46" t="s">
        <v>109</v>
      </c>
      <c r="I33" s="45" t="s">
        <v>110</v>
      </c>
      <c r="J33" s="45" t="s">
        <v>144</v>
      </c>
      <c r="K33" s="48">
        <v>260</v>
      </c>
      <c r="L33" s="49">
        <v>1</v>
      </c>
      <c r="M33" s="49">
        <f>IF(G33&gt;L33,G33*K33,L33*K33)</f>
        <v>260</v>
      </c>
    </row>
    <row r="34" spans="1:13" x14ac:dyDescent="0.3">
      <c r="B34" s="34">
        <v>29</v>
      </c>
      <c r="C34" s="45" t="s">
        <v>157</v>
      </c>
      <c r="D34" s="45" t="s">
        <v>112</v>
      </c>
      <c r="E34" s="46" t="s">
        <v>111</v>
      </c>
      <c r="F34" s="46" t="s">
        <v>113</v>
      </c>
      <c r="G34" s="45">
        <v>3</v>
      </c>
      <c r="H34" s="46" t="s">
        <v>114</v>
      </c>
      <c r="I34" s="45" t="s">
        <v>116</v>
      </c>
      <c r="J34" s="45" t="s">
        <v>115</v>
      </c>
      <c r="K34" s="48">
        <v>120</v>
      </c>
      <c r="L34" s="49">
        <v>20</v>
      </c>
      <c r="M34" s="49">
        <f>IF(G34&gt;L34,G34*K34,L34*K34)</f>
        <v>2400</v>
      </c>
    </row>
    <row r="35" spans="1:13" x14ac:dyDescent="0.3">
      <c r="B35" s="4">
        <v>30</v>
      </c>
      <c r="C35" s="45" t="s">
        <v>184</v>
      </c>
      <c r="D35" s="45" t="s">
        <v>185</v>
      </c>
      <c r="E35" s="53" t="s">
        <v>186</v>
      </c>
      <c r="F35" s="46" t="s">
        <v>161</v>
      </c>
      <c r="G35" s="45">
        <v>1</v>
      </c>
      <c r="H35" s="46" t="s">
        <v>117</v>
      </c>
      <c r="I35" s="45" t="s">
        <v>187</v>
      </c>
      <c r="J35" s="45" t="s">
        <v>188</v>
      </c>
      <c r="K35" s="48">
        <v>320</v>
      </c>
      <c r="L35" s="49">
        <v>1</v>
      </c>
      <c r="M35" s="49">
        <f>IF(G35&gt;L35,G35*K35,L35*K35)</f>
        <v>320</v>
      </c>
    </row>
    <row r="36" spans="1:13" x14ac:dyDescent="0.3">
      <c r="B36" s="34">
        <v>31</v>
      </c>
      <c r="C36" s="45" t="s">
        <v>158</v>
      </c>
      <c r="D36" s="45" t="s">
        <v>119</v>
      </c>
      <c r="E36" s="46" t="s">
        <v>118</v>
      </c>
      <c r="F36" s="46" t="s">
        <v>196</v>
      </c>
      <c r="G36" s="45">
        <v>1</v>
      </c>
      <c r="H36" s="46" t="s">
        <v>120</v>
      </c>
      <c r="I36" s="45" t="s">
        <v>122</v>
      </c>
      <c r="J36" s="45" t="s">
        <v>121</v>
      </c>
      <c r="K36" s="48">
        <v>250</v>
      </c>
      <c r="L36" s="49">
        <v>1</v>
      </c>
      <c r="M36" s="49">
        <f>IF(G36&gt;L36,G36*K36,L36*K36)</f>
        <v>250</v>
      </c>
    </row>
    <row r="37" spans="1:13" s="35" customFormat="1" x14ac:dyDescent="0.3">
      <c r="B37" s="4">
        <v>32</v>
      </c>
      <c r="C37" s="45" t="s">
        <v>189</v>
      </c>
      <c r="D37" s="45" t="s">
        <v>149</v>
      </c>
      <c r="E37" s="53" t="s">
        <v>162</v>
      </c>
      <c r="F37" s="46" t="s">
        <v>182</v>
      </c>
      <c r="G37" s="45">
        <v>2</v>
      </c>
      <c r="H37" s="46" t="s">
        <v>191</v>
      </c>
      <c r="I37" s="45" t="s">
        <v>123</v>
      </c>
      <c r="J37" s="45" t="s">
        <v>150</v>
      </c>
      <c r="K37" s="48">
        <v>100</v>
      </c>
      <c r="L37" s="49">
        <v>10</v>
      </c>
      <c r="M37" s="49">
        <f>IF(G37&gt;L37,G37*K37,L37*K37)</f>
        <v>1000</v>
      </c>
    </row>
    <row r="38" spans="1:13" s="35" customFormat="1" x14ac:dyDescent="0.3">
      <c r="B38" s="34">
        <v>33</v>
      </c>
      <c r="C38" s="45" t="s">
        <v>181</v>
      </c>
      <c r="D38" s="45" t="s">
        <v>149</v>
      </c>
      <c r="E38" s="53" t="s">
        <v>163</v>
      </c>
      <c r="F38" s="46" t="s">
        <v>183</v>
      </c>
      <c r="G38" s="45">
        <v>1</v>
      </c>
      <c r="H38" s="46" t="s">
        <v>124</v>
      </c>
      <c r="I38" s="45" t="s">
        <v>123</v>
      </c>
      <c r="J38" s="45" t="s">
        <v>125</v>
      </c>
      <c r="K38" s="48">
        <v>80</v>
      </c>
      <c r="L38" s="49">
        <v>10</v>
      </c>
      <c r="M38" s="49">
        <f>IF(G38&gt;L38,G38*K38,L38*K38)</f>
        <v>800</v>
      </c>
    </row>
    <row r="39" spans="1:13" s="35" customFormat="1" x14ac:dyDescent="0.3">
      <c r="B39" s="4">
        <v>34</v>
      </c>
      <c r="C39" s="45" t="s">
        <v>159</v>
      </c>
      <c r="D39" s="45" t="s">
        <v>147</v>
      </c>
      <c r="E39" s="46" t="s">
        <v>146</v>
      </c>
      <c r="F39" s="46" t="s">
        <v>160</v>
      </c>
      <c r="G39" s="45">
        <v>1</v>
      </c>
      <c r="H39" s="46" t="s">
        <v>145</v>
      </c>
      <c r="I39" s="45" t="s">
        <v>148</v>
      </c>
      <c r="J39" s="45" t="s">
        <v>169</v>
      </c>
      <c r="K39" s="46">
        <v>910</v>
      </c>
      <c r="L39" s="49">
        <v>1</v>
      </c>
      <c r="M39" s="49">
        <f>IF(G39&gt;L39,G39*K39,L39*K39)</f>
        <v>910</v>
      </c>
    </row>
    <row r="40" spans="1:13" x14ac:dyDescent="0.3">
      <c r="B40" s="34">
        <v>35</v>
      </c>
      <c r="C40" s="45" t="s">
        <v>37</v>
      </c>
      <c r="D40" s="45" t="s">
        <v>31</v>
      </c>
      <c r="E40" s="46" t="s">
        <v>37</v>
      </c>
      <c r="F40" s="54" t="s">
        <v>129</v>
      </c>
      <c r="G40" s="45">
        <v>5</v>
      </c>
      <c r="H40" s="46" t="s">
        <v>210</v>
      </c>
      <c r="I40" s="45" t="s">
        <v>19</v>
      </c>
      <c r="J40" s="45" t="s">
        <v>32</v>
      </c>
      <c r="K40" s="48"/>
      <c r="L40" s="49"/>
      <c r="M40" s="49">
        <f>IF(G40&gt;L40,G40*K40,L40*K40)</f>
        <v>0</v>
      </c>
    </row>
    <row r="41" spans="1:13" ht="17.25" thickBot="1" x14ac:dyDescent="0.35">
      <c r="B41" s="4">
        <v>36</v>
      </c>
      <c r="C41" s="33" t="s">
        <v>177</v>
      </c>
      <c r="D41" s="24" t="s">
        <v>129</v>
      </c>
      <c r="E41" s="25" t="s">
        <v>129</v>
      </c>
      <c r="F41" s="38" t="s">
        <v>179</v>
      </c>
      <c r="G41" s="39">
        <v>4</v>
      </c>
      <c r="H41" s="35" t="s">
        <v>178</v>
      </c>
      <c r="I41" s="23" t="s">
        <v>180</v>
      </c>
      <c r="J41" s="24" t="s">
        <v>129</v>
      </c>
      <c r="K41" s="26"/>
      <c r="L41" s="27"/>
      <c r="M41" s="27">
        <f>IF(G41&gt;L41,G41*K41,L41*K41)</f>
        <v>0</v>
      </c>
    </row>
    <row r="42" spans="1:13" x14ac:dyDescent="0.3">
      <c r="B42" s="10"/>
      <c r="C42" s="8" t="s">
        <v>164</v>
      </c>
      <c r="D42" s="7" t="s">
        <v>167</v>
      </c>
      <c r="E42" s="8" t="s">
        <v>164</v>
      </c>
      <c r="F42" s="40" t="s">
        <v>166</v>
      </c>
      <c r="G42" s="28">
        <v>3</v>
      </c>
      <c r="H42" s="40"/>
      <c r="I42" s="7"/>
      <c r="J42" s="7"/>
      <c r="K42" s="29">
        <v>35</v>
      </c>
      <c r="L42" s="30">
        <v>20</v>
      </c>
      <c r="M42" s="6">
        <f>IF(G42&gt;L42,G42*K42,L42*K42)</f>
        <v>700</v>
      </c>
    </row>
    <row r="43" spans="1:13" ht="17.25" thickBot="1" x14ac:dyDescent="0.35">
      <c r="B43" s="31"/>
      <c r="C43" s="18" t="s">
        <v>165</v>
      </c>
      <c r="D43" s="19" t="s">
        <v>167</v>
      </c>
      <c r="E43" s="18" t="s">
        <v>165</v>
      </c>
      <c r="F43" s="41" t="s">
        <v>168</v>
      </c>
      <c r="G43" s="42">
        <f>3*4*2</f>
        <v>24</v>
      </c>
      <c r="H43" s="41"/>
      <c r="I43" s="19"/>
      <c r="J43" s="19"/>
      <c r="K43" s="32">
        <v>20</v>
      </c>
      <c r="L43" s="18">
        <v>100</v>
      </c>
      <c r="M43" s="21">
        <f>IF(G43&gt;L43,G43*K43,L43*K43)</f>
        <v>2000</v>
      </c>
    </row>
    <row r="44" spans="1:13" x14ac:dyDescent="0.3">
      <c r="F44" s="35"/>
      <c r="G44" s="37"/>
      <c r="H44" s="35"/>
      <c r="K44" s="2"/>
      <c r="M44" s="3">
        <f>SUM(M6:M41)</f>
        <v>47010</v>
      </c>
    </row>
    <row r="45" spans="1:13" s="1" customFormat="1" x14ac:dyDescent="0.3">
      <c r="A45" s="13"/>
      <c r="C45" s="14"/>
      <c r="D45" s="14"/>
      <c r="F45" s="43"/>
      <c r="G45" s="44"/>
      <c r="H45" s="43"/>
      <c r="I45" s="14"/>
      <c r="J45" s="14"/>
      <c r="M45" s="13"/>
    </row>
    <row r="47" spans="1:13" s="12" customFormat="1" x14ac:dyDescent="0.3">
      <c r="G47" s="15"/>
      <c r="I47" s="15"/>
      <c r="J47" s="15"/>
    </row>
    <row r="48" spans="1:13" s="12" customFormat="1" x14ac:dyDescent="0.3">
      <c r="G48" s="15"/>
      <c r="I48" s="15"/>
      <c r="J48" s="15"/>
    </row>
    <row r="50" spans="7:12" s="12" customFormat="1" x14ac:dyDescent="0.3">
      <c r="G50" s="15"/>
      <c r="I50" s="15"/>
      <c r="J50" s="15"/>
    </row>
    <row r="58" spans="7:12" x14ac:dyDescent="0.3">
      <c r="L58" s="12"/>
    </row>
  </sheetData>
  <autoFilter ref="B5:J5"/>
  <sortState ref="B6:R20">
    <sortCondition ref="B6:B20"/>
  </sortState>
  <phoneticPr fontId="19" type="noConversion"/>
  <pageMargins left="0.75" right="0.75" top="1" bottom="1" header="0.5" footer="0.5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Main Board</vt:lpstr>
      <vt:lpstr>'Main Board'!_FilterDatabase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admin</cp:lastModifiedBy>
  <cp:lastPrinted>2017-12-17T01:29:06Z</cp:lastPrinted>
  <dcterms:created xsi:type="dcterms:W3CDTF">2017-11-30T05:32:14Z</dcterms:created>
  <dcterms:modified xsi:type="dcterms:W3CDTF">2018-01-07T08:46:30Z</dcterms:modified>
</cp:coreProperties>
</file>