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20171116_Plasma_Generator\4_Transformer\1_Schematic\V2.0\"/>
    </mc:Choice>
  </mc:AlternateContent>
  <bookViews>
    <workbookView xWindow="360" yWindow="75" windowWidth="28035" windowHeight="12780"/>
  </bookViews>
  <sheets>
    <sheet name="Plasma_Gen_Transformer_SCH_V2.0" sheetId="1" r:id="rId1"/>
  </sheets>
  <calcPr calcId="152511"/>
</workbook>
</file>

<file path=xl/calcChain.xml><?xml version="1.0" encoding="utf-8"?>
<calcChain xmlns="http://schemas.openxmlformats.org/spreadsheetml/2006/main">
  <c r="L10" i="1" l="1"/>
  <c r="J10" i="1"/>
  <c r="L9" i="1"/>
  <c r="J9" i="1"/>
  <c r="L8" i="1"/>
  <c r="J8" i="1"/>
  <c r="L7" i="1"/>
  <c r="J7" i="1"/>
  <c r="L6" i="1"/>
  <c r="J6" i="1"/>
  <c r="L5" i="1"/>
  <c r="J5" i="1"/>
  <c r="J12" i="1" l="1"/>
  <c r="L16" i="1"/>
  <c r="L15" i="1"/>
  <c r="J16" i="1"/>
  <c r="J15" i="1"/>
  <c r="L17" i="1" l="1"/>
  <c r="J17" i="1"/>
</calcChain>
</file>

<file path=xl/sharedStrings.xml><?xml version="1.0" encoding="utf-8"?>
<sst xmlns="http://schemas.openxmlformats.org/spreadsheetml/2006/main" count="114" uniqueCount="79">
  <si>
    <t>No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</si>
  <si>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</si>
  <si>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</si>
  <si>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</si>
  <si>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</si>
  <si>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</si>
  <si>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</si>
  <si>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</si>
  <si>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</si>
  <si>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</si>
  <si>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</si>
  <si>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MVG16VC220MF80</t>
  </si>
  <si>
    <t>7.7mm</t>
  </si>
  <si>
    <t>6.6x6.6</t>
  </si>
  <si>
    <t>C-1005</t>
  </si>
  <si>
    <t>0.1uF</t>
  </si>
  <si>
    <t>MURATA</t>
  </si>
  <si>
    <t>GRM155R71C104KA88D</t>
  </si>
  <si>
    <t>CAP CER 0.1uF 16V 10% X7R 0402</t>
  </si>
  <si>
    <t>0.55mm</t>
  </si>
  <si>
    <t>1.0x0.5</t>
  </si>
  <si>
    <t>R-1005</t>
  </si>
  <si>
    <t>100K</t>
  </si>
  <si>
    <t>WALSIN</t>
  </si>
  <si>
    <t>WR04X1003FTL</t>
  </si>
  <si>
    <t>RES SMD 100K OHM 1% 1/16W 0402</t>
  </si>
  <si>
    <t>0.40mm</t>
  </si>
  <si>
    <t>NTD5802N</t>
  </si>
  <si>
    <t>2.38mm</t>
  </si>
  <si>
    <t>6.73x6.22</t>
  </si>
  <si>
    <t>53398-0471</t>
  </si>
  <si>
    <t>Molex</t>
  </si>
  <si>
    <t>4.2mm</t>
  </si>
  <si>
    <t>12512WS-04B</t>
  </si>
  <si>
    <t>7.5x3.6</t>
  </si>
  <si>
    <t>PAD_5X5</t>
  </si>
  <si>
    <t>HOLE3.0</t>
  </si>
  <si>
    <t>CTX2106XX-R</t>
  </si>
  <si>
    <t>COOPER Bussmann</t>
  </si>
  <si>
    <t>TRANSFORMER CCFL 6W</t>
  </si>
  <si>
    <t>7.1mm</t>
  </si>
  <si>
    <t>26x16.5</t>
  </si>
  <si>
    <t xml:space="preserve"> Part Type Report1 for Plasma_Gen_Transformer_SCH_V1.0_20180203.sch on 2018-02-03 오후 10:52:04</t>
  </si>
  <si>
    <t>5.0x5.0</t>
    <phoneticPr fontId="19" type="noConversion"/>
  </si>
  <si>
    <t>PCB Solder PAD 5x5</t>
    <phoneticPr fontId="19" type="noConversion"/>
  </si>
  <si>
    <t>Unit Cost</t>
  </si>
  <si>
    <t>Cost</t>
  </si>
  <si>
    <t>MOQ</t>
  </si>
  <si>
    <t>50058-8000</t>
  </si>
  <si>
    <t>CRIMP TERMINAL 51021용 (1.25mm) AWG 28,30,32</t>
  </si>
  <si>
    <t>1.25mm 4-Pin Housing, Female</t>
    <phoneticPr fontId="19" type="noConversion"/>
  </si>
  <si>
    <t>51021-0400</t>
    <phoneticPr fontId="19" type="noConversion"/>
  </si>
  <si>
    <t>Agency</t>
    <phoneticPr fontId="19" type="noConversion"/>
  </si>
  <si>
    <t>디바이스마트</t>
    <phoneticPr fontId="19" type="noConversion"/>
  </si>
  <si>
    <t>ICbanQ</t>
  </si>
  <si>
    <t>-</t>
    <phoneticPr fontId="19" type="noConversion"/>
  </si>
  <si>
    <t>1.25mm 4-Pin SMD Straght 1A HEADER</t>
    <phoneticPr fontId="19" type="noConversion"/>
  </si>
  <si>
    <t>구매수량</t>
  </si>
  <si>
    <t>2,2,2</t>
    <phoneticPr fontId="19" type="noConversion"/>
  </si>
  <si>
    <t>NVMFS5C450NL</t>
  </si>
  <si>
    <t xml:space="preserve">ON Semiconductor </t>
  </si>
  <si>
    <t>40V, 2.8mOhm , 110A, Single N−Channel Power MOSFET</t>
  </si>
  <si>
    <t>T491D227K016AT</t>
  </si>
  <si>
    <t>220uF/16V</t>
  </si>
  <si>
    <t>KEMET</t>
  </si>
  <si>
    <t>Tantal Capacitor 220uF/16V Case-D 7343 size</t>
  </si>
  <si>
    <t>C7</t>
  </si>
  <si>
    <t>C6</t>
    <phoneticPr fontId="19" type="noConversion"/>
  </si>
  <si>
    <t>R5,R6</t>
    <phoneticPr fontId="19" type="noConversion"/>
  </si>
  <si>
    <t>Q5,Q6</t>
    <phoneticPr fontId="19" type="noConversion"/>
  </si>
  <si>
    <t>J3</t>
    <phoneticPr fontId="19" type="noConversion"/>
  </si>
  <si>
    <t>TX3</t>
    <phoneticPr fontId="19" type="noConversion"/>
  </si>
  <si>
    <t>P3</t>
    <phoneticPr fontId="19" type="noConversion"/>
  </si>
  <si>
    <t>CTX210609-R</t>
  </si>
  <si>
    <t>Type C</t>
    <phoneticPr fontId="19" type="noConversion"/>
  </si>
  <si>
    <t>053261-0571</t>
    <phoneticPr fontId="19" type="noConversion"/>
  </si>
  <si>
    <t>1.25mm Pitch Header, Surface Mount, Right Angle, 5-Pin</t>
    <phoneticPr fontId="19" type="noConversion"/>
  </si>
  <si>
    <t>053048-0510</t>
    <phoneticPr fontId="19" type="noConversion"/>
  </si>
  <si>
    <t>1.25mm Pitch Header, Thru-Hole, Right Angle, 5-Pin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</si>
</sst>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5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0" fontId="21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2" fillId="0" borderId="0"/>
  </cellStyleXfs>
  <cellXfs count="76"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33" borderId="12" xfId="0" applyFill="1" applyBorder="1">
      <alignment vertical="center"/>
    </xf>
    <xf numFmtId="0" fontId="0" fillId="35" borderId="16" xfId="0" applyFill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18" fillId="0" borderId="12" xfId="48" applyFont="1" applyFill="1" applyBorder="1" applyAlignment="1">
      <alignment horizontal="center"/>
    </xf>
    <xf numFmtId="0" fontId="0" fillId="33" borderId="15" xfId="0" applyFill="1" applyBorder="1">
      <alignment vertical="center"/>
    </xf>
    <xf numFmtId="0" fontId="18" fillId="0" borderId="17" xfId="48" applyFont="1" applyFill="1" applyBorder="1" applyAlignment="1">
      <alignment horizontal="center"/>
    </xf>
    <xf numFmtId="41" fontId="0" fillId="0" borderId="14" xfId="1" applyFont="1" applyBorder="1" applyAlignment="1">
      <alignment horizontal="center" vertical="center"/>
    </xf>
    <xf numFmtId="0" fontId="18" fillId="0" borderId="14" xfId="48" applyFont="1" applyFill="1" applyBorder="1" applyAlignment="1">
      <alignment horizontal="center"/>
    </xf>
    <xf numFmtId="0" fontId="0" fillId="35" borderId="17" xfId="0" applyFill="1" applyBorder="1">
      <alignment vertical="center"/>
    </xf>
    <xf numFmtId="0" fontId="0" fillId="35" borderId="16" xfId="0" applyFill="1" applyBorder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49" fontId="18" fillId="34" borderId="20" xfId="0" applyNumberFormat="1" applyFont="1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35" borderId="21" xfId="0" applyFill="1" applyBorder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41" fontId="18" fillId="0" borderId="0" xfId="0" applyNumberFormat="1" applyFont="1">
      <alignment vertical="center"/>
    </xf>
    <xf numFmtId="0" fontId="0" fillId="0" borderId="11" xfId="0" quotePrefix="1" applyBorder="1" applyAlignment="1">
      <alignment horizontal="center" vertical="center"/>
    </xf>
    <xf numFmtId="0" fontId="0" fillId="0" borderId="0" xfId="0">
      <alignment vertical="center"/>
    </xf>
    <xf numFmtId="41" fontId="0" fillId="0" borderId="14" xfId="1" applyFon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41" fontId="0" fillId="0" borderId="11" xfId="1" applyFont="1" applyBorder="1">
      <alignment vertical="center"/>
    </xf>
    <xf numFmtId="0" fontId="0" fillId="0" borderId="10" xfId="0" applyBorder="1">
      <alignment vertical="center"/>
    </xf>
    <xf numFmtId="41" fontId="0" fillId="0" borderId="16" xfId="1" applyFont="1" applyBorder="1">
      <alignment vertical="center"/>
    </xf>
    <xf numFmtId="49" fontId="18" fillId="34" borderId="18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6" xfId="0" applyBorder="1" applyAlignment="1">
      <alignment horizontal="center" vertical="center"/>
    </xf>
    <xf numFmtId="49" fontId="18" fillId="34" borderId="19" xfId="0" applyNumberFormat="1" applyFont="1" applyFill="1" applyBorder="1" applyAlignment="1">
      <alignment horizontal="center" vertical="center"/>
    </xf>
    <xf numFmtId="0" fontId="0" fillId="33" borderId="14" xfId="0" applyFill="1" applyBorder="1">
      <alignment vertical="center"/>
    </xf>
    <xf numFmtId="0" fontId="0" fillId="0" borderId="21" xfId="0" applyBorder="1">
      <alignment vertical="center"/>
    </xf>
    <xf numFmtId="0" fontId="0" fillId="0" borderId="16" xfId="0" quotePrefix="1" applyBorder="1" applyAlignment="1">
      <alignment horizontal="center" vertical="center"/>
    </xf>
    <xf numFmtId="0" fontId="18" fillId="0" borderId="14" xfId="48" applyFont="1" applyBorder="1" applyAlignment="1">
      <alignment horizontal="center"/>
    </xf>
    <xf numFmtId="41" fontId="18" fillId="0" borderId="14" xfId="1" applyFont="1" applyBorder="1" applyAlignment="1">
      <alignment horizontal="center" vertical="center"/>
    </xf>
    <xf numFmtId="0" fontId="21" fillId="0" borderId="11" xfId="48" applyFill="1" applyBorder="1" applyAlignment="1">
      <alignment horizontal="center"/>
    </xf>
    <xf numFmtId="0" fontId="21" fillId="0" borderId="16" xfId="48" applyFill="1" applyBorder="1" applyAlignment="1">
      <alignment horizontal="center"/>
    </xf>
    <xf numFmtId="0" fontId="21" fillId="0" borderId="16" xfId="48" applyFill="1" applyBorder="1"/>
    <xf numFmtId="0" fontId="18" fillId="34" borderId="20" xfId="48" applyFont="1" applyFill="1" applyBorder="1" applyAlignment="1">
      <alignment horizontal="center" vertical="center"/>
    </xf>
    <xf numFmtId="0" fontId="21" fillId="0" borderId="11" xfId="48" applyFill="1" applyBorder="1"/>
    <xf numFmtId="0" fontId="0" fillId="33" borderId="14" xfId="0" applyFill="1" applyBorder="1" applyAlignment="1">
      <alignment horizontal="center" vertical="center"/>
    </xf>
    <xf numFmtId="0" fontId="21" fillId="33" borderId="14" xfId="48" applyFill="1" applyBorder="1" applyAlignment="1">
      <alignment horizontal="center"/>
    </xf>
    <xf numFmtId="41" fontId="0" fillId="33" borderId="14" xfId="1" applyFont="1" applyFill="1" applyBorder="1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 applyAlignment="1">
      <alignment horizontal="center" vertical="center"/>
    </xf>
    <xf numFmtId="41" fontId="0" fillId="33" borderId="11" xfId="1" applyFont="1" applyFill="1" applyBorder="1">
      <alignment vertical="center"/>
    </xf>
    <xf numFmtId="0" fontId="0" fillId="33" borderId="11" xfId="0" applyFill="1" applyBorder="1">
      <alignment vertical="center"/>
    </xf>
    <xf numFmtId="41" fontId="0" fillId="33" borderId="11" xfId="1" applyFont="1" applyFill="1" applyBorder="1" applyAlignment="1">
      <alignment horizontal="center" vertical="center"/>
    </xf>
    <xf numFmtId="0" fontId="0" fillId="33" borderId="11" xfId="0" applyFill="1" applyBorder="1" applyAlignment="1">
      <alignment horizontal="right" vertical="center"/>
    </xf>
    <xf numFmtId="0" fontId="18" fillId="33" borderId="11" xfId="48" applyFont="1" applyFill="1" applyBorder="1" applyAlignment="1">
      <alignment horizontal="center"/>
    </xf>
    <xf numFmtId="0" fontId="21" fillId="33" borderId="14" xfId="48" applyFill="1" applyBorder="1"/>
    <xf numFmtId="0" fontId="1" fillId="33" borderId="13" xfId="46" applyFont="1" applyFill="1" applyBorder="1" applyAlignment="1">
      <alignment horizontal="left" vertical="center"/>
    </xf>
    <xf numFmtId="0" fontId="18" fillId="33" borderId="14" xfId="48" applyFont="1" applyFill="1" applyBorder="1" applyAlignment="1">
      <alignment horizontal="center"/>
    </xf>
    <xf numFmtId="0" fontId="0" fillId="33" borderId="14" xfId="0" applyFill="1" applyBorder="1" applyAlignment="1">
      <alignment horizontal="right" vertical="center"/>
    </xf>
    <xf numFmtId="0" fontId="0" fillId="35" borderId="23" xfId="0" applyFill="1" applyBorder="1">
      <alignment vertical="center"/>
    </xf>
    <xf numFmtId="0" fontId="0" fillId="33" borderId="13" xfId="0" applyFill="1" applyBorder="1">
      <alignment vertical="center"/>
    </xf>
    <xf numFmtId="0" fontId="21" fillId="0" borderId="14" xfId="48" applyFill="1" applyBorder="1" applyAlignment="1">
      <alignment horizontal="center"/>
    </xf>
    <xf numFmtId="0" fontId="18" fillId="34" borderId="19" xfId="48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33" borderId="0" xfId="0" applyFill="1">
      <alignment vertical="center"/>
    </xf>
    <xf numFmtId="0" fontId="1" fillId="33" borderId="22" xfId="46" applyFont="1" applyFill="1" applyBorder="1">
      <alignment vertical="center"/>
    </xf>
    <xf numFmtId="41" fontId="21" fillId="33" borderId="0" xfId="47" applyFont="1" applyFill="1" applyAlignment="1">
      <alignment horizontal="right"/>
    </xf>
    <xf numFmtId="0" fontId="0" fillId="0" borderId="22" xfId="0" applyBorder="1">
      <alignment vertical="center"/>
    </xf>
    <xf numFmtId="41" fontId="21" fillId="0" borderId="14" xfId="47" applyFont="1" applyFill="1" applyBorder="1" applyAlignment="1"/>
    <xf numFmtId="0" fontId="21" fillId="0" borderId="13" xfId="48" applyFill="1" applyBorder="1" applyAlignment="1">
      <alignment horizontal="left"/>
    </xf>
    <xf numFmtId="0" fontId="21" fillId="0" borderId="14" xfId="48" applyFill="1" applyBorder="1" applyAlignment="1">
      <alignment horizontal="left"/>
    </xf>
  </cellXfs>
  <cellStyles count="54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메모 2" xfId="44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49"/>
    <cellStyle name="쉼표 [0] 2 2" xfId="51"/>
    <cellStyle name="쉼표 [0] 3" xfId="50"/>
    <cellStyle name="쉼표 [0] 4" xfId="45"/>
    <cellStyle name="쉼표 [0] 5" xfId="47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2"/>
    <cellStyle name="제목 6" xfId="43"/>
    <cellStyle name="좋음" xfId="7" builtinId="26" customBuiltin="1"/>
    <cellStyle name="출력" xfId="11" builtinId="21" customBuiltin="1"/>
    <cellStyle name="표준" xfId="0" builtinId="0"/>
    <cellStyle name="표준 10" xfId="53"/>
    <cellStyle name="표준 2" xfId="46"/>
    <cellStyle name="표준 3" xfId="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"/>
  <sheetViews>
    <sheetView tabSelected="1" workbookViewId="0">
      <selection activeCell="P9" sqref="P9"/>
    </sheetView>
  </sheetViews>
  <sheetFormatPr defaultRowHeight="16.5" x14ac:dyDescent="0.3"/>
  <cols>
    <col min="1" max="1" width="4" customWidth="1"/>
    <col min="2" max="2" width="4.875" customWidth="1"/>
    <col min="3" max="3" width="18.875" bestFit="1" customWidth="1"/>
    <col min="4" max="4" width="19.375" bestFit="1" customWidth="1"/>
    <col min="5" max="5" width="23.125" bestFit="1" customWidth="1"/>
    <col min="6" max="6" width="49.125" bestFit="1" customWidth="1"/>
    <col min="7" max="7" width="16.625" bestFit="1" customWidth="1"/>
    <col min="8" max="8" width="7.5" style="33" bestFit="1" customWidth="1"/>
    <col min="10" max="10" width="9.375" style="12" bestFit="1" customWidth="1"/>
    <col min="11" max="11" width="9" style="12"/>
    <col min="12" max="12" width="9" style="17"/>
    <col min="13" max="13" width="14.75" style="33" bestFit="1" customWidth="1"/>
    <col min="14" max="14" width="14.75" style="33" customWidth="1"/>
    <col min="15" max="15" width="9.125" bestFit="1" customWidth="1"/>
    <col min="16" max="16" width="9.75" bestFit="1" customWidth="1"/>
    <col min="17" max="18" width="18.875" bestFit="1" customWidth="1"/>
  </cols>
  <sheetData>
    <row r="1" spans="2:18" s="1" customFormat="1" x14ac:dyDescent="0.3">
      <c r="B1" s="1" t="s">
        <v>42</v>
      </c>
      <c r="H1" s="32"/>
      <c r="J1" s="13"/>
      <c r="K1" s="13"/>
      <c r="L1" s="18"/>
      <c r="M1" s="32"/>
      <c r="N1" s="32"/>
    </row>
    <row r="3" spans="2:18" s="67" customFormat="1" ht="17.25" thickBot="1" x14ac:dyDescent="0.35">
      <c r="B3" s="68" t="s">
        <v>74</v>
      </c>
      <c r="H3" s="33"/>
      <c r="M3" s="33"/>
      <c r="N3" s="33"/>
    </row>
    <row r="4" spans="2:18" s="66" customFormat="1" ht="17.25" thickBot="1" x14ac:dyDescent="0.35">
      <c r="B4" s="31" t="s">
        <v>0</v>
      </c>
      <c r="C4" s="37" t="s">
        <v>2</v>
      </c>
      <c r="D4" s="37" t="s">
        <v>3</v>
      </c>
      <c r="E4" s="37" t="s">
        <v>4</v>
      </c>
      <c r="F4" s="37" t="s">
        <v>5</v>
      </c>
      <c r="G4" s="37" t="s">
        <v>7</v>
      </c>
      <c r="H4" s="37" t="s">
        <v>6</v>
      </c>
      <c r="I4" s="37" t="s">
        <v>45</v>
      </c>
      <c r="J4" s="37" t="s">
        <v>46</v>
      </c>
      <c r="K4" s="37" t="s">
        <v>47</v>
      </c>
      <c r="L4" s="37" t="s">
        <v>46</v>
      </c>
      <c r="M4" s="37" t="s">
        <v>52</v>
      </c>
      <c r="N4" s="65" t="s">
        <v>57</v>
      </c>
      <c r="O4" s="37" t="s">
        <v>10</v>
      </c>
      <c r="P4" s="37" t="s">
        <v>8</v>
      </c>
      <c r="Q4" s="37" t="s">
        <v>1</v>
      </c>
      <c r="R4" s="14" t="s">
        <v>9</v>
      </c>
    </row>
    <row r="5" spans="2:18" s="69" customFormat="1" x14ac:dyDescent="0.3">
      <c r="B5" s="51">
        <v>1</v>
      </c>
      <c r="C5" s="69" t="s">
        <v>63</v>
      </c>
      <c r="D5" s="69" t="s">
        <v>64</v>
      </c>
      <c r="E5" s="69" t="s">
        <v>62</v>
      </c>
      <c r="F5" s="69" t="s">
        <v>65</v>
      </c>
      <c r="G5" s="54" t="s">
        <v>66</v>
      </c>
      <c r="H5" s="52">
        <v>1</v>
      </c>
      <c r="I5" s="53">
        <v>2280</v>
      </c>
      <c r="J5" s="53">
        <f>H5*I5</f>
        <v>2280</v>
      </c>
      <c r="K5" s="54">
        <v>5</v>
      </c>
      <c r="L5" s="53">
        <f t="shared" ref="L5:L10" si="0">IF(H5&gt;K5,H5*I5,K5*I5)</f>
        <v>11400</v>
      </c>
      <c r="M5" s="55" t="s">
        <v>53</v>
      </c>
      <c r="N5" s="57">
        <v>50</v>
      </c>
      <c r="O5" s="56" t="s">
        <v>13</v>
      </c>
      <c r="P5" s="56" t="s">
        <v>12</v>
      </c>
      <c r="Q5" s="54" t="s">
        <v>11</v>
      </c>
      <c r="R5" s="2" t="s">
        <v>11</v>
      </c>
    </row>
    <row r="6" spans="2:18" s="66" customFormat="1" x14ac:dyDescent="0.3">
      <c r="B6" s="19">
        <v>2</v>
      </c>
      <c r="C6" s="20" t="s">
        <v>15</v>
      </c>
      <c r="D6" s="20" t="s">
        <v>16</v>
      </c>
      <c r="E6" s="20" t="s">
        <v>17</v>
      </c>
      <c r="F6" s="72" t="s">
        <v>18</v>
      </c>
      <c r="G6" s="20" t="s">
        <v>67</v>
      </c>
      <c r="H6" s="34">
        <v>1</v>
      </c>
      <c r="I6" s="25">
        <v>10</v>
      </c>
      <c r="J6" s="25">
        <f>H6*I6</f>
        <v>10</v>
      </c>
      <c r="K6" s="20">
        <v>100</v>
      </c>
      <c r="L6" s="25">
        <f t="shared" si="0"/>
        <v>1000</v>
      </c>
      <c r="M6" s="8"/>
      <c r="N6" s="42"/>
      <c r="O6" s="4" t="s">
        <v>20</v>
      </c>
      <c r="P6" s="4" t="s">
        <v>19</v>
      </c>
      <c r="Q6" s="20" t="s">
        <v>14</v>
      </c>
      <c r="R6" s="21" t="s">
        <v>14</v>
      </c>
    </row>
    <row r="7" spans="2:18" s="66" customFormat="1" x14ac:dyDescent="0.3">
      <c r="B7" s="19">
        <v>3</v>
      </c>
      <c r="C7" s="20" t="s">
        <v>22</v>
      </c>
      <c r="D7" s="20" t="s">
        <v>23</v>
      </c>
      <c r="E7" s="20" t="s">
        <v>24</v>
      </c>
      <c r="F7" s="72" t="s">
        <v>25</v>
      </c>
      <c r="G7" s="20" t="s">
        <v>68</v>
      </c>
      <c r="H7" s="34">
        <v>2</v>
      </c>
      <c r="I7" s="25">
        <v>10</v>
      </c>
      <c r="J7" s="25">
        <f t="shared" ref="J7:J10" si="1">H7*I7</f>
        <v>20</v>
      </c>
      <c r="K7" s="20">
        <v>100</v>
      </c>
      <c r="L7" s="25">
        <f t="shared" si="0"/>
        <v>1000</v>
      </c>
      <c r="M7" s="8"/>
      <c r="N7" s="42"/>
      <c r="O7" s="4" t="s">
        <v>20</v>
      </c>
      <c r="P7" s="4" t="s">
        <v>26</v>
      </c>
      <c r="Q7" s="20" t="s">
        <v>21</v>
      </c>
      <c r="R7" s="21" t="s">
        <v>21</v>
      </c>
    </row>
    <row r="8" spans="2:18" s="69" customFormat="1" x14ac:dyDescent="0.3">
      <c r="B8" s="63">
        <v>4</v>
      </c>
      <c r="C8" s="59" t="s">
        <v>59</v>
      </c>
      <c r="D8" s="58" t="s">
        <v>60</v>
      </c>
      <c r="E8" s="59" t="s">
        <v>59</v>
      </c>
      <c r="F8" s="70" t="s">
        <v>61</v>
      </c>
      <c r="G8" s="38" t="s">
        <v>69</v>
      </c>
      <c r="H8" s="48">
        <v>2</v>
      </c>
      <c r="I8" s="71">
        <v>960</v>
      </c>
      <c r="J8" s="50">
        <f t="shared" si="1"/>
        <v>1920</v>
      </c>
      <c r="K8" s="38">
        <v>1</v>
      </c>
      <c r="L8" s="50">
        <f t="shared" si="0"/>
        <v>1920</v>
      </c>
      <c r="M8" s="49" t="s">
        <v>54</v>
      </c>
      <c r="N8" s="60">
        <v>10</v>
      </c>
      <c r="O8" s="61" t="s">
        <v>29</v>
      </c>
      <c r="P8" s="61" t="s">
        <v>28</v>
      </c>
      <c r="Q8" s="38" t="s">
        <v>27</v>
      </c>
      <c r="R8" s="6" t="s">
        <v>27</v>
      </c>
    </row>
    <row r="9" spans="2:18" s="66" customFormat="1" x14ac:dyDescent="0.3">
      <c r="B9" s="19">
        <v>5</v>
      </c>
      <c r="C9" s="20" t="s">
        <v>30</v>
      </c>
      <c r="D9" s="20" t="s">
        <v>31</v>
      </c>
      <c r="E9" s="20" t="s">
        <v>30</v>
      </c>
      <c r="F9" s="72" t="s">
        <v>56</v>
      </c>
      <c r="G9" s="20" t="s">
        <v>70</v>
      </c>
      <c r="H9" s="34">
        <v>1</v>
      </c>
      <c r="I9" s="25">
        <v>130</v>
      </c>
      <c r="J9" s="25">
        <f t="shared" si="1"/>
        <v>130</v>
      </c>
      <c r="K9" s="20">
        <v>100</v>
      </c>
      <c r="L9" s="25">
        <f t="shared" si="0"/>
        <v>13000</v>
      </c>
      <c r="M9" s="64" t="s">
        <v>54</v>
      </c>
      <c r="N9" s="41">
        <v>100</v>
      </c>
      <c r="O9" s="4" t="s">
        <v>34</v>
      </c>
      <c r="P9" s="4" t="s">
        <v>32</v>
      </c>
      <c r="Q9" s="20" t="s">
        <v>30</v>
      </c>
      <c r="R9" s="6" t="s">
        <v>33</v>
      </c>
    </row>
    <row r="10" spans="2:18" s="66" customFormat="1" x14ac:dyDescent="0.3">
      <c r="B10" s="19">
        <v>6</v>
      </c>
      <c r="C10" s="75" t="s">
        <v>73</v>
      </c>
      <c r="D10" s="20" t="s">
        <v>38</v>
      </c>
      <c r="E10" s="74" t="s">
        <v>73</v>
      </c>
      <c r="F10" s="72" t="s">
        <v>39</v>
      </c>
      <c r="G10" s="20" t="s">
        <v>71</v>
      </c>
      <c r="H10" s="34">
        <v>1</v>
      </c>
      <c r="I10" s="73">
        <v>11090</v>
      </c>
      <c r="J10" s="25">
        <f t="shared" si="1"/>
        <v>11090</v>
      </c>
      <c r="K10" s="20">
        <v>1</v>
      </c>
      <c r="L10" s="25">
        <f t="shared" si="0"/>
        <v>11090</v>
      </c>
      <c r="M10" s="64" t="s">
        <v>54</v>
      </c>
      <c r="N10" s="9" t="s">
        <v>58</v>
      </c>
      <c r="O10" s="4" t="s">
        <v>41</v>
      </c>
      <c r="P10" s="4" t="s">
        <v>40</v>
      </c>
      <c r="Q10" s="20" t="s">
        <v>37</v>
      </c>
      <c r="R10" s="38" t="s">
        <v>37</v>
      </c>
    </row>
    <row r="11" spans="2:18" s="66" customFormat="1" ht="17.25" thickBot="1" x14ac:dyDescent="0.35">
      <c r="B11" s="16">
        <v>7</v>
      </c>
      <c r="C11" s="11"/>
      <c r="D11" s="11"/>
      <c r="E11" s="11"/>
      <c r="F11" s="62" t="s">
        <v>44</v>
      </c>
      <c r="G11" s="11" t="s">
        <v>72</v>
      </c>
      <c r="H11" s="15">
        <v>1</v>
      </c>
      <c r="I11" s="11"/>
      <c r="J11" s="11"/>
      <c r="K11" s="11"/>
      <c r="L11" s="11"/>
      <c r="M11" s="15"/>
      <c r="N11" s="15"/>
      <c r="O11" s="3" t="s">
        <v>43</v>
      </c>
      <c r="P11" s="3"/>
      <c r="Q11" s="11" t="s">
        <v>35</v>
      </c>
      <c r="R11" s="10" t="s">
        <v>36</v>
      </c>
    </row>
    <row r="12" spans="2:18" x14ac:dyDescent="0.3">
      <c r="J12" s="22">
        <f>SUM(J5:J11)</f>
        <v>15450</v>
      </c>
    </row>
    <row r="13" spans="2:18" ht="17.25" thickBot="1" x14ac:dyDescent="0.35"/>
    <row r="14" spans="2:18" s="24" customFormat="1" ht="17.25" thickBot="1" x14ac:dyDescent="0.35">
      <c r="B14" s="31" t="s">
        <v>0</v>
      </c>
      <c r="C14" s="37" t="s">
        <v>2</v>
      </c>
      <c r="D14" s="37" t="s">
        <v>3</v>
      </c>
      <c r="E14" s="37" t="s">
        <v>4</v>
      </c>
      <c r="F14" s="37" t="s">
        <v>5</v>
      </c>
      <c r="G14" s="37" t="s">
        <v>7</v>
      </c>
      <c r="H14" s="37" t="s">
        <v>6</v>
      </c>
      <c r="I14" s="37" t="s">
        <v>45</v>
      </c>
      <c r="J14" s="37" t="s">
        <v>46</v>
      </c>
      <c r="K14" s="37" t="s">
        <v>47</v>
      </c>
      <c r="L14" s="37" t="s">
        <v>46</v>
      </c>
      <c r="M14" s="37" t="s">
        <v>52</v>
      </c>
      <c r="N14" s="46" t="s">
        <v>57</v>
      </c>
    </row>
    <row r="15" spans="2:18" x14ac:dyDescent="0.3">
      <c r="B15" s="29">
        <v>1</v>
      </c>
      <c r="C15" s="43" t="s">
        <v>51</v>
      </c>
      <c r="D15" s="47" t="s">
        <v>31</v>
      </c>
      <c r="E15" s="43" t="s">
        <v>51</v>
      </c>
      <c r="F15" s="47" t="s">
        <v>50</v>
      </c>
      <c r="G15" s="23" t="s">
        <v>55</v>
      </c>
      <c r="H15" s="26">
        <v>1</v>
      </c>
      <c r="I15" s="27">
        <v>200</v>
      </c>
      <c r="J15" s="28">
        <f t="shared" ref="J15:J16" si="2">H15*I15</f>
        <v>200</v>
      </c>
      <c r="K15" s="27">
        <v>10</v>
      </c>
      <c r="L15" s="28">
        <f t="shared" ref="L15:L16" si="3">IF(H15&gt;K15,H15*I15,K15*I15)</f>
        <v>2000</v>
      </c>
      <c r="M15" s="43" t="s">
        <v>54</v>
      </c>
      <c r="N15" s="5">
        <v>30</v>
      </c>
    </row>
    <row r="16" spans="2:18" ht="17.25" thickBot="1" x14ac:dyDescent="0.35">
      <c r="B16" s="39">
        <v>2</v>
      </c>
      <c r="C16" s="44" t="s">
        <v>48</v>
      </c>
      <c r="D16" s="45" t="s">
        <v>31</v>
      </c>
      <c r="E16" s="44" t="s">
        <v>48</v>
      </c>
      <c r="F16" s="45" t="s">
        <v>49</v>
      </c>
      <c r="G16" s="40" t="s">
        <v>55</v>
      </c>
      <c r="H16" s="36">
        <v>4</v>
      </c>
      <c r="I16" s="35">
        <v>20</v>
      </c>
      <c r="J16" s="30">
        <f t="shared" si="2"/>
        <v>80</v>
      </c>
      <c r="K16" s="35">
        <v>100</v>
      </c>
      <c r="L16" s="30">
        <f t="shared" si="3"/>
        <v>2000</v>
      </c>
      <c r="M16" s="44" t="s">
        <v>54</v>
      </c>
      <c r="N16" s="7">
        <v>220</v>
      </c>
    </row>
    <row r="17" spans="3:12" x14ac:dyDescent="0.3">
      <c r="J17" s="22">
        <f>SUM(J15:J16)</f>
        <v>280</v>
      </c>
      <c r="L17" s="22">
        <f>SUM(L15:L16)</f>
        <v>4000</v>
      </c>
    </row>
    <row r="20" spans="3:12" x14ac:dyDescent="0.3">
      <c r="C20" t="s">
        <v>75</v>
      </c>
      <c r="D20" s="20" t="s">
        <v>31</v>
      </c>
      <c r="F20" t="s">
        <v>76</v>
      </c>
    </row>
    <row r="21" spans="3:12" x14ac:dyDescent="0.3">
      <c r="C21" t="s">
        <v>77</v>
      </c>
      <c r="D21" s="20" t="s">
        <v>31</v>
      </c>
      <c r="F21" t="s">
        <v>78</v>
      </c>
    </row>
  </sheetData>
  <phoneticPr fontId="19" type="noConversion"/>
  <pageMargins left="0.75" right="0.75" top="1" bottom="1" header="0.5" footer="0.5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Plasma_Gen_Transformer_SCH_V2.0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SWEND066</cp:lastModifiedBy>
  <dcterms:created xsi:type="dcterms:W3CDTF">2018-02-03T13:52:08Z</dcterms:created>
  <dcterms:modified xsi:type="dcterms:W3CDTF">2018-03-30T08:59:35Z</dcterms:modified>
</cp:coreProperties>
</file>