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장비" sheetId="1" r:id="rId1"/>
    <sheet name="031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25" i="2" l="1"/>
  <c r="O25" i="2"/>
  <c r="S24" i="2"/>
  <c r="O24" i="2"/>
  <c r="S23" i="2"/>
  <c r="P23" i="2"/>
  <c r="O23" i="2"/>
  <c r="S22" i="2"/>
  <c r="P22" i="2"/>
  <c r="O22" i="2"/>
  <c r="S21" i="2"/>
  <c r="P21" i="2"/>
  <c r="O21" i="2"/>
  <c r="S17" i="2"/>
  <c r="P17" i="2"/>
  <c r="O17" i="2"/>
  <c r="S16" i="2"/>
  <c r="P16" i="2"/>
  <c r="O16" i="2"/>
  <c r="S15" i="2"/>
  <c r="P15" i="2"/>
  <c r="O15" i="2"/>
  <c r="S14" i="2"/>
  <c r="P14" i="2"/>
  <c r="O14" i="2"/>
  <c r="S13" i="2"/>
  <c r="O13" i="2"/>
  <c r="S12" i="2"/>
  <c r="P12" i="2"/>
  <c r="O12" i="2"/>
  <c r="S11" i="2"/>
  <c r="P11" i="2"/>
  <c r="O11" i="2"/>
  <c r="S10" i="2"/>
  <c r="P10" i="2"/>
  <c r="O10" i="2"/>
  <c r="S9" i="2"/>
  <c r="P9" i="2"/>
  <c r="O9" i="2"/>
  <c r="S8" i="2"/>
  <c r="P8" i="2"/>
  <c r="O8" i="2"/>
  <c r="O26" i="2" s="1"/>
  <c r="S7" i="2"/>
  <c r="P7" i="2"/>
  <c r="O7" i="2"/>
  <c r="S6" i="2"/>
  <c r="S26" i="2" s="1"/>
  <c r="P6" i="2"/>
  <c r="O6" i="2"/>
  <c r="O27" i="2" l="1"/>
  <c r="O28" i="2" s="1"/>
  <c r="S27" i="2"/>
  <c r="S28" i="2" s="1"/>
  <c r="S29" i="2" s="1"/>
  <c r="O29" i="2" l="1"/>
</calcChain>
</file>

<file path=xl/sharedStrings.xml><?xml version="1.0" encoding="utf-8"?>
<sst xmlns="http://schemas.openxmlformats.org/spreadsheetml/2006/main" count="231" uniqueCount="162">
  <si>
    <t>오실로스코프</t>
    <phoneticPr fontId="2" type="noConversion"/>
  </si>
  <si>
    <t>No</t>
    <phoneticPr fontId="2" type="noConversion"/>
  </si>
  <si>
    <t>PN</t>
    <phoneticPr fontId="2" type="noConversion"/>
  </si>
  <si>
    <t>Vendor</t>
    <phoneticPr fontId="2" type="noConversion"/>
  </si>
  <si>
    <t>Cost</t>
    <phoneticPr fontId="2" type="noConversion"/>
  </si>
  <si>
    <t>TDS2012C</t>
    <phoneticPr fontId="2" type="noConversion"/>
  </si>
  <si>
    <t>텍트로닉스</t>
    <phoneticPr fontId="2" type="noConversion"/>
  </si>
  <si>
    <t>Agency</t>
    <phoneticPr fontId="2" type="noConversion"/>
  </si>
  <si>
    <t>Tel</t>
    <phoneticPr fontId="2" type="noConversion"/>
  </si>
  <si>
    <t>테스트박스</t>
    <phoneticPr fontId="2" type="noConversion"/>
  </si>
  <si>
    <t>070-5089-0948</t>
    <phoneticPr fontId="2" type="noConversion"/>
  </si>
  <si>
    <t>TDS3052</t>
    <phoneticPr fontId="2" type="noConversion"/>
  </si>
  <si>
    <t>Channel</t>
    <phoneticPr fontId="2" type="noConversion"/>
  </si>
  <si>
    <t>BW[MHz]</t>
    <phoneticPr fontId="2" type="noConversion"/>
  </si>
  <si>
    <t>Sampling[GS/s]</t>
    <phoneticPr fontId="2" type="noConversion"/>
  </si>
  <si>
    <t>Vin</t>
    <phoneticPr fontId="2" type="noConversion"/>
  </si>
  <si>
    <t>150Vrms</t>
    <phoneticPr fontId="2" type="noConversion"/>
  </si>
  <si>
    <t>한맥하이텍시스템</t>
    <phoneticPr fontId="2" type="noConversion"/>
  </si>
  <si>
    <t>02-2611-7985</t>
    <phoneticPr fontId="2" type="noConversion"/>
  </si>
  <si>
    <t>Probe</t>
    <phoneticPr fontId="2" type="noConversion"/>
  </si>
  <si>
    <t>P6500 2ea</t>
    <phoneticPr fontId="2" type="noConversion"/>
  </si>
  <si>
    <t>P6100 4ea</t>
    <phoneticPr fontId="2" type="noConversion"/>
  </si>
  <si>
    <t>TDS2014</t>
    <phoneticPr fontId="2" type="noConversion"/>
  </si>
  <si>
    <t>Auction</t>
    <phoneticPr fontId="2" type="noConversion"/>
  </si>
  <si>
    <t>300V</t>
    <phoneticPr fontId="2" type="noConversion"/>
  </si>
  <si>
    <t>새제품</t>
    <phoneticPr fontId="2" type="noConversion"/>
  </si>
  <si>
    <t>LF MCU</t>
    <phoneticPr fontId="2" type="noConversion"/>
  </si>
  <si>
    <t>No</t>
  </si>
  <si>
    <t>Type</t>
  </si>
  <si>
    <t>P_value</t>
  </si>
  <si>
    <t>Vendor</t>
  </si>
  <si>
    <t>V_PN</t>
  </si>
  <si>
    <t>V_Desc</t>
  </si>
  <si>
    <t>Q'ty</t>
  </si>
  <si>
    <t>Reference No.</t>
  </si>
  <si>
    <t>P_size</t>
  </si>
  <si>
    <t>Height</t>
  </si>
  <si>
    <t>PCB Decal</t>
  </si>
  <si>
    <t>Unit Cost</t>
  </si>
  <si>
    <t>Cost</t>
  </si>
  <si>
    <t>1.6x0.8</t>
  </si>
  <si>
    <t>LED-1608</t>
  </si>
  <si>
    <t>19-21/R6C-AP1Q2/3T</t>
  </si>
  <si>
    <t>EVERLIGHT</t>
  </si>
  <si>
    <t>Backlight LED SMD 1608 Red</t>
  </si>
  <si>
    <t>LED1,LED4</t>
  </si>
  <si>
    <t>1.0mm</t>
  </si>
  <si>
    <t>19-217/W1D-APQHY/3T</t>
  </si>
  <si>
    <t>Backlight LED SMD 1608 White</t>
  </si>
  <si>
    <t>LED2,LED3</t>
  </si>
  <si>
    <t>0.4mm</t>
  </si>
  <si>
    <t>19-213/G6C-AN1P2 /3T</t>
  </si>
  <si>
    <t>Backlight LED SMD 1608 Green</t>
  </si>
  <si>
    <t>LED5</t>
  </si>
  <si>
    <t>0.6mm</t>
  </si>
  <si>
    <t>LQM2HPZ2R2MG0</t>
  </si>
  <si>
    <t>Murata</t>
  </si>
  <si>
    <t>FIXED IND 2.2UH 1.3A 80 MOHM SMD, SRF 40MHz</t>
  </si>
  <si>
    <t>L1</t>
  </si>
  <si>
    <t>2.5X2.0</t>
  </si>
  <si>
    <t>1.00mm</t>
  </si>
  <si>
    <t>STM32F070RBT6</t>
  </si>
  <si>
    <t>STMicroelectronics</t>
  </si>
  <si>
    <t>ARM Cortex-M0 Value line, 128 Kbytes Flash, 48 MHz CPU, SMD/SMT</t>
  </si>
  <si>
    <t>U1</t>
  </si>
  <si>
    <t>10x10</t>
  </si>
  <si>
    <t>1.60mm</t>
  </si>
  <si>
    <t>LM3671MF-3.3</t>
  </si>
  <si>
    <t>TI</t>
  </si>
  <si>
    <t>2-MHz, 600-mA Step-Down DC-DC Converter</t>
  </si>
  <si>
    <t>U2</t>
  </si>
  <si>
    <t>3.05x3.0</t>
  </si>
  <si>
    <t>1.45mm</t>
  </si>
  <si>
    <t>FCI</t>
  </si>
  <si>
    <t>J1</t>
  </si>
  <si>
    <t>12.7x4.83</t>
  </si>
  <si>
    <t>5.84mm</t>
  </si>
  <si>
    <t>53047-0210</t>
  </si>
  <si>
    <t>Molex</t>
  </si>
  <si>
    <t>J2</t>
  </si>
  <si>
    <t>4.2mm</t>
  </si>
  <si>
    <t>HEADER_20X2</t>
  </si>
  <si>
    <t>57102-G06-20LF</t>
  </si>
  <si>
    <t>J9,J10</t>
  </si>
  <si>
    <t>42x4.0</t>
  </si>
  <si>
    <t>5.5mm</t>
  </si>
  <si>
    <t>YST-1502 SMD</t>
  </si>
  <si>
    <t>????</t>
  </si>
  <si>
    <t>TACH Switch 8.0x3.7, T=2.5mm SMD</t>
  </si>
  <si>
    <t>SW1</t>
  </si>
  <si>
    <t>8.0x3.7</t>
  </si>
  <si>
    <t>2.5mm</t>
  </si>
  <si>
    <t>YST-1502</t>
  </si>
  <si>
    <t>ABS07-120-32.768KHz-T</t>
  </si>
  <si>
    <t>ABRACON</t>
  </si>
  <si>
    <t>32.768KHz Crystal 6pF 20PPM</t>
  </si>
  <si>
    <t>X1</t>
  </si>
  <si>
    <t>3.2x1.5</t>
  </si>
  <si>
    <t>0.9mm</t>
  </si>
  <si>
    <t>ABS07-32.768KHZ</t>
  </si>
  <si>
    <t>AVX</t>
  </si>
  <si>
    <t>X2</t>
  </si>
  <si>
    <t>5.0x3.2</t>
  </si>
  <si>
    <t>1.1mm</t>
  </si>
  <si>
    <t xml:space="preserve"> Design Part Type count: 13</t>
  </si>
  <si>
    <t>Set 수량</t>
    <phoneticPr fontId="4" type="noConversion"/>
  </si>
  <si>
    <t>구매</t>
    <phoneticPr fontId="4" type="noConversion"/>
  </si>
  <si>
    <t xml:space="preserve"> Cost</t>
    <phoneticPr fontId="4" type="noConversion"/>
  </si>
  <si>
    <t>필요수량</t>
    <phoneticPr fontId="4" type="noConversion"/>
  </si>
  <si>
    <t>MOQ</t>
    <phoneticPr fontId="4" type="noConversion"/>
  </si>
  <si>
    <t>구매수량</t>
    <phoneticPr fontId="4" type="noConversion"/>
  </si>
  <si>
    <t>구매금액</t>
    <phoneticPr fontId="4" type="noConversion"/>
  </si>
  <si>
    <t>ICBanQ</t>
    <phoneticPr fontId="4" type="noConversion"/>
  </si>
  <si>
    <t xml:space="preserve">P005609821 </t>
    <phoneticPr fontId="4" type="noConversion"/>
  </si>
  <si>
    <t>Control MCU에서도 사용 : 2배 구매</t>
    <phoneticPr fontId="4" type="noConversion"/>
  </si>
  <si>
    <t>P005609820</t>
    <phoneticPr fontId="4" type="noConversion"/>
  </si>
  <si>
    <t>Control MCU에서도 사용 : 2배 구매</t>
    <phoneticPr fontId="4" type="noConversion"/>
  </si>
  <si>
    <t>P005609818</t>
    <phoneticPr fontId="4" type="noConversion"/>
  </si>
  <si>
    <t>LQM2HPZ2R2MG0</t>
    <phoneticPr fontId="4" type="noConversion"/>
  </si>
  <si>
    <t>P008172717</t>
    <phoneticPr fontId="4" type="noConversion"/>
  </si>
  <si>
    <t>Control MCU, Pipette에서도 사용 : 4배 구매</t>
    <phoneticPr fontId="4" type="noConversion"/>
  </si>
  <si>
    <t>STM32F070RBT6</t>
    <phoneticPr fontId="4" type="noConversion"/>
  </si>
  <si>
    <t>P007475431</t>
    <phoneticPr fontId="4" type="noConversion"/>
  </si>
  <si>
    <t>Pipette에서도 사용 : 10ea 추가 구매</t>
    <phoneticPr fontId="4" type="noConversion"/>
  </si>
  <si>
    <t>LM3671MF-3.3</t>
    <phoneticPr fontId="4" type="noConversion"/>
  </si>
  <si>
    <t>P002182619</t>
    <phoneticPr fontId="4" type="noConversion"/>
  </si>
  <si>
    <t>54102-S08-05</t>
    <phoneticPr fontId="4" type="noConversion"/>
  </si>
  <si>
    <t>2.54mm pitch 10-pin(2x5) Header Post=5.84mm Tail=3.05mm</t>
    <phoneticPr fontId="4" type="noConversion"/>
  </si>
  <si>
    <t>A1-10PA-2.54DSA</t>
    <phoneticPr fontId="4" type="noConversion"/>
  </si>
  <si>
    <t>P007602652</t>
    <phoneticPr fontId="4" type="noConversion"/>
  </si>
  <si>
    <t>1.25mm pitch CON 2-pin, Throgh hole  type</t>
    <phoneticPr fontId="4" type="noConversion"/>
  </si>
  <si>
    <t>4.25x3.2</t>
    <phoneticPr fontId="4" type="noConversion"/>
  </si>
  <si>
    <t>53047-0210</t>
    <phoneticPr fontId="4" type="noConversion"/>
  </si>
  <si>
    <t>P005634306</t>
    <phoneticPr fontId="4" type="noConversion"/>
  </si>
  <si>
    <t>Control MCU에서도 사용 : 2배 구매</t>
    <phoneticPr fontId="4" type="noConversion"/>
  </si>
  <si>
    <t>57102-G06-20LF</t>
    <phoneticPr fontId="4" type="noConversion"/>
  </si>
  <si>
    <t>2.00mm pitch 40-pin(20x2) Header Post=4mm Tail=2.5mm</t>
    <phoneticPr fontId="4" type="noConversion"/>
  </si>
  <si>
    <t>P005013055</t>
    <phoneticPr fontId="4" type="noConversion"/>
  </si>
  <si>
    <t>YST-1502</t>
    <phoneticPr fontId="4" type="noConversion"/>
  </si>
  <si>
    <t>P000096310</t>
    <phoneticPr fontId="4" type="noConversion"/>
  </si>
  <si>
    <t>ABS07-32.768KHZ</t>
    <phoneticPr fontId="4" type="noConversion"/>
  </si>
  <si>
    <t xml:space="preserve">P005745361 </t>
    <phoneticPr fontId="4" type="noConversion"/>
  </si>
  <si>
    <t>ABM3-8.000MHZ-D2Y-T</t>
    <phoneticPr fontId="4" type="noConversion"/>
  </si>
  <si>
    <t>CRYSTAL 8.0000MHZ 18PF SMD</t>
    <phoneticPr fontId="4" type="noConversion"/>
  </si>
  <si>
    <t>P008255995</t>
    <phoneticPr fontId="4" type="noConversion"/>
  </si>
  <si>
    <t>1225-1205</t>
    <phoneticPr fontId="4" type="noConversion"/>
  </si>
  <si>
    <t>Any</t>
    <phoneticPr fontId="4" type="noConversion"/>
  </si>
  <si>
    <t>2.54mm pitch 10-pin(2x5) Header Post=6.0mm Tail=3.0mm</t>
    <phoneticPr fontId="4" type="noConversion"/>
  </si>
  <si>
    <t xml:space="preserve">P005666489 </t>
    <phoneticPr fontId="4" type="noConversion"/>
  </si>
  <si>
    <t>15134-0201</t>
    <phoneticPr fontId="4" type="noConversion"/>
  </si>
  <si>
    <t>POWER CORD, 2P CRIMP SOCKET, 100MM, BLK - Ass'y Cable</t>
    <phoneticPr fontId="4" type="noConversion"/>
  </si>
  <si>
    <t>P007557469</t>
    <phoneticPr fontId="4" type="noConversion"/>
  </si>
  <si>
    <t>1320-1220</t>
    <phoneticPr fontId="4" type="noConversion"/>
  </si>
  <si>
    <t>Any</t>
    <phoneticPr fontId="4" type="noConversion"/>
  </si>
  <si>
    <t>2.00mm pitch 40-pin(20x2) Header Post=3.9mm Tail=2.8mm</t>
    <phoneticPr fontId="4" type="noConversion"/>
  </si>
  <si>
    <t>P005675364</t>
    <phoneticPr fontId="4" type="noConversion"/>
  </si>
  <si>
    <t>2285-2-05</t>
    <phoneticPr fontId="4" type="noConversion"/>
  </si>
  <si>
    <t xml:space="preserve">2.54mm pitch 10-pin(2x5) Header Socket 몰드 중간 돌출 타입 Straight Type </t>
    <phoneticPr fontId="4" type="noConversion"/>
  </si>
  <si>
    <t>P005655491</t>
    <phoneticPr fontId="4" type="noConversion"/>
  </si>
  <si>
    <t>2343-2-20-G0</t>
    <phoneticPr fontId="4" type="noConversion"/>
  </si>
  <si>
    <t xml:space="preserve">2.00mm pitch 40-pin(20x2) Header Socket 몰드높이=4.3MM Straight Type </t>
    <phoneticPr fontId="4" type="noConversion"/>
  </si>
  <si>
    <t>P005655933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</si>
</sst>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41" fontId="0" fillId="0" borderId="0" xfId="1" applyFont="1" applyAlignmen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1" fontId="0" fillId="0" borderId="6" xfId="1" applyFont="1" applyBorder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41" fontId="0" fillId="0" borderId="9" xfId="1" applyFont="1" applyBorder="1">
      <alignment vertical="center"/>
    </xf>
    <xf numFmtId="41" fontId="0" fillId="0" borderId="9" xfId="1" applyFont="1" applyFill="1" applyBorder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41" fontId="0" fillId="4" borderId="9" xfId="1" applyFont="1" applyFill="1" applyBorder="1">
      <alignment vertical="center"/>
    </xf>
    <xf numFmtId="0" fontId="0" fillId="0" borderId="6" xfId="0" applyFill="1" applyBorder="1" applyAlignment="1">
      <alignment vertical="center"/>
    </xf>
    <xf numFmtId="41" fontId="0" fillId="0" borderId="6" xfId="1" applyFont="1" applyFill="1" applyBorder="1">
      <alignment vertical="center"/>
    </xf>
    <xf numFmtId="0" fontId="0" fillId="0" borderId="7" xfId="0" applyFill="1" applyBorder="1" applyAlignment="1">
      <alignment vertical="center"/>
    </xf>
    <xf numFmtId="14" fontId="0" fillId="0" borderId="9" xfId="0" quotePrefix="1" applyNumberFormat="1" applyBorder="1" applyAlignment="1">
      <alignment vertical="center"/>
    </xf>
    <xf numFmtId="41" fontId="7" fillId="0" borderId="9" xfId="1" applyFont="1" applyFill="1" applyBorder="1">
      <alignment vertical="center"/>
    </xf>
    <xf numFmtId="0" fontId="0" fillId="0" borderId="11" xfId="0" applyBorder="1" applyAlignment="1">
      <alignment vertical="center"/>
    </xf>
    <xf numFmtId="14" fontId="0" fillId="0" borderId="12" xfId="0" quotePrefix="1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Fill="1" applyBorder="1" applyAlignment="1">
      <alignment vertical="center"/>
    </xf>
    <xf numFmtId="41" fontId="0" fillId="0" borderId="12" xfId="1" applyFont="1" applyFill="1" applyBorder="1">
      <alignment vertical="center"/>
    </xf>
    <xf numFmtId="41" fontId="0" fillId="0" borderId="12" xfId="1" applyFont="1" applyBorder="1">
      <alignment vertical="center"/>
    </xf>
    <xf numFmtId="41" fontId="7" fillId="0" borderId="12" xfId="1" applyFont="1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41" fontId="3" fillId="0" borderId="0" xfId="0" applyNumberFormat="1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Border="1">
      <alignment vertical="center"/>
    </xf>
    <xf numFmtId="0" fontId="0" fillId="0" borderId="0" xfId="0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workbookViewId="0">
      <selection activeCell="O20" sqref="O20"/>
    </sheetView>
  </sheetViews>
  <sheetFormatPr defaultRowHeight="16.5"/>
  <cols>
    <col min="3" max="3" width="13.625" customWidth="1"/>
    <col min="4" max="4" width="11" bestFit="1" customWidth="1"/>
    <col min="5" max="5" width="9.625" bestFit="1" customWidth="1"/>
    <col min="6" max="6" width="15.25" bestFit="1" customWidth="1"/>
    <col min="7" max="7" width="8.625" bestFit="1" customWidth="1"/>
    <col min="8" max="8" width="8.625" customWidth="1"/>
    <col min="9" max="9" width="10.25" bestFit="1" customWidth="1"/>
    <col min="10" max="10" width="17.25" bestFit="1" customWidth="1"/>
    <col min="11" max="11" width="13.5" customWidth="1"/>
    <col min="12" max="12" width="10.875" style="1" bestFit="1" customWidth="1"/>
    <col min="14" max="14" width="10.875" bestFit="1" customWidth="1"/>
  </cols>
  <sheetData>
    <row r="3" spans="2:14">
      <c r="B3" t="s">
        <v>0</v>
      </c>
    </row>
    <row r="4" spans="2:14">
      <c r="B4" t="s">
        <v>1</v>
      </c>
      <c r="C4" t="s">
        <v>2</v>
      </c>
      <c r="D4" t="s">
        <v>3</v>
      </c>
      <c r="E4" t="s">
        <v>13</v>
      </c>
      <c r="F4" t="s">
        <v>14</v>
      </c>
      <c r="G4" t="s">
        <v>12</v>
      </c>
      <c r="H4" t="s">
        <v>15</v>
      </c>
      <c r="I4" t="s">
        <v>19</v>
      </c>
      <c r="J4" t="s">
        <v>7</v>
      </c>
      <c r="K4" t="s">
        <v>8</v>
      </c>
      <c r="L4" s="1" t="s">
        <v>4</v>
      </c>
      <c r="N4" t="s">
        <v>25</v>
      </c>
    </row>
    <row r="5" spans="2:14">
      <c r="B5">
        <v>1</v>
      </c>
      <c r="C5" t="s">
        <v>5</v>
      </c>
      <c r="D5" t="s">
        <v>6</v>
      </c>
      <c r="E5">
        <v>100</v>
      </c>
      <c r="F5">
        <v>2</v>
      </c>
      <c r="G5">
        <v>2</v>
      </c>
      <c r="H5" t="s">
        <v>24</v>
      </c>
      <c r="I5">
        <v>2</v>
      </c>
      <c r="J5" t="s">
        <v>9</v>
      </c>
      <c r="K5" t="s">
        <v>10</v>
      </c>
      <c r="L5" s="1">
        <v>1355000</v>
      </c>
      <c r="M5" t="s">
        <v>23</v>
      </c>
      <c r="N5" s="1">
        <v>2441500</v>
      </c>
    </row>
    <row r="6" spans="2:14">
      <c r="B6">
        <v>2</v>
      </c>
      <c r="C6" t="s">
        <v>22</v>
      </c>
      <c r="D6" t="s">
        <v>6</v>
      </c>
      <c r="E6">
        <v>100</v>
      </c>
      <c r="F6">
        <v>1</v>
      </c>
      <c r="G6">
        <v>4</v>
      </c>
      <c r="H6" t="s">
        <v>24</v>
      </c>
      <c r="I6" t="s">
        <v>21</v>
      </c>
      <c r="J6" t="s">
        <v>9</v>
      </c>
      <c r="K6" t="s">
        <v>10</v>
      </c>
      <c r="L6" s="1">
        <v>1230000</v>
      </c>
      <c r="M6" t="s">
        <v>23</v>
      </c>
      <c r="N6" s="1"/>
    </row>
    <row r="7" spans="2:14">
      <c r="B7">
        <v>3</v>
      </c>
      <c r="C7" t="s">
        <v>11</v>
      </c>
      <c r="D7" t="s">
        <v>6</v>
      </c>
      <c r="E7">
        <v>500</v>
      </c>
      <c r="F7">
        <v>5</v>
      </c>
      <c r="G7">
        <v>2</v>
      </c>
      <c r="H7" t="s">
        <v>16</v>
      </c>
      <c r="I7" t="s">
        <v>20</v>
      </c>
      <c r="J7" t="s">
        <v>17</v>
      </c>
      <c r="K7" t="s">
        <v>18</v>
      </c>
      <c r="L7" s="1">
        <v>1950000</v>
      </c>
      <c r="M7" t="s">
        <v>23</v>
      </c>
      <c r="N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workbookViewId="0">
      <selection activeCell="B19" sqref="B19"/>
    </sheetView>
  </sheetViews>
  <sheetFormatPr defaultRowHeight="16.5"/>
  <cols>
    <col min="1" max="1" width="3.5" customWidth="1"/>
    <col min="2" max="2" width="5.875" customWidth="1"/>
    <col min="3" max="4" width="23.125" bestFit="1" customWidth="1"/>
    <col min="5" max="5" width="18.375" bestFit="1" customWidth="1"/>
    <col min="6" max="6" width="23.875" bestFit="1" customWidth="1"/>
    <col min="7" max="7" width="72.375" bestFit="1" customWidth="1"/>
    <col min="8" max="8" width="5.5" bestFit="1" customWidth="1"/>
    <col min="9" max="9" width="15.625" bestFit="1" customWidth="1"/>
    <col min="10" max="10" width="9.125" hidden="1" customWidth="1"/>
    <col min="11" max="11" width="8.125" hidden="1" customWidth="1"/>
    <col min="12" max="12" width="23.125" hidden="1" customWidth="1"/>
    <col min="13" max="13" width="10.125" bestFit="1" customWidth="1"/>
    <col min="14" max="14" width="7.375" bestFit="1" customWidth="1"/>
    <col min="15" max="15" width="9.375" bestFit="1" customWidth="1"/>
    <col min="16" max="16" width="9.25" bestFit="1" customWidth="1"/>
    <col min="17" max="17" width="6.5" bestFit="1" customWidth="1"/>
    <col min="18" max="18" width="9.25" bestFit="1" customWidth="1"/>
    <col min="19" max="19" width="10.5" bestFit="1" customWidth="1"/>
    <col min="20" max="20" width="12.5" bestFit="1" customWidth="1"/>
  </cols>
  <sheetData>
    <row r="2" spans="2:21">
      <c r="B2" t="s">
        <v>26</v>
      </c>
      <c r="N2" s="6"/>
      <c r="O2" s="6"/>
      <c r="P2" s="6"/>
    </row>
    <row r="3" spans="2:21" s="6" customFormat="1">
      <c r="D3" s="41"/>
      <c r="P3" s="6" t="s">
        <v>105</v>
      </c>
    </row>
    <row r="4" spans="2:21" s="6" customFormat="1" ht="17.25" thickBot="1">
      <c r="D4" s="41"/>
      <c r="N4" s="6" t="s">
        <v>106</v>
      </c>
      <c r="P4" s="6">
        <v>5</v>
      </c>
    </row>
    <row r="5" spans="2:21" s="6" customFormat="1" ht="17.25" thickBot="1">
      <c r="B5" s="2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4" t="s">
        <v>37</v>
      </c>
      <c r="M5" s="2" t="s">
        <v>38</v>
      </c>
      <c r="N5" s="2" t="s">
        <v>107</v>
      </c>
      <c r="O5" s="3" t="s">
        <v>39</v>
      </c>
      <c r="P5" s="3" t="s">
        <v>108</v>
      </c>
      <c r="Q5" s="3" t="s">
        <v>109</v>
      </c>
      <c r="R5" s="3" t="s">
        <v>110</v>
      </c>
      <c r="S5" s="3" t="s">
        <v>111</v>
      </c>
      <c r="T5" s="5" t="s">
        <v>112</v>
      </c>
    </row>
    <row r="6" spans="2:21" s="6" customFormat="1">
      <c r="B6" s="10">
        <v>11</v>
      </c>
      <c r="C6" s="11" t="s">
        <v>41</v>
      </c>
      <c r="D6" s="12" t="s">
        <v>42</v>
      </c>
      <c r="E6" s="11" t="s">
        <v>43</v>
      </c>
      <c r="F6" s="11" t="s">
        <v>42</v>
      </c>
      <c r="G6" s="11" t="s">
        <v>44</v>
      </c>
      <c r="H6" s="11">
        <v>2</v>
      </c>
      <c r="I6" s="11" t="s">
        <v>45</v>
      </c>
      <c r="J6" s="11" t="s">
        <v>40</v>
      </c>
      <c r="K6" s="11" t="s">
        <v>46</v>
      </c>
      <c r="L6" s="11" t="s">
        <v>41</v>
      </c>
      <c r="M6" s="14">
        <v>20</v>
      </c>
      <c r="N6" s="14">
        <v>20</v>
      </c>
      <c r="O6" s="13">
        <f>N6*H6</f>
        <v>40</v>
      </c>
      <c r="P6" s="11">
        <f>H6*P$4</f>
        <v>10</v>
      </c>
      <c r="Q6" s="11">
        <v>10</v>
      </c>
      <c r="R6" s="11">
        <v>20</v>
      </c>
      <c r="S6" s="14">
        <f>N6*R6</f>
        <v>400</v>
      </c>
      <c r="T6" s="15" t="s">
        <v>113</v>
      </c>
      <c r="U6" s="6" t="s">
        <v>114</v>
      </c>
    </row>
    <row r="7" spans="2:21" s="6" customFormat="1">
      <c r="B7" s="10">
        <v>10</v>
      </c>
      <c r="C7" s="11" t="s">
        <v>41</v>
      </c>
      <c r="D7" s="12" t="s">
        <v>47</v>
      </c>
      <c r="E7" s="11" t="s">
        <v>43</v>
      </c>
      <c r="F7" s="11" t="s">
        <v>47</v>
      </c>
      <c r="G7" s="11" t="s">
        <v>48</v>
      </c>
      <c r="H7" s="11">
        <v>2</v>
      </c>
      <c r="I7" s="11" t="s">
        <v>49</v>
      </c>
      <c r="J7" s="11" t="s">
        <v>40</v>
      </c>
      <c r="K7" s="11" t="s">
        <v>50</v>
      </c>
      <c r="L7" s="11" t="s">
        <v>41</v>
      </c>
      <c r="M7" s="14">
        <v>30</v>
      </c>
      <c r="N7" s="14">
        <v>30</v>
      </c>
      <c r="O7" s="13">
        <f t="shared" ref="O7:O17" si="0">N7*H7</f>
        <v>60</v>
      </c>
      <c r="P7" s="11">
        <f t="shared" ref="P7:P17" si="1">H7*P$4</f>
        <v>10</v>
      </c>
      <c r="Q7" s="11">
        <v>10</v>
      </c>
      <c r="R7" s="11">
        <v>20</v>
      </c>
      <c r="S7" s="14">
        <f>N7*R7</f>
        <v>600</v>
      </c>
      <c r="T7" s="15" t="s">
        <v>115</v>
      </c>
      <c r="U7" s="6" t="s">
        <v>116</v>
      </c>
    </row>
    <row r="8" spans="2:21" s="6" customFormat="1">
      <c r="B8" s="10">
        <v>12</v>
      </c>
      <c r="C8" s="11" t="s">
        <v>41</v>
      </c>
      <c r="D8" s="12" t="s">
        <v>51</v>
      </c>
      <c r="E8" s="11" t="s">
        <v>43</v>
      </c>
      <c r="F8" s="11" t="s">
        <v>51</v>
      </c>
      <c r="G8" s="11" t="s">
        <v>52</v>
      </c>
      <c r="H8" s="11">
        <v>1</v>
      </c>
      <c r="I8" s="11" t="s">
        <v>53</v>
      </c>
      <c r="J8" s="11" t="s">
        <v>40</v>
      </c>
      <c r="K8" s="11" t="s">
        <v>54</v>
      </c>
      <c r="L8" s="11" t="s">
        <v>41</v>
      </c>
      <c r="M8" s="14">
        <v>20</v>
      </c>
      <c r="N8" s="14">
        <v>20</v>
      </c>
      <c r="O8" s="13">
        <f t="shared" si="0"/>
        <v>20</v>
      </c>
      <c r="P8" s="11">
        <f t="shared" si="1"/>
        <v>5</v>
      </c>
      <c r="Q8" s="11">
        <v>10</v>
      </c>
      <c r="R8" s="11">
        <v>10</v>
      </c>
      <c r="S8" s="14">
        <f t="shared" ref="S8:S17" si="2">N8*R8</f>
        <v>200</v>
      </c>
      <c r="T8" s="15" t="s">
        <v>117</v>
      </c>
      <c r="U8" s="6" t="s">
        <v>114</v>
      </c>
    </row>
    <row r="9" spans="2:21" s="6" customFormat="1">
      <c r="B9" s="10">
        <v>13</v>
      </c>
      <c r="C9" s="11" t="s">
        <v>55</v>
      </c>
      <c r="D9" s="12" t="s">
        <v>55</v>
      </c>
      <c r="E9" s="11" t="s">
        <v>56</v>
      </c>
      <c r="F9" s="11" t="s">
        <v>55</v>
      </c>
      <c r="G9" s="11" t="s">
        <v>57</v>
      </c>
      <c r="H9" s="11">
        <v>1</v>
      </c>
      <c r="I9" s="11" t="s">
        <v>58</v>
      </c>
      <c r="J9" s="11" t="s">
        <v>59</v>
      </c>
      <c r="K9" s="11" t="s">
        <v>60</v>
      </c>
      <c r="L9" s="11" t="s">
        <v>118</v>
      </c>
      <c r="M9" s="14">
        <v>430</v>
      </c>
      <c r="N9" s="14">
        <v>380</v>
      </c>
      <c r="O9" s="13">
        <f t="shared" si="0"/>
        <v>380</v>
      </c>
      <c r="P9" s="11">
        <f t="shared" si="1"/>
        <v>5</v>
      </c>
      <c r="Q9" s="16">
        <v>1</v>
      </c>
      <c r="R9" s="11">
        <v>20</v>
      </c>
      <c r="S9" s="14">
        <f t="shared" si="2"/>
        <v>7600</v>
      </c>
      <c r="T9" s="15" t="s">
        <v>119</v>
      </c>
      <c r="U9" s="6" t="s">
        <v>120</v>
      </c>
    </row>
    <row r="10" spans="2:21" s="6" customFormat="1">
      <c r="B10" s="17">
        <v>14</v>
      </c>
      <c r="C10" s="16" t="s">
        <v>61</v>
      </c>
      <c r="D10" s="18" t="s">
        <v>61</v>
      </c>
      <c r="E10" s="16" t="s">
        <v>62</v>
      </c>
      <c r="F10" s="16" t="s">
        <v>61</v>
      </c>
      <c r="G10" s="16" t="s">
        <v>63</v>
      </c>
      <c r="H10" s="11">
        <v>1</v>
      </c>
      <c r="I10" s="11" t="s">
        <v>64</v>
      </c>
      <c r="J10" s="11" t="s">
        <v>65</v>
      </c>
      <c r="K10" s="11" t="s">
        <v>66</v>
      </c>
      <c r="L10" s="11" t="s">
        <v>121</v>
      </c>
      <c r="M10" s="14">
        <v>2760</v>
      </c>
      <c r="N10" s="13">
        <v>2340</v>
      </c>
      <c r="O10" s="13">
        <f t="shared" si="0"/>
        <v>2340</v>
      </c>
      <c r="P10" s="11">
        <f t="shared" si="1"/>
        <v>5</v>
      </c>
      <c r="Q10" s="16">
        <v>1</v>
      </c>
      <c r="R10" s="11">
        <v>15</v>
      </c>
      <c r="S10" s="14">
        <f t="shared" si="2"/>
        <v>35100</v>
      </c>
      <c r="T10" s="15" t="s">
        <v>122</v>
      </c>
      <c r="U10" s="6" t="s">
        <v>123</v>
      </c>
    </row>
    <row r="11" spans="2:21" s="6" customFormat="1">
      <c r="B11" s="17">
        <v>15</v>
      </c>
      <c r="C11" s="16" t="s">
        <v>67</v>
      </c>
      <c r="D11" s="18" t="s">
        <v>67</v>
      </c>
      <c r="E11" s="16" t="s">
        <v>68</v>
      </c>
      <c r="F11" s="16" t="s">
        <v>67</v>
      </c>
      <c r="G11" s="16" t="s">
        <v>69</v>
      </c>
      <c r="H11" s="11">
        <v>1</v>
      </c>
      <c r="I11" s="11" t="s">
        <v>70</v>
      </c>
      <c r="J11" s="11" t="s">
        <v>71</v>
      </c>
      <c r="K11" s="11" t="s">
        <v>72</v>
      </c>
      <c r="L11" s="11" t="s">
        <v>124</v>
      </c>
      <c r="M11" s="14">
        <v>1170</v>
      </c>
      <c r="N11" s="13">
        <v>1170</v>
      </c>
      <c r="O11" s="13">
        <f t="shared" si="0"/>
        <v>1170</v>
      </c>
      <c r="P11" s="11">
        <f t="shared" si="1"/>
        <v>5</v>
      </c>
      <c r="Q11" s="16">
        <v>1</v>
      </c>
      <c r="R11" s="11">
        <v>15</v>
      </c>
      <c r="S11" s="14">
        <f t="shared" si="2"/>
        <v>17550</v>
      </c>
      <c r="T11" s="15" t="s">
        <v>125</v>
      </c>
      <c r="U11" s="6" t="s">
        <v>123</v>
      </c>
    </row>
    <row r="12" spans="2:21" s="6" customFormat="1">
      <c r="B12" s="17">
        <v>18</v>
      </c>
      <c r="C12" s="19" t="s">
        <v>126</v>
      </c>
      <c r="D12" s="20" t="s">
        <v>126</v>
      </c>
      <c r="E12" s="21" t="s">
        <v>73</v>
      </c>
      <c r="F12" s="21" t="s">
        <v>126</v>
      </c>
      <c r="G12" s="16" t="s">
        <v>127</v>
      </c>
      <c r="H12" s="11">
        <v>1</v>
      </c>
      <c r="I12" s="11" t="s">
        <v>74</v>
      </c>
      <c r="J12" s="11" t="s">
        <v>75</v>
      </c>
      <c r="K12" s="11" t="s">
        <v>76</v>
      </c>
      <c r="L12" s="22" t="s">
        <v>128</v>
      </c>
      <c r="M12" s="14">
        <v>890</v>
      </c>
      <c r="N12" s="13">
        <v>890</v>
      </c>
      <c r="O12" s="13">
        <f>N12*H12</f>
        <v>890</v>
      </c>
      <c r="P12" s="11">
        <f>H12*P$4</f>
        <v>5</v>
      </c>
      <c r="Q12" s="16">
        <v>1</v>
      </c>
      <c r="R12" s="11">
        <v>2</v>
      </c>
      <c r="S12" s="14">
        <f>N12*R12</f>
        <v>1780</v>
      </c>
      <c r="T12" s="15" t="s">
        <v>129</v>
      </c>
      <c r="U12" s="6" t="s">
        <v>114</v>
      </c>
    </row>
    <row r="13" spans="2:21" s="6" customFormat="1">
      <c r="B13" s="17">
        <v>16</v>
      </c>
      <c r="C13" s="16" t="s">
        <v>77</v>
      </c>
      <c r="D13" s="18" t="s">
        <v>77</v>
      </c>
      <c r="E13" s="16" t="s">
        <v>78</v>
      </c>
      <c r="F13" s="16" t="s">
        <v>77</v>
      </c>
      <c r="G13" s="16" t="s">
        <v>130</v>
      </c>
      <c r="H13" s="11">
        <v>1</v>
      </c>
      <c r="I13" s="11" t="s">
        <v>79</v>
      </c>
      <c r="J13" s="16" t="s">
        <v>131</v>
      </c>
      <c r="K13" s="11" t="s">
        <v>80</v>
      </c>
      <c r="L13" s="11" t="s">
        <v>132</v>
      </c>
      <c r="M13" s="14">
        <v>50</v>
      </c>
      <c r="N13" s="11">
        <v>50</v>
      </c>
      <c r="O13" s="13">
        <f>N13*H13</f>
        <v>50</v>
      </c>
      <c r="P13" s="11">
        <v>10</v>
      </c>
      <c r="Q13" s="11">
        <v>100</v>
      </c>
      <c r="R13" s="11">
        <v>100</v>
      </c>
      <c r="S13" s="14">
        <f t="shared" ref="S13" si="3">N13*R13</f>
        <v>5000</v>
      </c>
      <c r="T13" s="15" t="s">
        <v>133</v>
      </c>
      <c r="U13" s="6" t="s">
        <v>134</v>
      </c>
    </row>
    <row r="14" spans="2:21" s="6" customFormat="1">
      <c r="B14" s="17">
        <v>17</v>
      </c>
      <c r="C14" s="16" t="s">
        <v>81</v>
      </c>
      <c r="D14" s="18" t="s">
        <v>135</v>
      </c>
      <c r="E14" s="16" t="s">
        <v>73</v>
      </c>
      <c r="F14" s="16" t="s">
        <v>82</v>
      </c>
      <c r="G14" s="16" t="s">
        <v>136</v>
      </c>
      <c r="H14" s="11">
        <v>2</v>
      </c>
      <c r="I14" s="11" t="s">
        <v>83</v>
      </c>
      <c r="J14" s="11" t="s">
        <v>84</v>
      </c>
      <c r="K14" s="11" t="s">
        <v>85</v>
      </c>
      <c r="L14" s="11" t="s">
        <v>81</v>
      </c>
      <c r="M14" s="14">
        <v>4180</v>
      </c>
      <c r="N14" s="13">
        <v>4180</v>
      </c>
      <c r="O14" s="13">
        <f t="shared" si="0"/>
        <v>8360</v>
      </c>
      <c r="P14" s="11">
        <f t="shared" si="1"/>
        <v>10</v>
      </c>
      <c r="Q14" s="16">
        <v>1</v>
      </c>
      <c r="R14" s="11">
        <v>4</v>
      </c>
      <c r="S14" s="14">
        <f t="shared" si="2"/>
        <v>16720</v>
      </c>
      <c r="T14" s="15" t="s">
        <v>137</v>
      </c>
      <c r="U14" s="6" t="s">
        <v>134</v>
      </c>
    </row>
    <row r="15" spans="2:21" s="6" customFormat="1">
      <c r="B15" s="17">
        <v>19</v>
      </c>
      <c r="C15" s="16" t="s">
        <v>138</v>
      </c>
      <c r="D15" s="18" t="s">
        <v>86</v>
      </c>
      <c r="E15" s="16" t="s">
        <v>87</v>
      </c>
      <c r="F15" s="16" t="s">
        <v>86</v>
      </c>
      <c r="G15" s="16" t="s">
        <v>88</v>
      </c>
      <c r="H15" s="11">
        <v>1</v>
      </c>
      <c r="I15" s="11" t="s">
        <v>89</v>
      </c>
      <c r="J15" s="11" t="s">
        <v>90</v>
      </c>
      <c r="K15" s="11" t="s">
        <v>91</v>
      </c>
      <c r="L15" s="11" t="s">
        <v>92</v>
      </c>
      <c r="M15" s="14">
        <v>100</v>
      </c>
      <c r="N15" s="13">
        <v>100</v>
      </c>
      <c r="O15" s="13">
        <f t="shared" si="0"/>
        <v>100</v>
      </c>
      <c r="P15" s="11">
        <f t="shared" si="1"/>
        <v>5</v>
      </c>
      <c r="Q15" s="16">
        <v>10</v>
      </c>
      <c r="R15" s="11">
        <v>10</v>
      </c>
      <c r="S15" s="14">
        <f t="shared" si="2"/>
        <v>1000</v>
      </c>
      <c r="T15" s="15" t="s">
        <v>139</v>
      </c>
      <c r="U15" s="6" t="s">
        <v>134</v>
      </c>
    </row>
    <row r="16" spans="2:21" s="6" customFormat="1">
      <c r="B16" s="23">
        <v>20</v>
      </c>
      <c r="C16" s="24" t="s">
        <v>140</v>
      </c>
      <c r="D16" s="25" t="s">
        <v>93</v>
      </c>
      <c r="E16" s="24" t="s">
        <v>94</v>
      </c>
      <c r="F16" s="24" t="s">
        <v>93</v>
      </c>
      <c r="G16" s="24" t="s">
        <v>95</v>
      </c>
      <c r="H16" s="24">
        <v>1</v>
      </c>
      <c r="I16" s="24" t="s">
        <v>96</v>
      </c>
      <c r="J16" s="24" t="s">
        <v>97</v>
      </c>
      <c r="K16" s="24" t="s">
        <v>98</v>
      </c>
      <c r="L16" s="24" t="s">
        <v>99</v>
      </c>
      <c r="M16" s="14">
        <v>840</v>
      </c>
      <c r="N16" s="26">
        <v>840</v>
      </c>
      <c r="O16" s="26">
        <f t="shared" si="0"/>
        <v>840</v>
      </c>
      <c r="P16" s="24">
        <f t="shared" si="1"/>
        <v>5</v>
      </c>
      <c r="Q16" s="24">
        <v>1</v>
      </c>
      <c r="R16" s="24">
        <v>5</v>
      </c>
      <c r="S16" s="14">
        <f t="shared" si="2"/>
        <v>4200</v>
      </c>
      <c r="T16" s="15" t="s">
        <v>141</v>
      </c>
    </row>
    <row r="17" spans="2:21" s="6" customFormat="1">
      <c r="B17" s="10">
        <v>21</v>
      </c>
      <c r="C17" s="11" t="s">
        <v>142</v>
      </c>
      <c r="D17" s="12" t="s">
        <v>142</v>
      </c>
      <c r="E17" s="11" t="s">
        <v>100</v>
      </c>
      <c r="F17" s="11" t="s">
        <v>142</v>
      </c>
      <c r="G17" s="11" t="s">
        <v>143</v>
      </c>
      <c r="H17" s="11">
        <v>1</v>
      </c>
      <c r="I17" s="11" t="s">
        <v>101</v>
      </c>
      <c r="J17" s="11" t="s">
        <v>102</v>
      </c>
      <c r="K17" s="11" t="s">
        <v>103</v>
      </c>
      <c r="L17" s="11" t="s">
        <v>142</v>
      </c>
      <c r="M17" s="14">
        <v>720</v>
      </c>
      <c r="N17" s="13">
        <v>590</v>
      </c>
      <c r="O17" s="13">
        <f t="shared" si="0"/>
        <v>590</v>
      </c>
      <c r="P17" s="11">
        <f t="shared" si="1"/>
        <v>5</v>
      </c>
      <c r="Q17" s="16">
        <v>1</v>
      </c>
      <c r="R17" s="11">
        <v>10</v>
      </c>
      <c r="S17" s="14">
        <f t="shared" si="2"/>
        <v>5900</v>
      </c>
      <c r="T17" s="15" t="s">
        <v>144</v>
      </c>
      <c r="U17" s="6" t="s">
        <v>134</v>
      </c>
    </row>
    <row r="18" spans="2:21" s="47" customFormat="1">
      <c r="D18" s="48"/>
      <c r="M18" s="49"/>
      <c r="N18" s="50"/>
      <c r="O18" s="50"/>
      <c r="Q18" s="51"/>
      <c r="S18" s="49"/>
      <c r="T18" s="51"/>
    </row>
    <row r="19" spans="2:21" s="47" customFormat="1" ht="17.25" thickBot="1">
      <c r="D19" s="48"/>
      <c r="M19" s="49"/>
      <c r="N19" s="50"/>
      <c r="O19" s="50"/>
      <c r="Q19" s="51"/>
      <c r="S19" s="49"/>
      <c r="T19" s="51"/>
    </row>
    <row r="20" spans="2:21" s="6" customFormat="1" ht="17.25" thickBot="1">
      <c r="B20" s="2" t="s">
        <v>27</v>
      </c>
      <c r="C20" s="3" t="s">
        <v>28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4" t="s">
        <v>37</v>
      </c>
      <c r="M20" s="2" t="s">
        <v>38</v>
      </c>
      <c r="N20" s="2" t="s">
        <v>107</v>
      </c>
      <c r="O20" s="3" t="s">
        <v>39</v>
      </c>
      <c r="P20" s="3" t="s">
        <v>108</v>
      </c>
      <c r="Q20" s="3" t="s">
        <v>109</v>
      </c>
      <c r="R20" s="3" t="s">
        <v>110</v>
      </c>
      <c r="S20" s="3" t="s">
        <v>111</v>
      </c>
      <c r="T20" s="5" t="s">
        <v>112</v>
      </c>
    </row>
    <row r="21" spans="2:21" s="6" customFormat="1">
      <c r="B21" s="7"/>
      <c r="C21" s="8" t="s">
        <v>145</v>
      </c>
      <c r="D21" s="8" t="s">
        <v>145</v>
      </c>
      <c r="E21" s="8" t="s">
        <v>146</v>
      </c>
      <c r="F21" s="8" t="s">
        <v>145</v>
      </c>
      <c r="G21" s="27" t="s">
        <v>147</v>
      </c>
      <c r="H21" s="8">
        <v>1</v>
      </c>
      <c r="I21" s="8"/>
      <c r="J21" s="8"/>
      <c r="K21" s="8"/>
      <c r="L21" s="8"/>
      <c r="M21" s="28">
        <v>30</v>
      </c>
      <c r="N21" s="9">
        <v>30</v>
      </c>
      <c r="O21" s="9">
        <f t="shared" ref="O21:O25" si="4">N21*H21</f>
        <v>30</v>
      </c>
      <c r="P21" s="8">
        <f t="shared" ref="P21:P23" si="5">H21*P$4</f>
        <v>5</v>
      </c>
      <c r="Q21" s="27">
        <v>1</v>
      </c>
      <c r="R21" s="8">
        <v>10</v>
      </c>
      <c r="S21" s="28">
        <f t="shared" ref="S21:S25" si="6">N21*R21</f>
        <v>300</v>
      </c>
      <c r="T21" s="29" t="s">
        <v>148</v>
      </c>
    </row>
    <row r="22" spans="2:21" s="6" customFormat="1">
      <c r="B22" s="10"/>
      <c r="C22" s="11" t="s">
        <v>149</v>
      </c>
      <c r="D22" s="11" t="s">
        <v>149</v>
      </c>
      <c r="E22" s="16" t="s">
        <v>78</v>
      </c>
      <c r="F22" s="11"/>
      <c r="G22" s="11" t="s">
        <v>150</v>
      </c>
      <c r="H22" s="11">
        <v>1</v>
      </c>
      <c r="I22" s="24"/>
      <c r="J22" s="24"/>
      <c r="K22" s="24"/>
      <c r="L22" s="11"/>
      <c r="M22" s="14">
        <v>1670</v>
      </c>
      <c r="N22" s="13">
        <v>1670</v>
      </c>
      <c r="O22" s="13">
        <f t="shared" si="4"/>
        <v>1670</v>
      </c>
      <c r="P22" s="11">
        <f t="shared" si="5"/>
        <v>5</v>
      </c>
      <c r="Q22" s="16">
        <v>1</v>
      </c>
      <c r="R22" s="11">
        <v>5</v>
      </c>
      <c r="S22" s="14">
        <f t="shared" si="6"/>
        <v>8350</v>
      </c>
      <c r="T22" s="15" t="s">
        <v>151</v>
      </c>
    </row>
    <row r="23" spans="2:21" s="6" customFormat="1">
      <c r="B23" s="10"/>
      <c r="C23" s="16" t="s">
        <v>81</v>
      </c>
      <c r="D23" s="11" t="s">
        <v>152</v>
      </c>
      <c r="E23" s="11" t="s">
        <v>153</v>
      </c>
      <c r="F23" s="11" t="s">
        <v>152</v>
      </c>
      <c r="G23" s="16" t="s">
        <v>154</v>
      </c>
      <c r="H23" s="11">
        <v>2</v>
      </c>
      <c r="I23" s="11"/>
      <c r="J23" s="11"/>
      <c r="K23" s="11"/>
      <c r="L23" s="11"/>
      <c r="M23" s="14">
        <v>290</v>
      </c>
      <c r="N23" s="13">
        <v>290</v>
      </c>
      <c r="O23" s="13">
        <f t="shared" si="4"/>
        <v>580</v>
      </c>
      <c r="P23" s="11">
        <f t="shared" si="5"/>
        <v>10</v>
      </c>
      <c r="Q23" s="16">
        <v>1</v>
      </c>
      <c r="R23" s="11">
        <v>20</v>
      </c>
      <c r="S23" s="14">
        <f t="shared" si="6"/>
        <v>5800</v>
      </c>
      <c r="T23" s="15" t="s">
        <v>155</v>
      </c>
    </row>
    <row r="24" spans="2:21" s="6" customFormat="1">
      <c r="B24" s="10"/>
      <c r="C24" s="30" t="s">
        <v>156</v>
      </c>
      <c r="D24" s="12"/>
      <c r="E24" s="11" t="s">
        <v>153</v>
      </c>
      <c r="F24" s="11"/>
      <c r="G24" s="11" t="s">
        <v>157</v>
      </c>
      <c r="H24" s="11"/>
      <c r="I24" s="11"/>
      <c r="J24" s="11"/>
      <c r="K24" s="11"/>
      <c r="L24" s="11"/>
      <c r="M24" s="14">
        <v>660</v>
      </c>
      <c r="N24" s="13">
        <v>660</v>
      </c>
      <c r="O24" s="13">
        <f t="shared" si="4"/>
        <v>0</v>
      </c>
      <c r="P24" s="11">
        <v>10</v>
      </c>
      <c r="Q24" s="16">
        <v>1</v>
      </c>
      <c r="R24" s="11">
        <v>4</v>
      </c>
      <c r="S24" s="31">
        <f t="shared" si="6"/>
        <v>2640</v>
      </c>
      <c r="T24" s="15" t="s">
        <v>158</v>
      </c>
    </row>
    <row r="25" spans="2:21" s="6" customFormat="1" ht="17.25" thickBot="1">
      <c r="B25" s="32"/>
      <c r="C25" s="33" t="s">
        <v>159</v>
      </c>
      <c r="D25" s="34"/>
      <c r="E25" s="35" t="s">
        <v>153</v>
      </c>
      <c r="F25" s="35"/>
      <c r="G25" s="36" t="s">
        <v>160</v>
      </c>
      <c r="H25" s="35"/>
      <c r="I25" s="35"/>
      <c r="J25" s="35"/>
      <c r="K25" s="35"/>
      <c r="L25" s="35"/>
      <c r="M25" s="37">
        <v>1200</v>
      </c>
      <c r="N25" s="38">
        <v>1200</v>
      </c>
      <c r="O25" s="38">
        <f t="shared" si="4"/>
        <v>0</v>
      </c>
      <c r="P25" s="35">
        <v>2</v>
      </c>
      <c r="Q25" s="36">
        <v>1</v>
      </c>
      <c r="R25" s="36">
        <v>2</v>
      </c>
      <c r="S25" s="39">
        <f t="shared" si="6"/>
        <v>2400</v>
      </c>
      <c r="T25" s="40" t="s">
        <v>161</v>
      </c>
    </row>
    <row r="26" spans="2:21" s="6" customFormat="1">
      <c r="D26" s="41"/>
      <c r="O26" s="42">
        <f>SUM(O6:O17)</f>
        <v>14840</v>
      </c>
      <c r="S26" s="42">
        <f>SUM(S6:S25)</f>
        <v>115540</v>
      </c>
    </row>
    <row r="27" spans="2:21" s="43" customFormat="1">
      <c r="B27" s="43" t="s">
        <v>104</v>
      </c>
      <c r="D27" s="44"/>
      <c r="O27" s="45">
        <f>O26*0.1</f>
        <v>1484</v>
      </c>
      <c r="S27" s="45">
        <f>S26*0.1</f>
        <v>11554</v>
      </c>
    </row>
    <row r="28" spans="2:21" s="6" customFormat="1">
      <c r="D28" s="41"/>
      <c r="O28" s="46">
        <f>O26+O27</f>
        <v>16324</v>
      </c>
      <c r="S28" s="46">
        <f>S26+S27</f>
        <v>127094</v>
      </c>
    </row>
    <row r="29" spans="2:21" s="6" customFormat="1">
      <c r="D29" s="41"/>
      <c r="O29" s="46">
        <f>O27+O28</f>
        <v>17808</v>
      </c>
      <c r="S29" s="46">
        <f>S27+S28</f>
        <v>138648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장비</vt:lpstr>
      <vt:lpstr>0312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2018-03-12T00:48:12Z</dcterms:modified>
</cp:coreProperties>
</file>