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28035" windowHeight="12780"/>
  </bookViews>
  <sheets>
    <sheet name="Plasma_LF_Gen_MCU_SCH_V1.0_2018" sheetId="1" r:id="rId1"/>
  </sheets>
  <definedNames>
    <definedName name="_xlnm._FilterDatabase" localSheetId="0">Plasma_LF_Gen_MCU_SCH_V1.0_2018!$B$5:$L$5</definedName>
  </definedNames>
  <calcPr calcId="144525"/>
</workbook>
</file>

<file path=xl/calcChain.xml><?xml version="1.0" encoding="utf-8"?>
<calcChain xmlns="http://schemas.openxmlformats.org/spreadsheetml/2006/main">
  <c r="N31" i="1" l="1"/>
  <c r="N30" i="1"/>
  <c r="R31" i="1"/>
  <c r="R30" i="1"/>
  <c r="N26" i="1"/>
  <c r="N25" i="1"/>
  <c r="N29" i="1" s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R26" i="1"/>
  <c r="R25" i="1"/>
  <c r="R24" i="1"/>
  <c r="R23" i="1"/>
  <c r="R22" i="1"/>
  <c r="R21" i="1"/>
  <c r="R20" i="1"/>
  <c r="R19" i="1"/>
  <c r="R18" i="1"/>
  <c r="R17" i="1"/>
  <c r="R16" i="1"/>
  <c r="R15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R29" i="1" l="1"/>
</calcChain>
</file>

<file path=xl/sharedStrings.xml><?xml version="1.0" encoding="utf-8"?>
<sst xmlns="http://schemas.openxmlformats.org/spreadsheetml/2006/main" count="247" uniqueCount="161">
  <si>
    <t>No</t>
  </si>
  <si>
    <t>Type</t>
  </si>
  <si>
    <t>P_value</t>
  </si>
  <si>
    <t>Vendor</t>
  </si>
  <si>
    <t>V_PN</t>
  </si>
  <si>
    <t>V_Desc</t>
  </si>
  <si>
    <t>Q'ty</t>
  </si>
  <si>
    <t>Reference No.</t>
  </si>
  <si>
    <t>Height</t>
  </si>
  <si>
    <t>PCB Decal</t>
  </si>
  <si>
    <t>P_size</t>
  </si>
  <si>
    <t>C-1005</t>
  </si>
  <si>
    <t>NC</t>
  </si>
  <si>
    <t>MURATA</t>
  </si>
  <si>
    <t>GRM155R71C104KA88D</t>
  </si>
  <si>
    <t>CAP CER 0.1uF 16V 10% X7R 0402</t>
  </si>
  <si>
    <t>C1,C2,C6</t>
  </si>
  <si>
    <t>0.55mm</t>
  </si>
  <si>
    <t>1.0x0.5</t>
  </si>
  <si>
    <t>0.1uF</t>
  </si>
  <si>
    <t>C3,C19,C20,C21,C22,C23,C24</t>
  </si>
  <si>
    <t>4.7uF</t>
  </si>
  <si>
    <t>GRM155R61A475KEAAD</t>
  </si>
  <si>
    <t>CAP CER 4.7uF 10V 10% X5R 0402</t>
  </si>
  <si>
    <t>C15</t>
  </si>
  <si>
    <t>C-1608</t>
  </si>
  <si>
    <t>10uF</t>
  </si>
  <si>
    <t>GRM188R61E106MA73D</t>
  </si>
  <si>
    <t>CAP CER 10uF 25V 20% X5R 0603</t>
  </si>
  <si>
    <t>C16,C18</t>
  </si>
  <si>
    <t>0.95mm</t>
  </si>
  <si>
    <t>1.6x0.8</t>
  </si>
  <si>
    <t>GRM1555C1H8R0DA01D</t>
  </si>
  <si>
    <t>C112,C113</t>
  </si>
  <si>
    <t>GRM1555C1H200JA01D</t>
  </si>
  <si>
    <t>C124,C125</t>
  </si>
  <si>
    <t>R-1005</t>
  </si>
  <si>
    <t>4.7K</t>
  </si>
  <si>
    <t>WALSIN</t>
  </si>
  <si>
    <t>WR04X4701FTL</t>
  </si>
  <si>
    <t>RES SMD 4.7K OHM 1% 1/16W 0402</t>
  </si>
  <si>
    <t>R1</t>
  </si>
  <si>
    <t>0.40mm</t>
  </si>
  <si>
    <t>WR04X4700FTL</t>
  </si>
  <si>
    <t>RES SMD 470 OHM 1% 1/16W 0402</t>
  </si>
  <si>
    <t>R2,R4,R6,R8,R19</t>
  </si>
  <si>
    <t>10K</t>
  </si>
  <si>
    <t>WR04X1002FTL</t>
  </si>
  <si>
    <t>RES SMD 10K OHM 1% 1/16W 0402</t>
  </si>
  <si>
    <t>R10,R13,R14</t>
  </si>
  <si>
    <t>WR04X000PTL</t>
  </si>
  <si>
    <t>RES SMD 0.0 OHM JUMPER 0402</t>
  </si>
  <si>
    <t>R11,R12,R15,R16,R37</t>
  </si>
  <si>
    <t>R17,R18,R20,R21</t>
  </si>
  <si>
    <t>LED-1608</t>
  </si>
  <si>
    <t>19-217/W1D-APQHY/3T</t>
  </si>
  <si>
    <t>EVERLIGHT</t>
  </si>
  <si>
    <t>Backlight LED SMD 1608 White</t>
  </si>
  <si>
    <t>RX,TX</t>
  </si>
  <si>
    <t>0.4mm</t>
  </si>
  <si>
    <t>LQM2HPZ2R2MG0</t>
  </si>
  <si>
    <t>Murata</t>
  </si>
  <si>
    <t>FIXED IND 2.2UH 1.3A 80 MOHM SMD, SRF 40MHz</t>
  </si>
  <si>
    <t>L4</t>
  </si>
  <si>
    <t>1.00mm</t>
  </si>
  <si>
    <t>2.5X2.0</t>
  </si>
  <si>
    <t>STM32F070RBT6</t>
  </si>
  <si>
    <t>STMicroelectronics</t>
  </si>
  <si>
    <t>ARM Cortex-M0 Value line, 128 Kbytes Flash, 48 MHz CPU, SMD/SMT</t>
  </si>
  <si>
    <t>U1</t>
  </si>
  <si>
    <t>1.60mm</t>
  </si>
  <si>
    <t>10x10</t>
  </si>
  <si>
    <t>LM3671MF-3.3</t>
  </si>
  <si>
    <t>TI</t>
  </si>
  <si>
    <t>2-MHz, 600-mA Step-Down DC-DC Converter</t>
  </si>
  <si>
    <t>U5</t>
  </si>
  <si>
    <t>1.45mm</t>
  </si>
  <si>
    <t>3.05x3.0</t>
  </si>
  <si>
    <t>19-21/R6C-AP1Q2/3T</t>
  </si>
  <si>
    <t>Backlight LED SMD 1608 Red</t>
  </si>
  <si>
    <t>+5V,PWR</t>
  </si>
  <si>
    <t>1.0mm</t>
  </si>
  <si>
    <t>12512WS-02B</t>
  </si>
  <si>
    <t>YEONHO</t>
  </si>
  <si>
    <t>CON 2-pin, Throgh hole  type</t>
  </si>
  <si>
    <t>J7</t>
  </si>
  <si>
    <t>4.2mm</t>
  </si>
  <si>
    <t>5.0x3.6</t>
  </si>
  <si>
    <t>HEADER_20X2</t>
  </si>
  <si>
    <t>57102-G06-20LF</t>
  </si>
  <si>
    <t>FCI</t>
  </si>
  <si>
    <t>2.00mm pitch 40-pin(20x2) Header Post=4mm Tail=2.5mm</t>
  </si>
  <si>
    <t>J9,J10</t>
  </si>
  <si>
    <t>5.5mm</t>
  </si>
  <si>
    <t>42x4.0</t>
  </si>
  <si>
    <t>54102-S08-10</t>
  </si>
  <si>
    <t>2.54mm pitch 10-pin(2x5) Header Post=5.84mm Tail=3.05mm</t>
  </si>
  <si>
    <t>J103</t>
  </si>
  <si>
    <t>5.84mm</t>
  </si>
  <si>
    <t>12.7x4.83</t>
  </si>
  <si>
    <t>19-213/G6C-AN1P2 /3T</t>
  </si>
  <si>
    <t>Backlight LED SMD 1608 Green</t>
  </si>
  <si>
    <t>PLASMA</t>
  </si>
  <si>
    <t>0.6mm</t>
  </si>
  <si>
    <t>YST-1502</t>
  </si>
  <si>
    <t>YST-1502 SMD</t>
  </si>
  <si>
    <t>????</t>
  </si>
  <si>
    <t>TACH Switch 8.0x3.7, T=2.5mm SMD</t>
  </si>
  <si>
    <t>SW3</t>
  </si>
  <si>
    <t>2.5mm</t>
  </si>
  <si>
    <t>8.0x3.7</t>
  </si>
  <si>
    <t>ABS07-32.768KHZ</t>
  </si>
  <si>
    <t>ABS07-120-32.768KHz-T</t>
  </si>
  <si>
    <t>ABRACON</t>
  </si>
  <si>
    <t>32.768KHz Crystal 6pF 20PPM</t>
  </si>
  <si>
    <t>X100</t>
  </si>
  <si>
    <t>0.9mm</t>
  </si>
  <si>
    <t>3.2x1.5</t>
  </si>
  <si>
    <t>AVX</t>
  </si>
  <si>
    <t>X101</t>
  </si>
  <si>
    <t>1.1mm</t>
  </si>
  <si>
    <t>5.0x3.2</t>
  </si>
  <si>
    <t xml:space="preserve"> Part Type Report1 for Plasma_LF_Gen_MCU_SCH_V1.0_20180122.sch on 2018-02-20 오후 11:20:27</t>
  </si>
  <si>
    <t xml:space="preserve"> Design Part Type count: 13</t>
  </si>
  <si>
    <t>Unit Cost</t>
  </si>
  <si>
    <t>구매수량</t>
    <phoneticPr fontId="19" type="noConversion"/>
  </si>
  <si>
    <t>MOQ</t>
    <phoneticPr fontId="19" type="noConversion"/>
  </si>
  <si>
    <t>Set 수량</t>
    <phoneticPr fontId="19" type="noConversion"/>
  </si>
  <si>
    <t>Control MCU에서도 사용 : 2배 구매</t>
    <phoneticPr fontId="19" type="noConversion"/>
  </si>
  <si>
    <t>필요수량</t>
    <phoneticPr fontId="19" type="noConversion"/>
  </si>
  <si>
    <t>ICBanQ</t>
    <phoneticPr fontId="19" type="noConversion"/>
  </si>
  <si>
    <t>P005609818</t>
    <phoneticPr fontId="19" type="noConversion"/>
  </si>
  <si>
    <t>P005609820</t>
    <phoneticPr fontId="19" type="noConversion"/>
  </si>
  <si>
    <t xml:space="preserve">P005609821 </t>
    <phoneticPr fontId="19" type="noConversion"/>
  </si>
  <si>
    <t>STM32F070RBT6</t>
    <phoneticPr fontId="19" type="noConversion"/>
  </si>
  <si>
    <t>LQM2HPZ2R2MG0</t>
    <phoneticPr fontId="19" type="noConversion"/>
  </si>
  <si>
    <t>P008172717</t>
    <phoneticPr fontId="19" type="noConversion"/>
  </si>
  <si>
    <t>Control MCU, Pipette에서도 사용 : 4배 구매</t>
    <phoneticPr fontId="19" type="noConversion"/>
  </si>
  <si>
    <t>P007475431</t>
    <phoneticPr fontId="19" type="noConversion"/>
  </si>
  <si>
    <t>LM3671MF-3.3</t>
    <phoneticPr fontId="19" type="noConversion"/>
  </si>
  <si>
    <t>Pipette에서도 사용 : 10ea 추가 구매</t>
    <phoneticPr fontId="19" type="noConversion"/>
  </si>
  <si>
    <t>P002182619</t>
    <phoneticPr fontId="19" type="noConversion"/>
  </si>
  <si>
    <t>12512WS-02B</t>
    <phoneticPr fontId="19" type="noConversion"/>
  </si>
  <si>
    <t>57102-G06-20LF</t>
    <phoneticPr fontId="19" type="noConversion"/>
  </si>
  <si>
    <t>P005013055</t>
    <phoneticPr fontId="19" type="noConversion"/>
  </si>
  <si>
    <t>54102-S08-10</t>
    <phoneticPr fontId="19" type="noConversion"/>
  </si>
  <si>
    <t>A1-10PA-2.54DSA</t>
    <phoneticPr fontId="19" type="noConversion"/>
  </si>
  <si>
    <t>P007602652</t>
    <phoneticPr fontId="19" type="noConversion"/>
  </si>
  <si>
    <t>Cost</t>
  </si>
  <si>
    <t>YST-1502</t>
    <phoneticPr fontId="19" type="noConversion"/>
  </si>
  <si>
    <t>P000096310</t>
    <phoneticPr fontId="19" type="noConversion"/>
  </si>
  <si>
    <t>ABS07-32.768KHZ</t>
    <phoneticPr fontId="19" type="noConversion"/>
  </si>
  <si>
    <t xml:space="preserve">P005745361 </t>
    <phoneticPr fontId="19" type="noConversion"/>
  </si>
  <si>
    <t>P008255995</t>
    <phoneticPr fontId="19" type="noConversion"/>
  </si>
  <si>
    <t>ABM3-8.000MHZ-D2Y-T</t>
    <phoneticPr fontId="19" type="noConversion"/>
  </si>
  <si>
    <t>CRYSTAL 8.0000MHZ 18PF SMD</t>
    <phoneticPr fontId="19" type="noConversion"/>
  </si>
  <si>
    <t>CAP CER 6pF 50V 0.5pF C0G 0402</t>
  </si>
  <si>
    <t>CAP CER 18pF 50V 5% C0G 0402</t>
  </si>
  <si>
    <t>6pF</t>
  </si>
  <si>
    <t>18pF</t>
  </si>
  <si>
    <t>구매금액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</si>
</sst>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7" formatCode="_-* #,##0_-;\-* #,##0_-;_-* &quot;-&quot;?_-;_-@_-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4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41" fontId="0" fillId="34" borderId="14" xfId="1" applyFont="1" applyFill="1" applyBorder="1">
      <alignment vertical="center"/>
    </xf>
    <xf numFmtId="41" fontId="0" fillId="0" borderId="14" xfId="1" applyFont="1" applyBorder="1">
      <alignment vertical="center"/>
    </xf>
    <xf numFmtId="0" fontId="0" fillId="34" borderId="13" xfId="0" applyFill="1" applyBorder="1">
      <alignment vertical="center"/>
    </xf>
    <xf numFmtId="0" fontId="0" fillId="0" borderId="23" xfId="0" applyBorder="1">
      <alignment vertical="center"/>
    </xf>
    <xf numFmtId="0" fontId="0" fillId="35" borderId="14" xfId="0" applyFill="1" applyBorder="1" applyAlignment="1">
      <alignment horizontal="center" vertical="center"/>
    </xf>
    <xf numFmtId="0" fontId="0" fillId="34" borderId="16" xfId="0" applyFill="1" applyBorder="1" applyAlignment="1">
      <alignment horizontal="center" vertical="center"/>
    </xf>
    <xf numFmtId="41" fontId="0" fillId="0" borderId="11" xfId="1" applyFont="1" applyBorder="1">
      <alignment vertical="center"/>
    </xf>
    <xf numFmtId="0" fontId="0" fillId="0" borderId="24" xfId="0" applyBorder="1">
      <alignment vertical="center"/>
    </xf>
    <xf numFmtId="0" fontId="0" fillId="34" borderId="14" xfId="0" applyFill="1" applyBorder="1">
      <alignment vertical="center"/>
    </xf>
    <xf numFmtId="0" fontId="0" fillId="0" borderId="17" xfId="0" applyBorder="1">
      <alignment vertical="center"/>
    </xf>
    <xf numFmtId="49" fontId="18" fillId="33" borderId="22" xfId="0" applyNumberFormat="1" applyFont="1" applyFill="1" applyBorder="1" applyAlignment="1">
      <alignment horizontal="center" vertical="center"/>
    </xf>
    <xf numFmtId="0" fontId="0" fillId="35" borderId="13" xfId="0" applyFill="1" applyBorder="1">
      <alignment vertical="center"/>
    </xf>
    <xf numFmtId="41" fontId="0" fillId="34" borderId="16" xfId="1" applyFont="1" applyFill="1" applyBorder="1">
      <alignment vertical="center"/>
    </xf>
    <xf numFmtId="0" fontId="0" fillId="34" borderId="14" xfId="0" applyFill="1" applyBorder="1" applyAlignment="1">
      <alignment horizontal="center" vertical="center"/>
    </xf>
    <xf numFmtId="41" fontId="0" fillId="0" borderId="10" xfId="1" applyFont="1" applyBorder="1">
      <alignment vertical="center"/>
    </xf>
    <xf numFmtId="41" fontId="0" fillId="35" borderId="13" xfId="1" applyFont="1" applyFill="1" applyBorder="1">
      <alignment vertical="center"/>
    </xf>
    <xf numFmtId="41" fontId="0" fillId="34" borderId="21" xfId="1" applyFont="1" applyFill="1" applyBorder="1">
      <alignment vertical="center"/>
    </xf>
    <xf numFmtId="0" fontId="0" fillId="0" borderId="0" xfId="0">
      <alignment vertical="center"/>
    </xf>
    <xf numFmtId="0" fontId="18" fillId="0" borderId="0" xfId="0" applyFont="1">
      <alignment vertical="center"/>
    </xf>
    <xf numFmtId="0" fontId="0" fillId="34" borderId="21" xfId="0" applyFill="1" applyBorder="1">
      <alignment vertical="center"/>
    </xf>
    <xf numFmtId="0" fontId="0" fillId="34" borderId="16" xfId="0" applyFill="1" applyBorder="1">
      <alignment vertical="center"/>
    </xf>
    <xf numFmtId="0" fontId="0" fillId="0" borderId="13" xfId="0" applyBorder="1">
      <alignment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49" fontId="18" fillId="33" borderId="18" xfId="0" applyNumberFormat="1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4" xfId="0" applyBorder="1" applyAlignment="1">
      <alignment horizontal="center" vertical="center"/>
    </xf>
    <xf numFmtId="49" fontId="18" fillId="33" borderId="19" xfId="0" applyNumberFormat="1" applyFont="1" applyFill="1" applyBorder="1" applyAlignment="1">
      <alignment horizontal="center" vertical="center"/>
    </xf>
    <xf numFmtId="41" fontId="0" fillId="0" borderId="13" xfId="1" applyFont="1" applyBorder="1">
      <alignment vertical="center"/>
    </xf>
    <xf numFmtId="41" fontId="0" fillId="34" borderId="13" xfId="1" applyFont="1" applyFill="1" applyBorder="1">
      <alignment vertical="center"/>
    </xf>
    <xf numFmtId="177" fontId="21" fillId="0" borderId="0" xfId="0" applyNumberFormat="1" applyFont="1">
      <alignment vertical="center"/>
    </xf>
    <xf numFmtId="0" fontId="18" fillId="35" borderId="20" xfId="0" applyFont="1" applyFill="1" applyBorder="1" applyAlignment="1">
      <alignment horizontal="center" vertical="center"/>
    </xf>
    <xf numFmtId="41" fontId="18" fillId="0" borderId="0" xfId="0" applyNumberFormat="1" applyFont="1">
      <alignment vertical="center"/>
    </xf>
    <xf numFmtId="0" fontId="0" fillId="34" borderId="24" xfId="0" applyFill="1" applyBorder="1">
      <alignment vertical="center"/>
    </xf>
    <xf numFmtId="0" fontId="0" fillId="34" borderId="25" xfId="0" applyFill="1" applyBorder="1">
      <alignment vertical="center"/>
    </xf>
    <xf numFmtId="0" fontId="0" fillId="0" borderId="0" xfId="0">
      <alignment vertical="center"/>
    </xf>
    <xf numFmtId="0" fontId="0" fillId="34" borderId="16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49" fontId="18" fillId="33" borderId="18" xfId="0" applyNumberFormat="1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49" fontId="18" fillId="33" borderId="19" xfId="0" applyNumberFormat="1" applyFont="1" applyFill="1" applyBorder="1" applyAlignment="1">
      <alignment horizontal="center" vertical="center"/>
    </xf>
    <xf numFmtId="0" fontId="0" fillId="0" borderId="14" xfId="0" applyFill="1" applyBorder="1">
      <alignment vertical="center"/>
    </xf>
    <xf numFmtId="0" fontId="0" fillId="35" borderId="14" xfId="0" applyFill="1" applyBorder="1">
      <alignment vertical="center"/>
    </xf>
    <xf numFmtId="0" fontId="0" fillId="0" borderId="16" xfId="0" applyBorder="1">
      <alignment vertical="center"/>
    </xf>
    <xf numFmtId="0" fontId="0" fillId="0" borderId="0" xfId="0">
      <alignment vertical="center"/>
    </xf>
  </cellXfs>
  <cellStyles count="49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쉼표 [0] 2" xfId="45"/>
    <cellStyle name="쉼표 [0] 2 2" xfId="47"/>
    <cellStyle name="쉼표 [0] 3" xfId="46"/>
    <cellStyle name="쉼표 [0] 4" xfId="44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48"/>
    <cellStyle name="제목 6" xfId="43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1"/>
  <sheetViews>
    <sheetView tabSelected="1" zoomScale="85" zoomScaleNormal="85" workbookViewId="0">
      <selection activeCell="G30" sqref="G30"/>
    </sheetView>
  </sheetViews>
  <sheetFormatPr defaultRowHeight="16.5" x14ac:dyDescent="0.3"/>
  <cols>
    <col min="1" max="1" width="3.125" customWidth="1"/>
    <col min="2" max="2" width="6.625" customWidth="1"/>
    <col min="3" max="3" width="26" bestFit="1" customWidth="1"/>
    <col min="4" max="4" width="26" style="3" bestFit="1" customWidth="1"/>
    <col min="5" max="5" width="18.375" bestFit="1" customWidth="1"/>
    <col min="6" max="6" width="26" bestFit="1" customWidth="1"/>
    <col min="7" max="7" width="60.5" customWidth="1"/>
    <col min="8" max="8" width="7.625" customWidth="1"/>
    <col min="9" max="9" width="27.25" customWidth="1"/>
    <col min="10" max="11" width="9" customWidth="1"/>
    <col min="12" max="12" width="26" customWidth="1"/>
    <col min="14" max="14" width="9" style="22"/>
    <col min="16" max="16" width="9" style="22"/>
    <col min="18" max="18" width="11.125" style="22" bestFit="1" customWidth="1"/>
    <col min="19" max="19" width="13.5" bestFit="1" customWidth="1"/>
    <col min="20" max="20" width="41.875" bestFit="1" customWidth="1"/>
  </cols>
  <sheetData>
    <row r="1" spans="2:20" s="1" customFormat="1" x14ac:dyDescent="0.3">
      <c r="B1" s="1" t="s">
        <v>122</v>
      </c>
      <c r="D1" s="2"/>
      <c r="N1" s="23"/>
      <c r="P1" s="23"/>
      <c r="R1" s="23"/>
    </row>
    <row r="3" spans="2:20" x14ac:dyDescent="0.3">
      <c r="O3" t="s">
        <v>127</v>
      </c>
    </row>
    <row r="4" spans="2:20" ht="17.25" thickBot="1" x14ac:dyDescent="0.35">
      <c r="O4">
        <v>5</v>
      </c>
    </row>
    <row r="5" spans="2:20" ht="17.25" thickBot="1" x14ac:dyDescent="0.35">
      <c r="B5" s="29" t="s">
        <v>0</v>
      </c>
      <c r="C5" s="32" t="s">
        <v>1</v>
      </c>
      <c r="D5" s="32" t="s">
        <v>2</v>
      </c>
      <c r="E5" s="32" t="s">
        <v>3</v>
      </c>
      <c r="F5" s="32" t="s">
        <v>4</v>
      </c>
      <c r="G5" s="32" t="s">
        <v>5</v>
      </c>
      <c r="H5" s="32" t="s">
        <v>6</v>
      </c>
      <c r="I5" s="32" t="s">
        <v>7</v>
      </c>
      <c r="J5" s="32" t="s">
        <v>10</v>
      </c>
      <c r="K5" s="32" t="s">
        <v>8</v>
      </c>
      <c r="L5" s="15" t="s">
        <v>9</v>
      </c>
      <c r="M5" s="44" t="s">
        <v>124</v>
      </c>
      <c r="N5" s="47" t="s">
        <v>148</v>
      </c>
      <c r="O5" s="47" t="s">
        <v>129</v>
      </c>
      <c r="P5" s="47" t="s">
        <v>126</v>
      </c>
      <c r="Q5" s="47" t="s">
        <v>125</v>
      </c>
      <c r="R5" s="47" t="s">
        <v>160</v>
      </c>
      <c r="S5" s="36" t="s">
        <v>130</v>
      </c>
    </row>
    <row r="6" spans="2:20" x14ac:dyDescent="0.3">
      <c r="B6" s="28">
        <v>1</v>
      </c>
      <c r="C6" s="27" t="s">
        <v>11</v>
      </c>
      <c r="D6" s="3" t="s">
        <v>158</v>
      </c>
      <c r="E6" s="27" t="s">
        <v>13</v>
      </c>
      <c r="F6" s="27" t="s">
        <v>32</v>
      </c>
      <c r="G6" s="51" t="s">
        <v>156</v>
      </c>
      <c r="H6" s="27">
        <v>2</v>
      </c>
      <c r="I6" s="27" t="s">
        <v>33</v>
      </c>
      <c r="J6" s="27" t="s">
        <v>18</v>
      </c>
      <c r="K6" s="27" t="s">
        <v>17</v>
      </c>
      <c r="L6" s="8" t="s">
        <v>11</v>
      </c>
      <c r="M6" s="19">
        <v>10</v>
      </c>
      <c r="N6" s="11">
        <f>M6*H6</f>
        <v>20</v>
      </c>
      <c r="O6" s="42">
        <f>H6*O$4</f>
        <v>10</v>
      </c>
      <c r="P6" s="42"/>
      <c r="Q6" s="42"/>
      <c r="R6" s="42"/>
      <c r="S6" s="43"/>
    </row>
    <row r="7" spans="2:20" x14ac:dyDescent="0.3">
      <c r="B7" s="26">
        <v>2</v>
      </c>
      <c r="C7" s="30" t="s">
        <v>11</v>
      </c>
      <c r="D7" s="3" t="s">
        <v>159</v>
      </c>
      <c r="E7" s="30" t="s">
        <v>13</v>
      </c>
      <c r="F7" s="30" t="s">
        <v>34</v>
      </c>
      <c r="G7" s="51" t="s">
        <v>157</v>
      </c>
      <c r="H7" s="30">
        <v>2</v>
      </c>
      <c r="I7" s="30" t="s">
        <v>35</v>
      </c>
      <c r="J7" s="30" t="s">
        <v>18</v>
      </c>
      <c r="K7" s="30" t="s">
        <v>17</v>
      </c>
      <c r="L7" s="12" t="s">
        <v>11</v>
      </c>
      <c r="M7" s="33">
        <v>10</v>
      </c>
      <c r="N7" s="6">
        <f t="shared" ref="N7:N26" si="0">M7*H7</f>
        <v>20</v>
      </c>
      <c r="O7" s="45">
        <f t="shared" ref="O7:O26" si="1">H7*O$4</f>
        <v>10</v>
      </c>
      <c r="P7" s="45"/>
      <c r="Q7" s="45"/>
      <c r="R7" s="45"/>
      <c r="S7" s="46"/>
    </row>
    <row r="8" spans="2:20" x14ac:dyDescent="0.3">
      <c r="B8" s="26">
        <v>3</v>
      </c>
      <c r="C8" s="30" t="s">
        <v>11</v>
      </c>
      <c r="D8" s="31" t="s">
        <v>19</v>
      </c>
      <c r="E8" s="30" t="s">
        <v>13</v>
      </c>
      <c r="F8" s="30" t="s">
        <v>14</v>
      </c>
      <c r="G8" s="30" t="s">
        <v>15</v>
      </c>
      <c r="H8" s="30">
        <v>7</v>
      </c>
      <c r="I8" s="30" t="s">
        <v>20</v>
      </c>
      <c r="J8" s="30" t="s">
        <v>18</v>
      </c>
      <c r="K8" s="30" t="s">
        <v>17</v>
      </c>
      <c r="L8" s="12" t="s">
        <v>11</v>
      </c>
      <c r="M8" s="33">
        <v>10</v>
      </c>
      <c r="N8" s="6">
        <f t="shared" si="0"/>
        <v>70</v>
      </c>
      <c r="O8" s="45">
        <f t="shared" si="1"/>
        <v>35</v>
      </c>
      <c r="P8" s="45"/>
      <c r="Q8" s="45"/>
      <c r="R8" s="45"/>
      <c r="S8" s="46"/>
    </row>
    <row r="9" spans="2:20" x14ac:dyDescent="0.3">
      <c r="B9" s="26">
        <v>4</v>
      </c>
      <c r="C9" s="30" t="s">
        <v>11</v>
      </c>
      <c r="D9" s="31" t="s">
        <v>21</v>
      </c>
      <c r="E9" s="30" t="s">
        <v>13</v>
      </c>
      <c r="F9" s="30" t="s">
        <v>22</v>
      </c>
      <c r="G9" s="30" t="s">
        <v>23</v>
      </c>
      <c r="H9" s="30">
        <v>1</v>
      </c>
      <c r="I9" s="30" t="s">
        <v>24</v>
      </c>
      <c r="J9" s="30" t="s">
        <v>18</v>
      </c>
      <c r="K9" s="30" t="s">
        <v>17</v>
      </c>
      <c r="L9" s="12" t="s">
        <v>11</v>
      </c>
      <c r="M9" s="33">
        <v>10</v>
      </c>
      <c r="N9" s="6">
        <f t="shared" si="0"/>
        <v>10</v>
      </c>
      <c r="O9" s="45">
        <f t="shared" si="1"/>
        <v>5</v>
      </c>
      <c r="P9" s="45"/>
      <c r="Q9" s="45"/>
      <c r="R9" s="45"/>
      <c r="S9" s="46"/>
    </row>
    <row r="10" spans="2:20" x14ac:dyDescent="0.3">
      <c r="B10" s="26">
        <v>5</v>
      </c>
      <c r="C10" s="30" t="s">
        <v>25</v>
      </c>
      <c r="D10" s="31" t="s">
        <v>26</v>
      </c>
      <c r="E10" s="30" t="s">
        <v>13</v>
      </c>
      <c r="F10" s="30" t="s">
        <v>27</v>
      </c>
      <c r="G10" s="30" t="s">
        <v>28</v>
      </c>
      <c r="H10" s="30">
        <v>2</v>
      </c>
      <c r="I10" s="30" t="s">
        <v>29</v>
      </c>
      <c r="J10" s="30" t="s">
        <v>31</v>
      </c>
      <c r="K10" s="30" t="s">
        <v>30</v>
      </c>
      <c r="L10" s="12" t="s">
        <v>25</v>
      </c>
      <c r="M10" s="33">
        <v>210</v>
      </c>
      <c r="N10" s="6">
        <f t="shared" si="0"/>
        <v>420</v>
      </c>
      <c r="O10" s="45">
        <f t="shared" si="1"/>
        <v>10</v>
      </c>
      <c r="P10" s="45"/>
      <c r="Q10" s="45"/>
      <c r="R10" s="45"/>
      <c r="S10" s="46"/>
    </row>
    <row r="11" spans="2:20" x14ac:dyDescent="0.3">
      <c r="B11" s="26">
        <v>6</v>
      </c>
      <c r="C11" s="30" t="s">
        <v>36</v>
      </c>
      <c r="D11" s="31">
        <v>0</v>
      </c>
      <c r="E11" s="30" t="s">
        <v>38</v>
      </c>
      <c r="F11" s="30" t="s">
        <v>50</v>
      </c>
      <c r="G11" s="30" t="s">
        <v>51</v>
      </c>
      <c r="H11" s="30">
        <v>5</v>
      </c>
      <c r="I11" s="30" t="s">
        <v>52</v>
      </c>
      <c r="J11" s="30" t="s">
        <v>18</v>
      </c>
      <c r="K11" s="30" t="s">
        <v>42</v>
      </c>
      <c r="L11" s="12" t="s">
        <v>36</v>
      </c>
      <c r="M11" s="33">
        <v>10</v>
      </c>
      <c r="N11" s="6">
        <f t="shared" si="0"/>
        <v>50</v>
      </c>
      <c r="O11" s="45">
        <f t="shared" si="1"/>
        <v>25</v>
      </c>
      <c r="P11" s="45"/>
      <c r="Q11" s="45"/>
      <c r="R11" s="45"/>
      <c r="S11" s="46"/>
    </row>
    <row r="12" spans="2:20" x14ac:dyDescent="0.3">
      <c r="B12" s="26">
        <v>7</v>
      </c>
      <c r="C12" s="30" t="s">
        <v>36</v>
      </c>
      <c r="D12" s="31">
        <v>470</v>
      </c>
      <c r="E12" s="30" t="s">
        <v>38</v>
      </c>
      <c r="F12" s="30" t="s">
        <v>43</v>
      </c>
      <c r="G12" s="30" t="s">
        <v>44</v>
      </c>
      <c r="H12" s="30">
        <v>5</v>
      </c>
      <c r="I12" s="30" t="s">
        <v>45</v>
      </c>
      <c r="J12" s="30" t="s">
        <v>18</v>
      </c>
      <c r="K12" s="30" t="s">
        <v>42</v>
      </c>
      <c r="L12" s="12" t="s">
        <v>36</v>
      </c>
      <c r="M12" s="33">
        <v>10</v>
      </c>
      <c r="N12" s="6">
        <f t="shared" si="0"/>
        <v>50</v>
      </c>
      <c r="O12" s="45">
        <f t="shared" si="1"/>
        <v>25</v>
      </c>
      <c r="P12" s="45"/>
      <c r="Q12" s="45"/>
      <c r="R12" s="45"/>
      <c r="S12" s="46"/>
    </row>
    <row r="13" spans="2:20" x14ac:dyDescent="0.3">
      <c r="B13" s="26">
        <v>8</v>
      </c>
      <c r="C13" s="30" t="s">
        <v>36</v>
      </c>
      <c r="D13" s="31" t="s">
        <v>37</v>
      </c>
      <c r="E13" s="30" t="s">
        <v>38</v>
      </c>
      <c r="F13" s="30" t="s">
        <v>39</v>
      </c>
      <c r="G13" s="30" t="s">
        <v>40</v>
      </c>
      <c r="H13" s="30">
        <v>1</v>
      </c>
      <c r="I13" s="30" t="s">
        <v>41</v>
      </c>
      <c r="J13" s="30" t="s">
        <v>18</v>
      </c>
      <c r="K13" s="30" t="s">
        <v>42</v>
      </c>
      <c r="L13" s="12" t="s">
        <v>36</v>
      </c>
      <c r="M13" s="33">
        <v>10</v>
      </c>
      <c r="N13" s="6">
        <f t="shared" si="0"/>
        <v>10</v>
      </c>
      <c r="O13" s="45">
        <f t="shared" si="1"/>
        <v>5</v>
      </c>
      <c r="P13" s="45"/>
      <c r="Q13" s="45"/>
      <c r="R13" s="45"/>
      <c r="S13" s="46"/>
    </row>
    <row r="14" spans="2:20" x14ac:dyDescent="0.3">
      <c r="B14" s="26">
        <v>9</v>
      </c>
      <c r="C14" s="30" t="s">
        <v>36</v>
      </c>
      <c r="D14" s="31" t="s">
        <v>46</v>
      </c>
      <c r="E14" s="30" t="s">
        <v>38</v>
      </c>
      <c r="F14" s="30" t="s">
        <v>47</v>
      </c>
      <c r="G14" s="30" t="s">
        <v>48</v>
      </c>
      <c r="H14" s="30">
        <v>3</v>
      </c>
      <c r="I14" s="30" t="s">
        <v>49</v>
      </c>
      <c r="J14" s="30" t="s">
        <v>18</v>
      </c>
      <c r="K14" s="30" t="s">
        <v>42</v>
      </c>
      <c r="L14" s="12" t="s">
        <v>36</v>
      </c>
      <c r="M14" s="33">
        <v>10</v>
      </c>
      <c r="N14" s="6">
        <f t="shared" si="0"/>
        <v>30</v>
      </c>
      <c r="O14" s="45">
        <f t="shared" si="1"/>
        <v>15</v>
      </c>
      <c r="P14" s="45"/>
      <c r="Q14" s="45"/>
      <c r="R14" s="45"/>
      <c r="S14" s="46"/>
    </row>
    <row r="15" spans="2:20" x14ac:dyDescent="0.3">
      <c r="B15" s="26">
        <v>10</v>
      </c>
      <c r="C15" s="30" t="s">
        <v>54</v>
      </c>
      <c r="D15" s="31" t="s">
        <v>55</v>
      </c>
      <c r="E15" s="30" t="s">
        <v>56</v>
      </c>
      <c r="F15" s="30" t="s">
        <v>55</v>
      </c>
      <c r="G15" s="30" t="s">
        <v>57</v>
      </c>
      <c r="H15" s="30">
        <v>2</v>
      </c>
      <c r="I15" s="30" t="s">
        <v>58</v>
      </c>
      <c r="J15" s="30" t="s">
        <v>31</v>
      </c>
      <c r="K15" s="30" t="s">
        <v>59</v>
      </c>
      <c r="L15" s="12" t="s">
        <v>54</v>
      </c>
      <c r="M15" s="20">
        <v>30</v>
      </c>
      <c r="N15" s="6">
        <f t="shared" si="0"/>
        <v>60</v>
      </c>
      <c r="O15" s="45">
        <f t="shared" si="1"/>
        <v>10</v>
      </c>
      <c r="P15" s="45">
        <v>10</v>
      </c>
      <c r="Q15" s="45">
        <v>20</v>
      </c>
      <c r="R15" s="6">
        <f>M15*Q15</f>
        <v>600</v>
      </c>
      <c r="S15" s="46" t="s">
        <v>132</v>
      </c>
      <c r="T15" t="s">
        <v>128</v>
      </c>
    </row>
    <row r="16" spans="2:20" x14ac:dyDescent="0.3">
      <c r="B16" s="26">
        <v>11</v>
      </c>
      <c r="C16" s="30" t="s">
        <v>54</v>
      </c>
      <c r="D16" s="31" t="s">
        <v>78</v>
      </c>
      <c r="E16" s="30" t="s">
        <v>56</v>
      </c>
      <c r="F16" s="30" t="s">
        <v>78</v>
      </c>
      <c r="G16" s="30" t="s">
        <v>79</v>
      </c>
      <c r="H16" s="30">
        <v>2</v>
      </c>
      <c r="I16" s="30" t="s">
        <v>80</v>
      </c>
      <c r="J16" s="30" t="s">
        <v>31</v>
      </c>
      <c r="K16" s="30" t="s">
        <v>81</v>
      </c>
      <c r="L16" s="12" t="s">
        <v>54</v>
      </c>
      <c r="M16" s="33">
        <v>20</v>
      </c>
      <c r="N16" s="6">
        <f t="shared" si="0"/>
        <v>40</v>
      </c>
      <c r="O16" s="45">
        <f t="shared" si="1"/>
        <v>10</v>
      </c>
      <c r="P16" s="45">
        <v>10</v>
      </c>
      <c r="Q16" s="45">
        <v>20</v>
      </c>
      <c r="R16" s="6">
        <f t="shared" ref="R16:R26" si="2">M16*Q16</f>
        <v>400</v>
      </c>
      <c r="S16" s="46" t="s">
        <v>133</v>
      </c>
      <c r="T16" s="22" t="s">
        <v>128</v>
      </c>
    </row>
    <row r="17" spans="2:20" x14ac:dyDescent="0.3">
      <c r="B17" s="26">
        <v>12</v>
      </c>
      <c r="C17" s="30" t="s">
        <v>54</v>
      </c>
      <c r="D17" s="31" t="s">
        <v>100</v>
      </c>
      <c r="E17" s="30" t="s">
        <v>56</v>
      </c>
      <c r="F17" s="30" t="s">
        <v>100</v>
      </c>
      <c r="G17" s="30" t="s">
        <v>101</v>
      </c>
      <c r="H17" s="30">
        <v>1</v>
      </c>
      <c r="I17" s="30" t="s">
        <v>102</v>
      </c>
      <c r="J17" s="30" t="s">
        <v>31</v>
      </c>
      <c r="K17" s="30" t="s">
        <v>103</v>
      </c>
      <c r="L17" s="12" t="s">
        <v>54</v>
      </c>
      <c r="M17" s="33">
        <v>20</v>
      </c>
      <c r="N17" s="6">
        <f t="shared" si="0"/>
        <v>20</v>
      </c>
      <c r="O17" s="45">
        <f t="shared" si="1"/>
        <v>5</v>
      </c>
      <c r="P17" s="45">
        <v>10</v>
      </c>
      <c r="Q17" s="45">
        <v>10</v>
      </c>
      <c r="R17" s="6">
        <f t="shared" si="2"/>
        <v>200</v>
      </c>
      <c r="S17" s="46" t="s">
        <v>131</v>
      </c>
      <c r="T17" s="22" t="s">
        <v>128</v>
      </c>
    </row>
    <row r="18" spans="2:20" x14ac:dyDescent="0.3">
      <c r="B18" s="26">
        <v>13</v>
      </c>
      <c r="C18" s="30" t="s">
        <v>60</v>
      </c>
      <c r="D18" s="31" t="s">
        <v>60</v>
      </c>
      <c r="E18" s="30" t="s">
        <v>61</v>
      </c>
      <c r="F18" s="30" t="s">
        <v>60</v>
      </c>
      <c r="G18" s="30" t="s">
        <v>62</v>
      </c>
      <c r="H18" s="30">
        <v>1</v>
      </c>
      <c r="I18" s="30" t="s">
        <v>63</v>
      </c>
      <c r="J18" s="30" t="s">
        <v>65</v>
      </c>
      <c r="K18" s="30" t="s">
        <v>64</v>
      </c>
      <c r="L18" s="12" t="s">
        <v>135</v>
      </c>
      <c r="M18" s="33">
        <v>380</v>
      </c>
      <c r="N18" s="6">
        <f t="shared" si="0"/>
        <v>380</v>
      </c>
      <c r="O18" s="45">
        <f t="shared" si="1"/>
        <v>5</v>
      </c>
      <c r="P18" s="48">
        <v>1</v>
      </c>
      <c r="Q18" s="45">
        <v>20</v>
      </c>
      <c r="R18" s="6">
        <f t="shared" si="2"/>
        <v>7600</v>
      </c>
      <c r="S18" s="46" t="s">
        <v>136</v>
      </c>
      <c r="T18" s="22" t="s">
        <v>137</v>
      </c>
    </row>
    <row r="19" spans="2:20" x14ac:dyDescent="0.3">
      <c r="B19" s="26">
        <v>14</v>
      </c>
      <c r="C19" s="30" t="s">
        <v>66</v>
      </c>
      <c r="D19" s="31" t="s">
        <v>66</v>
      </c>
      <c r="E19" s="30" t="s">
        <v>67</v>
      </c>
      <c r="F19" s="30" t="s">
        <v>66</v>
      </c>
      <c r="G19" s="30" t="s">
        <v>68</v>
      </c>
      <c r="H19" s="30">
        <v>1</v>
      </c>
      <c r="I19" s="30" t="s">
        <v>69</v>
      </c>
      <c r="J19" s="30" t="s">
        <v>71</v>
      </c>
      <c r="K19" s="30" t="s">
        <v>70</v>
      </c>
      <c r="L19" s="12" t="s">
        <v>134</v>
      </c>
      <c r="M19" s="33">
        <v>2760</v>
      </c>
      <c r="N19" s="6">
        <f t="shared" si="0"/>
        <v>2760</v>
      </c>
      <c r="O19" s="45">
        <f t="shared" si="1"/>
        <v>5</v>
      </c>
      <c r="P19" s="48">
        <v>1</v>
      </c>
      <c r="Q19" s="45">
        <v>15</v>
      </c>
      <c r="R19" s="6">
        <f t="shared" si="2"/>
        <v>41400</v>
      </c>
      <c r="S19" s="46" t="s">
        <v>138</v>
      </c>
      <c r="T19" s="22" t="s">
        <v>140</v>
      </c>
    </row>
    <row r="20" spans="2:20" x14ac:dyDescent="0.3">
      <c r="B20" s="26">
        <v>15</v>
      </c>
      <c r="C20" s="30" t="s">
        <v>72</v>
      </c>
      <c r="D20" s="31" t="s">
        <v>72</v>
      </c>
      <c r="E20" s="30" t="s">
        <v>73</v>
      </c>
      <c r="F20" s="30" t="s">
        <v>72</v>
      </c>
      <c r="G20" s="30" t="s">
        <v>74</v>
      </c>
      <c r="H20" s="30">
        <v>1</v>
      </c>
      <c r="I20" s="30" t="s">
        <v>75</v>
      </c>
      <c r="J20" s="30" t="s">
        <v>77</v>
      </c>
      <c r="K20" s="30" t="s">
        <v>76</v>
      </c>
      <c r="L20" s="12" t="s">
        <v>139</v>
      </c>
      <c r="M20" s="33">
        <v>1170</v>
      </c>
      <c r="N20" s="6">
        <f t="shared" si="0"/>
        <v>1170</v>
      </c>
      <c r="O20" s="45">
        <f t="shared" si="1"/>
        <v>5</v>
      </c>
      <c r="P20" s="48">
        <v>1</v>
      </c>
      <c r="Q20" s="45">
        <v>15</v>
      </c>
      <c r="R20" s="6">
        <f t="shared" si="2"/>
        <v>17550</v>
      </c>
      <c r="S20" s="46" t="s">
        <v>141</v>
      </c>
      <c r="T20" s="22" t="s">
        <v>140</v>
      </c>
    </row>
    <row r="21" spans="2:20" x14ac:dyDescent="0.3">
      <c r="B21" s="16">
        <v>16</v>
      </c>
      <c r="C21" s="49" t="s">
        <v>82</v>
      </c>
      <c r="D21" s="9" t="s">
        <v>142</v>
      </c>
      <c r="E21" s="49" t="s">
        <v>83</v>
      </c>
      <c r="F21" s="49" t="s">
        <v>82</v>
      </c>
      <c r="G21" s="49" t="s">
        <v>84</v>
      </c>
      <c r="H21" s="30">
        <v>1</v>
      </c>
      <c r="I21" s="30" t="s">
        <v>85</v>
      </c>
      <c r="J21" s="30" t="s">
        <v>87</v>
      </c>
      <c r="K21" s="30" t="s">
        <v>86</v>
      </c>
      <c r="L21" s="12" t="s">
        <v>142</v>
      </c>
      <c r="M21" s="33">
        <v>120</v>
      </c>
      <c r="N21" s="6">
        <f t="shared" si="0"/>
        <v>120</v>
      </c>
      <c r="O21" s="45">
        <f t="shared" si="1"/>
        <v>5</v>
      </c>
      <c r="P21" s="45"/>
      <c r="Q21" s="45"/>
      <c r="R21" s="6">
        <f t="shared" si="2"/>
        <v>0</v>
      </c>
      <c r="S21" s="46"/>
    </row>
    <row r="22" spans="2:20" x14ac:dyDescent="0.3">
      <c r="B22" s="26">
        <v>17</v>
      </c>
      <c r="C22" s="30" t="s">
        <v>88</v>
      </c>
      <c r="D22" s="31" t="s">
        <v>143</v>
      </c>
      <c r="E22" s="30" t="s">
        <v>90</v>
      </c>
      <c r="F22" s="30" t="s">
        <v>89</v>
      </c>
      <c r="G22" s="30" t="s">
        <v>91</v>
      </c>
      <c r="H22" s="30">
        <v>2</v>
      </c>
      <c r="I22" s="30" t="s">
        <v>92</v>
      </c>
      <c r="J22" s="30" t="s">
        <v>94</v>
      </c>
      <c r="K22" s="30" t="s">
        <v>93</v>
      </c>
      <c r="L22" s="12" t="s">
        <v>88</v>
      </c>
      <c r="M22" s="33">
        <v>3690</v>
      </c>
      <c r="N22" s="6">
        <f t="shared" si="0"/>
        <v>7380</v>
      </c>
      <c r="O22" s="45">
        <f t="shared" si="1"/>
        <v>10</v>
      </c>
      <c r="P22" s="48">
        <v>1</v>
      </c>
      <c r="Q22" s="45">
        <v>20</v>
      </c>
      <c r="R22" s="6">
        <f t="shared" si="2"/>
        <v>73800</v>
      </c>
      <c r="S22" s="46" t="s">
        <v>144</v>
      </c>
      <c r="T22" s="22" t="s">
        <v>128</v>
      </c>
    </row>
    <row r="23" spans="2:20" x14ac:dyDescent="0.3">
      <c r="B23" s="26">
        <v>18</v>
      </c>
      <c r="C23" s="30" t="s">
        <v>95</v>
      </c>
      <c r="D23" s="31" t="s">
        <v>145</v>
      </c>
      <c r="E23" s="30" t="s">
        <v>90</v>
      </c>
      <c r="F23" s="30" t="s">
        <v>95</v>
      </c>
      <c r="G23" s="30" t="s">
        <v>96</v>
      </c>
      <c r="H23" s="30">
        <v>1</v>
      </c>
      <c r="I23" s="30" t="s">
        <v>97</v>
      </c>
      <c r="J23" s="30" t="s">
        <v>99</v>
      </c>
      <c r="K23" s="30" t="s">
        <v>98</v>
      </c>
      <c r="L23" s="12" t="s">
        <v>146</v>
      </c>
      <c r="M23" s="33">
        <v>720</v>
      </c>
      <c r="N23" s="6">
        <f t="shared" si="0"/>
        <v>720</v>
      </c>
      <c r="O23" s="45">
        <f t="shared" si="1"/>
        <v>5</v>
      </c>
      <c r="P23" s="48">
        <v>1</v>
      </c>
      <c r="Q23" s="45">
        <v>10</v>
      </c>
      <c r="R23" s="6">
        <f t="shared" si="2"/>
        <v>7200</v>
      </c>
      <c r="S23" s="46" t="s">
        <v>147</v>
      </c>
      <c r="T23" s="22" t="s">
        <v>128</v>
      </c>
    </row>
    <row r="24" spans="2:20" x14ac:dyDescent="0.3">
      <c r="B24" s="26">
        <v>19</v>
      </c>
      <c r="C24" s="30" t="s">
        <v>149</v>
      </c>
      <c r="D24" s="31" t="s">
        <v>105</v>
      </c>
      <c r="E24" s="30" t="s">
        <v>106</v>
      </c>
      <c r="F24" s="30" t="s">
        <v>105</v>
      </c>
      <c r="G24" s="30" t="s">
        <v>107</v>
      </c>
      <c r="H24" s="30">
        <v>1</v>
      </c>
      <c r="I24" s="30" t="s">
        <v>108</v>
      </c>
      <c r="J24" s="30" t="s">
        <v>110</v>
      </c>
      <c r="K24" s="30" t="s">
        <v>109</v>
      </c>
      <c r="L24" s="12" t="s">
        <v>104</v>
      </c>
      <c r="M24" s="33">
        <v>100</v>
      </c>
      <c r="N24" s="6">
        <f t="shared" si="0"/>
        <v>100</v>
      </c>
      <c r="O24" s="45">
        <f t="shared" si="1"/>
        <v>5</v>
      </c>
      <c r="P24" s="48">
        <v>10</v>
      </c>
      <c r="Q24" s="45">
        <v>10</v>
      </c>
      <c r="R24" s="6">
        <f t="shared" si="2"/>
        <v>1000</v>
      </c>
      <c r="S24" s="46" t="s">
        <v>150</v>
      </c>
      <c r="T24" s="40" t="s">
        <v>128</v>
      </c>
    </row>
    <row r="25" spans="2:20" x14ac:dyDescent="0.3">
      <c r="B25" s="26">
        <v>20</v>
      </c>
      <c r="C25" s="30" t="s">
        <v>151</v>
      </c>
      <c r="D25" s="31" t="s">
        <v>112</v>
      </c>
      <c r="E25" s="30" t="s">
        <v>113</v>
      </c>
      <c r="F25" s="30" t="s">
        <v>112</v>
      </c>
      <c r="G25" s="30" t="s">
        <v>114</v>
      </c>
      <c r="H25" s="30">
        <v>1</v>
      </c>
      <c r="I25" s="30" t="s">
        <v>115</v>
      </c>
      <c r="J25" s="30" t="s">
        <v>117</v>
      </c>
      <c r="K25" s="30" t="s">
        <v>116</v>
      </c>
      <c r="L25" s="12" t="s">
        <v>111</v>
      </c>
      <c r="M25" s="33">
        <v>840</v>
      </c>
      <c r="N25" s="6">
        <f t="shared" si="0"/>
        <v>840</v>
      </c>
      <c r="O25" s="45">
        <f t="shared" si="1"/>
        <v>5</v>
      </c>
      <c r="P25" s="48">
        <v>1</v>
      </c>
      <c r="Q25" s="45">
        <v>5</v>
      </c>
      <c r="R25" s="6">
        <f t="shared" si="2"/>
        <v>4200</v>
      </c>
      <c r="S25" s="46" t="s">
        <v>152</v>
      </c>
    </row>
    <row r="26" spans="2:20" x14ac:dyDescent="0.3">
      <c r="B26" s="26">
        <v>21</v>
      </c>
      <c r="C26" s="30" t="s">
        <v>154</v>
      </c>
      <c r="D26" s="31" t="s">
        <v>154</v>
      </c>
      <c r="E26" s="30" t="s">
        <v>118</v>
      </c>
      <c r="F26" s="30" t="s">
        <v>154</v>
      </c>
      <c r="G26" s="30" t="s">
        <v>155</v>
      </c>
      <c r="H26" s="30">
        <v>1</v>
      </c>
      <c r="I26" s="30" t="s">
        <v>119</v>
      </c>
      <c r="J26" s="30" t="s">
        <v>121</v>
      </c>
      <c r="K26" s="30" t="s">
        <v>120</v>
      </c>
      <c r="L26" s="12" t="s">
        <v>154</v>
      </c>
      <c r="M26" s="33">
        <v>590</v>
      </c>
      <c r="N26" s="6">
        <f t="shared" si="0"/>
        <v>590</v>
      </c>
      <c r="O26" s="45">
        <f t="shared" si="1"/>
        <v>5</v>
      </c>
      <c r="P26" s="48">
        <v>1</v>
      </c>
      <c r="Q26" s="45">
        <v>10</v>
      </c>
      <c r="R26" s="6">
        <f t="shared" si="2"/>
        <v>5900</v>
      </c>
      <c r="S26" s="46" t="s">
        <v>153</v>
      </c>
      <c r="T26" s="40" t="s">
        <v>128</v>
      </c>
    </row>
    <row r="27" spans="2:20" x14ac:dyDescent="0.3">
      <c r="B27" s="7">
        <v>22</v>
      </c>
      <c r="C27" s="13" t="s">
        <v>11</v>
      </c>
      <c r="D27" s="18" t="s">
        <v>12</v>
      </c>
      <c r="E27" s="13" t="s">
        <v>13</v>
      </c>
      <c r="F27" s="13" t="s">
        <v>14</v>
      </c>
      <c r="G27" s="13" t="s">
        <v>15</v>
      </c>
      <c r="H27" s="13">
        <v>3</v>
      </c>
      <c r="I27" s="13" t="s">
        <v>16</v>
      </c>
      <c r="J27" s="13" t="s">
        <v>18</v>
      </c>
      <c r="K27" s="13" t="s">
        <v>17</v>
      </c>
      <c r="L27" s="38" t="s">
        <v>11</v>
      </c>
      <c r="M27" s="34">
        <v>10</v>
      </c>
      <c r="N27" s="5"/>
      <c r="O27" s="45"/>
      <c r="P27" s="13"/>
      <c r="Q27" s="45"/>
      <c r="R27" s="45"/>
      <c r="S27" s="46"/>
    </row>
    <row r="28" spans="2:20" ht="17.25" thickBot="1" x14ac:dyDescent="0.35">
      <c r="B28" s="24">
        <v>23</v>
      </c>
      <c r="C28" s="25" t="s">
        <v>36</v>
      </c>
      <c r="D28" s="10" t="s">
        <v>12</v>
      </c>
      <c r="E28" s="25" t="s">
        <v>38</v>
      </c>
      <c r="F28" s="25" t="s">
        <v>47</v>
      </c>
      <c r="G28" s="25" t="s">
        <v>48</v>
      </c>
      <c r="H28" s="25">
        <v>4</v>
      </c>
      <c r="I28" s="25" t="s">
        <v>53</v>
      </c>
      <c r="J28" s="25" t="s">
        <v>18</v>
      </c>
      <c r="K28" s="25" t="s">
        <v>42</v>
      </c>
      <c r="L28" s="39" t="s">
        <v>36</v>
      </c>
      <c r="M28" s="21">
        <v>10</v>
      </c>
      <c r="N28" s="17"/>
      <c r="O28" s="50"/>
      <c r="P28" s="41"/>
      <c r="Q28" s="50"/>
      <c r="R28" s="50"/>
      <c r="S28" s="14"/>
    </row>
    <row r="29" spans="2:20" x14ac:dyDescent="0.3">
      <c r="N29" s="4">
        <f>SUM(N6:N26)</f>
        <v>14860</v>
      </c>
      <c r="R29" s="4">
        <f>SUM(R6:R26)</f>
        <v>159850</v>
      </c>
    </row>
    <row r="30" spans="2:20" s="1" customFormat="1" x14ac:dyDescent="0.3">
      <c r="B30" s="1" t="s">
        <v>123</v>
      </c>
      <c r="D30" s="2"/>
      <c r="N30" s="35">
        <f>N29*0.1</f>
        <v>1486</v>
      </c>
      <c r="P30" s="23"/>
      <c r="R30" s="35">
        <f>R29*0.1</f>
        <v>15985</v>
      </c>
    </row>
    <row r="31" spans="2:20" x14ac:dyDescent="0.3">
      <c r="N31" s="37">
        <f>N29+N30</f>
        <v>16346</v>
      </c>
      <c r="R31" s="37">
        <f>R29+R30</f>
        <v>175835</v>
      </c>
    </row>
  </sheetData>
  <autoFilter ref="B5:L5"/>
  <sortState ref="B6:R14">
    <sortCondition ref="B6:B14"/>
  </sortState>
  <phoneticPr fontId="19" type="noConversion"/>
  <pageMargins left="0.75" right="0.75" top="1" bottom="1" header="0.5" footer="0.5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Plasma_LF_Gen_MCU_SCH_V1.0_2018</vt:lpstr>
      <vt:lpstr>Plasma_LF_Gen_MCU_SCH_V1.0_2018!_FilterDatabase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2018-02-20T14:20:30Z</dcterms:created>
  <dcterms:modified xsi:type="dcterms:W3CDTF">2018-02-20T16:07:33Z</dcterms:modified>
</cp:coreProperties>
</file>