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Origin Gen" sheetId="1" r:id="rId1"/>
    <sheet name="GEN_MAIN" sheetId="2" r:id="rId2"/>
    <sheet name="Set-up" sheetId="3" r:id="rId3"/>
    <sheet name="Sheet1" sheetId="4" r:id="rId4"/>
    <sheet name="Snubber" sheetId="5" r:id="rId5"/>
  </sheets>
  <calcPr calcId="145621"/>
  <fileRecoveryPr repairLoad="1"/>
</workbook>
</file>

<file path=xl/calcChain.xml><?xml version="1.0" encoding="utf-8"?>
<calcChain xmlns="http://schemas.openxmlformats.org/spreadsheetml/2006/main">
  <c r="E12" i="1" l="1"/>
  <c r="M7" i="1" l="1"/>
  <c r="N7" i="1"/>
  <c r="M11" i="1"/>
  <c r="M14" i="1" s="1"/>
  <c r="M15" i="1" s="1"/>
  <c r="M16" i="1" s="1"/>
  <c r="M20" i="1" s="1"/>
  <c r="M23" i="1" s="1"/>
  <c r="N11" i="1"/>
  <c r="D23" i="1"/>
  <c r="M34" i="1" l="1"/>
  <c r="N14" i="1"/>
  <c r="M24" i="1"/>
  <c r="M28" i="1" s="1"/>
  <c r="M31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5" i="1" l="1"/>
  <c r="N16" i="1" s="1"/>
  <c r="N20" i="1" s="1"/>
  <c r="N23" i="1" s="1"/>
  <c r="N24" i="1" s="1"/>
  <c r="N28" i="1" s="1"/>
  <c r="N34" i="1"/>
  <c r="H31" i="1"/>
  <c r="H32" i="1"/>
  <c r="I37" i="1"/>
  <c r="H35" i="1"/>
  <c r="I29" i="1"/>
  <c r="I34" i="1"/>
  <c r="H36" i="1"/>
  <c r="I30" i="1"/>
  <c r="H33" i="1"/>
  <c r="E24" i="1"/>
  <c r="N31" i="1" l="1"/>
</calcChain>
</file>

<file path=xl/sharedStrings.xml><?xml version="1.0" encoding="utf-8"?>
<sst xmlns="http://schemas.openxmlformats.org/spreadsheetml/2006/main" count="114" uniqueCount="87">
  <si>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</si>
  <si>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</si>
  <si>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</si>
  <si>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</si>
  <si>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</si>
  <si>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</si>
  <si>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</si>
  <si>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</si>
  <si>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</si>
  <si>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</si>
  <si>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</si>
  <si>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</si>
  <si>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</si>
  <si>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Measure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</si>
  <si>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</si>
  <si>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</si>
  <si>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</si>
  <si>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</si>
  <si>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</si>
  <si>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</si>
  <si>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</si>
  <si>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</si>
  <si>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</si>
  <si>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</si>
  <si>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</si>
  <si>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</si>
  <si>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</si>
  <si>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</si>
  <si>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</si>
  <si>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</si>
  <si>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</si>
  <si>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</si>
  <si>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</si>
  <si>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</si>
  <si>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</si>
  <si>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</si>
  <si>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</si>
  <si>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</si>
  <si>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</si>
  <si>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</si>
  <si>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</si>
  <si>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</si>
  <si>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</si>
  <si>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</si>
  <si>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</si>
  <si>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</si>
  <si>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</si>
  <si>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</si>
  <si>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</si>
  <si>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</si>
  <si>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</si>
  <si>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</si>
  <si>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</si>
  <si>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</si>
  <si>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</si>
  <si>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</si>
  <si>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</si>
  <si>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</si>
  <si>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</si>
  <si>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</si>
  <si>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</si>
  <si>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</si>
  <si>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</si>
  <si>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</si>
  <si>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</si>
  <si>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</si>
  <si>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</si>
  <si>
    <t>Touch PC</t>
    <phoneticPr fontId="1" type="noConversion"/>
  </si>
  <si>
    <t>COMFILE</t>
    <phoneticPr fontId="1" type="noConversion"/>
  </si>
  <si>
    <t>CWV2-070BR</t>
    <phoneticPr fontId="1" type="noConversion"/>
  </si>
  <si>
    <t>7인치</t>
    <phoneticPr fontId="1" type="noConversion"/>
  </si>
  <si>
    <t>FLASH</t>
    <phoneticPr fontId="1" type="noConversion"/>
  </si>
  <si>
    <t>4GB</t>
    <phoneticPr fontId="1" type="noConversion"/>
  </si>
  <si>
    <t>RAM</t>
    <phoneticPr fontId="1" type="noConversion"/>
  </si>
  <si>
    <t>512M</t>
    <phoneticPr fontId="1" type="noConversion"/>
  </si>
  <si>
    <t>LCD</t>
    <phoneticPr fontId="1" type="noConversion"/>
  </si>
  <si>
    <t>Cost</t>
    <phoneticPr fontId="1" type="noConversion"/>
  </si>
  <si>
    <t>Vendor</t>
    <phoneticPr fontId="1" type="noConversion"/>
  </si>
  <si>
    <t>PN</t>
    <phoneticPr fontId="1" type="noConversion"/>
  </si>
  <si>
    <t>Case</t>
    <phoneticPr fontId="1" type="noConversion"/>
  </si>
  <si>
    <t>베젤</t>
    <phoneticPr fontId="1" type="noConversion"/>
  </si>
  <si>
    <t>CPCV5-070WR</t>
    <phoneticPr fontId="1" type="noConversion"/>
  </si>
  <si>
    <t>128GB</t>
    <phoneticPr fontId="1" type="noConversion"/>
  </si>
  <si>
    <t>HDD</t>
    <phoneticPr fontId="1" type="noConversion"/>
  </si>
  <si>
    <t>Memory</t>
    <phoneticPr fontId="1" type="noConversion"/>
  </si>
  <si>
    <t>방수</t>
    <phoneticPr fontId="1" type="noConversion"/>
  </si>
  <si>
    <t>Origin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</si>
</sst>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6" xfId="0" applyBorder="1"/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112834</xdr:colOff>
      <xdr:row>2</xdr:row>
      <xdr:rowOff>0</xdr:rowOff>
    </xdr:from>
    <xdr:to>
      <xdr:col>29</xdr:col>
      <xdr:colOff>550166</xdr:colOff>
      <xdr:row>29</xdr:row>
      <xdr:rowOff>151163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759" y="419100"/>
          <a:ext cx="10724332" cy="58090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</xdr:row>
      <xdr:rowOff>85725</xdr:rowOff>
    </xdr:from>
    <xdr:to>
      <xdr:col>13</xdr:col>
      <xdr:colOff>534122</xdr:colOff>
      <xdr:row>12</xdr:row>
      <xdr:rowOff>123825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825"/>
          <a:ext cx="8887547" cy="213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132616</xdr:colOff>
      <xdr:row>30</xdr:row>
      <xdr:rowOff>95249</xdr:rowOff>
    </xdr:from>
    <xdr:to>
      <xdr:col>29</xdr:col>
      <xdr:colOff>464440</xdr:colOff>
      <xdr:row>57</xdr:row>
      <xdr:rowOff>189262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8541" y="6381749"/>
          <a:ext cx="10618824" cy="575186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12412</xdr:rowOff>
    </xdr:from>
    <xdr:to>
      <xdr:col>9</xdr:col>
      <xdr:colOff>361950</xdr:colOff>
      <xdr:row>34</xdr:row>
      <xdr:rowOff>39082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2946112"/>
          <a:ext cx="5886450" cy="4217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workbookViewId="0">
      <selection activeCell="R14" sqref="R14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15" x14ac:dyDescent="0.3">
      <c r="B1" s="11" t="s">
        <v>12</v>
      </c>
    </row>
    <row r="3" spans="2:15" ht="17.25" thickBot="1" x14ac:dyDescent="0.35">
      <c r="B3" s="11" t="s">
        <v>13</v>
      </c>
      <c r="C3" s="11"/>
      <c r="K3" s="11" t="s">
        <v>27</v>
      </c>
    </row>
    <row r="4" spans="2:15" ht="17.25" thickBot="1" x14ac:dyDescent="0.35">
      <c r="C4" s="53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50</v>
      </c>
      <c r="N4" s="32" t="s">
        <v>51</v>
      </c>
      <c r="O4" s="49" t="s">
        <v>52</v>
      </c>
    </row>
    <row r="5" spans="2:15" ht="17.25" thickBot="1" x14ac:dyDescent="0.35">
      <c r="C5" s="54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24</v>
      </c>
      <c r="M5" s="1">
        <v>300</v>
      </c>
      <c r="N5" s="1">
        <v>220</v>
      </c>
      <c r="O5" s="2" t="s">
        <v>23</v>
      </c>
    </row>
    <row r="6" spans="2:15" x14ac:dyDescent="0.3">
      <c r="C6" s="53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25</v>
      </c>
      <c r="M6" s="5">
        <v>5</v>
      </c>
      <c r="N6" s="5">
        <v>5</v>
      </c>
      <c r="O6" s="6" t="s">
        <v>28</v>
      </c>
    </row>
    <row r="7" spans="2:15" ht="17.25" thickBot="1" x14ac:dyDescent="0.35">
      <c r="C7" s="55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26</v>
      </c>
      <c r="M7" s="3">
        <f>M5*M6</f>
        <v>1500</v>
      </c>
      <c r="N7" s="3">
        <f>N5*N6</f>
        <v>1100</v>
      </c>
      <c r="O7" s="4" t="s">
        <v>23</v>
      </c>
    </row>
    <row r="8" spans="2:15" x14ac:dyDescent="0.3">
      <c r="C8" s="55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15" ht="17.25" thickBot="1" x14ac:dyDescent="0.35">
      <c r="C9" s="55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29</v>
      </c>
    </row>
    <row r="10" spans="2:15" ht="17.25" thickBot="1" x14ac:dyDescent="0.35">
      <c r="C10" s="54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30</v>
      </c>
      <c r="M10" s="1">
        <v>2.75</v>
      </c>
      <c r="N10" s="1">
        <v>2.75</v>
      </c>
      <c r="O10" s="2" t="s">
        <v>31</v>
      </c>
    </row>
    <row r="11" spans="2:15" ht="17.25" thickBot="1" x14ac:dyDescent="0.35">
      <c r="L11" s="46" t="s">
        <v>32</v>
      </c>
      <c r="M11" s="3">
        <f>(M10-2.5)*10</f>
        <v>2.5</v>
      </c>
      <c r="N11" s="3">
        <f>(N10-2.5)*10</f>
        <v>2.5</v>
      </c>
      <c r="O11" s="4" t="s">
        <v>33</v>
      </c>
    </row>
    <row r="12" spans="2:15" x14ac:dyDescent="0.3">
      <c r="E12">
        <f>1/E6</f>
        <v>0.02</v>
      </c>
    </row>
    <row r="13" spans="2:15" ht="17.25" thickBot="1" x14ac:dyDescent="0.35">
      <c r="B13" s="11" t="s">
        <v>14</v>
      </c>
      <c r="K13" s="11" t="s">
        <v>34</v>
      </c>
    </row>
    <row r="14" spans="2:15" ht="17.25" thickBot="1" x14ac:dyDescent="0.35">
      <c r="C14" t="s">
        <v>15</v>
      </c>
      <c r="D14" s="10"/>
      <c r="L14" s="44" t="s">
        <v>35</v>
      </c>
      <c r="M14" s="1">
        <f>M7*M11</f>
        <v>3750</v>
      </c>
      <c r="N14" s="1">
        <f>N7*N11</f>
        <v>2750</v>
      </c>
      <c r="O14" s="2" t="s">
        <v>37</v>
      </c>
    </row>
    <row r="15" spans="2:15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5" t="s">
        <v>35</v>
      </c>
      <c r="M15" s="5">
        <f>M14/5</f>
        <v>750</v>
      </c>
      <c r="N15" s="5">
        <f>N14/5</f>
        <v>550</v>
      </c>
      <c r="O15" s="6" t="s">
        <v>38</v>
      </c>
    </row>
    <row r="16" spans="2:15" ht="17.25" thickBot="1" x14ac:dyDescent="0.35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6" t="s">
        <v>35</v>
      </c>
      <c r="M16" s="3">
        <f>M15/1000</f>
        <v>0.75</v>
      </c>
      <c r="N16" s="3">
        <f>N15/1000</f>
        <v>0.55000000000000004</v>
      </c>
      <c r="O16" s="4" t="s">
        <v>39</v>
      </c>
    </row>
    <row r="17" spans="2:21" x14ac:dyDescent="0.3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  <c r="K18" s="11" t="s">
        <v>41</v>
      </c>
    </row>
    <row r="19" spans="2:21" ht="17.25" thickBot="1" x14ac:dyDescent="0.35">
      <c r="K19" s="11" t="s">
        <v>43</v>
      </c>
    </row>
    <row r="20" spans="2:21" ht="17.25" thickBot="1" x14ac:dyDescent="0.35">
      <c r="B20" s="11" t="s">
        <v>16</v>
      </c>
      <c r="L20" s="47" t="s">
        <v>35</v>
      </c>
      <c r="M20" s="42">
        <f>M16*0.1</f>
        <v>7.5000000000000011E-2</v>
      </c>
      <c r="N20" s="42">
        <f>N16*0.1</f>
        <v>5.5000000000000007E-2</v>
      </c>
      <c r="O20" s="43" t="s">
        <v>39</v>
      </c>
      <c r="U20" s="7"/>
    </row>
    <row r="21" spans="2:21" ht="17.25" thickBot="1" x14ac:dyDescent="0.35">
      <c r="C21" t="s">
        <v>22</v>
      </c>
    </row>
    <row r="22" spans="2:21" ht="17.25" thickBot="1" x14ac:dyDescent="0.35">
      <c r="C22" s="28" t="s">
        <v>17</v>
      </c>
      <c r="D22" s="1">
        <v>50</v>
      </c>
      <c r="E22" s="1">
        <v>30</v>
      </c>
      <c r="F22" s="33" t="s">
        <v>18</v>
      </c>
      <c r="K22" s="11" t="s">
        <v>42</v>
      </c>
    </row>
    <row r="23" spans="2:21" x14ac:dyDescent="0.3">
      <c r="C23" s="29" t="s">
        <v>19</v>
      </c>
      <c r="D23" s="5">
        <f>1/(D22*1000)*1000000</f>
        <v>20</v>
      </c>
      <c r="E23" s="26">
        <f>1/(E22*1000)*1000000</f>
        <v>33.333333333333336</v>
      </c>
      <c r="F23" s="34" t="s">
        <v>20</v>
      </c>
      <c r="L23" s="44" t="s">
        <v>46</v>
      </c>
      <c r="M23" s="1">
        <f>M20*2</f>
        <v>0.15000000000000002</v>
      </c>
      <c r="N23" s="1">
        <f>N20*2</f>
        <v>0.11000000000000001</v>
      </c>
      <c r="O23" s="2" t="s">
        <v>39</v>
      </c>
    </row>
    <row r="24" spans="2:21" ht="17.25" thickBot="1" x14ac:dyDescent="0.35">
      <c r="C24" s="29" t="s">
        <v>11</v>
      </c>
      <c r="D24" s="5">
        <f>D23*0.5</f>
        <v>10</v>
      </c>
      <c r="E24" s="26">
        <f>E23*0.5</f>
        <v>16.666666666666668</v>
      </c>
      <c r="F24" s="34" t="s">
        <v>20</v>
      </c>
      <c r="L24" s="46" t="s">
        <v>47</v>
      </c>
      <c r="M24" s="41">
        <f>1/M23</f>
        <v>6.6666666666666661</v>
      </c>
      <c r="N24" s="41">
        <f>1/N23</f>
        <v>9.0909090909090899</v>
      </c>
      <c r="O24" s="4" t="s">
        <v>45</v>
      </c>
    </row>
    <row r="25" spans="2:21" ht="17.25" thickBot="1" x14ac:dyDescent="0.35">
      <c r="C25" s="30" t="s">
        <v>21</v>
      </c>
      <c r="D25" s="3">
        <f>D23*0.1</f>
        <v>2</v>
      </c>
      <c r="E25" s="27">
        <f>E23*0.1</f>
        <v>3.3333333333333339</v>
      </c>
      <c r="F25" s="35" t="s">
        <v>20</v>
      </c>
    </row>
    <row r="26" spans="2:21" ht="17.25" thickBot="1" x14ac:dyDescent="0.35">
      <c r="K26" s="11" t="s">
        <v>49</v>
      </c>
    </row>
    <row r="27" spans="2:21" ht="17.25" thickBot="1" x14ac:dyDescent="0.35">
      <c r="L27" s="44" t="s">
        <v>35</v>
      </c>
      <c r="M27" s="1">
        <v>10</v>
      </c>
      <c r="N27" s="1">
        <v>100</v>
      </c>
      <c r="O27" s="2" t="s">
        <v>36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21</v>
      </c>
      <c r="L28" s="46" t="s">
        <v>40</v>
      </c>
      <c r="M28" s="27">
        <f>M$24*M27</f>
        <v>66.666666666666657</v>
      </c>
      <c r="N28" s="27">
        <f>N$24*N27</f>
        <v>909.09090909090901</v>
      </c>
      <c r="O28" s="4" t="s">
        <v>44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7" si="2">G29*0.1</f>
        <v>5</v>
      </c>
      <c r="K29" s="11" t="s">
        <v>48</v>
      </c>
      <c r="N29" s="40"/>
    </row>
    <row r="30" spans="2:21" x14ac:dyDescent="0.3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L30" s="44" t="s">
        <v>40</v>
      </c>
      <c r="M30" s="37">
        <v>90</v>
      </c>
      <c r="N30" s="37">
        <v>900</v>
      </c>
      <c r="O30" s="2" t="s">
        <v>44</v>
      </c>
    </row>
    <row r="31" spans="2:21" ht="17.25" thickBot="1" x14ac:dyDescent="0.35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6" t="s">
        <v>35</v>
      </c>
      <c r="M31" s="3">
        <f>M$23*M30</f>
        <v>13.500000000000002</v>
      </c>
      <c r="N31" s="3">
        <f>N$23*N30</f>
        <v>99.000000000000014</v>
      </c>
      <c r="O31" s="4" t="s">
        <v>36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 t="shared" si="2"/>
        <v>2</v>
      </c>
      <c r="K32" s="11" t="s">
        <v>65</v>
      </c>
    </row>
    <row r="33" spans="3:15" x14ac:dyDescent="0.3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si="2"/>
        <v>1.666666666666667</v>
      </c>
      <c r="L33" s="44" t="s">
        <v>24</v>
      </c>
      <c r="M33" s="1">
        <v>300</v>
      </c>
      <c r="N33" s="1">
        <v>220</v>
      </c>
      <c r="O33" s="2" t="s">
        <v>23</v>
      </c>
    </row>
    <row r="34" spans="3:15" ht="17.25" thickBot="1" x14ac:dyDescent="0.35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2"/>
        <v>1.4285714285714286</v>
      </c>
      <c r="L34" s="46" t="s">
        <v>66</v>
      </c>
      <c r="M34" s="3">
        <f>M14/M33</f>
        <v>12.5</v>
      </c>
      <c r="N34" s="3">
        <f>N14/N33</f>
        <v>12.5</v>
      </c>
      <c r="O34" s="4" t="s">
        <v>33</v>
      </c>
    </row>
    <row r="35" spans="3:15" x14ac:dyDescent="0.3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2"/>
        <v>1.25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2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2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4" workbookViewId="0">
      <selection activeCell="M23" sqref="M23"/>
    </sheetView>
  </sheetViews>
  <sheetFormatPr defaultRowHeight="16.5" x14ac:dyDescent="0.3"/>
  <cols>
    <col min="1" max="1" width="5.125" customWidth="1"/>
  </cols>
  <sheetData>
    <row r="2" spans="2:2" x14ac:dyDescent="0.3">
      <c r="B2" t="s">
        <v>86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E26" sqref="E26"/>
    </sheetView>
  </sheetViews>
  <sheetFormatPr defaultRowHeight="16.5" x14ac:dyDescent="0.3"/>
  <cols>
    <col min="2" max="2" width="8.125" style="51" customWidth="1"/>
    <col min="3" max="3" width="10.125" style="51" bestFit="1" customWidth="1"/>
    <col min="7" max="7" width="9" style="7"/>
  </cols>
  <sheetData>
    <row r="2" spans="2:7" s="48" customFormat="1" x14ac:dyDescent="0.3">
      <c r="B2" s="51"/>
      <c r="C2" s="51"/>
      <c r="D2" s="48" t="s">
        <v>54</v>
      </c>
      <c r="E2" s="48" t="s">
        <v>60</v>
      </c>
      <c r="F2" s="48" t="s">
        <v>55</v>
      </c>
      <c r="G2" s="48" t="s">
        <v>57</v>
      </c>
    </row>
    <row r="3" spans="2:7" x14ac:dyDescent="0.3">
      <c r="B3" s="56" t="s">
        <v>53</v>
      </c>
      <c r="C3" s="56"/>
      <c r="D3">
        <v>0</v>
      </c>
      <c r="F3">
        <v>300</v>
      </c>
      <c r="G3" s="7" t="s">
        <v>56</v>
      </c>
    </row>
    <row r="4" spans="2:7" x14ac:dyDescent="0.3">
      <c r="B4" s="56" t="s">
        <v>61</v>
      </c>
      <c r="C4" s="51" t="s">
        <v>58</v>
      </c>
      <c r="D4">
        <v>20</v>
      </c>
      <c r="F4">
        <v>100</v>
      </c>
      <c r="G4" s="7" t="s">
        <v>59</v>
      </c>
    </row>
    <row r="5" spans="2:7" x14ac:dyDescent="0.3">
      <c r="B5" s="56"/>
      <c r="C5" s="51" t="s">
        <v>62</v>
      </c>
      <c r="D5" s="50" t="s">
        <v>64</v>
      </c>
      <c r="E5">
        <v>10</v>
      </c>
      <c r="F5" s="50" t="s">
        <v>64</v>
      </c>
      <c r="G5" s="7" t="s">
        <v>63</v>
      </c>
    </row>
  </sheetData>
  <mergeCells count="2">
    <mergeCell ref="B3:C3"/>
    <mergeCell ref="B4:B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E25" sqref="E25"/>
    </sheetView>
  </sheetViews>
  <sheetFormatPr defaultRowHeight="16.5" x14ac:dyDescent="0.3"/>
  <cols>
    <col min="2" max="2" width="9.75" bestFit="1" customWidth="1"/>
    <col min="3" max="3" width="13" bestFit="1" customWidth="1"/>
    <col min="4" max="4" width="9.25" bestFit="1" customWidth="1"/>
    <col min="5" max="5" width="9.375" bestFit="1" customWidth="1"/>
    <col min="6" max="6" width="6.25" bestFit="1" customWidth="1"/>
    <col min="7" max="7" width="6.25" customWidth="1"/>
    <col min="8" max="8" width="6.875" bestFit="1" customWidth="1"/>
    <col min="9" max="9" width="6.25" bestFit="1" customWidth="1"/>
  </cols>
  <sheetData>
    <row r="2" spans="2:10" x14ac:dyDescent="0.3">
      <c r="C2" t="s">
        <v>78</v>
      </c>
      <c r="D2" t="s">
        <v>77</v>
      </c>
      <c r="E2" t="s">
        <v>76</v>
      </c>
      <c r="F2" t="s">
        <v>75</v>
      </c>
      <c r="G2" s="57" t="s">
        <v>84</v>
      </c>
      <c r="H2" s="57"/>
      <c r="I2" t="s">
        <v>73</v>
      </c>
      <c r="J2" t="s">
        <v>79</v>
      </c>
    </row>
    <row r="3" spans="2:10" x14ac:dyDescent="0.3">
      <c r="B3" t="s">
        <v>67</v>
      </c>
      <c r="C3" t="s">
        <v>69</v>
      </c>
      <c r="D3" t="s">
        <v>68</v>
      </c>
      <c r="E3" s="52">
        <v>363000</v>
      </c>
      <c r="F3" t="s">
        <v>70</v>
      </c>
      <c r="G3" t="s">
        <v>71</v>
      </c>
      <c r="H3" t="s">
        <v>72</v>
      </c>
      <c r="I3" t="s">
        <v>74</v>
      </c>
      <c r="J3" t="s">
        <v>80</v>
      </c>
    </row>
    <row r="4" spans="2:10" x14ac:dyDescent="0.3">
      <c r="C4" t="s">
        <v>81</v>
      </c>
      <c r="D4" t="s">
        <v>68</v>
      </c>
      <c r="E4" s="52">
        <v>583000</v>
      </c>
      <c r="F4" t="s">
        <v>70</v>
      </c>
      <c r="G4" t="s">
        <v>83</v>
      </c>
      <c r="H4" t="s">
        <v>82</v>
      </c>
      <c r="I4" t="s">
        <v>72</v>
      </c>
      <c r="J4" t="s">
        <v>85</v>
      </c>
    </row>
  </sheetData>
  <mergeCells count="1">
    <mergeCell ref="G2:H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6" sqref="C5:C6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Origin Gen</vt:lpstr>
      <vt:lpstr>GEN_MAIN</vt:lpstr>
      <vt:lpstr>Set-up</vt:lpstr>
      <vt:lpstr>Sheet1</vt:lpstr>
      <vt:lpstr>Snubber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2018-04-15T10:15:21Z</dcterms:modified>
</cp:coreProperties>
</file>