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Origin Gen" sheetId="1" r:id="rId1"/>
    <sheet name="GEN_MAI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5" i="2" l="1"/>
  <c r="J21" i="2"/>
  <c r="J22" i="2"/>
  <c r="J13" i="2"/>
  <c r="J11" i="2"/>
  <c r="G4" i="2"/>
  <c r="H4" i="2"/>
  <c r="G3" i="2"/>
  <c r="K3" i="2" s="1"/>
  <c r="F18" i="1"/>
  <c r="F17" i="1"/>
  <c r="F16" i="1"/>
  <c r="K4" i="2"/>
  <c r="E18" i="1"/>
  <c r="E17" i="1"/>
  <c r="E16" i="1"/>
  <c r="J4" i="2"/>
  <c r="J3" i="2"/>
  <c r="H3" i="2"/>
  <c r="P25" i="1"/>
  <c r="P24" i="1"/>
  <c r="P23" i="1"/>
  <c r="P22" i="1"/>
  <c r="P21" i="1"/>
  <c r="P19" i="1"/>
  <c r="P18" i="1"/>
  <c r="P17" i="1"/>
  <c r="P16" i="1"/>
  <c r="P20" i="1"/>
  <c r="D25" i="1"/>
  <c r="D24" i="1"/>
  <c r="E23" i="1"/>
  <c r="E25" i="1" s="1"/>
  <c r="D23" i="1"/>
  <c r="D18" i="1"/>
  <c r="D17" i="1"/>
  <c r="D16" i="1"/>
  <c r="O25" i="1"/>
  <c r="O24" i="1"/>
  <c r="O23" i="1"/>
  <c r="O22" i="1"/>
  <c r="O21" i="1"/>
  <c r="O20" i="1"/>
  <c r="O19" i="1"/>
  <c r="O18" i="1"/>
  <c r="O17" i="1"/>
  <c r="O16" i="1"/>
  <c r="N16" i="1"/>
  <c r="N23" i="1"/>
  <c r="N25" i="1"/>
  <c r="N24" i="1"/>
  <c r="N22" i="1"/>
  <c r="N21" i="1"/>
  <c r="N20" i="1"/>
  <c r="N19" i="1"/>
  <c r="N18" i="1"/>
  <c r="N17" i="1"/>
  <c r="E24" i="1" l="1"/>
</calcChain>
</file>

<file path=xl/sharedStrings.xml><?xml version="1.0" encoding="utf-8"?>
<sst xmlns="http://schemas.openxmlformats.org/spreadsheetml/2006/main" count="59" uniqueCount="43">
  <si>
    <t>Power[W]</t>
    <phoneticPr fontId="1" type="noConversion"/>
  </si>
  <si>
    <t>Frequency[KHz]</t>
    <phoneticPr fontId="1" type="noConversion"/>
  </si>
  <si>
    <t>Pulse T[msec]</t>
    <phoneticPr fontId="1" type="noConversion"/>
  </si>
  <si>
    <t>On-Time[usec]</t>
    <phoneticPr fontId="1" type="noConversion"/>
  </si>
  <si>
    <t>Pulse No</t>
    <phoneticPr fontId="1" type="noConversion"/>
  </si>
  <si>
    <t>5~6</t>
    <phoneticPr fontId="1" type="noConversion"/>
  </si>
  <si>
    <t>Condition</t>
    <phoneticPr fontId="1" type="noConversion"/>
  </si>
  <si>
    <t>Measure</t>
    <phoneticPr fontId="1" type="noConversion"/>
  </si>
  <si>
    <t>Freq[KHz]</t>
    <phoneticPr fontId="1" type="noConversion"/>
  </si>
  <si>
    <t>T[usec]</t>
    <phoneticPr fontId="1" type="noConversion"/>
  </si>
  <si>
    <t>Pulse width[usec]</t>
    <phoneticPr fontId="1" type="noConversion"/>
  </si>
  <si>
    <t>Duty[50%]</t>
    <phoneticPr fontId="1" type="noConversion"/>
  </si>
  <si>
    <t>LF Generator Set-up Item</t>
    <phoneticPr fontId="1" type="noConversion"/>
  </si>
  <si>
    <t>Measure</t>
    <phoneticPr fontId="1" type="noConversion"/>
  </si>
  <si>
    <t>2) Power Set-up</t>
    <phoneticPr fontId="1" type="noConversion"/>
  </si>
  <si>
    <t>1W당 9usec 동안 On 시킨다.</t>
    <phoneticPr fontId="1" type="noConversion"/>
  </si>
  <si>
    <t>3) Frequency Set-up</t>
    <phoneticPr fontId="1" type="noConversion"/>
  </si>
  <si>
    <t>Frequency</t>
    <phoneticPr fontId="1" type="noConversion"/>
  </si>
  <si>
    <t>KHz</t>
    <phoneticPr fontId="1" type="noConversion"/>
  </si>
  <si>
    <t>T</t>
    <phoneticPr fontId="1" type="noConversion"/>
  </si>
  <si>
    <t>usec</t>
    <phoneticPr fontId="1" type="noConversion"/>
  </si>
  <si>
    <t>Duty[10%]</t>
    <phoneticPr fontId="1" type="noConversion"/>
  </si>
  <si>
    <t>설정 Frequency에 10% Duty로 설정함</t>
    <phoneticPr fontId="1" type="noConversion"/>
  </si>
  <si>
    <t>1. 220VAC to 220VDC regulator</t>
    <phoneticPr fontId="1" type="noConversion"/>
  </si>
  <si>
    <t>Vout = 300VDC</t>
    <phoneticPr fontId="1" type="noConversion"/>
  </si>
  <si>
    <t>Vin = 220VAC</t>
    <phoneticPr fontId="1" type="noConversion"/>
  </si>
  <si>
    <t>2. Current transducer</t>
    <phoneticPr fontId="1" type="noConversion"/>
  </si>
  <si>
    <t>0A에서 Vout=2.5V</t>
    <phoneticPr fontId="1" type="noConversion"/>
  </si>
  <si>
    <t>Vout</t>
    <phoneticPr fontId="1" type="noConversion"/>
  </si>
  <si>
    <t>Iout</t>
    <phoneticPr fontId="1" type="noConversion"/>
  </si>
  <si>
    <t>VDC</t>
    <phoneticPr fontId="1" type="noConversion"/>
  </si>
  <si>
    <t>Turn 1:5</t>
    <phoneticPr fontId="1" type="noConversion"/>
  </si>
  <si>
    <t>Vin</t>
    <phoneticPr fontId="1" type="noConversion"/>
  </si>
  <si>
    <t>A</t>
    <phoneticPr fontId="1" type="noConversion"/>
  </si>
  <si>
    <t>Full P</t>
    <phoneticPr fontId="1" type="noConversion"/>
  </si>
  <si>
    <t>Setup P</t>
    <phoneticPr fontId="1" type="noConversion"/>
  </si>
  <si>
    <t>W</t>
    <phoneticPr fontId="1" type="noConversion"/>
  </si>
  <si>
    <t>On-time</t>
    <phoneticPr fontId="1" type="noConversion"/>
  </si>
  <si>
    <t>usec</t>
    <phoneticPr fontId="1" type="noConversion"/>
  </si>
  <si>
    <t>usec/1W</t>
    <phoneticPr fontId="1" type="noConversion"/>
  </si>
  <si>
    <t>Full Time</t>
    <phoneticPr fontId="1" type="noConversion"/>
  </si>
  <si>
    <t>Power control이 되는 한 주기의 time</t>
    <phoneticPr fontId="1" type="noConversion"/>
  </si>
  <si>
    <t>전체 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</si>
</sst>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2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4" xfId="0" applyFill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0" fillId="2" borderId="13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77" fontId="0" fillId="0" borderId="0" xfId="0" applyNumberFormat="1"/>
    <xf numFmtId="176" fontId="0" fillId="0" borderId="8" xfId="0" applyNumberFormat="1" applyBorder="1"/>
    <xf numFmtId="176" fontId="0" fillId="0" borderId="5" xfId="0" applyNumberForma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76" fontId="0" fillId="0" borderId="2" xfId="0" applyNumberFormat="1" applyBorder="1"/>
    <xf numFmtId="176" fontId="0" fillId="0" borderId="3" xfId="0" applyNumberFormat="1" applyBorder="1"/>
    <xf numFmtId="176" fontId="0" fillId="0" borderId="9" xfId="0" applyNumberFormat="1" applyBorder="1"/>
    <xf numFmtId="176" fontId="0" fillId="0" borderId="6" xfId="0" applyNumberFormat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workbookViewId="0">
      <selection activeCell="F17" sqref="F17"/>
    </sheetView>
  </sheetViews>
  <sheetFormatPr defaultRowHeight="16.5" x14ac:dyDescent="0.3"/>
  <cols>
    <col min="1" max="2" width="5" customWidth="1"/>
    <col min="3" max="3" width="16.875" customWidth="1"/>
    <col min="4" max="4" width="16.625" bestFit="1" customWidth="1"/>
    <col min="5" max="5" width="8.875" customWidth="1"/>
    <col min="10" max="10" width="10.375" bestFit="1" customWidth="1"/>
    <col min="11" max="11" width="15.125" bestFit="1" customWidth="1"/>
    <col min="13" max="13" width="10.5" bestFit="1" customWidth="1"/>
    <col min="14" max="14" width="8" bestFit="1" customWidth="1"/>
    <col min="15" max="16" width="11.25" bestFit="1" customWidth="1"/>
  </cols>
  <sheetData>
    <row r="1" spans="2:16" x14ac:dyDescent="0.3">
      <c r="B1" s="14" t="s">
        <v>12</v>
      </c>
    </row>
    <row r="3" spans="2:16" ht="17.25" thickBot="1" x14ac:dyDescent="0.35">
      <c r="B3" s="14" t="s">
        <v>13</v>
      </c>
      <c r="C3" s="14"/>
    </row>
    <row r="4" spans="2:16" x14ac:dyDescent="0.3">
      <c r="C4" s="7" t="s">
        <v>6</v>
      </c>
      <c r="D4" s="22" t="s">
        <v>0</v>
      </c>
      <c r="E4" s="18">
        <v>10</v>
      </c>
      <c r="F4" s="1">
        <v>20</v>
      </c>
      <c r="G4" s="1">
        <v>100</v>
      </c>
      <c r="H4" s="2">
        <v>20</v>
      </c>
    </row>
    <row r="5" spans="2:16" ht="17.25" thickBot="1" x14ac:dyDescent="0.35">
      <c r="C5" s="8"/>
      <c r="D5" s="23" t="s">
        <v>1</v>
      </c>
      <c r="E5" s="19">
        <v>50</v>
      </c>
      <c r="F5" s="3">
        <v>50</v>
      </c>
      <c r="G5" s="3">
        <v>50</v>
      </c>
      <c r="H5" s="4">
        <v>30</v>
      </c>
    </row>
    <row r="6" spans="2:16" x14ac:dyDescent="0.3">
      <c r="C6" s="7" t="s">
        <v>7</v>
      </c>
      <c r="D6" s="22" t="s">
        <v>1</v>
      </c>
      <c r="E6" s="18">
        <v>50</v>
      </c>
      <c r="F6" s="1">
        <v>50</v>
      </c>
      <c r="G6" s="1">
        <v>50</v>
      </c>
      <c r="H6" s="2">
        <v>30</v>
      </c>
    </row>
    <row r="7" spans="2:16" x14ac:dyDescent="0.3">
      <c r="C7" s="9"/>
      <c r="D7" s="24" t="s">
        <v>10</v>
      </c>
      <c r="E7" s="20">
        <v>2</v>
      </c>
      <c r="F7" s="5">
        <v>2</v>
      </c>
      <c r="G7" s="5">
        <v>2</v>
      </c>
      <c r="H7" s="6">
        <v>3.2</v>
      </c>
    </row>
    <row r="8" spans="2:16" x14ac:dyDescent="0.3">
      <c r="C8" s="9"/>
      <c r="D8" s="24" t="s">
        <v>2</v>
      </c>
      <c r="E8" s="20">
        <v>5</v>
      </c>
      <c r="F8" s="5">
        <v>5</v>
      </c>
      <c r="G8" s="5">
        <v>5</v>
      </c>
      <c r="H8" s="6">
        <v>5</v>
      </c>
    </row>
    <row r="9" spans="2:16" x14ac:dyDescent="0.3">
      <c r="C9" s="9"/>
      <c r="D9" s="24" t="s">
        <v>3</v>
      </c>
      <c r="E9" s="21">
        <v>82</v>
      </c>
      <c r="F9" s="11">
        <v>182</v>
      </c>
      <c r="G9" s="11">
        <v>900</v>
      </c>
      <c r="H9" s="12">
        <v>70</v>
      </c>
    </row>
    <row r="10" spans="2:16" ht="17.25" thickBot="1" x14ac:dyDescent="0.35">
      <c r="C10" s="8"/>
      <c r="D10" s="23" t="s">
        <v>4</v>
      </c>
      <c r="E10" s="25" t="s">
        <v>5</v>
      </c>
      <c r="F10" s="26">
        <v>10</v>
      </c>
      <c r="G10" s="26"/>
      <c r="H10" s="27">
        <v>6</v>
      </c>
    </row>
    <row r="13" spans="2:16" x14ac:dyDescent="0.3">
      <c r="B13" s="14" t="s">
        <v>14</v>
      </c>
    </row>
    <row r="14" spans="2:16" ht="17.25" thickBot="1" x14ac:dyDescent="0.35">
      <c r="C14" t="s">
        <v>15</v>
      </c>
      <c r="D14" s="13"/>
    </row>
    <row r="15" spans="2:16" ht="17.25" thickBot="1" x14ac:dyDescent="0.35">
      <c r="C15" s="34" t="s">
        <v>0</v>
      </c>
      <c r="D15" s="35" t="s">
        <v>3</v>
      </c>
      <c r="E15">
        <v>5000</v>
      </c>
      <c r="F15">
        <v>3000</v>
      </c>
      <c r="J15" s="34" t="s">
        <v>0</v>
      </c>
      <c r="K15" s="35" t="s">
        <v>3</v>
      </c>
      <c r="L15" s="10"/>
      <c r="M15" s="34" t="s">
        <v>8</v>
      </c>
      <c r="N15" s="39" t="s">
        <v>9</v>
      </c>
      <c r="O15" s="39" t="s">
        <v>11</v>
      </c>
      <c r="P15" s="35" t="s">
        <v>21</v>
      </c>
    </row>
    <row r="16" spans="2:16" x14ac:dyDescent="0.3">
      <c r="C16" s="15">
        <v>1</v>
      </c>
      <c r="D16" s="2">
        <f>C16*9</f>
        <v>9</v>
      </c>
      <c r="E16" s="28">
        <f>D16/$E$15</f>
        <v>1.8E-3</v>
      </c>
      <c r="F16">
        <f>E16*$F$15</f>
        <v>5.3999999999999995</v>
      </c>
      <c r="J16" s="15">
        <v>10</v>
      </c>
      <c r="K16" s="2">
        <v>90</v>
      </c>
      <c r="M16" s="15">
        <v>10</v>
      </c>
      <c r="N16" s="40">
        <f>1/M16*1000</f>
        <v>100</v>
      </c>
      <c r="O16" s="40">
        <f>N16*0.5</f>
        <v>50</v>
      </c>
      <c r="P16" s="41">
        <f t="shared" ref="P16:P19" si="0">N16*0.1</f>
        <v>10</v>
      </c>
    </row>
    <row r="17" spans="2:16" x14ac:dyDescent="0.3">
      <c r="C17" s="16">
        <v>100</v>
      </c>
      <c r="D17" s="6">
        <f>C17*9</f>
        <v>900</v>
      </c>
      <c r="E17" s="28">
        <f>D17/$E$15</f>
        <v>0.18</v>
      </c>
      <c r="F17">
        <f>E17*$F$15</f>
        <v>540</v>
      </c>
      <c r="J17" s="16">
        <v>20</v>
      </c>
      <c r="K17" s="6">
        <v>180</v>
      </c>
      <c r="M17" s="16">
        <v>20</v>
      </c>
      <c r="N17" s="29">
        <f t="shared" ref="N17:N25" si="1">1/M17*1000</f>
        <v>50</v>
      </c>
      <c r="O17" s="29">
        <f t="shared" ref="O17:O25" si="2">N17*0.5</f>
        <v>25</v>
      </c>
      <c r="P17" s="42">
        <f t="shared" si="0"/>
        <v>5</v>
      </c>
    </row>
    <row r="18" spans="2:16" ht="17.25" thickBot="1" x14ac:dyDescent="0.35">
      <c r="C18" s="17">
        <v>550</v>
      </c>
      <c r="D18" s="4">
        <f>C18*9</f>
        <v>4950</v>
      </c>
      <c r="E18" s="28">
        <f>D18/$E$15</f>
        <v>0.99</v>
      </c>
      <c r="F18">
        <f>E18*$F$15</f>
        <v>2970</v>
      </c>
      <c r="J18" s="16">
        <v>30</v>
      </c>
      <c r="K18" s="6">
        <v>270</v>
      </c>
      <c r="M18" s="16">
        <v>30</v>
      </c>
      <c r="N18" s="29">
        <f t="shared" si="1"/>
        <v>33.333333333333336</v>
      </c>
      <c r="O18" s="29">
        <f t="shared" si="2"/>
        <v>16.666666666666668</v>
      </c>
      <c r="P18" s="42">
        <f t="shared" si="0"/>
        <v>3.3333333333333339</v>
      </c>
    </row>
    <row r="19" spans="2:16" x14ac:dyDescent="0.3">
      <c r="J19" s="16">
        <v>40</v>
      </c>
      <c r="K19" s="6">
        <v>360</v>
      </c>
      <c r="M19" s="16">
        <v>40</v>
      </c>
      <c r="N19" s="29">
        <f t="shared" si="1"/>
        <v>25</v>
      </c>
      <c r="O19" s="29">
        <f t="shared" si="2"/>
        <v>12.5</v>
      </c>
      <c r="P19" s="42">
        <f t="shared" si="0"/>
        <v>2.5</v>
      </c>
    </row>
    <row r="20" spans="2:16" x14ac:dyDescent="0.3">
      <c r="B20" s="14" t="s">
        <v>16</v>
      </c>
      <c r="J20" s="16">
        <v>50</v>
      </c>
      <c r="K20" s="6">
        <v>450</v>
      </c>
      <c r="M20" s="16">
        <v>50</v>
      </c>
      <c r="N20" s="29">
        <f t="shared" si="1"/>
        <v>20</v>
      </c>
      <c r="O20" s="29">
        <f t="shared" si="2"/>
        <v>10</v>
      </c>
      <c r="P20" s="42">
        <f>N20*0.1</f>
        <v>2</v>
      </c>
    </row>
    <row r="21" spans="2:16" ht="17.25" thickBot="1" x14ac:dyDescent="0.35">
      <c r="C21" t="s">
        <v>22</v>
      </c>
      <c r="J21" s="16">
        <v>60</v>
      </c>
      <c r="K21" s="6">
        <v>540</v>
      </c>
      <c r="M21" s="16">
        <v>60</v>
      </c>
      <c r="N21" s="29">
        <f t="shared" si="1"/>
        <v>16.666666666666668</v>
      </c>
      <c r="O21" s="29">
        <f t="shared" si="2"/>
        <v>8.3333333333333339</v>
      </c>
      <c r="P21" s="42">
        <f t="shared" ref="P21:P25" si="3">N21*0.1</f>
        <v>1.666666666666667</v>
      </c>
    </row>
    <row r="22" spans="2:16" x14ac:dyDescent="0.3">
      <c r="C22" s="31" t="s">
        <v>17</v>
      </c>
      <c r="D22" s="1">
        <v>50</v>
      </c>
      <c r="E22" s="1">
        <v>30</v>
      </c>
      <c r="F22" s="36" t="s">
        <v>18</v>
      </c>
      <c r="J22" s="16">
        <v>70</v>
      </c>
      <c r="K22" s="6">
        <v>630</v>
      </c>
      <c r="M22" s="16">
        <v>70</v>
      </c>
      <c r="N22" s="29">
        <f t="shared" si="1"/>
        <v>14.285714285714285</v>
      </c>
      <c r="O22" s="29">
        <f t="shared" si="2"/>
        <v>7.1428571428571423</v>
      </c>
      <c r="P22" s="42">
        <f t="shared" si="3"/>
        <v>1.4285714285714286</v>
      </c>
    </row>
    <row r="23" spans="2:16" x14ac:dyDescent="0.3">
      <c r="C23" s="32" t="s">
        <v>19</v>
      </c>
      <c r="D23" s="5">
        <f>1/(D22*1000)*1000000</f>
        <v>20</v>
      </c>
      <c r="E23" s="29">
        <f>1/(E22*1000)*1000000</f>
        <v>33.333333333333336</v>
      </c>
      <c r="F23" s="37" t="s">
        <v>20</v>
      </c>
      <c r="J23" s="16">
        <v>80</v>
      </c>
      <c r="K23" s="6">
        <v>720</v>
      </c>
      <c r="M23" s="16">
        <v>80</v>
      </c>
      <c r="N23" s="29">
        <f>1/M23*1000</f>
        <v>12.5</v>
      </c>
      <c r="O23" s="29">
        <f t="shared" si="2"/>
        <v>6.25</v>
      </c>
      <c r="P23" s="42">
        <f t="shared" si="3"/>
        <v>1.25</v>
      </c>
    </row>
    <row r="24" spans="2:16" x14ac:dyDescent="0.3">
      <c r="C24" s="32" t="s">
        <v>11</v>
      </c>
      <c r="D24" s="5">
        <f>D23*0.5</f>
        <v>10</v>
      </c>
      <c r="E24" s="29">
        <f>E23*0.5</f>
        <v>16.666666666666668</v>
      </c>
      <c r="F24" s="37" t="s">
        <v>20</v>
      </c>
      <c r="J24" s="16">
        <v>90</v>
      </c>
      <c r="K24" s="6">
        <v>810</v>
      </c>
      <c r="M24" s="16">
        <v>90</v>
      </c>
      <c r="N24" s="29">
        <f t="shared" si="1"/>
        <v>11.111111111111111</v>
      </c>
      <c r="O24" s="29">
        <f t="shared" si="2"/>
        <v>5.5555555555555554</v>
      </c>
      <c r="P24" s="42">
        <f t="shared" si="3"/>
        <v>1.1111111111111112</v>
      </c>
    </row>
    <row r="25" spans="2:16" ht="17.25" thickBot="1" x14ac:dyDescent="0.35">
      <c r="C25" s="33" t="s">
        <v>21</v>
      </c>
      <c r="D25" s="3">
        <f>D23*0.1</f>
        <v>2</v>
      </c>
      <c r="E25" s="30">
        <f>E23*0.1</f>
        <v>3.3333333333333339</v>
      </c>
      <c r="F25" s="38" t="s">
        <v>20</v>
      </c>
      <c r="J25" s="16">
        <v>100</v>
      </c>
      <c r="K25" s="6">
        <v>900</v>
      </c>
      <c r="M25" s="17">
        <v>100</v>
      </c>
      <c r="N25" s="30">
        <f t="shared" si="1"/>
        <v>10</v>
      </c>
      <c r="O25" s="30">
        <f t="shared" si="2"/>
        <v>5</v>
      </c>
      <c r="P25" s="43">
        <f t="shared" si="3"/>
        <v>1</v>
      </c>
    </row>
    <row r="26" spans="2:16" x14ac:dyDescent="0.3">
      <c r="J26" s="16">
        <v>110</v>
      </c>
      <c r="K26" s="6">
        <v>990</v>
      </c>
    </row>
    <row r="27" spans="2:16" x14ac:dyDescent="0.3">
      <c r="J27" s="16">
        <v>120</v>
      </c>
      <c r="K27" s="6">
        <v>1080</v>
      </c>
    </row>
    <row r="28" spans="2:16" x14ac:dyDescent="0.3">
      <c r="J28" s="16">
        <v>130</v>
      </c>
      <c r="K28" s="6">
        <v>1170</v>
      </c>
    </row>
    <row r="29" spans="2:16" x14ac:dyDescent="0.3">
      <c r="J29" s="16">
        <v>140</v>
      </c>
      <c r="K29" s="6">
        <v>1260</v>
      </c>
    </row>
    <row r="30" spans="2:16" x14ac:dyDescent="0.3">
      <c r="J30" s="16">
        <v>150</v>
      </c>
      <c r="K30" s="6">
        <v>1350</v>
      </c>
    </row>
    <row r="31" spans="2:16" x14ac:dyDescent="0.3">
      <c r="J31" s="16">
        <v>160</v>
      </c>
      <c r="K31" s="6">
        <v>1440</v>
      </c>
    </row>
    <row r="32" spans="2:16" x14ac:dyDescent="0.3">
      <c r="J32" s="16">
        <v>170</v>
      </c>
      <c r="K32" s="6">
        <v>1530</v>
      </c>
    </row>
    <row r="33" spans="10:11" x14ac:dyDescent="0.3">
      <c r="J33" s="16">
        <v>180</v>
      </c>
      <c r="K33" s="6">
        <v>1620</v>
      </c>
    </row>
    <row r="34" spans="10:11" x14ac:dyDescent="0.3">
      <c r="J34" s="16">
        <v>190</v>
      </c>
      <c r="K34" s="6">
        <v>1710</v>
      </c>
    </row>
    <row r="35" spans="10:11" x14ac:dyDescent="0.3">
      <c r="J35" s="16">
        <v>200</v>
      </c>
      <c r="K35" s="6">
        <v>1800</v>
      </c>
    </row>
    <row r="36" spans="10:11" x14ac:dyDescent="0.3">
      <c r="J36" s="16">
        <v>210</v>
      </c>
      <c r="K36" s="6">
        <v>1890</v>
      </c>
    </row>
    <row r="37" spans="10:11" x14ac:dyDescent="0.3">
      <c r="J37" s="16">
        <v>220</v>
      </c>
      <c r="K37" s="6">
        <v>1980</v>
      </c>
    </row>
    <row r="38" spans="10:11" x14ac:dyDescent="0.3">
      <c r="J38" s="16">
        <v>230</v>
      </c>
      <c r="K38" s="6">
        <v>2070</v>
      </c>
    </row>
    <row r="39" spans="10:11" x14ac:dyDescent="0.3">
      <c r="J39" s="16">
        <v>240</v>
      </c>
      <c r="K39" s="6">
        <v>2160</v>
      </c>
    </row>
    <row r="40" spans="10:11" x14ac:dyDescent="0.3">
      <c r="J40" s="16">
        <v>250</v>
      </c>
      <c r="K40" s="6">
        <v>2250</v>
      </c>
    </row>
    <row r="41" spans="10:11" x14ac:dyDescent="0.3">
      <c r="J41" s="16">
        <v>260</v>
      </c>
      <c r="K41" s="6">
        <v>2340</v>
      </c>
    </row>
    <row r="42" spans="10:11" x14ac:dyDescent="0.3">
      <c r="J42" s="16">
        <v>270</v>
      </c>
      <c r="K42" s="6">
        <v>2430</v>
      </c>
    </row>
    <row r="43" spans="10:11" x14ac:dyDescent="0.3">
      <c r="J43" s="16">
        <v>280</v>
      </c>
      <c r="K43" s="6">
        <v>2520</v>
      </c>
    </row>
    <row r="44" spans="10:11" x14ac:dyDescent="0.3">
      <c r="J44" s="16">
        <v>290</v>
      </c>
      <c r="K44" s="6">
        <v>2610</v>
      </c>
    </row>
    <row r="45" spans="10:11" ht="17.25" thickBot="1" x14ac:dyDescent="0.35">
      <c r="J45" s="17">
        <v>300</v>
      </c>
      <c r="K45" s="4">
        <v>2700</v>
      </c>
    </row>
  </sheetData>
  <mergeCells count="2">
    <mergeCell ref="C4:C5"/>
    <mergeCell ref="C6:C1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abSelected="1" workbookViewId="0">
      <selection activeCell="Q25" sqref="Q25"/>
    </sheetView>
  </sheetViews>
  <sheetFormatPr defaultRowHeight="16.5" x14ac:dyDescent="0.3"/>
  <cols>
    <col min="1" max="1" width="5.125" customWidth="1"/>
    <col min="2" max="2" width="5.125" style="14" customWidth="1"/>
  </cols>
  <sheetData>
    <row r="2" spans="2:12" x14ac:dyDescent="0.3">
      <c r="B2" s="14" t="s">
        <v>23</v>
      </c>
      <c r="I2" t="s">
        <v>28</v>
      </c>
      <c r="J2" t="s">
        <v>29</v>
      </c>
    </row>
    <row r="3" spans="2:12" x14ac:dyDescent="0.3">
      <c r="C3" t="s">
        <v>25</v>
      </c>
      <c r="F3">
        <v>220</v>
      </c>
      <c r="G3">
        <f>F3*5</f>
        <v>1100</v>
      </c>
      <c r="H3">
        <f>-G3</f>
        <v>-1100</v>
      </c>
      <c r="I3">
        <v>0.25</v>
      </c>
      <c r="J3">
        <f>I3*10</f>
        <v>2.5</v>
      </c>
      <c r="K3">
        <f>G3*J3</f>
        <v>2750</v>
      </c>
    </row>
    <row r="4" spans="2:12" x14ac:dyDescent="0.3">
      <c r="C4" t="s">
        <v>24</v>
      </c>
      <c r="F4">
        <v>300</v>
      </c>
      <c r="G4">
        <f>F4*5</f>
        <v>1500</v>
      </c>
      <c r="H4">
        <f>-G4</f>
        <v>-1500</v>
      </c>
      <c r="I4">
        <v>0.25</v>
      </c>
      <c r="J4">
        <f>I4*10</f>
        <v>2.5</v>
      </c>
      <c r="K4">
        <f>G4*J4</f>
        <v>3750</v>
      </c>
    </row>
    <row r="6" spans="2:12" x14ac:dyDescent="0.3">
      <c r="B6" s="14" t="s">
        <v>26</v>
      </c>
    </row>
    <row r="7" spans="2:12" x14ac:dyDescent="0.3">
      <c r="C7" t="s">
        <v>27</v>
      </c>
    </row>
    <row r="10" spans="2:12" x14ac:dyDescent="0.3">
      <c r="I10" t="s">
        <v>32</v>
      </c>
      <c r="J10">
        <v>300</v>
      </c>
      <c r="K10" t="s">
        <v>30</v>
      </c>
    </row>
    <row r="11" spans="2:12" x14ac:dyDescent="0.3">
      <c r="I11" t="s">
        <v>31</v>
      </c>
      <c r="J11">
        <f>J10*5</f>
        <v>1500</v>
      </c>
      <c r="K11" t="s">
        <v>30</v>
      </c>
    </row>
    <row r="12" spans="2:12" x14ac:dyDescent="0.3">
      <c r="I12" t="s">
        <v>29</v>
      </c>
      <c r="J12">
        <v>2.5</v>
      </c>
      <c r="K12" t="s">
        <v>33</v>
      </c>
    </row>
    <row r="13" spans="2:12" x14ac:dyDescent="0.3">
      <c r="I13" t="s">
        <v>34</v>
      </c>
      <c r="J13">
        <f>J12*J11</f>
        <v>3750</v>
      </c>
      <c r="K13" t="s">
        <v>36</v>
      </c>
      <c r="L13" t="s">
        <v>42</v>
      </c>
    </row>
    <row r="14" spans="2:12" x14ac:dyDescent="0.3">
      <c r="I14" t="s">
        <v>40</v>
      </c>
      <c r="J14">
        <v>5000</v>
      </c>
      <c r="K14" t="s">
        <v>38</v>
      </c>
      <c r="L14" t="s">
        <v>41</v>
      </c>
    </row>
    <row r="15" spans="2:12" x14ac:dyDescent="0.3">
      <c r="I15" t="s">
        <v>37</v>
      </c>
      <c r="J15">
        <f>9/J14</f>
        <v>1.8E-3</v>
      </c>
      <c r="K15" t="s">
        <v>39</v>
      </c>
    </row>
    <row r="20" spans="9:11" x14ac:dyDescent="0.3">
      <c r="I20" t="s">
        <v>35</v>
      </c>
      <c r="J20">
        <v>100</v>
      </c>
      <c r="K20" t="s">
        <v>36</v>
      </c>
    </row>
    <row r="21" spans="9:11" x14ac:dyDescent="0.3">
      <c r="I21" t="s">
        <v>37</v>
      </c>
      <c r="J21">
        <f>9/5000</f>
        <v>1.8E-3</v>
      </c>
      <c r="K21" t="s">
        <v>39</v>
      </c>
    </row>
    <row r="22" spans="9:11" x14ac:dyDescent="0.3">
      <c r="I22" t="s">
        <v>37</v>
      </c>
      <c r="J22">
        <f>J20*J21</f>
        <v>0.18</v>
      </c>
      <c r="K22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Origin Gen</vt:lpstr>
      <vt:lpstr>GEN_MAIN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2018-04-08T12:56:31Z</dcterms:modified>
</cp:coreProperties>
</file>