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780"/>
  </bookViews>
  <sheets>
    <sheet name="Plasma_LF_Gen_MCU_SCH_V1.0_2018" sheetId="1" r:id="rId1"/>
    <sheet name="Device compare" sheetId="2" r:id="rId2"/>
  </sheets>
  <definedNames>
    <definedName name="_xlnm._FilterDatabase" localSheetId="0">Plasma_LF_Gen_MCU_SCH_V1.0_2018!$B$5:$L$5</definedName>
  </definedNames>
  <calcPr calcId="144525"/>
</workbook>
</file>

<file path=xl/calcChain.xml><?xml version="1.0" encoding="utf-8"?>
<calcChain xmlns="http://schemas.openxmlformats.org/spreadsheetml/2006/main">
  <c r="S34" i="1" l="1"/>
  <c r="S33" i="1"/>
  <c r="O33" i="1"/>
  <c r="S32" i="1"/>
  <c r="O32" i="1"/>
  <c r="S29" i="1"/>
  <c r="P29" i="1"/>
  <c r="O29" i="1"/>
  <c r="S31" i="1"/>
  <c r="P31" i="1"/>
  <c r="O31" i="1"/>
  <c r="R11" i="2"/>
  <c r="N11" i="2"/>
  <c r="R10" i="2"/>
  <c r="N10" i="2"/>
  <c r="S30" i="1"/>
  <c r="P30" i="1"/>
  <c r="O30" i="1"/>
  <c r="S22" i="1"/>
  <c r="O22" i="1"/>
  <c r="R15" i="2"/>
  <c r="N15" i="2"/>
  <c r="R14" i="2"/>
  <c r="N14" i="2"/>
  <c r="R16" i="2"/>
  <c r="N16" i="2"/>
  <c r="R8" i="2"/>
  <c r="N8" i="2"/>
  <c r="R7" i="2"/>
  <c r="N7" i="2"/>
  <c r="R4" i="2" l="1"/>
  <c r="N4" i="2"/>
  <c r="O26" i="1" l="1"/>
  <c r="O25" i="1"/>
  <c r="O24" i="1"/>
  <c r="O21" i="1"/>
  <c r="O23" i="1"/>
  <c r="O20" i="1"/>
  <c r="O19" i="1"/>
  <c r="O18" i="1"/>
  <c r="O17" i="1"/>
  <c r="O15" i="1"/>
  <c r="O16" i="1"/>
  <c r="O14" i="1"/>
  <c r="O13" i="1"/>
  <c r="O12" i="1"/>
  <c r="O11" i="1"/>
  <c r="O10" i="1"/>
  <c r="O9" i="1"/>
  <c r="O8" i="1"/>
  <c r="O7" i="1"/>
  <c r="O6" i="1"/>
  <c r="S26" i="1"/>
  <c r="S25" i="1"/>
  <c r="S24" i="1"/>
  <c r="S21" i="1"/>
  <c r="S23" i="1"/>
  <c r="S20" i="1"/>
  <c r="S19" i="1"/>
  <c r="S18" i="1"/>
  <c r="S17" i="1"/>
  <c r="S15" i="1"/>
  <c r="S16" i="1"/>
  <c r="P26" i="1"/>
  <c r="P25" i="1"/>
  <c r="P24" i="1"/>
  <c r="P21" i="1"/>
  <c r="P23" i="1"/>
  <c r="P20" i="1"/>
  <c r="P19" i="1"/>
  <c r="P18" i="1"/>
  <c r="P17" i="1"/>
  <c r="P15" i="1"/>
  <c r="P16" i="1"/>
  <c r="P14" i="1"/>
  <c r="P13" i="1"/>
  <c r="P12" i="1"/>
  <c r="P11" i="1"/>
  <c r="P10" i="1"/>
  <c r="P9" i="1"/>
  <c r="P8" i="1"/>
  <c r="P7" i="1"/>
  <c r="P6" i="1"/>
  <c r="S35" i="1" l="1"/>
  <c r="S36" i="1" s="1"/>
  <c r="O34" i="1"/>
  <c r="O35" i="1" l="1"/>
  <c r="O36" i="1" s="1"/>
  <c r="O14" i="2"/>
  <c r="O11" i="2"/>
  <c r="O15" i="2"/>
  <c r="O10" i="2"/>
  <c r="O8" i="2"/>
  <c r="O16" i="2"/>
  <c r="O4" i="2"/>
  <c r="O7" i="2"/>
</calcChain>
</file>

<file path=xl/sharedStrings.xml><?xml version="1.0" encoding="utf-8"?>
<sst xmlns="http://schemas.openxmlformats.org/spreadsheetml/2006/main" count="355" uniqueCount="194">
  <si>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</si>
  <si>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</si>
  <si>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</si>
  <si>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</si>
  <si>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</si>
  <si>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</si>
  <si>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</si>
  <si>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</si>
  <si>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</si>
  <si>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</si>
  <si>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</si>
  <si>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</si>
  <si>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</si>
  <si>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</si>
  <si>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</si>
  <si>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</si>
  <si>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</si>
  <si>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</si>
  <si>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</si>
  <si>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</si>
  <si>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4.7uF</t>
  </si>
  <si>
    <t>GRM155R61A475KEAAD</t>
  </si>
  <si>
    <t>CAP CER 4.7uF 10V 10% X5R 0402</t>
  </si>
  <si>
    <t>C15</t>
  </si>
  <si>
    <t>C-1608</t>
  </si>
  <si>
    <t>10uF</t>
  </si>
  <si>
    <t>GRM188R61E106MA73D</t>
  </si>
  <si>
    <t>CAP CER 10uF 25V 20% X5R 0603</t>
  </si>
  <si>
    <t>0.95mm</t>
  </si>
  <si>
    <t>1.6x0.8</t>
  </si>
  <si>
    <t>GRM1555C1H8R0DA01D</t>
  </si>
  <si>
    <t>GRM1555C1H200JA01D</t>
  </si>
  <si>
    <t>R-1005</t>
  </si>
  <si>
    <t>4.7K</t>
  </si>
  <si>
    <t>WALSIN</t>
  </si>
  <si>
    <t>WR04X4701FTL</t>
  </si>
  <si>
    <t>RES SMD 4.7K OHM 1% 1/16W 0402</t>
  </si>
  <si>
    <t>0.40mm</t>
  </si>
  <si>
    <t>WR04X4700FTL</t>
  </si>
  <si>
    <t>RES SMD 470 OHM 1% 1/16W 0402</t>
  </si>
  <si>
    <t>10K</t>
  </si>
  <si>
    <t>WR04X1002FTL</t>
  </si>
  <si>
    <t>RES SMD 10K OHM 1% 1/16W 0402</t>
  </si>
  <si>
    <t>WR04X000PTL</t>
  </si>
  <si>
    <t>RES SMD 0.0 OHM JUMPER 0402</t>
  </si>
  <si>
    <t>LED-1608</t>
  </si>
  <si>
    <t>19-217/W1D-APQHY/3T</t>
  </si>
  <si>
    <t>EVERLIGHT</t>
  </si>
  <si>
    <t>Backlight LED SMD 1608 White</t>
  </si>
  <si>
    <t>0.4mm</t>
  </si>
  <si>
    <t>LQM2HPZ2R2MG0</t>
  </si>
  <si>
    <t>Murata</t>
  </si>
  <si>
    <t>FIXED IND 2.2UH 1.3A 80 MOHM SMD, SRF 40MHz</t>
  </si>
  <si>
    <t>1.00mm</t>
  </si>
  <si>
    <t>2.5X2.0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</si>
  <si>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</si>
  <si>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</si>
  <si>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</si>
  <si>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</si>
  <si>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</si>
  <si>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</si>
  <si>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</si>
  <si>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</si>
  <si>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</si>
  <si>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1.45mm</t>
  </si>
  <si>
    <t>3.05x3.0</t>
  </si>
  <si>
    <t>19-21/R6C-AP1Q2/3T</t>
  </si>
  <si>
    <t>Backlight LED SMD 1608 Red</t>
  </si>
  <si>
    <t>1.0mm</t>
  </si>
  <si>
    <t>12512WS-02B</t>
  </si>
  <si>
    <t>J7</t>
  </si>
  <si>
    <t>4.2mm</t>
  </si>
  <si>
    <t>5.0x3.6</t>
  </si>
  <si>
    <t>HEADER_20X2</t>
  </si>
  <si>
    <t>57102-G06-20LF</t>
  </si>
  <si>
    <t>FCI</t>
  </si>
  <si>
    <t>J9,J10</t>
  </si>
  <si>
    <t>5.5mm</t>
  </si>
  <si>
    <t>42x4.0</t>
  </si>
  <si>
    <t>J103</t>
  </si>
  <si>
    <t>5.84mm</t>
  </si>
  <si>
    <t>12.7x4.83</t>
  </si>
  <si>
    <t>19-213/G6C-AN1P2 /3T</t>
  </si>
  <si>
    <t>Backlight LED SMD 1608 Green</t>
  </si>
  <si>
    <t>0.6mm</t>
  </si>
  <si>
    <t>YST-1502</t>
  </si>
  <si>
    <t>YST-1502 SMD</t>
  </si>
  <si>
    <t>????</t>
  </si>
  <si>
    <t>TACH Switch 8.0x3.7, T=2.5mm SMD</t>
  </si>
  <si>
    <t>2.5mm</t>
  </si>
  <si>
    <t>8.0x3.7</t>
  </si>
  <si>
    <t>ABS07-32.768KHZ</t>
  </si>
  <si>
    <t>ABS07-120-32.768KHz-T</t>
  </si>
  <si>
    <t>ABRACON</t>
  </si>
  <si>
    <t>32.768KHz Crystal 6pF 20PPM</t>
  </si>
  <si>
    <t>0.9mm</t>
  </si>
  <si>
    <t>3.2x1.5</t>
  </si>
  <si>
    <t>AVX</t>
  </si>
  <si>
    <t>1.1mm</t>
  </si>
  <si>
    <t>5.0x3.2</t>
  </si>
  <si>
    <t xml:space="preserve"> Part Type Report1 for Plasma_LF_Gen_MCU_SCH_V1.0_20180122.sch on 2018-02-20 오후 11:20:27</t>
  </si>
  <si>
    <t xml:space="preserve"> Design Part Type count: 13</t>
  </si>
  <si>
    <t>Unit Cost</t>
  </si>
  <si>
    <t>구매수량</t>
    <phoneticPr fontId="19" type="noConversion"/>
  </si>
  <si>
    <t>MOQ</t>
    <phoneticPr fontId="19" type="noConversion"/>
  </si>
  <si>
    <t>Set 수량</t>
    <phoneticPr fontId="19" type="noConversion"/>
  </si>
  <si>
    <t>Control MCU에서도 사용 : 2배 구매</t>
    <phoneticPr fontId="19" type="noConversion"/>
  </si>
  <si>
    <t>필요수량</t>
    <phoneticPr fontId="19" type="noConversion"/>
  </si>
  <si>
    <t>ICBanQ</t>
    <phoneticPr fontId="19" type="noConversion"/>
  </si>
  <si>
    <t>P005609818</t>
    <phoneticPr fontId="19" type="noConversion"/>
  </si>
  <si>
    <t>P005609820</t>
    <phoneticPr fontId="19" type="noConversion"/>
  </si>
  <si>
    <t xml:space="preserve">P005609821 </t>
    <phoneticPr fontId="19" type="noConversion"/>
  </si>
  <si>
    <t>STM32F070RBT6</t>
    <phoneticPr fontId="19" type="noConversion"/>
  </si>
  <si>
    <t>LQM2HPZ2R2MG0</t>
    <phoneticPr fontId="19" type="noConversion"/>
  </si>
  <si>
    <t>P008172717</t>
    <phoneticPr fontId="19" type="noConversion"/>
  </si>
  <si>
    <t>Control MCU, Pipette에서도 사용 : 4배 구매</t>
    <phoneticPr fontId="19" type="noConversion"/>
  </si>
  <si>
    <t>P007475431</t>
    <phoneticPr fontId="19" type="noConversion"/>
  </si>
  <si>
    <t>LM3671MF-3.3</t>
    <phoneticPr fontId="19" type="noConversion"/>
  </si>
  <si>
    <t>Pipette에서도 사용 : 10ea 추가 구매</t>
    <phoneticPr fontId="19" type="noConversion"/>
  </si>
  <si>
    <t>P002182619</t>
    <phoneticPr fontId="19" type="noConversion"/>
  </si>
  <si>
    <t>12512WS-02B</t>
    <phoneticPr fontId="19" type="noConversion"/>
  </si>
  <si>
    <t>57102-G06-20LF</t>
    <phoneticPr fontId="19" type="noConversion"/>
  </si>
  <si>
    <t>P005013055</t>
    <phoneticPr fontId="19" type="noConversion"/>
  </si>
  <si>
    <t>A1-10PA-2.54DSA</t>
    <phoneticPr fontId="19" type="noConversion"/>
  </si>
  <si>
    <t>P007602652</t>
    <phoneticPr fontId="19" type="noConversion"/>
  </si>
  <si>
    <t>Cost</t>
  </si>
  <si>
    <t>YST-1502</t>
    <phoneticPr fontId="19" type="noConversion"/>
  </si>
  <si>
    <t>P000096310</t>
    <phoneticPr fontId="19" type="noConversion"/>
  </si>
  <si>
    <t>ABS07-32.768KHZ</t>
    <phoneticPr fontId="19" type="noConversion"/>
  </si>
  <si>
    <t xml:space="preserve">P005745361 </t>
    <phoneticPr fontId="19" type="noConversion"/>
  </si>
  <si>
    <t>P008255995</t>
    <phoneticPr fontId="19" type="noConversion"/>
  </si>
  <si>
    <t>ABM3-8.000MHZ-D2Y-T</t>
    <phoneticPr fontId="19" type="noConversion"/>
  </si>
  <si>
    <t>CRYSTAL 8.0000MHZ 18PF SMD</t>
    <phoneticPr fontId="19" type="noConversion"/>
  </si>
  <si>
    <t>CAP CER 6pF 50V 0.5pF C0G 0402</t>
  </si>
  <si>
    <t>CAP CER 18pF 50V 5% C0G 0402</t>
  </si>
  <si>
    <t>6pF</t>
  </si>
  <si>
    <t>18pF</t>
  </si>
  <si>
    <t>구매금액</t>
    <phoneticPr fontId="19" type="noConversion"/>
  </si>
  <si>
    <t>1.25mm pitch CON 2-pin, Throgh hole  type</t>
    <phoneticPr fontId="19" type="noConversion"/>
  </si>
  <si>
    <t>12512WS-02B</t>
    <phoneticPr fontId="19" type="noConversion"/>
  </si>
  <si>
    <t>YEONHO</t>
    <phoneticPr fontId="19" type="noConversion"/>
  </si>
  <si>
    <t>2.00mm pitch 40-pin(20x2) Header Post=4mm Tail=2.5mm</t>
    <phoneticPr fontId="19" type="noConversion"/>
  </si>
  <si>
    <t>2.54mm pitch 10-pin(2x5) Header Post=5.84mm Tail=3.05mm</t>
    <phoneticPr fontId="19" type="noConversion"/>
  </si>
  <si>
    <t>54102-S08-05</t>
    <phoneticPr fontId="19" type="noConversion"/>
  </si>
  <si>
    <t>1225-1205</t>
    <phoneticPr fontId="19" type="noConversion"/>
  </si>
  <si>
    <t>Any</t>
    <phoneticPr fontId="19" type="noConversion"/>
  </si>
  <si>
    <t>2.54mm pitch 10-pin(2x5) Header Post=6.0mm Tail=3.0mm</t>
    <phoneticPr fontId="19" type="noConversion"/>
  </si>
  <si>
    <t>Molex</t>
  </si>
  <si>
    <t>P005634306</t>
    <phoneticPr fontId="19" type="noConversion"/>
  </si>
  <si>
    <t xml:space="preserve">P005666489 </t>
    <phoneticPr fontId="19" type="noConversion"/>
  </si>
  <si>
    <t>Molex</t>
    <phoneticPr fontId="19" type="noConversion"/>
  </si>
  <si>
    <t>51021-0200</t>
    <phoneticPr fontId="19" type="noConversion"/>
  </si>
  <si>
    <t>50058-8000</t>
    <phoneticPr fontId="19" type="noConversion"/>
  </si>
  <si>
    <t>15134-0201</t>
    <phoneticPr fontId="19" type="noConversion"/>
  </si>
  <si>
    <t xml:space="preserve">POWER CORD, 2P CRIMP SOCKET, 100MM, BLK </t>
    <phoneticPr fontId="19" type="noConversion"/>
  </si>
  <si>
    <t>P007557469</t>
    <phoneticPr fontId="19" type="noConversion"/>
  </si>
  <si>
    <t>1.25mm Pitch Housing, Female, 2 Circuits</t>
    <phoneticPr fontId="19" type="noConversion"/>
  </si>
  <si>
    <t>1.25mm Pitch Crimp Terminal, Female, 28-32 AWG, Reel</t>
    <phoneticPr fontId="19" type="noConversion"/>
  </si>
  <si>
    <t>Pipette 재고</t>
    <phoneticPr fontId="19" type="noConversion"/>
  </si>
  <si>
    <t>4.25x3.2</t>
    <phoneticPr fontId="19" type="noConversion"/>
  </si>
  <si>
    <t>53047-0210</t>
  </si>
  <si>
    <t>53047-0210</t>
    <phoneticPr fontId="19" type="noConversion"/>
  </si>
  <si>
    <t>C4,C5</t>
  </si>
  <si>
    <t>C7,C8</t>
  </si>
  <si>
    <t>C3,C10,C11,C14,C17,C18,C19</t>
  </si>
  <si>
    <t>C13,C16</t>
  </si>
  <si>
    <t>R8,R9,R10,R13,R14</t>
  </si>
  <si>
    <t>R1,R2,R3,R4,R5</t>
  </si>
  <si>
    <t>R15</t>
  </si>
  <si>
    <t>R6,R7,R16</t>
  </si>
  <si>
    <t>LED1,LED4</t>
  </si>
  <si>
    <t>LED2,LED3</t>
  </si>
  <si>
    <t>LED5</t>
  </si>
  <si>
    <t>L1</t>
  </si>
  <si>
    <t>U2</t>
  </si>
  <si>
    <t>J1</t>
  </si>
  <si>
    <t>J2</t>
  </si>
  <si>
    <t>SW1</t>
  </si>
  <si>
    <t>X1</t>
  </si>
  <si>
    <t>X2</t>
  </si>
  <si>
    <t>R11,R12,R17,R18</t>
  </si>
  <si>
    <t>P007557469</t>
    <phoneticPr fontId="19" type="noConversion"/>
  </si>
  <si>
    <t>POWER CORD, 2P CRIMP SOCKET, 100MM, BLK - Ass'y Cable</t>
    <phoneticPr fontId="19" type="noConversion"/>
  </si>
  <si>
    <t>1320-1220</t>
    <phoneticPr fontId="19" type="noConversion"/>
  </si>
  <si>
    <t>2.00mm pitch 40-pin(20x2) Header Post=3.9mm Tail=2.8mm</t>
    <phoneticPr fontId="19" type="noConversion"/>
  </si>
  <si>
    <t>P005675364</t>
    <phoneticPr fontId="19" type="noConversion"/>
  </si>
  <si>
    <t xml:space="preserve"> Cost</t>
    <phoneticPr fontId="19" type="noConversion"/>
  </si>
  <si>
    <t>구매</t>
    <phoneticPr fontId="19" type="noConversion"/>
  </si>
  <si>
    <t xml:space="preserve">2.54mm pitch 10-pin(2x5) Header Socket 몰드 중간 돌출 타입 Straight Type </t>
    <phoneticPr fontId="19" type="noConversion"/>
  </si>
  <si>
    <t>2285-2-05</t>
    <phoneticPr fontId="19" type="noConversion"/>
  </si>
  <si>
    <t>P005655491</t>
    <phoneticPr fontId="19" type="noConversion"/>
  </si>
  <si>
    <t>2343-2-20-G0</t>
    <phoneticPr fontId="19" type="noConversion"/>
  </si>
  <si>
    <t>P005655933</t>
    <phoneticPr fontId="19" type="noConversion"/>
  </si>
  <si>
    <t xml:space="preserve">2.00mm pitch 40-pin(20x2) Header Socket 몰드높이=4.3MM Straight Type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</si>
</sst>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34" borderId="14" xfId="1" applyFont="1" applyFill="1" applyBorder="1">
      <alignment vertical="center"/>
    </xf>
    <xf numFmtId="41" fontId="0" fillId="0" borderId="14" xfId="1" applyFont="1" applyBorder="1">
      <alignment vertical="center"/>
    </xf>
    <xf numFmtId="0" fontId="0" fillId="34" borderId="13" xfId="0" applyFill="1" applyBorder="1">
      <alignment vertical="center"/>
    </xf>
    <xf numFmtId="0" fontId="0" fillId="35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0" fontId="0" fillId="0" borderId="23" xfId="0" applyBorder="1">
      <alignment vertical="center"/>
    </xf>
    <xf numFmtId="0" fontId="0" fillId="34" borderId="14" xfId="0" applyFill="1" applyBorder="1">
      <alignment vertical="center"/>
    </xf>
    <xf numFmtId="49" fontId="18" fillId="33" borderId="22" xfId="0" applyNumberFormat="1" applyFont="1" applyFill="1" applyBorder="1" applyAlignment="1">
      <alignment horizontal="center" vertical="center"/>
    </xf>
    <xf numFmtId="0" fontId="0" fillId="35" borderId="13" xfId="0" applyFill="1" applyBorder="1">
      <alignment vertical="center"/>
    </xf>
    <xf numFmtId="41" fontId="0" fillId="34" borderId="16" xfId="1" applyFont="1" applyFill="1" applyBorder="1">
      <alignment vertical="center"/>
    </xf>
    <xf numFmtId="0" fontId="0" fillId="34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4" borderId="21" xfId="0" applyFill="1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176" fontId="21" fillId="0" borderId="0" xfId="0" applyNumberFormat="1" applyFont="1">
      <alignment vertical="center"/>
    </xf>
    <xf numFmtId="0" fontId="18" fillId="35" borderId="20" xfId="0" applyFont="1" applyFill="1" applyBorder="1" applyAlignment="1">
      <alignment horizontal="center" vertical="center"/>
    </xf>
    <xf numFmtId="41" fontId="18" fillId="0" borderId="0" xfId="0" applyNumberFormat="1" applyFont="1">
      <alignment vertical="center"/>
    </xf>
    <xf numFmtId="0" fontId="0" fillId="0" borderId="0" xfId="0">
      <alignment vertical="center"/>
    </xf>
    <xf numFmtId="0" fontId="0" fillId="34" borderId="16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35" borderId="14" xfId="0" applyFill="1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0" fontId="14" fillId="35" borderId="14" xfId="0" applyFont="1" applyFill="1" applyBorder="1">
      <alignment vertical="center"/>
    </xf>
    <xf numFmtId="0" fontId="0" fillId="36" borderId="0" xfId="0" applyFill="1">
      <alignment vertical="center"/>
    </xf>
    <xf numFmtId="41" fontId="0" fillId="36" borderId="13" xfId="1" applyFont="1" applyFill="1" applyBorder="1">
      <alignment vertical="center"/>
    </xf>
    <xf numFmtId="41" fontId="0" fillId="36" borderId="14" xfId="1" applyFont="1" applyFill="1" applyBorder="1">
      <alignment vertical="center"/>
    </xf>
    <xf numFmtId="0" fontId="0" fillId="36" borderId="14" xfId="0" applyFill="1" applyBorder="1">
      <alignment vertical="center"/>
    </xf>
    <xf numFmtId="0" fontId="0" fillId="0" borderId="0" xfId="0" applyFill="1" applyBorder="1">
      <alignment vertical="center"/>
    </xf>
    <xf numFmtId="0" fontId="23" fillId="0" borderId="14" xfId="0" applyFont="1" applyFill="1" applyBorder="1">
      <alignment vertical="center"/>
    </xf>
    <xf numFmtId="0" fontId="22" fillId="0" borderId="14" xfId="0" applyFont="1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41" fontId="0" fillId="37" borderId="14" xfId="1" applyFont="1" applyFill="1" applyBorder="1">
      <alignment vertical="center"/>
    </xf>
    <xf numFmtId="0" fontId="0" fillId="0" borderId="13" xfId="0" applyFill="1" applyBorder="1">
      <alignment vertical="center"/>
    </xf>
    <xf numFmtId="0" fontId="0" fillId="34" borderId="17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4" xfId="0" applyFill="1" applyBorder="1" applyAlignment="1">
      <alignment horizontal="center" vertical="center"/>
    </xf>
    <xf numFmtId="0" fontId="0" fillId="37" borderId="13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34" borderId="15" xfId="0" applyFill="1" applyBorder="1">
      <alignment vertical="center"/>
    </xf>
    <xf numFmtId="41" fontId="0" fillId="0" borderId="14" xfId="1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5" xfId="0" applyFill="1" applyBorder="1">
      <alignment vertical="center"/>
    </xf>
    <xf numFmtId="0" fontId="0" fillId="0" borderId="11" xfId="0" applyFill="1" applyBorder="1">
      <alignment vertical="center"/>
    </xf>
    <xf numFmtId="14" fontId="0" fillId="0" borderId="14" xfId="0" quotePrefix="1" applyNumberFormat="1" applyBorder="1">
      <alignment vertical="center"/>
    </xf>
    <xf numFmtId="0" fontId="0" fillId="0" borderId="21" xfId="0" applyBorder="1">
      <alignment vertical="center"/>
    </xf>
    <xf numFmtId="14" fontId="0" fillId="0" borderId="16" xfId="0" quotePrefix="1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>
      <alignment vertical="center"/>
    </xf>
    <xf numFmtId="41" fontId="0" fillId="0" borderId="16" xfId="1" applyFont="1" applyBorder="1">
      <alignment vertical="center"/>
    </xf>
    <xf numFmtId="41" fontId="0" fillId="0" borderId="11" xfId="1" applyFont="1" applyFill="1" applyBorder="1">
      <alignment vertical="center"/>
    </xf>
    <xf numFmtId="41" fontId="0" fillId="0" borderId="16" xfId="1" applyFont="1" applyFill="1" applyBorder="1">
      <alignment vertical="center"/>
    </xf>
    <xf numFmtId="0" fontId="0" fillId="0" borderId="12" xfId="0" applyFill="1" applyBorder="1">
      <alignment vertical="center"/>
    </xf>
    <xf numFmtId="41" fontId="21" fillId="0" borderId="14" xfId="1" applyFont="1" applyFill="1" applyBorder="1">
      <alignment vertical="center"/>
    </xf>
    <xf numFmtId="41" fontId="21" fillId="0" borderId="16" xfId="1" applyFont="1" applyFill="1" applyBorder="1">
      <alignment vertical="center"/>
    </xf>
    <xf numFmtId="0" fontId="0" fillId="0" borderId="17" xfId="0" applyFill="1" applyBorder="1">
      <alignment vertical="center"/>
    </xf>
  </cellXfs>
  <cellStyles count="49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제목 6" xfId="43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topLeftCell="G4" zoomScale="85" zoomScaleNormal="85" workbookViewId="0">
      <selection activeCell="U10" sqref="U10"/>
    </sheetView>
  </sheetViews>
  <sheetFormatPr defaultRowHeight="16.5" x14ac:dyDescent="0.3"/>
  <cols>
    <col min="1" max="1" width="3.125" customWidth="1"/>
    <col min="2" max="2" width="6.625" customWidth="1"/>
    <col min="3" max="3" width="26" bestFit="1" customWidth="1"/>
    <col min="4" max="4" width="26" style="3" bestFit="1" customWidth="1"/>
    <col min="5" max="5" width="18.375" bestFit="1" customWidth="1"/>
    <col min="6" max="6" width="26" customWidth="1"/>
    <col min="7" max="7" width="60.5" customWidth="1"/>
    <col min="8" max="8" width="7.625" customWidth="1"/>
    <col min="9" max="9" width="27.25" customWidth="1"/>
    <col min="10" max="11" width="9" customWidth="1"/>
    <col min="12" max="12" width="26" customWidth="1"/>
    <col min="13" max="13" width="10.125" style="60" bestFit="1" customWidth="1"/>
    <col min="15" max="15" width="9" style="17"/>
    <col min="17" max="17" width="9" style="17"/>
    <col min="19" max="19" width="11.125" style="17" bestFit="1" customWidth="1"/>
    <col min="20" max="20" width="13.5" bestFit="1" customWidth="1"/>
    <col min="21" max="21" width="41.875" bestFit="1" customWidth="1"/>
  </cols>
  <sheetData>
    <row r="1" spans="2:21" s="1" customFormat="1" x14ac:dyDescent="0.3">
      <c r="B1" s="1" t="s">
        <v>100</v>
      </c>
      <c r="D1" s="2"/>
      <c r="M1" s="61"/>
      <c r="O1" s="18"/>
      <c r="Q1" s="18"/>
      <c r="S1" s="18"/>
    </row>
    <row r="3" spans="2:21" x14ac:dyDescent="0.3">
      <c r="P3" t="s">
        <v>105</v>
      </c>
    </row>
    <row r="4" spans="2:21" ht="17.25" thickBot="1" x14ac:dyDescent="0.35">
      <c r="N4" t="s">
        <v>187</v>
      </c>
      <c r="P4">
        <v>5</v>
      </c>
    </row>
    <row r="5" spans="2:21" ht="17.25" thickBot="1" x14ac:dyDescent="0.35">
      <c r="B5" s="22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4" t="s">
        <v>6</v>
      </c>
      <c r="I5" s="24" t="s">
        <v>7</v>
      </c>
      <c r="J5" s="24" t="s">
        <v>10</v>
      </c>
      <c r="K5" s="24" t="s">
        <v>8</v>
      </c>
      <c r="L5" s="13" t="s">
        <v>9</v>
      </c>
      <c r="M5" s="33" t="s">
        <v>102</v>
      </c>
      <c r="N5" s="33" t="s">
        <v>186</v>
      </c>
      <c r="O5" s="36" t="s">
        <v>125</v>
      </c>
      <c r="P5" s="36" t="s">
        <v>107</v>
      </c>
      <c r="Q5" s="36" t="s">
        <v>104</v>
      </c>
      <c r="R5" s="36" t="s">
        <v>103</v>
      </c>
      <c r="S5" s="36" t="s">
        <v>137</v>
      </c>
      <c r="T5" s="27" t="s">
        <v>108</v>
      </c>
    </row>
    <row r="6" spans="2:21" x14ac:dyDescent="0.3">
      <c r="B6" s="21">
        <v>1</v>
      </c>
      <c r="C6" s="31" t="s">
        <v>11</v>
      </c>
      <c r="D6" s="57" t="s">
        <v>135</v>
      </c>
      <c r="E6" s="31" t="s">
        <v>13</v>
      </c>
      <c r="F6" s="31" t="s">
        <v>30</v>
      </c>
      <c r="G6" s="31" t="s">
        <v>133</v>
      </c>
      <c r="H6" s="31">
        <v>2</v>
      </c>
      <c r="I6" s="31" t="s">
        <v>162</v>
      </c>
      <c r="J6" s="31" t="s">
        <v>18</v>
      </c>
      <c r="K6" s="31" t="s">
        <v>17</v>
      </c>
      <c r="L6" s="31" t="s">
        <v>11</v>
      </c>
      <c r="M6" s="10">
        <v>10</v>
      </c>
      <c r="N6" s="10">
        <v>10</v>
      </c>
      <c r="O6" s="10">
        <f>N6*H6</f>
        <v>20</v>
      </c>
      <c r="P6" s="31">
        <f>H6*P$4</f>
        <v>10</v>
      </c>
      <c r="Q6" s="31"/>
      <c r="R6" s="31"/>
      <c r="S6" s="31"/>
      <c r="T6" s="32"/>
    </row>
    <row r="7" spans="2:21" x14ac:dyDescent="0.3">
      <c r="B7" s="20">
        <v>2</v>
      </c>
      <c r="C7" s="34" t="s">
        <v>11</v>
      </c>
      <c r="D7" s="23" t="s">
        <v>136</v>
      </c>
      <c r="E7" s="34" t="s">
        <v>13</v>
      </c>
      <c r="F7" s="34" t="s">
        <v>31</v>
      </c>
      <c r="G7" s="34" t="s">
        <v>134</v>
      </c>
      <c r="H7" s="34">
        <v>2</v>
      </c>
      <c r="I7" s="34" t="s">
        <v>163</v>
      </c>
      <c r="J7" s="34" t="s">
        <v>18</v>
      </c>
      <c r="K7" s="34" t="s">
        <v>17</v>
      </c>
      <c r="L7" s="34" t="s">
        <v>11</v>
      </c>
      <c r="M7" s="6">
        <v>10</v>
      </c>
      <c r="N7" s="6">
        <v>10</v>
      </c>
      <c r="O7" s="6">
        <f t="shared" ref="O7:O26" si="0">N7*H7</f>
        <v>20</v>
      </c>
      <c r="P7" s="34">
        <f t="shared" ref="P7:P26" si="1">H7*P$4</f>
        <v>10</v>
      </c>
      <c r="Q7" s="34"/>
      <c r="R7" s="34"/>
      <c r="S7" s="34"/>
      <c r="T7" s="35"/>
    </row>
    <row r="8" spans="2:21" x14ac:dyDescent="0.3">
      <c r="B8" s="20">
        <v>3</v>
      </c>
      <c r="C8" s="34" t="s">
        <v>11</v>
      </c>
      <c r="D8" s="23" t="s">
        <v>19</v>
      </c>
      <c r="E8" s="34" t="s">
        <v>13</v>
      </c>
      <c r="F8" s="34" t="s">
        <v>14</v>
      </c>
      <c r="G8" s="34" t="s">
        <v>15</v>
      </c>
      <c r="H8" s="34">
        <v>7</v>
      </c>
      <c r="I8" s="34" t="s">
        <v>164</v>
      </c>
      <c r="J8" s="34" t="s">
        <v>18</v>
      </c>
      <c r="K8" s="34" t="s">
        <v>17</v>
      </c>
      <c r="L8" s="34" t="s">
        <v>11</v>
      </c>
      <c r="M8" s="6">
        <v>10</v>
      </c>
      <c r="N8" s="6">
        <v>10</v>
      </c>
      <c r="O8" s="6">
        <f t="shared" si="0"/>
        <v>70</v>
      </c>
      <c r="P8" s="34">
        <f t="shared" si="1"/>
        <v>35</v>
      </c>
      <c r="Q8" s="34"/>
      <c r="R8" s="34"/>
      <c r="S8" s="34"/>
      <c r="T8" s="35"/>
    </row>
    <row r="9" spans="2:21" x14ac:dyDescent="0.3">
      <c r="B9" s="20">
        <v>4</v>
      </c>
      <c r="C9" s="34" t="s">
        <v>11</v>
      </c>
      <c r="D9" s="23" t="s">
        <v>20</v>
      </c>
      <c r="E9" s="34" t="s">
        <v>13</v>
      </c>
      <c r="F9" s="34" t="s">
        <v>21</v>
      </c>
      <c r="G9" s="34" t="s">
        <v>22</v>
      </c>
      <c r="H9" s="34">
        <v>1</v>
      </c>
      <c r="I9" s="34" t="s">
        <v>23</v>
      </c>
      <c r="J9" s="34" t="s">
        <v>18</v>
      </c>
      <c r="K9" s="34" t="s">
        <v>17</v>
      </c>
      <c r="L9" s="34" t="s">
        <v>11</v>
      </c>
      <c r="M9" s="6">
        <v>10</v>
      </c>
      <c r="N9" s="6">
        <v>10</v>
      </c>
      <c r="O9" s="6">
        <f t="shared" si="0"/>
        <v>10</v>
      </c>
      <c r="P9" s="34">
        <f t="shared" si="1"/>
        <v>5</v>
      </c>
      <c r="Q9" s="34"/>
      <c r="R9" s="34"/>
      <c r="S9" s="34"/>
      <c r="T9" s="35"/>
    </row>
    <row r="10" spans="2:21" x14ac:dyDescent="0.3">
      <c r="B10" s="20">
        <v>5</v>
      </c>
      <c r="C10" s="34" t="s">
        <v>24</v>
      </c>
      <c r="D10" s="23" t="s">
        <v>25</v>
      </c>
      <c r="E10" s="34" t="s">
        <v>13</v>
      </c>
      <c r="F10" s="34" t="s">
        <v>26</v>
      </c>
      <c r="G10" s="34" t="s">
        <v>27</v>
      </c>
      <c r="H10" s="34">
        <v>2</v>
      </c>
      <c r="I10" s="34" t="s">
        <v>165</v>
      </c>
      <c r="J10" s="34" t="s">
        <v>29</v>
      </c>
      <c r="K10" s="34" t="s">
        <v>28</v>
      </c>
      <c r="L10" s="34" t="s">
        <v>24</v>
      </c>
      <c r="M10" s="6">
        <v>210</v>
      </c>
      <c r="N10" s="6">
        <v>210</v>
      </c>
      <c r="O10" s="6">
        <f t="shared" si="0"/>
        <v>420</v>
      </c>
      <c r="P10" s="34">
        <f t="shared" si="1"/>
        <v>10</v>
      </c>
      <c r="Q10" s="34"/>
      <c r="R10" s="34"/>
      <c r="S10" s="34"/>
      <c r="T10" s="35"/>
    </row>
    <row r="11" spans="2:21" x14ac:dyDescent="0.3">
      <c r="B11" s="20">
        <v>6</v>
      </c>
      <c r="C11" s="34" t="s">
        <v>32</v>
      </c>
      <c r="D11" s="23">
        <v>0</v>
      </c>
      <c r="E11" s="34" t="s">
        <v>34</v>
      </c>
      <c r="F11" s="34" t="s">
        <v>43</v>
      </c>
      <c r="G11" s="34" t="s">
        <v>44</v>
      </c>
      <c r="H11" s="34">
        <v>5</v>
      </c>
      <c r="I11" s="34" t="s">
        <v>166</v>
      </c>
      <c r="J11" s="34" t="s">
        <v>18</v>
      </c>
      <c r="K11" s="34" t="s">
        <v>37</v>
      </c>
      <c r="L11" s="34" t="s">
        <v>32</v>
      </c>
      <c r="M11" s="6">
        <v>10</v>
      </c>
      <c r="N11" s="6">
        <v>10</v>
      </c>
      <c r="O11" s="6">
        <f t="shared" si="0"/>
        <v>50</v>
      </c>
      <c r="P11" s="34">
        <f t="shared" si="1"/>
        <v>25</v>
      </c>
      <c r="Q11" s="34"/>
      <c r="R11" s="34"/>
      <c r="S11" s="34"/>
      <c r="T11" s="35"/>
    </row>
    <row r="12" spans="2:21" x14ac:dyDescent="0.3">
      <c r="B12" s="20">
        <v>7</v>
      </c>
      <c r="C12" s="34" t="s">
        <v>32</v>
      </c>
      <c r="D12" s="23">
        <v>470</v>
      </c>
      <c r="E12" s="34" t="s">
        <v>34</v>
      </c>
      <c r="F12" s="34" t="s">
        <v>38</v>
      </c>
      <c r="G12" s="34" t="s">
        <v>39</v>
      </c>
      <c r="H12" s="34">
        <v>5</v>
      </c>
      <c r="I12" s="34" t="s">
        <v>167</v>
      </c>
      <c r="J12" s="34" t="s">
        <v>18</v>
      </c>
      <c r="K12" s="34" t="s">
        <v>37</v>
      </c>
      <c r="L12" s="34" t="s">
        <v>32</v>
      </c>
      <c r="M12" s="6">
        <v>10</v>
      </c>
      <c r="N12" s="6">
        <v>10</v>
      </c>
      <c r="O12" s="6">
        <f t="shared" si="0"/>
        <v>50</v>
      </c>
      <c r="P12" s="34">
        <f t="shared" si="1"/>
        <v>25</v>
      </c>
      <c r="Q12" s="34"/>
      <c r="R12" s="34"/>
      <c r="S12" s="34"/>
      <c r="T12" s="35"/>
    </row>
    <row r="13" spans="2:21" x14ac:dyDescent="0.3">
      <c r="B13" s="20">
        <v>8</v>
      </c>
      <c r="C13" s="34" t="s">
        <v>32</v>
      </c>
      <c r="D13" s="23" t="s">
        <v>33</v>
      </c>
      <c r="E13" s="34" t="s">
        <v>34</v>
      </c>
      <c r="F13" s="34" t="s">
        <v>35</v>
      </c>
      <c r="G13" s="34" t="s">
        <v>36</v>
      </c>
      <c r="H13" s="34">
        <v>1</v>
      </c>
      <c r="I13" s="34" t="s">
        <v>168</v>
      </c>
      <c r="J13" s="34" t="s">
        <v>18</v>
      </c>
      <c r="K13" s="34" t="s">
        <v>37</v>
      </c>
      <c r="L13" s="34" t="s">
        <v>32</v>
      </c>
      <c r="M13" s="6">
        <v>10</v>
      </c>
      <c r="N13" s="6">
        <v>10</v>
      </c>
      <c r="O13" s="6">
        <f t="shared" si="0"/>
        <v>10</v>
      </c>
      <c r="P13" s="34">
        <f t="shared" si="1"/>
        <v>5</v>
      </c>
      <c r="Q13" s="34"/>
      <c r="R13" s="34"/>
      <c r="S13" s="34"/>
      <c r="T13" s="35"/>
    </row>
    <row r="14" spans="2:21" x14ac:dyDescent="0.3">
      <c r="B14" s="20">
        <v>9</v>
      </c>
      <c r="C14" s="34" t="s">
        <v>32</v>
      </c>
      <c r="D14" s="23" t="s">
        <v>40</v>
      </c>
      <c r="E14" s="34" t="s">
        <v>34</v>
      </c>
      <c r="F14" s="34" t="s">
        <v>41</v>
      </c>
      <c r="G14" s="34" t="s">
        <v>42</v>
      </c>
      <c r="H14" s="34">
        <v>3</v>
      </c>
      <c r="I14" s="34" t="s">
        <v>169</v>
      </c>
      <c r="J14" s="34" t="s">
        <v>18</v>
      </c>
      <c r="K14" s="34" t="s">
        <v>37</v>
      </c>
      <c r="L14" s="34" t="s">
        <v>32</v>
      </c>
      <c r="M14" s="6">
        <v>10</v>
      </c>
      <c r="N14" s="6">
        <v>10</v>
      </c>
      <c r="O14" s="6">
        <f t="shared" si="0"/>
        <v>30</v>
      </c>
      <c r="P14" s="34">
        <f t="shared" si="1"/>
        <v>15</v>
      </c>
      <c r="Q14" s="34"/>
      <c r="R14" s="34"/>
      <c r="S14" s="34"/>
      <c r="T14" s="35"/>
    </row>
    <row r="15" spans="2:21" x14ac:dyDescent="0.3">
      <c r="B15" s="20">
        <v>11</v>
      </c>
      <c r="C15" s="34" t="s">
        <v>45</v>
      </c>
      <c r="D15" s="23" t="s">
        <v>66</v>
      </c>
      <c r="E15" s="34" t="s">
        <v>47</v>
      </c>
      <c r="F15" s="34" t="s">
        <v>66</v>
      </c>
      <c r="G15" s="34" t="s">
        <v>67</v>
      </c>
      <c r="H15" s="34">
        <v>2</v>
      </c>
      <c r="I15" s="34" t="s">
        <v>170</v>
      </c>
      <c r="J15" s="34" t="s">
        <v>29</v>
      </c>
      <c r="K15" s="34" t="s">
        <v>68</v>
      </c>
      <c r="L15" s="34" t="s">
        <v>45</v>
      </c>
      <c r="M15" s="59">
        <v>20</v>
      </c>
      <c r="N15" s="59">
        <v>20</v>
      </c>
      <c r="O15" s="6">
        <f>N15*H15</f>
        <v>40</v>
      </c>
      <c r="P15" s="34">
        <f>H15*P$4</f>
        <v>10</v>
      </c>
      <c r="Q15" s="34">
        <v>10</v>
      </c>
      <c r="R15" s="34">
        <v>20</v>
      </c>
      <c r="S15" s="59">
        <f>N15*R15</f>
        <v>400</v>
      </c>
      <c r="T15" s="62" t="s">
        <v>111</v>
      </c>
      <c r="U15" s="17" t="s">
        <v>106</v>
      </c>
    </row>
    <row r="16" spans="2:21" x14ac:dyDescent="0.3">
      <c r="B16" s="20">
        <v>10</v>
      </c>
      <c r="C16" s="34" t="s">
        <v>45</v>
      </c>
      <c r="D16" s="23" t="s">
        <v>46</v>
      </c>
      <c r="E16" s="34" t="s">
        <v>47</v>
      </c>
      <c r="F16" s="34" t="s">
        <v>46</v>
      </c>
      <c r="G16" s="34" t="s">
        <v>48</v>
      </c>
      <c r="H16" s="34">
        <v>2</v>
      </c>
      <c r="I16" s="34" t="s">
        <v>171</v>
      </c>
      <c r="J16" s="34" t="s">
        <v>29</v>
      </c>
      <c r="K16" s="34" t="s">
        <v>49</v>
      </c>
      <c r="L16" s="34" t="s">
        <v>45</v>
      </c>
      <c r="M16" s="59">
        <v>30</v>
      </c>
      <c r="N16" s="59">
        <v>30</v>
      </c>
      <c r="O16" s="6">
        <f t="shared" si="0"/>
        <v>60</v>
      </c>
      <c r="P16" s="34">
        <f t="shared" si="1"/>
        <v>10</v>
      </c>
      <c r="Q16" s="34">
        <v>10</v>
      </c>
      <c r="R16" s="34">
        <v>20</v>
      </c>
      <c r="S16" s="59">
        <f>N16*R16</f>
        <v>600</v>
      </c>
      <c r="T16" s="62" t="s">
        <v>110</v>
      </c>
      <c r="U16" t="s">
        <v>106</v>
      </c>
    </row>
    <row r="17" spans="2:21" x14ac:dyDescent="0.3">
      <c r="B17" s="20">
        <v>12</v>
      </c>
      <c r="C17" s="34" t="s">
        <v>45</v>
      </c>
      <c r="D17" s="23" t="s">
        <v>82</v>
      </c>
      <c r="E17" s="34" t="s">
        <v>47</v>
      </c>
      <c r="F17" s="34" t="s">
        <v>82</v>
      </c>
      <c r="G17" s="34" t="s">
        <v>83</v>
      </c>
      <c r="H17" s="34">
        <v>1</v>
      </c>
      <c r="I17" s="34" t="s">
        <v>172</v>
      </c>
      <c r="J17" s="34" t="s">
        <v>29</v>
      </c>
      <c r="K17" s="34" t="s">
        <v>84</v>
      </c>
      <c r="L17" s="34" t="s">
        <v>45</v>
      </c>
      <c r="M17" s="59">
        <v>20</v>
      </c>
      <c r="N17" s="59">
        <v>20</v>
      </c>
      <c r="O17" s="6">
        <f t="shared" si="0"/>
        <v>20</v>
      </c>
      <c r="P17" s="34">
        <f t="shared" si="1"/>
        <v>5</v>
      </c>
      <c r="Q17" s="34">
        <v>10</v>
      </c>
      <c r="R17" s="34">
        <v>10</v>
      </c>
      <c r="S17" s="59">
        <f t="shared" ref="S17:S26" si="2">N17*R17</f>
        <v>200</v>
      </c>
      <c r="T17" s="62" t="s">
        <v>109</v>
      </c>
      <c r="U17" s="17" t="s">
        <v>106</v>
      </c>
    </row>
    <row r="18" spans="2:21" x14ac:dyDescent="0.3">
      <c r="B18" s="20">
        <v>13</v>
      </c>
      <c r="C18" s="34" t="s">
        <v>50</v>
      </c>
      <c r="D18" s="23" t="s">
        <v>50</v>
      </c>
      <c r="E18" s="34" t="s">
        <v>51</v>
      </c>
      <c r="F18" s="34" t="s">
        <v>50</v>
      </c>
      <c r="G18" s="34" t="s">
        <v>52</v>
      </c>
      <c r="H18" s="34">
        <v>1</v>
      </c>
      <c r="I18" s="34" t="s">
        <v>173</v>
      </c>
      <c r="J18" s="34" t="s">
        <v>54</v>
      </c>
      <c r="K18" s="34" t="s">
        <v>53</v>
      </c>
      <c r="L18" s="34" t="s">
        <v>113</v>
      </c>
      <c r="M18" s="59">
        <v>430</v>
      </c>
      <c r="N18" s="59">
        <v>380</v>
      </c>
      <c r="O18" s="6">
        <f t="shared" si="0"/>
        <v>380</v>
      </c>
      <c r="P18" s="34">
        <f t="shared" si="1"/>
        <v>5</v>
      </c>
      <c r="Q18" s="37">
        <v>1</v>
      </c>
      <c r="R18" s="34">
        <v>20</v>
      </c>
      <c r="S18" s="59">
        <f t="shared" si="2"/>
        <v>7600</v>
      </c>
      <c r="T18" s="62" t="s">
        <v>114</v>
      </c>
      <c r="U18" s="17" t="s">
        <v>115</v>
      </c>
    </row>
    <row r="19" spans="2:21" x14ac:dyDescent="0.3">
      <c r="B19" s="52">
        <v>14</v>
      </c>
      <c r="C19" s="37" t="s">
        <v>55</v>
      </c>
      <c r="D19" s="49" t="s">
        <v>55</v>
      </c>
      <c r="E19" s="37" t="s">
        <v>56</v>
      </c>
      <c r="F19" s="37" t="s">
        <v>55</v>
      </c>
      <c r="G19" s="37" t="s">
        <v>57</v>
      </c>
      <c r="H19" s="34">
        <v>1</v>
      </c>
      <c r="I19" s="34" t="s">
        <v>58</v>
      </c>
      <c r="J19" s="34" t="s">
        <v>60</v>
      </c>
      <c r="K19" s="34" t="s">
        <v>59</v>
      </c>
      <c r="L19" s="34" t="s">
        <v>112</v>
      </c>
      <c r="M19" s="59">
        <v>2760</v>
      </c>
      <c r="N19" s="6">
        <v>2340</v>
      </c>
      <c r="O19" s="6">
        <f t="shared" si="0"/>
        <v>2340</v>
      </c>
      <c r="P19" s="34">
        <f t="shared" si="1"/>
        <v>5</v>
      </c>
      <c r="Q19" s="37">
        <v>1</v>
      </c>
      <c r="R19" s="34">
        <v>15</v>
      </c>
      <c r="S19" s="59">
        <f t="shared" si="2"/>
        <v>35100</v>
      </c>
      <c r="T19" s="62" t="s">
        <v>116</v>
      </c>
      <c r="U19" s="17" t="s">
        <v>118</v>
      </c>
    </row>
    <row r="20" spans="2:21" x14ac:dyDescent="0.3">
      <c r="B20" s="52">
        <v>15</v>
      </c>
      <c r="C20" s="37" t="s">
        <v>61</v>
      </c>
      <c r="D20" s="49" t="s">
        <v>61</v>
      </c>
      <c r="E20" s="37" t="s">
        <v>62</v>
      </c>
      <c r="F20" s="37" t="s">
        <v>61</v>
      </c>
      <c r="G20" s="37" t="s">
        <v>63</v>
      </c>
      <c r="H20" s="34">
        <v>1</v>
      </c>
      <c r="I20" s="34" t="s">
        <v>174</v>
      </c>
      <c r="J20" s="34" t="s">
        <v>65</v>
      </c>
      <c r="K20" s="34" t="s">
        <v>64</v>
      </c>
      <c r="L20" s="34" t="s">
        <v>117</v>
      </c>
      <c r="M20" s="59">
        <v>1170</v>
      </c>
      <c r="N20" s="6">
        <v>1170</v>
      </c>
      <c r="O20" s="6">
        <f t="shared" si="0"/>
        <v>1170</v>
      </c>
      <c r="P20" s="34">
        <f t="shared" si="1"/>
        <v>5</v>
      </c>
      <c r="Q20" s="37">
        <v>1</v>
      </c>
      <c r="R20" s="34">
        <v>15</v>
      </c>
      <c r="S20" s="59">
        <f t="shared" si="2"/>
        <v>17550</v>
      </c>
      <c r="T20" s="62" t="s">
        <v>119</v>
      </c>
      <c r="U20" s="17" t="s">
        <v>118</v>
      </c>
    </row>
    <row r="21" spans="2:21" x14ac:dyDescent="0.3">
      <c r="B21" s="52">
        <v>18</v>
      </c>
      <c r="C21" s="48" t="s">
        <v>143</v>
      </c>
      <c r="D21" s="50" t="s">
        <v>143</v>
      </c>
      <c r="E21" s="47" t="s">
        <v>75</v>
      </c>
      <c r="F21" s="47" t="s">
        <v>143</v>
      </c>
      <c r="G21" s="37" t="s">
        <v>142</v>
      </c>
      <c r="H21" s="34">
        <v>1</v>
      </c>
      <c r="I21" s="34" t="s">
        <v>175</v>
      </c>
      <c r="J21" s="34" t="s">
        <v>81</v>
      </c>
      <c r="K21" s="34" t="s">
        <v>80</v>
      </c>
      <c r="L21" s="38" t="s">
        <v>123</v>
      </c>
      <c r="M21" s="59">
        <v>890</v>
      </c>
      <c r="N21" s="6">
        <v>890</v>
      </c>
      <c r="O21" s="6">
        <f>N21*H21</f>
        <v>890</v>
      </c>
      <c r="P21" s="34">
        <f>H21*P$4</f>
        <v>5</v>
      </c>
      <c r="Q21" s="37">
        <v>1</v>
      </c>
      <c r="R21" s="34">
        <v>2</v>
      </c>
      <c r="S21" s="59">
        <f>N21*R21</f>
        <v>1780</v>
      </c>
      <c r="T21" s="62" t="s">
        <v>124</v>
      </c>
      <c r="U21" s="17" t="s">
        <v>106</v>
      </c>
    </row>
    <row r="22" spans="2:21" x14ac:dyDescent="0.3">
      <c r="B22" s="52">
        <v>16</v>
      </c>
      <c r="C22" s="37" t="s">
        <v>160</v>
      </c>
      <c r="D22" s="49" t="s">
        <v>160</v>
      </c>
      <c r="E22" s="37" t="s">
        <v>147</v>
      </c>
      <c r="F22" s="37" t="s">
        <v>160</v>
      </c>
      <c r="G22" s="37" t="s">
        <v>138</v>
      </c>
      <c r="H22" s="34">
        <v>1</v>
      </c>
      <c r="I22" s="34" t="s">
        <v>176</v>
      </c>
      <c r="J22" s="37" t="s">
        <v>159</v>
      </c>
      <c r="K22" s="34" t="s">
        <v>71</v>
      </c>
      <c r="L22" s="34" t="s">
        <v>161</v>
      </c>
      <c r="M22" s="59">
        <v>50</v>
      </c>
      <c r="N22" s="34">
        <v>50</v>
      </c>
      <c r="O22" s="6">
        <f>N22*H22</f>
        <v>50</v>
      </c>
      <c r="P22" s="34">
        <v>10</v>
      </c>
      <c r="Q22" s="34">
        <v>100</v>
      </c>
      <c r="R22" s="34">
        <v>100</v>
      </c>
      <c r="S22" s="59">
        <f t="shared" ref="S22" si="3">N22*R22</f>
        <v>5000</v>
      </c>
      <c r="T22" s="62" t="s">
        <v>148</v>
      </c>
      <c r="U22" s="60" t="s">
        <v>106</v>
      </c>
    </row>
    <row r="23" spans="2:21" x14ac:dyDescent="0.3">
      <c r="B23" s="52">
        <v>17</v>
      </c>
      <c r="C23" s="37" t="s">
        <v>73</v>
      </c>
      <c r="D23" s="49" t="s">
        <v>121</v>
      </c>
      <c r="E23" s="37" t="s">
        <v>75</v>
      </c>
      <c r="F23" s="37" t="s">
        <v>74</v>
      </c>
      <c r="G23" s="37" t="s">
        <v>141</v>
      </c>
      <c r="H23" s="34">
        <v>2</v>
      </c>
      <c r="I23" s="34" t="s">
        <v>76</v>
      </c>
      <c r="J23" s="34" t="s">
        <v>78</v>
      </c>
      <c r="K23" s="34" t="s">
        <v>77</v>
      </c>
      <c r="L23" s="34" t="s">
        <v>73</v>
      </c>
      <c r="M23" s="59">
        <v>4180</v>
      </c>
      <c r="N23" s="6">
        <v>4180</v>
      </c>
      <c r="O23" s="6">
        <f t="shared" si="0"/>
        <v>8360</v>
      </c>
      <c r="P23" s="34">
        <f t="shared" si="1"/>
        <v>10</v>
      </c>
      <c r="Q23" s="37">
        <v>1</v>
      </c>
      <c r="R23" s="34">
        <v>4</v>
      </c>
      <c r="S23" s="59">
        <f t="shared" si="2"/>
        <v>16720</v>
      </c>
      <c r="T23" s="62" t="s">
        <v>122</v>
      </c>
      <c r="U23" s="17" t="s">
        <v>106</v>
      </c>
    </row>
    <row r="24" spans="2:21" x14ac:dyDescent="0.3">
      <c r="B24" s="52">
        <v>19</v>
      </c>
      <c r="C24" s="37" t="s">
        <v>126</v>
      </c>
      <c r="D24" s="49" t="s">
        <v>86</v>
      </c>
      <c r="E24" s="37" t="s">
        <v>87</v>
      </c>
      <c r="F24" s="37" t="s">
        <v>86</v>
      </c>
      <c r="G24" s="37" t="s">
        <v>88</v>
      </c>
      <c r="H24" s="34">
        <v>1</v>
      </c>
      <c r="I24" s="34" t="s">
        <v>177</v>
      </c>
      <c r="J24" s="34" t="s">
        <v>90</v>
      </c>
      <c r="K24" s="34" t="s">
        <v>89</v>
      </c>
      <c r="L24" s="34" t="s">
        <v>85</v>
      </c>
      <c r="M24" s="59">
        <v>100</v>
      </c>
      <c r="N24" s="6">
        <v>100</v>
      </c>
      <c r="O24" s="6">
        <f t="shared" si="0"/>
        <v>100</v>
      </c>
      <c r="P24" s="34">
        <f t="shared" si="1"/>
        <v>5</v>
      </c>
      <c r="Q24" s="37">
        <v>10</v>
      </c>
      <c r="R24" s="34">
        <v>10</v>
      </c>
      <c r="S24" s="59">
        <f t="shared" si="2"/>
        <v>1000</v>
      </c>
      <c r="T24" s="62" t="s">
        <v>127</v>
      </c>
      <c r="U24" s="29" t="s">
        <v>106</v>
      </c>
    </row>
    <row r="25" spans="2:21" x14ac:dyDescent="0.3">
      <c r="B25" s="56">
        <v>20</v>
      </c>
      <c r="C25" s="54" t="s">
        <v>128</v>
      </c>
      <c r="D25" s="55" t="s">
        <v>92</v>
      </c>
      <c r="E25" s="54" t="s">
        <v>93</v>
      </c>
      <c r="F25" s="54" t="s">
        <v>92</v>
      </c>
      <c r="G25" s="54" t="s">
        <v>94</v>
      </c>
      <c r="H25" s="54">
        <v>1</v>
      </c>
      <c r="I25" s="54" t="s">
        <v>178</v>
      </c>
      <c r="J25" s="54" t="s">
        <v>96</v>
      </c>
      <c r="K25" s="54" t="s">
        <v>95</v>
      </c>
      <c r="L25" s="54" t="s">
        <v>91</v>
      </c>
      <c r="M25" s="59">
        <v>840</v>
      </c>
      <c r="N25" s="51">
        <v>840</v>
      </c>
      <c r="O25" s="51">
        <f t="shared" si="0"/>
        <v>840</v>
      </c>
      <c r="P25" s="54">
        <f t="shared" si="1"/>
        <v>5</v>
      </c>
      <c r="Q25" s="54">
        <v>1</v>
      </c>
      <c r="R25" s="54">
        <v>5</v>
      </c>
      <c r="S25" s="59">
        <f t="shared" si="2"/>
        <v>4200</v>
      </c>
      <c r="T25" s="62" t="s">
        <v>129</v>
      </c>
    </row>
    <row r="26" spans="2:21" x14ac:dyDescent="0.3">
      <c r="B26" s="20">
        <v>21</v>
      </c>
      <c r="C26" s="34" t="s">
        <v>131</v>
      </c>
      <c r="D26" s="23" t="s">
        <v>131</v>
      </c>
      <c r="E26" s="34" t="s">
        <v>97</v>
      </c>
      <c r="F26" s="34" t="s">
        <v>131</v>
      </c>
      <c r="G26" s="34" t="s">
        <v>132</v>
      </c>
      <c r="H26" s="34">
        <v>1</v>
      </c>
      <c r="I26" s="34" t="s">
        <v>179</v>
      </c>
      <c r="J26" s="34" t="s">
        <v>99</v>
      </c>
      <c r="K26" s="34" t="s">
        <v>98</v>
      </c>
      <c r="L26" s="34" t="s">
        <v>131</v>
      </c>
      <c r="M26" s="59">
        <v>720</v>
      </c>
      <c r="N26" s="6">
        <v>590</v>
      </c>
      <c r="O26" s="6">
        <f t="shared" si="0"/>
        <v>590</v>
      </c>
      <c r="P26" s="34">
        <f t="shared" si="1"/>
        <v>5</v>
      </c>
      <c r="Q26" s="37">
        <v>1</v>
      </c>
      <c r="R26" s="34">
        <v>10</v>
      </c>
      <c r="S26" s="59">
        <f t="shared" si="2"/>
        <v>5900</v>
      </c>
      <c r="T26" s="62" t="s">
        <v>130</v>
      </c>
      <c r="U26" s="29" t="s">
        <v>106</v>
      </c>
    </row>
    <row r="27" spans="2:21" x14ac:dyDescent="0.3">
      <c r="B27" s="7">
        <v>22</v>
      </c>
      <c r="C27" s="12" t="s">
        <v>11</v>
      </c>
      <c r="D27" s="16" t="s">
        <v>12</v>
      </c>
      <c r="E27" s="12" t="s">
        <v>13</v>
      </c>
      <c r="F27" s="12" t="s">
        <v>14</v>
      </c>
      <c r="G27" s="12" t="s">
        <v>15</v>
      </c>
      <c r="H27" s="12">
        <v>3</v>
      </c>
      <c r="I27" s="12" t="s">
        <v>16</v>
      </c>
      <c r="J27" s="12" t="s">
        <v>18</v>
      </c>
      <c r="K27" s="12" t="s">
        <v>17</v>
      </c>
      <c r="L27" s="12" t="s">
        <v>11</v>
      </c>
      <c r="M27" s="5">
        <v>10</v>
      </c>
      <c r="N27" s="5">
        <v>10</v>
      </c>
      <c r="O27" s="5"/>
      <c r="P27" s="12"/>
      <c r="Q27" s="12"/>
      <c r="R27" s="12"/>
      <c r="S27" s="12"/>
      <c r="T27" s="58"/>
    </row>
    <row r="28" spans="2:21" ht="17.25" thickBot="1" x14ac:dyDescent="0.35">
      <c r="B28" s="19">
        <v>23</v>
      </c>
      <c r="C28" s="30" t="s">
        <v>32</v>
      </c>
      <c r="D28" s="9" t="s">
        <v>12</v>
      </c>
      <c r="E28" s="30" t="s">
        <v>34</v>
      </c>
      <c r="F28" s="30" t="s">
        <v>41</v>
      </c>
      <c r="G28" s="30" t="s">
        <v>42</v>
      </c>
      <c r="H28" s="30">
        <v>4</v>
      </c>
      <c r="I28" s="30" t="s">
        <v>180</v>
      </c>
      <c r="J28" s="30" t="s">
        <v>18</v>
      </c>
      <c r="K28" s="30" t="s">
        <v>37</v>
      </c>
      <c r="L28" s="30" t="s">
        <v>32</v>
      </c>
      <c r="M28" s="15">
        <v>10</v>
      </c>
      <c r="N28" s="15">
        <v>10</v>
      </c>
      <c r="O28" s="15"/>
      <c r="P28" s="30"/>
      <c r="Q28" s="30"/>
      <c r="R28" s="30"/>
      <c r="S28" s="30"/>
      <c r="T28" s="53"/>
    </row>
    <row r="29" spans="2:21" s="60" customFormat="1" x14ac:dyDescent="0.3">
      <c r="B29" s="21"/>
      <c r="C29" s="31" t="s">
        <v>144</v>
      </c>
      <c r="D29" s="31" t="s">
        <v>144</v>
      </c>
      <c r="E29" s="31" t="s">
        <v>145</v>
      </c>
      <c r="F29" s="31" t="s">
        <v>144</v>
      </c>
      <c r="G29" s="63" t="s">
        <v>146</v>
      </c>
      <c r="H29" s="31">
        <v>1</v>
      </c>
      <c r="I29" s="31"/>
      <c r="J29" s="31"/>
      <c r="K29" s="31"/>
      <c r="L29" s="31"/>
      <c r="M29" s="70">
        <v>30</v>
      </c>
      <c r="N29" s="10">
        <v>30</v>
      </c>
      <c r="O29" s="10">
        <f t="shared" ref="O29" si="4">N29*H29</f>
        <v>30</v>
      </c>
      <c r="P29" s="31">
        <f t="shared" ref="P29" si="5">H29*P$4</f>
        <v>5</v>
      </c>
      <c r="Q29" s="63">
        <v>1</v>
      </c>
      <c r="R29" s="31">
        <v>10</v>
      </c>
      <c r="S29" s="70">
        <f t="shared" ref="S29" si="6">N29*R29</f>
        <v>300</v>
      </c>
      <c r="T29" s="72" t="s">
        <v>149</v>
      </c>
    </row>
    <row r="30" spans="2:21" x14ac:dyDescent="0.3">
      <c r="B30" s="20"/>
      <c r="C30" s="34" t="s">
        <v>153</v>
      </c>
      <c r="D30" s="34" t="s">
        <v>153</v>
      </c>
      <c r="E30" s="37" t="s">
        <v>147</v>
      </c>
      <c r="F30" s="34"/>
      <c r="G30" s="34" t="s">
        <v>182</v>
      </c>
      <c r="H30" s="34">
        <v>1</v>
      </c>
      <c r="I30" s="54"/>
      <c r="J30" s="54"/>
      <c r="K30" s="54"/>
      <c r="L30" s="34"/>
      <c r="M30" s="59">
        <v>1670</v>
      </c>
      <c r="N30" s="6">
        <v>1670</v>
      </c>
      <c r="O30" s="6">
        <f t="shared" ref="O30:O31" si="7">N30*H30</f>
        <v>1670</v>
      </c>
      <c r="P30" s="34">
        <f t="shared" ref="P30:P31" si="8">H30*P$4</f>
        <v>5</v>
      </c>
      <c r="Q30" s="37">
        <v>1</v>
      </c>
      <c r="R30" s="34">
        <v>5</v>
      </c>
      <c r="S30" s="59">
        <f t="shared" ref="S30:S31" si="9">N30*R30</f>
        <v>8350</v>
      </c>
      <c r="T30" s="62" t="s">
        <v>181</v>
      </c>
    </row>
    <row r="31" spans="2:21" s="60" customFormat="1" x14ac:dyDescent="0.3">
      <c r="B31" s="20"/>
      <c r="C31" s="37" t="s">
        <v>73</v>
      </c>
      <c r="D31" s="34" t="s">
        <v>183</v>
      </c>
      <c r="E31" s="34" t="s">
        <v>145</v>
      </c>
      <c r="F31" s="34" t="s">
        <v>183</v>
      </c>
      <c r="G31" s="37" t="s">
        <v>184</v>
      </c>
      <c r="H31" s="34">
        <v>2</v>
      </c>
      <c r="I31" s="34"/>
      <c r="J31" s="34"/>
      <c r="K31" s="34"/>
      <c r="L31" s="34"/>
      <c r="M31" s="59">
        <v>290</v>
      </c>
      <c r="N31" s="6">
        <v>290</v>
      </c>
      <c r="O31" s="6">
        <f t="shared" si="7"/>
        <v>580</v>
      </c>
      <c r="P31" s="34">
        <f t="shared" si="8"/>
        <v>10</v>
      </c>
      <c r="Q31" s="37">
        <v>1</v>
      </c>
      <c r="R31" s="34">
        <v>20</v>
      </c>
      <c r="S31" s="59">
        <f t="shared" si="9"/>
        <v>5800</v>
      </c>
      <c r="T31" s="62" t="s">
        <v>185</v>
      </c>
    </row>
    <row r="32" spans="2:21" x14ac:dyDescent="0.3">
      <c r="B32" s="20"/>
      <c r="C32" s="64" t="s">
        <v>189</v>
      </c>
      <c r="D32" s="23"/>
      <c r="E32" s="34" t="s">
        <v>145</v>
      </c>
      <c r="F32" s="34"/>
      <c r="G32" s="34" t="s">
        <v>188</v>
      </c>
      <c r="H32" s="34"/>
      <c r="I32" s="34"/>
      <c r="J32" s="34"/>
      <c r="K32" s="34"/>
      <c r="L32" s="34"/>
      <c r="M32" s="59">
        <v>660</v>
      </c>
      <c r="N32" s="6">
        <v>660</v>
      </c>
      <c r="O32" s="6">
        <f t="shared" ref="O32:O33" si="10">N32*H32</f>
        <v>0</v>
      </c>
      <c r="P32" s="34">
        <v>10</v>
      </c>
      <c r="Q32" s="37">
        <v>1</v>
      </c>
      <c r="R32" s="34">
        <v>4</v>
      </c>
      <c r="S32" s="73">
        <f t="shared" ref="S32:S33" si="11">N32*R32</f>
        <v>2640</v>
      </c>
      <c r="T32" s="62" t="s">
        <v>190</v>
      </c>
    </row>
    <row r="33" spans="2:20" s="60" customFormat="1" ht="17.25" thickBot="1" x14ac:dyDescent="0.35">
      <c r="B33" s="65"/>
      <c r="C33" s="66" t="s">
        <v>191</v>
      </c>
      <c r="D33" s="67"/>
      <c r="E33" s="39" t="s">
        <v>145</v>
      </c>
      <c r="F33" s="39"/>
      <c r="G33" s="68" t="s">
        <v>193</v>
      </c>
      <c r="H33" s="39"/>
      <c r="I33" s="39"/>
      <c r="J33" s="39"/>
      <c r="K33" s="39"/>
      <c r="L33" s="39"/>
      <c r="M33" s="71">
        <v>1200</v>
      </c>
      <c r="N33" s="69">
        <v>1200</v>
      </c>
      <c r="O33" s="69">
        <f t="shared" si="10"/>
        <v>0</v>
      </c>
      <c r="P33" s="39">
        <v>2</v>
      </c>
      <c r="Q33" s="68">
        <v>1</v>
      </c>
      <c r="R33" s="68">
        <v>2</v>
      </c>
      <c r="S33" s="74">
        <f t="shared" si="11"/>
        <v>2400</v>
      </c>
      <c r="T33" s="75" t="s">
        <v>192</v>
      </c>
    </row>
    <row r="34" spans="2:20" x14ac:dyDescent="0.3">
      <c r="O34" s="4">
        <f>SUM(O6:O26)</f>
        <v>15520</v>
      </c>
      <c r="S34" s="4">
        <f>SUM(S6:S33)</f>
        <v>115540</v>
      </c>
    </row>
    <row r="35" spans="2:20" s="1" customFormat="1" x14ac:dyDescent="0.3">
      <c r="B35" s="1" t="s">
        <v>101</v>
      </c>
      <c r="D35" s="2"/>
      <c r="M35" s="61"/>
      <c r="O35" s="26">
        <f>O34*0.1</f>
        <v>1552</v>
      </c>
      <c r="Q35" s="18"/>
      <c r="S35" s="26">
        <f>S34*0.1</f>
        <v>11554</v>
      </c>
    </row>
    <row r="36" spans="2:20" x14ac:dyDescent="0.3">
      <c r="O36" s="28">
        <f>O34+O35</f>
        <v>17072</v>
      </c>
      <c r="S36" s="28">
        <f>S34+S35</f>
        <v>127094</v>
      </c>
    </row>
  </sheetData>
  <autoFilter ref="B5:L5"/>
  <sortState ref="B6:R14">
    <sortCondition ref="B6:B14"/>
  </sortState>
  <phoneticPr fontId="19" type="noConversion"/>
  <pageMargins left="0.75" right="0.75" top="1" bottom="1" header="0.5" footer="0.5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workbookViewId="0">
      <selection activeCell="A8" sqref="A8:XFD8"/>
    </sheetView>
  </sheetViews>
  <sheetFormatPr defaultRowHeight="16.5" x14ac:dyDescent="0.3"/>
  <cols>
    <col min="1" max="1" width="2.25" customWidth="1"/>
    <col min="2" max="2" width="4.375" bestFit="1" customWidth="1"/>
    <col min="3" max="4" width="13.5" bestFit="1" customWidth="1"/>
    <col min="5" max="5" width="9.25" bestFit="1" customWidth="1"/>
    <col min="6" max="6" width="13.5" bestFit="1" customWidth="1"/>
    <col min="7" max="7" width="56.75" customWidth="1"/>
    <col min="8" max="8" width="5.5" bestFit="1" customWidth="1"/>
    <col min="9" max="9" width="14.625" bestFit="1" customWidth="1"/>
    <col min="10" max="10" width="9.125" bestFit="1" customWidth="1"/>
    <col min="11" max="11" width="7.75" bestFit="1" customWidth="1"/>
    <col min="12" max="12" width="13.5" bestFit="1" customWidth="1"/>
    <col min="13" max="13" width="10.125" bestFit="1" customWidth="1"/>
    <col min="14" max="14" width="7.375" bestFit="1" customWidth="1"/>
    <col min="15" max="15" width="9.25" bestFit="1" customWidth="1"/>
    <col min="16" max="16" width="6.5" bestFit="1" customWidth="1"/>
    <col min="17" max="18" width="9.25" bestFit="1" customWidth="1"/>
    <col min="19" max="19" width="13.125" bestFit="1" customWidth="1"/>
  </cols>
  <sheetData>
    <row r="2" spans="2:20" ht="17.25" thickBot="1" x14ac:dyDescent="0.35"/>
    <row r="3" spans="2:20" s="40" customFormat="1" ht="17.25" thickBot="1" x14ac:dyDescent="0.35">
      <c r="B3" s="33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10</v>
      </c>
      <c r="K3" s="36" t="s">
        <v>8</v>
      </c>
      <c r="L3" s="13" t="s">
        <v>9</v>
      </c>
      <c r="M3" s="33" t="s">
        <v>102</v>
      </c>
      <c r="N3" s="36" t="s">
        <v>125</v>
      </c>
      <c r="O3" s="36" t="s">
        <v>107</v>
      </c>
      <c r="P3" s="36" t="s">
        <v>104</v>
      </c>
      <c r="Q3" s="36" t="s">
        <v>103</v>
      </c>
      <c r="R3" s="36" t="s">
        <v>137</v>
      </c>
      <c r="S3" s="27" t="s">
        <v>108</v>
      </c>
    </row>
    <row r="4" spans="2:20" s="40" customFormat="1" x14ac:dyDescent="0.3">
      <c r="B4" s="14">
        <v>16</v>
      </c>
      <c r="C4" s="38" t="s">
        <v>139</v>
      </c>
      <c r="D4" s="8" t="s">
        <v>120</v>
      </c>
      <c r="E4" s="38" t="s">
        <v>140</v>
      </c>
      <c r="F4" s="38" t="s">
        <v>69</v>
      </c>
      <c r="G4" s="38" t="s">
        <v>138</v>
      </c>
      <c r="H4" s="34">
        <v>1</v>
      </c>
      <c r="I4" s="34" t="s">
        <v>70</v>
      </c>
      <c r="J4" s="34" t="s">
        <v>72</v>
      </c>
      <c r="K4" s="34" t="s">
        <v>71</v>
      </c>
      <c r="L4" s="11" t="s">
        <v>120</v>
      </c>
      <c r="M4" s="25">
        <v>120</v>
      </c>
      <c r="N4" s="6">
        <f t="shared" ref="N4" si="0">M4*H4</f>
        <v>120</v>
      </c>
      <c r="O4" s="34">
        <f t="shared" ref="O4" ca="1" si="1">H4*O$4</f>
        <v>5</v>
      </c>
      <c r="P4" s="12"/>
      <c r="Q4" s="12"/>
      <c r="R4" s="5">
        <f t="shared" ref="R4" si="2">M4*Q4</f>
        <v>0</v>
      </c>
      <c r="S4" s="35"/>
    </row>
    <row r="5" spans="2:20" x14ac:dyDescent="0.3">
      <c r="C5" s="40" t="s">
        <v>161</v>
      </c>
      <c r="D5" s="40" t="s">
        <v>161</v>
      </c>
      <c r="E5" t="s">
        <v>150</v>
      </c>
      <c r="F5" s="40" t="s">
        <v>161</v>
      </c>
      <c r="G5" s="37" t="s">
        <v>138</v>
      </c>
      <c r="H5">
        <v>1</v>
      </c>
      <c r="I5" s="34" t="s">
        <v>70</v>
      </c>
      <c r="J5" s="46" t="s">
        <v>159</v>
      </c>
      <c r="K5" s="34" t="s">
        <v>71</v>
      </c>
      <c r="L5" s="40" t="s">
        <v>161</v>
      </c>
      <c r="M5">
        <v>50</v>
      </c>
      <c r="P5">
        <v>100</v>
      </c>
      <c r="S5" t="s">
        <v>148</v>
      </c>
    </row>
    <row r="7" spans="2:20" s="40" customFormat="1" x14ac:dyDescent="0.3">
      <c r="B7" s="20">
        <v>18</v>
      </c>
      <c r="C7" s="41" t="s">
        <v>143</v>
      </c>
      <c r="D7" s="41" t="s">
        <v>143</v>
      </c>
      <c r="E7" s="38" t="s">
        <v>75</v>
      </c>
      <c r="F7" s="41" t="s">
        <v>143</v>
      </c>
      <c r="G7" s="38" t="s">
        <v>142</v>
      </c>
      <c r="H7" s="34">
        <v>1</v>
      </c>
      <c r="I7" s="38" t="s">
        <v>79</v>
      </c>
      <c r="J7" s="34" t="s">
        <v>81</v>
      </c>
      <c r="K7" s="34" t="s">
        <v>80</v>
      </c>
      <c r="L7" s="11" t="s">
        <v>123</v>
      </c>
      <c r="M7" s="25">
        <v>720</v>
      </c>
      <c r="N7" s="6">
        <f t="shared" ref="N7" si="3">M7*H7</f>
        <v>720</v>
      </c>
      <c r="O7" s="34">
        <f t="shared" ref="O7" ca="1" si="4">H7*O$4</f>
        <v>5</v>
      </c>
      <c r="P7" s="37">
        <v>1</v>
      </c>
      <c r="Q7" s="34">
        <v>10</v>
      </c>
      <c r="R7" s="6">
        <f t="shared" ref="R7" si="5">M7*Q7</f>
        <v>7200</v>
      </c>
      <c r="S7" s="35" t="s">
        <v>124</v>
      </c>
      <c r="T7" s="40" t="s">
        <v>106</v>
      </c>
    </row>
    <row r="8" spans="2:20" x14ac:dyDescent="0.3">
      <c r="C8" t="s">
        <v>144</v>
      </c>
      <c r="D8" s="40" t="s">
        <v>144</v>
      </c>
      <c r="E8" t="s">
        <v>145</v>
      </c>
      <c r="F8" s="40" t="s">
        <v>144</v>
      </c>
      <c r="G8" s="38" t="s">
        <v>146</v>
      </c>
      <c r="H8" s="34">
        <v>1</v>
      </c>
      <c r="M8" s="25">
        <v>30</v>
      </c>
      <c r="N8" s="6">
        <f t="shared" ref="N8" si="6">M8*H8</f>
        <v>30</v>
      </c>
      <c r="O8" s="34">
        <f t="shared" ref="O8" ca="1" si="7">H8*O$4</f>
        <v>5</v>
      </c>
      <c r="P8" s="37">
        <v>1</v>
      </c>
      <c r="Q8" s="34">
        <v>10</v>
      </c>
      <c r="R8" s="6">
        <f t="shared" ref="R8" si="8">M8*Q8</f>
        <v>300</v>
      </c>
      <c r="S8" t="s">
        <v>149</v>
      </c>
    </row>
    <row r="10" spans="2:20" s="60" customFormat="1" x14ac:dyDescent="0.3">
      <c r="B10" s="52">
        <v>17</v>
      </c>
      <c r="C10" s="37" t="s">
        <v>73</v>
      </c>
      <c r="D10" s="49" t="s">
        <v>121</v>
      </c>
      <c r="E10" s="37" t="s">
        <v>75</v>
      </c>
      <c r="F10" s="37" t="s">
        <v>74</v>
      </c>
      <c r="G10" s="37" t="s">
        <v>141</v>
      </c>
      <c r="H10" s="34">
        <v>2</v>
      </c>
      <c r="I10" s="34" t="s">
        <v>76</v>
      </c>
      <c r="J10" s="34" t="s">
        <v>78</v>
      </c>
      <c r="K10" s="34" t="s">
        <v>77</v>
      </c>
      <c r="L10" s="34" t="s">
        <v>73</v>
      </c>
      <c r="M10" s="6">
        <v>3690</v>
      </c>
      <c r="N10" s="6">
        <f t="shared" ref="N10" si="9">M10*H10</f>
        <v>7380</v>
      </c>
      <c r="O10" s="34">
        <f t="shared" ref="O10" ca="1" si="10">H10*O$4</f>
        <v>10</v>
      </c>
      <c r="P10" s="37">
        <v>1</v>
      </c>
      <c r="Q10" s="34">
        <v>20</v>
      </c>
      <c r="R10" s="6">
        <f t="shared" ref="R10" si="11">M10*Q10</f>
        <v>73800</v>
      </c>
      <c r="S10" s="35" t="s">
        <v>122</v>
      </c>
      <c r="T10" s="60" t="s">
        <v>106</v>
      </c>
    </row>
    <row r="11" spans="2:20" x14ac:dyDescent="0.3">
      <c r="C11" s="37" t="s">
        <v>73</v>
      </c>
      <c r="D11" t="s">
        <v>183</v>
      </c>
      <c r="E11" s="60" t="s">
        <v>145</v>
      </c>
      <c r="F11" s="60" t="s">
        <v>183</v>
      </c>
      <c r="G11" s="37" t="s">
        <v>184</v>
      </c>
      <c r="H11" s="34">
        <v>2</v>
      </c>
      <c r="M11" s="6">
        <v>290</v>
      </c>
      <c r="N11" s="6">
        <f t="shared" ref="N11" si="12">M11*H11</f>
        <v>580</v>
      </c>
      <c r="O11" s="34">
        <f t="shared" ref="O11" ca="1" si="13">H11*O$4</f>
        <v>10</v>
      </c>
      <c r="P11" s="37">
        <v>1</v>
      </c>
      <c r="Q11" s="34">
        <v>20</v>
      </c>
      <c r="R11" s="6">
        <f t="shared" ref="R11" si="14">M11*Q11</f>
        <v>5800</v>
      </c>
      <c r="S11" s="46" t="s">
        <v>185</v>
      </c>
    </row>
    <row r="14" spans="2:20" x14ac:dyDescent="0.3">
      <c r="C14" t="s">
        <v>151</v>
      </c>
      <c r="G14" t="s">
        <v>156</v>
      </c>
      <c r="M14" s="25">
        <v>310</v>
      </c>
      <c r="N14" s="6">
        <f t="shared" ref="N14" si="15">M14*H14</f>
        <v>0</v>
      </c>
      <c r="O14" s="34">
        <f t="shared" ref="O14" ca="1" si="16">H14*O$4</f>
        <v>5</v>
      </c>
      <c r="P14" s="37">
        <v>1</v>
      </c>
      <c r="Q14" s="34">
        <v>10</v>
      </c>
      <c r="R14" s="6">
        <f t="shared" ref="R14" si="17">M14*Q14</f>
        <v>3100</v>
      </c>
    </row>
    <row r="15" spans="2:20" x14ac:dyDescent="0.3">
      <c r="B15" s="42"/>
      <c r="C15" s="42" t="s">
        <v>152</v>
      </c>
      <c r="D15" s="42"/>
      <c r="E15" s="42"/>
      <c r="F15" s="42"/>
      <c r="G15" s="42" t="s">
        <v>157</v>
      </c>
      <c r="H15" s="42"/>
      <c r="I15" s="42"/>
      <c r="J15" s="42"/>
      <c r="K15" s="42"/>
      <c r="L15" s="42"/>
      <c r="M15" s="43">
        <v>20</v>
      </c>
      <c r="N15" s="44">
        <f t="shared" ref="N15" si="18">M15*H15</f>
        <v>0</v>
      </c>
      <c r="O15" s="45">
        <f t="shared" ref="O15" ca="1" si="19">H15*O$4</f>
        <v>5</v>
      </c>
      <c r="P15" s="45">
        <v>100</v>
      </c>
      <c r="Q15" s="45">
        <v>10</v>
      </c>
      <c r="R15" s="44">
        <f t="shared" ref="R15" si="20">M15*Q15</f>
        <v>200</v>
      </c>
      <c r="S15" s="42"/>
      <c r="T15" s="42" t="s">
        <v>158</v>
      </c>
    </row>
    <row r="16" spans="2:20" x14ac:dyDescent="0.3">
      <c r="C16" t="s">
        <v>153</v>
      </c>
      <c r="G16" t="s">
        <v>154</v>
      </c>
      <c r="M16" s="25">
        <v>1670</v>
      </c>
      <c r="N16" s="6">
        <f t="shared" ref="N16" si="21">M16*H16</f>
        <v>0</v>
      </c>
      <c r="O16" s="34">
        <f t="shared" ref="O16" ca="1" si="22">H16*O$4</f>
        <v>5</v>
      </c>
      <c r="P16" s="37">
        <v>1</v>
      </c>
      <c r="Q16" s="34">
        <v>5</v>
      </c>
      <c r="R16" s="6">
        <f t="shared" ref="R16" si="23">M16*Q16</f>
        <v>8350</v>
      </c>
      <c r="S16" t="s">
        <v>155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Plasma_LF_Gen_MCU_SCH_V1.0_2018</vt:lpstr>
      <vt:lpstr>Device compare</vt:lpstr>
      <vt:lpstr>Plasma_LF_Gen_MCU_SCH_V1.0_2018!_FilterDatabase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2018-02-20T14:20:30Z</dcterms:created>
  <dcterms:modified xsi:type="dcterms:W3CDTF">2018-02-21T15:36:30Z</dcterms:modified>
</cp:coreProperties>
</file>