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Backup\Plasma_RF_Generator\1_Schematic\Build V1.0\"/>
    </mc:Choice>
  </mc:AlternateContent>
  <xr:revisionPtr revIDLastSave="0" documentId="13_ncr:1_{436C0858-3A64-4585-9C3F-0344B9B83116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LT1210" sheetId="1" r:id="rId1"/>
    <sheet name="AD805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1" i="2" l="1"/>
  <c r="R11" i="2"/>
  <c r="S10" i="2"/>
  <c r="R10" i="2"/>
  <c r="H11" i="2"/>
  <c r="S9" i="2"/>
  <c r="R9" i="2"/>
  <c r="S8" i="2"/>
  <c r="R8" i="2"/>
  <c r="S6" i="2"/>
  <c r="R6" i="2"/>
  <c r="H6" i="2"/>
  <c r="N24" i="1" l="1"/>
  <c r="M24" i="1"/>
  <c r="N23" i="1"/>
  <c r="M23" i="1"/>
  <c r="S24" i="1"/>
  <c r="S23" i="1"/>
  <c r="S22" i="1"/>
  <c r="S21" i="1"/>
  <c r="G4" i="1"/>
  <c r="N22" i="1"/>
  <c r="M22" i="1"/>
  <c r="N21" i="1"/>
  <c r="M21" i="1"/>
  <c r="H16" i="1"/>
  <c r="H15" i="1"/>
  <c r="H14" i="1"/>
  <c r="H13" i="1"/>
  <c r="H12" i="1"/>
  <c r="H11" i="1"/>
  <c r="H10" i="1"/>
  <c r="Q16" i="1"/>
  <c r="P16" i="1"/>
  <c r="F4" i="1"/>
  <c r="Q15" i="1"/>
  <c r="P15" i="1"/>
  <c r="Q14" i="1"/>
  <c r="P14" i="1"/>
  <c r="E4" i="1"/>
  <c r="C4" i="1"/>
  <c r="D4" i="1"/>
  <c r="Q10" i="1"/>
  <c r="P10" i="1"/>
  <c r="Q12" i="1"/>
  <c r="Q11" i="1"/>
  <c r="Q9" i="1"/>
  <c r="P12" i="1"/>
  <c r="P11" i="1"/>
  <c r="P9" i="1"/>
  <c r="Q13" i="1"/>
  <c r="P13" i="1"/>
  <c r="H9" i="1"/>
</calcChain>
</file>

<file path=xl/sharedStrings.xml><?xml version="1.0" encoding="utf-8"?>
<sst xmlns="http://schemas.openxmlformats.org/spreadsheetml/2006/main" count="124" uniqueCount="54">
  <si>
    <t>Origin</t>
    <phoneticPr fontId="1" type="noConversion"/>
  </si>
  <si>
    <t>Source</t>
    <phoneticPr fontId="1" type="noConversion"/>
  </si>
  <si>
    <t>Vrms</t>
    <phoneticPr fontId="1" type="noConversion"/>
  </si>
  <si>
    <t>Vpp</t>
    <phoneticPr fontId="1" type="noConversion"/>
  </si>
  <si>
    <t>Gain</t>
    <phoneticPr fontId="1" type="noConversion"/>
  </si>
  <si>
    <t>R6</t>
    <phoneticPr fontId="1" type="noConversion"/>
  </si>
  <si>
    <t>10K</t>
    <phoneticPr fontId="1" type="noConversion"/>
  </si>
  <si>
    <t>C5</t>
    <phoneticPr fontId="1" type="noConversion"/>
  </si>
  <si>
    <t>0.1nF</t>
    <phoneticPr fontId="1" type="noConversion"/>
  </si>
  <si>
    <t>C6</t>
    <phoneticPr fontId="1" type="noConversion"/>
  </si>
  <si>
    <t>R4</t>
    <phoneticPr fontId="1" type="noConversion"/>
  </si>
  <si>
    <t>R7</t>
    <phoneticPr fontId="1" type="noConversion"/>
  </si>
  <si>
    <t>10nF</t>
    <phoneticPr fontId="1" type="noConversion"/>
  </si>
  <si>
    <t>Freq</t>
    <phoneticPr fontId="1" type="noConversion"/>
  </si>
  <si>
    <t>MHz</t>
    <phoneticPr fontId="1" type="noConversion"/>
  </si>
  <si>
    <t>NC</t>
    <phoneticPr fontId="1" type="noConversion"/>
  </si>
  <si>
    <t>C</t>
    <phoneticPr fontId="1" type="noConversion"/>
  </si>
  <si>
    <t>pF</t>
    <phoneticPr fontId="1" type="noConversion"/>
  </si>
  <si>
    <t>20pF</t>
    <phoneticPr fontId="1" type="noConversion"/>
  </si>
  <si>
    <t>1nF</t>
    <phoneticPr fontId="1" type="noConversion"/>
  </si>
  <si>
    <t>R15</t>
    <phoneticPr fontId="1" type="noConversion"/>
  </si>
  <si>
    <t>R13</t>
    <phoneticPr fontId="1" type="noConversion"/>
  </si>
  <si>
    <r>
      <t>Load = 51</t>
    </r>
    <r>
      <rPr>
        <b/>
        <sz val="11"/>
        <color theme="1"/>
        <rFont val="맑은 고딕"/>
        <family val="3"/>
        <charset val="129"/>
      </rPr>
      <t>Ω w/o Trans</t>
    </r>
    <phoneticPr fontId="1" type="noConversion"/>
  </si>
  <si>
    <r>
      <t>Load = 51</t>
    </r>
    <r>
      <rPr>
        <b/>
        <sz val="11"/>
        <color theme="1"/>
        <rFont val="맑은 고딕"/>
        <family val="3"/>
        <charset val="129"/>
      </rPr>
      <t>Ω w/ Trans</t>
    </r>
    <phoneticPr fontId="1" type="noConversion"/>
  </si>
  <si>
    <t>Tune1</t>
    <phoneticPr fontId="1" type="noConversion"/>
  </si>
  <si>
    <t>R14</t>
    <phoneticPr fontId="1" type="noConversion"/>
  </si>
  <si>
    <t>C39</t>
    <phoneticPr fontId="1" type="noConversion"/>
  </si>
  <si>
    <t>Trans</t>
    <phoneticPr fontId="1" type="noConversion"/>
  </si>
  <si>
    <t>6T:6T</t>
    <phoneticPr fontId="1" type="noConversion"/>
  </si>
  <si>
    <t>Vin[V] - TP1</t>
    <phoneticPr fontId="1" type="noConversion"/>
  </si>
  <si>
    <t>Vout[V] - RFIN</t>
    <phoneticPr fontId="1" type="noConversion"/>
  </si>
  <si>
    <t>Vout[V] - T4-3pin</t>
    <phoneticPr fontId="1" type="noConversion"/>
  </si>
  <si>
    <t>Vout[V] - T4-4pin</t>
    <phoneticPr fontId="1" type="noConversion"/>
  </si>
  <si>
    <t>2T:2T</t>
    <phoneticPr fontId="1" type="noConversion"/>
  </si>
  <si>
    <t>T4-3/T4-4</t>
    <phoneticPr fontId="1" type="noConversion"/>
  </si>
  <si>
    <t>Tune2</t>
    <phoneticPr fontId="1" type="noConversion"/>
  </si>
  <si>
    <t>Trans tune비가 높으면 출력 파형이 비대칭이 됨</t>
    <phoneticPr fontId="1" type="noConversion"/>
  </si>
  <si>
    <t>LT1210 Stage tune - MIS-PEN Sch</t>
    <phoneticPr fontId="1" type="noConversion"/>
  </si>
  <si>
    <t>C17</t>
    <phoneticPr fontId="1" type="noConversion"/>
  </si>
  <si>
    <t>100nF</t>
    <phoneticPr fontId="1" type="noConversion"/>
  </si>
  <si>
    <t>R31</t>
    <phoneticPr fontId="1" type="noConversion"/>
  </si>
  <si>
    <t>R32</t>
    <phoneticPr fontId="1" type="noConversion"/>
  </si>
  <si>
    <t>2.7K</t>
    <phoneticPr fontId="1" type="noConversion"/>
  </si>
  <si>
    <t>Vcc=5V</t>
    <phoneticPr fontId="1" type="noConversion"/>
  </si>
  <si>
    <r>
      <t>R34[K</t>
    </r>
    <r>
      <rPr>
        <sz val="11"/>
        <color theme="1"/>
        <rFont val="맑은 고딕"/>
        <family val="3"/>
        <charset val="129"/>
      </rPr>
      <t>Ω</t>
    </r>
    <r>
      <rPr>
        <sz val="11"/>
        <color theme="1"/>
        <rFont val="맑은 고딕"/>
        <family val="2"/>
      </rPr>
      <t>]</t>
    </r>
    <phoneticPr fontId="1" type="noConversion"/>
  </si>
  <si>
    <t>R33[KΩ]</t>
    <phoneticPr fontId="1" type="noConversion"/>
  </si>
  <si>
    <t>Vin[V] - C17</t>
    <phoneticPr fontId="1" type="noConversion"/>
  </si>
  <si>
    <t>Vout[V] - RF_QR</t>
    <phoneticPr fontId="1" type="noConversion"/>
  </si>
  <si>
    <t>C19</t>
    <phoneticPr fontId="1" type="noConversion"/>
  </si>
  <si>
    <t>C20</t>
    <phoneticPr fontId="1" type="noConversion"/>
  </si>
  <si>
    <t>1uF</t>
    <phoneticPr fontId="1" type="noConversion"/>
  </si>
  <si>
    <t>AMP feedback path에 Cap 필요 - Cap이 없는 경우 Vin의 DC 2.5V가 증폭되어 12V sturation됨.</t>
    <phoneticPr fontId="1" type="noConversion"/>
  </si>
  <si>
    <t>R35</t>
    <phoneticPr fontId="1" type="noConversion"/>
  </si>
  <si>
    <t>R36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</si>
</sst>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"/>
  </numFmts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3" borderId="0" xfId="0" applyFill="1"/>
    <xf numFmtId="2" fontId="0" fillId="3" borderId="0" xfId="0" applyNumberFormat="1" applyFill="1"/>
    <xf numFmtId="0" fontId="0" fillId="0" borderId="1" xfId="0" applyBorder="1"/>
    <xf numFmtId="0" fontId="0" fillId="0" borderId="1" xfId="0" applyBorder="1" applyAlignment="1">
      <alignment horizontal="center"/>
    </xf>
    <xf numFmtId="178" fontId="0" fillId="0" borderId="1" xfId="0" applyNumberFormat="1" applyBorder="1"/>
    <xf numFmtId="2" fontId="0" fillId="0" borderId="1" xfId="0" applyNumberFormat="1" applyBorder="1"/>
    <xf numFmtId="0" fontId="2" fillId="0" borderId="4" xfId="0" applyFont="1" applyBorder="1" applyAlignment="1">
      <alignment horizontal="center"/>
    </xf>
    <xf numFmtId="0" fontId="0" fillId="0" borderId="6" xfId="0" applyBorder="1"/>
    <xf numFmtId="178" fontId="0" fillId="0" borderId="7" xfId="0" applyNumberFormat="1" applyBorder="1"/>
    <xf numFmtId="0" fontId="0" fillId="2" borderId="8" xfId="0" applyFill="1" applyBorder="1"/>
    <xf numFmtId="0" fontId="0" fillId="2" borderId="9" xfId="0" applyFill="1" applyBorder="1" applyAlignment="1">
      <alignment horizontal="center"/>
    </xf>
    <xf numFmtId="0" fontId="0" fillId="2" borderId="9" xfId="0" applyFill="1" applyBorder="1"/>
    <xf numFmtId="178" fontId="0" fillId="2" borderId="9" xfId="0" applyNumberFormat="1" applyFill="1" applyBorder="1"/>
    <xf numFmtId="2" fontId="0" fillId="2" borderId="9" xfId="0" applyNumberFormat="1" applyFill="1" applyBorder="1"/>
    <xf numFmtId="178" fontId="0" fillId="2" borderId="10" xfId="0" applyNumberFormat="1" applyFill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3" borderId="14" xfId="0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178" fontId="0" fillId="3" borderId="2" xfId="0" applyNumberFormat="1" applyFill="1" applyBorder="1"/>
    <xf numFmtId="2" fontId="0" fillId="3" borderId="2" xfId="0" applyNumberFormat="1" applyFill="1" applyBorder="1"/>
    <xf numFmtId="178" fontId="0" fillId="3" borderId="15" xfId="0" applyNumberFormat="1" applyFill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0" fontId="0" fillId="0" borderId="8" xfId="0" applyBorder="1"/>
    <xf numFmtId="0" fontId="2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0" xfId="0" applyFont="1" applyFill="1" applyBorder="1" applyAlignment="1">
      <alignment horizontal="center" vertical="center"/>
    </xf>
    <xf numFmtId="2" fontId="0" fillId="0" borderId="7" xfId="0" applyNumberFormat="1" applyBorder="1"/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4" xfId="0" applyFill="1" applyBorder="1"/>
    <xf numFmtId="178" fontId="0" fillId="3" borderId="4" xfId="0" applyNumberFormat="1" applyFill="1" applyBorder="1"/>
    <xf numFmtId="2" fontId="0" fillId="3" borderId="5" xfId="0" applyNumberFormat="1" applyFill="1" applyBorder="1"/>
    <xf numFmtId="2" fontId="0" fillId="2" borderId="10" xfId="0" applyNumberFormat="1" applyFill="1" applyBorder="1"/>
    <xf numFmtId="178" fontId="0" fillId="0" borderId="2" xfId="0" applyNumberFormat="1" applyFill="1" applyBorder="1"/>
    <xf numFmtId="178" fontId="0" fillId="0" borderId="15" xfId="0" applyNumberFormat="1" applyFill="1" applyBorder="1"/>
    <xf numFmtId="178" fontId="0" fillId="0" borderId="0" xfId="0" applyNumberFormat="1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25"/>
  <sheetViews>
    <sheetView workbookViewId="0">
      <selection activeCell="I4" sqref="I4"/>
    </sheetView>
  </sheetViews>
  <sheetFormatPr defaultRowHeight="17.399999999999999" x14ac:dyDescent="0.4"/>
  <sheetData>
    <row r="2" spans="1:17" x14ac:dyDescent="0.4">
      <c r="B2" t="s">
        <v>13</v>
      </c>
      <c r="C2">
        <v>14</v>
      </c>
      <c r="D2">
        <v>14</v>
      </c>
      <c r="E2">
        <v>14</v>
      </c>
      <c r="F2">
        <v>4</v>
      </c>
      <c r="G2">
        <v>4</v>
      </c>
      <c r="H2" s="3" t="s">
        <v>14</v>
      </c>
    </row>
    <row r="3" spans="1:17" x14ac:dyDescent="0.4">
      <c r="B3" t="s">
        <v>16</v>
      </c>
      <c r="C3">
        <v>1000</v>
      </c>
      <c r="D3">
        <v>100</v>
      </c>
      <c r="E3">
        <v>20</v>
      </c>
      <c r="F3">
        <v>10000</v>
      </c>
      <c r="G3">
        <v>100000</v>
      </c>
      <c r="H3" s="3" t="s">
        <v>17</v>
      </c>
    </row>
    <row r="4" spans="1:17" s="3" customFormat="1" x14ac:dyDescent="0.4">
      <c r="C4" s="3">
        <f>1/(2*3.14*C2*C3/1000000)</f>
        <v>11.373976342129209</v>
      </c>
      <c r="D4" s="3">
        <f>1/(2*3.14*D2*D3/1000000)</f>
        <v>113.7397634212921</v>
      </c>
      <c r="E4" s="3">
        <f>1/(2*3.14*E2*E3/1000000)</f>
        <v>568.69881710646041</v>
      </c>
      <c r="F4" s="3">
        <f>1/(2*3.14*F2*F3/1000000)</f>
        <v>3.9808917197452232</v>
      </c>
      <c r="G4" s="3">
        <f>1/(2*3.14*G2*G3/1000000)</f>
        <v>0.39808917197452232</v>
      </c>
    </row>
    <row r="5" spans="1:17" s="3" customFormat="1" x14ac:dyDescent="0.4">
      <c r="A5" s="4" t="s">
        <v>37</v>
      </c>
    </row>
    <row r="6" spans="1:17" s="3" customFormat="1" ht="18" thickBot="1" x14ac:dyDescent="0.45"/>
    <row r="7" spans="1:17" s="3" customFormat="1" ht="18" thickBot="1" x14ac:dyDescent="0.45">
      <c r="B7" s="4" t="s">
        <v>22</v>
      </c>
      <c r="C7" s="4"/>
      <c r="K7" s="20" t="s">
        <v>1</v>
      </c>
      <c r="L7" s="21" t="s">
        <v>29</v>
      </c>
      <c r="M7" s="21"/>
      <c r="N7" s="21" t="s">
        <v>30</v>
      </c>
      <c r="O7" s="21"/>
      <c r="P7" s="21" t="s">
        <v>4</v>
      </c>
      <c r="Q7" s="22"/>
    </row>
    <row r="8" spans="1:17" s="3" customFormat="1" ht="18" thickBot="1" x14ac:dyDescent="0.45">
      <c r="B8" s="20"/>
      <c r="C8" s="29" t="s">
        <v>5</v>
      </c>
      <c r="D8" s="29" t="s">
        <v>7</v>
      </c>
      <c r="E8" s="29" t="s">
        <v>9</v>
      </c>
      <c r="F8" s="29" t="s">
        <v>10</v>
      </c>
      <c r="G8" s="29" t="s">
        <v>11</v>
      </c>
      <c r="H8" s="29" t="s">
        <v>4</v>
      </c>
      <c r="I8" s="29" t="s">
        <v>20</v>
      </c>
      <c r="J8" s="29" t="s">
        <v>21</v>
      </c>
      <c r="K8" s="29" t="s">
        <v>3</v>
      </c>
      <c r="L8" s="29" t="s">
        <v>3</v>
      </c>
      <c r="M8" s="29" t="s">
        <v>2</v>
      </c>
      <c r="N8" s="29" t="s">
        <v>3</v>
      </c>
      <c r="O8" s="29" t="s">
        <v>2</v>
      </c>
      <c r="P8" s="29" t="s">
        <v>3</v>
      </c>
      <c r="Q8" s="30" t="s">
        <v>2</v>
      </c>
    </row>
    <row r="9" spans="1:17" x14ac:dyDescent="0.4">
      <c r="B9" s="23" t="s">
        <v>0</v>
      </c>
      <c r="C9" s="24" t="s">
        <v>6</v>
      </c>
      <c r="D9" s="24" t="s">
        <v>8</v>
      </c>
      <c r="E9" s="24" t="s">
        <v>12</v>
      </c>
      <c r="F9" s="24">
        <v>680</v>
      </c>
      <c r="G9" s="24">
        <v>680</v>
      </c>
      <c r="H9" s="24">
        <f>1+F9/G9</f>
        <v>2</v>
      </c>
      <c r="I9" s="24" t="s">
        <v>15</v>
      </c>
      <c r="J9" s="24">
        <v>51</v>
      </c>
      <c r="K9" s="25">
        <v>1</v>
      </c>
      <c r="L9" s="26"/>
      <c r="M9" s="26"/>
      <c r="N9" s="26">
        <v>2</v>
      </c>
      <c r="O9" s="27">
        <v>0.65500000000000003</v>
      </c>
      <c r="P9" s="26" t="e">
        <f>N9/L9</f>
        <v>#DIV/0!</v>
      </c>
      <c r="Q9" s="28" t="e">
        <f>O9/M9</f>
        <v>#DIV/0!</v>
      </c>
    </row>
    <row r="10" spans="1:17" x14ac:dyDescent="0.4">
      <c r="B10" s="12"/>
      <c r="C10" s="8" t="s">
        <v>6</v>
      </c>
      <c r="D10" s="8" t="s">
        <v>15</v>
      </c>
      <c r="E10" s="8" t="s">
        <v>12</v>
      </c>
      <c r="F10" s="8">
        <v>680</v>
      </c>
      <c r="G10" s="8">
        <v>680</v>
      </c>
      <c r="H10" s="8">
        <f>1+F10/G10</f>
        <v>2</v>
      </c>
      <c r="I10" s="8" t="s">
        <v>15</v>
      </c>
      <c r="J10" s="8">
        <v>51</v>
      </c>
      <c r="K10" s="7">
        <v>1</v>
      </c>
      <c r="L10" s="9">
        <v>1</v>
      </c>
      <c r="M10" s="10">
        <v>0.3</v>
      </c>
      <c r="N10" s="9">
        <v>2.16</v>
      </c>
      <c r="O10" s="10">
        <v>0.7</v>
      </c>
      <c r="P10" s="9">
        <f t="shared" ref="P10" si="0">N10/L10</f>
        <v>2.16</v>
      </c>
      <c r="Q10" s="13">
        <f t="shared" ref="Q10" si="1">O10/M10</f>
        <v>2.3333333333333335</v>
      </c>
    </row>
    <row r="11" spans="1:17" x14ac:dyDescent="0.4">
      <c r="B11" s="12"/>
      <c r="C11" s="8" t="s">
        <v>15</v>
      </c>
      <c r="D11" s="8" t="s">
        <v>15</v>
      </c>
      <c r="E11" s="8" t="s">
        <v>12</v>
      </c>
      <c r="F11" s="8">
        <v>680</v>
      </c>
      <c r="G11" s="8">
        <v>680</v>
      </c>
      <c r="H11" s="8">
        <f t="shared" ref="H11:H16" si="2">1+F11/G11</f>
        <v>2</v>
      </c>
      <c r="I11" s="8" t="s">
        <v>15</v>
      </c>
      <c r="J11" s="8">
        <v>51</v>
      </c>
      <c r="K11" s="7">
        <v>1</v>
      </c>
      <c r="L11" s="9">
        <v>1</v>
      </c>
      <c r="M11" s="10">
        <v>0.3</v>
      </c>
      <c r="N11" s="9">
        <v>2.16</v>
      </c>
      <c r="O11" s="10">
        <v>0.69499999999999995</v>
      </c>
      <c r="P11" s="9">
        <f t="shared" ref="P11:P12" si="3">N11/L11</f>
        <v>2.16</v>
      </c>
      <c r="Q11" s="13">
        <f t="shared" ref="Q11:Q12" si="4">O11/M11</f>
        <v>2.3166666666666664</v>
      </c>
    </row>
    <row r="12" spans="1:17" x14ac:dyDescent="0.4">
      <c r="B12" s="12"/>
      <c r="C12" s="8" t="s">
        <v>15</v>
      </c>
      <c r="D12" s="8" t="s">
        <v>15</v>
      </c>
      <c r="E12" s="8" t="s">
        <v>12</v>
      </c>
      <c r="F12" s="8">
        <v>680</v>
      </c>
      <c r="G12" s="8">
        <v>680</v>
      </c>
      <c r="H12" s="8">
        <f t="shared" si="2"/>
        <v>2</v>
      </c>
      <c r="I12" s="8" t="s">
        <v>15</v>
      </c>
      <c r="J12" s="8">
        <v>51</v>
      </c>
      <c r="K12" s="7">
        <v>3</v>
      </c>
      <c r="L12" s="9">
        <v>2.68</v>
      </c>
      <c r="M12" s="10">
        <v>0.9</v>
      </c>
      <c r="N12" s="9">
        <v>5.88</v>
      </c>
      <c r="O12" s="10">
        <v>2.02</v>
      </c>
      <c r="P12" s="9">
        <f t="shared" si="3"/>
        <v>2.1940298507462686</v>
      </c>
      <c r="Q12" s="13">
        <f t="shared" si="4"/>
        <v>2.2444444444444445</v>
      </c>
    </row>
    <row r="13" spans="1:17" x14ac:dyDescent="0.4">
      <c r="B13" s="12"/>
      <c r="C13" s="8">
        <v>49.9</v>
      </c>
      <c r="D13" s="8" t="s">
        <v>15</v>
      </c>
      <c r="E13" s="8" t="s">
        <v>12</v>
      </c>
      <c r="F13" s="8">
        <v>680</v>
      </c>
      <c r="G13" s="8">
        <v>680</v>
      </c>
      <c r="H13" s="8">
        <f t="shared" si="2"/>
        <v>2</v>
      </c>
      <c r="I13" s="8" t="s">
        <v>15</v>
      </c>
      <c r="J13" s="8">
        <v>51</v>
      </c>
      <c r="K13" s="7">
        <v>3</v>
      </c>
      <c r="L13" s="9">
        <v>1.2</v>
      </c>
      <c r="M13" s="10">
        <v>0.38</v>
      </c>
      <c r="N13" s="9">
        <v>2.56</v>
      </c>
      <c r="O13" s="10">
        <v>0.88</v>
      </c>
      <c r="P13" s="9">
        <f>N13/L13</f>
        <v>2.1333333333333333</v>
      </c>
      <c r="Q13" s="13">
        <f>O13/M13</f>
        <v>2.3157894736842106</v>
      </c>
    </row>
    <row r="14" spans="1:17" x14ac:dyDescent="0.4">
      <c r="B14" s="12"/>
      <c r="C14" s="8" t="s">
        <v>15</v>
      </c>
      <c r="D14" s="8" t="s">
        <v>18</v>
      </c>
      <c r="E14" s="8" t="s">
        <v>12</v>
      </c>
      <c r="F14" s="8">
        <v>680</v>
      </c>
      <c r="G14" s="8">
        <v>680</v>
      </c>
      <c r="H14" s="8">
        <f t="shared" si="2"/>
        <v>2</v>
      </c>
      <c r="I14" s="8" t="s">
        <v>15</v>
      </c>
      <c r="J14" s="8">
        <v>51</v>
      </c>
      <c r="K14" s="7">
        <v>1</v>
      </c>
      <c r="L14" s="9">
        <v>1.04</v>
      </c>
      <c r="M14" s="10">
        <v>0.3</v>
      </c>
      <c r="N14" s="9">
        <v>2.2000000000000002</v>
      </c>
      <c r="O14" s="10">
        <v>0.71</v>
      </c>
      <c r="P14" s="9">
        <f>N14/L14</f>
        <v>2.1153846153846154</v>
      </c>
      <c r="Q14" s="13">
        <f>O14/M14</f>
        <v>2.3666666666666667</v>
      </c>
    </row>
    <row r="15" spans="1:17" x14ac:dyDescent="0.4">
      <c r="B15" s="12"/>
      <c r="C15" s="8" t="s">
        <v>15</v>
      </c>
      <c r="D15" s="8" t="s">
        <v>18</v>
      </c>
      <c r="E15" s="8" t="s">
        <v>12</v>
      </c>
      <c r="F15" s="8">
        <v>680</v>
      </c>
      <c r="G15" s="8">
        <v>680</v>
      </c>
      <c r="H15" s="8">
        <f t="shared" si="2"/>
        <v>2</v>
      </c>
      <c r="I15" s="8" t="s">
        <v>15</v>
      </c>
      <c r="J15" s="8">
        <v>51</v>
      </c>
      <c r="K15" s="7">
        <v>3</v>
      </c>
      <c r="L15" s="9">
        <v>2.72</v>
      </c>
      <c r="M15" s="10">
        <v>0.9</v>
      </c>
      <c r="N15" s="9">
        <v>5.92</v>
      </c>
      <c r="O15" s="10">
        <v>2.04</v>
      </c>
      <c r="P15" s="9">
        <f>N15/L15</f>
        <v>2.1764705882352939</v>
      </c>
      <c r="Q15" s="13">
        <f>O15/M15</f>
        <v>2.2666666666666666</v>
      </c>
    </row>
    <row r="16" spans="1:17" ht="18" thickBot="1" x14ac:dyDescent="0.45">
      <c r="B16" s="14" t="s">
        <v>24</v>
      </c>
      <c r="C16" s="15" t="s">
        <v>15</v>
      </c>
      <c r="D16" s="15" t="s">
        <v>18</v>
      </c>
      <c r="E16" s="15" t="s">
        <v>19</v>
      </c>
      <c r="F16" s="15">
        <v>680</v>
      </c>
      <c r="G16" s="15">
        <v>680</v>
      </c>
      <c r="H16" s="15">
        <f t="shared" si="2"/>
        <v>2</v>
      </c>
      <c r="I16" s="15" t="s">
        <v>15</v>
      </c>
      <c r="J16" s="15">
        <v>51</v>
      </c>
      <c r="K16" s="16">
        <v>3</v>
      </c>
      <c r="L16" s="17">
        <v>2.7</v>
      </c>
      <c r="M16" s="18">
        <v>0.91</v>
      </c>
      <c r="N16" s="17">
        <v>6</v>
      </c>
      <c r="O16" s="18">
        <v>2.0699999999999998</v>
      </c>
      <c r="P16" s="17">
        <f>N16/L16</f>
        <v>2.2222222222222219</v>
      </c>
      <c r="Q16" s="19">
        <f>O16/M16</f>
        <v>2.2747252747252746</v>
      </c>
    </row>
    <row r="17" spans="2:19" x14ac:dyDescent="0.4">
      <c r="C17" s="1"/>
      <c r="D17" s="1"/>
      <c r="E17" s="1"/>
      <c r="F17" s="1"/>
      <c r="G17" s="1"/>
      <c r="H17" s="1"/>
      <c r="I17" s="1"/>
      <c r="J17" s="1"/>
    </row>
    <row r="18" spans="2:19" ht="18" thickBot="1" x14ac:dyDescent="0.45">
      <c r="B18" s="4" t="s">
        <v>23</v>
      </c>
      <c r="C18" s="1"/>
      <c r="D18" s="1"/>
      <c r="E18" s="1"/>
      <c r="F18" s="1"/>
      <c r="G18" s="1"/>
      <c r="H18" s="1"/>
      <c r="I18" s="1"/>
      <c r="J18" s="1"/>
    </row>
    <row r="19" spans="2:19" x14ac:dyDescent="0.4">
      <c r="B19" s="31"/>
      <c r="C19" s="32"/>
      <c r="D19" s="32"/>
      <c r="E19" s="32"/>
      <c r="F19" s="32"/>
      <c r="G19" s="32"/>
      <c r="H19" s="11" t="s">
        <v>1</v>
      </c>
      <c r="I19" s="33" t="s">
        <v>29</v>
      </c>
      <c r="J19" s="33"/>
      <c r="K19" s="33" t="s">
        <v>30</v>
      </c>
      <c r="L19" s="33"/>
      <c r="M19" s="33" t="s">
        <v>4</v>
      </c>
      <c r="N19" s="33"/>
      <c r="O19" s="33" t="s">
        <v>31</v>
      </c>
      <c r="P19" s="33"/>
      <c r="Q19" s="33" t="s">
        <v>32</v>
      </c>
      <c r="R19" s="33"/>
      <c r="S19" s="34" t="s">
        <v>34</v>
      </c>
    </row>
    <row r="20" spans="2:19" ht="18" thickBot="1" x14ac:dyDescent="0.45">
      <c r="B20" s="35"/>
      <c r="C20" s="36" t="s">
        <v>21</v>
      </c>
      <c r="D20" s="36" t="s">
        <v>20</v>
      </c>
      <c r="E20" s="37" t="s">
        <v>25</v>
      </c>
      <c r="F20" s="37" t="s">
        <v>26</v>
      </c>
      <c r="G20" s="37" t="s">
        <v>27</v>
      </c>
      <c r="H20" s="36" t="s">
        <v>3</v>
      </c>
      <c r="I20" s="36" t="s">
        <v>3</v>
      </c>
      <c r="J20" s="36" t="s">
        <v>2</v>
      </c>
      <c r="K20" s="36" t="s">
        <v>3</v>
      </c>
      <c r="L20" s="36" t="s">
        <v>2</v>
      </c>
      <c r="M20" s="36" t="s">
        <v>3</v>
      </c>
      <c r="N20" s="36" t="s">
        <v>2</v>
      </c>
      <c r="O20" s="36" t="s">
        <v>3</v>
      </c>
      <c r="P20" s="36" t="s">
        <v>2</v>
      </c>
      <c r="Q20" s="36" t="s">
        <v>3</v>
      </c>
      <c r="R20" s="36" t="s">
        <v>2</v>
      </c>
      <c r="S20" s="38"/>
    </row>
    <row r="21" spans="2:19" x14ac:dyDescent="0.4">
      <c r="B21" s="40" t="s">
        <v>24</v>
      </c>
      <c r="C21" s="41" t="s">
        <v>15</v>
      </c>
      <c r="D21" s="41">
        <v>0</v>
      </c>
      <c r="E21" s="41" t="s">
        <v>6</v>
      </c>
      <c r="F21" s="41">
        <v>51</v>
      </c>
      <c r="G21" s="41" t="s">
        <v>28</v>
      </c>
      <c r="H21" s="42">
        <v>3</v>
      </c>
      <c r="I21" s="42">
        <v>2.8</v>
      </c>
      <c r="J21" s="42">
        <v>0.95</v>
      </c>
      <c r="K21" s="42">
        <v>6.12</v>
      </c>
      <c r="L21" s="42">
        <v>2.1</v>
      </c>
      <c r="M21" s="43">
        <f>K21/I21</f>
        <v>2.1857142857142859</v>
      </c>
      <c r="N21" s="43">
        <f>L21/J21</f>
        <v>2.2105263157894739</v>
      </c>
      <c r="O21" s="42">
        <v>1.52</v>
      </c>
      <c r="P21" s="42">
        <v>0.495</v>
      </c>
      <c r="Q21" s="42">
        <v>3.04</v>
      </c>
      <c r="R21" s="42">
        <v>1.03</v>
      </c>
      <c r="S21" s="44">
        <f>O21/Q21</f>
        <v>0.5</v>
      </c>
    </row>
    <row r="22" spans="2:19" x14ac:dyDescent="0.4">
      <c r="B22" s="12"/>
      <c r="C22" s="8"/>
      <c r="D22" s="8"/>
      <c r="E22" s="8"/>
      <c r="F22" s="7" t="s">
        <v>15</v>
      </c>
      <c r="G22" s="8"/>
      <c r="H22" s="7">
        <v>3</v>
      </c>
      <c r="I22" s="7">
        <v>2.8</v>
      </c>
      <c r="J22" s="7">
        <v>0.95</v>
      </c>
      <c r="K22" s="7">
        <v>6</v>
      </c>
      <c r="L22" s="7">
        <v>2.04</v>
      </c>
      <c r="M22" s="9">
        <f>K22/I22</f>
        <v>2.1428571428571428</v>
      </c>
      <c r="N22" s="9">
        <f>L22/J22</f>
        <v>2.1473684210526316</v>
      </c>
      <c r="O22" s="7">
        <v>2.44</v>
      </c>
      <c r="P22" s="7">
        <v>0.82</v>
      </c>
      <c r="Q22" s="7">
        <v>3.72</v>
      </c>
      <c r="R22" s="7">
        <v>1.26</v>
      </c>
      <c r="S22" s="39">
        <f>O22/Q22</f>
        <v>0.65591397849462363</v>
      </c>
    </row>
    <row r="23" spans="2:19" x14ac:dyDescent="0.4">
      <c r="B23" s="12"/>
      <c r="C23" s="7"/>
      <c r="D23" s="7"/>
      <c r="E23" s="7"/>
      <c r="F23" s="7" t="s">
        <v>6</v>
      </c>
      <c r="G23" s="7"/>
      <c r="H23" s="7">
        <v>3</v>
      </c>
      <c r="I23" s="7">
        <v>2.8</v>
      </c>
      <c r="J23" s="7">
        <v>0.95</v>
      </c>
      <c r="K23" s="7">
        <v>6.12</v>
      </c>
      <c r="L23" s="7">
        <v>2.11</v>
      </c>
      <c r="M23" s="9">
        <f t="shared" ref="M23:M24" si="5">K23/I23</f>
        <v>2.1857142857142859</v>
      </c>
      <c r="N23" s="9">
        <f t="shared" ref="N23:N24" si="6">L23/J23</f>
        <v>2.2210526315789472</v>
      </c>
      <c r="O23" s="7">
        <v>2.44</v>
      </c>
      <c r="P23" s="7">
        <v>0.82</v>
      </c>
      <c r="Q23" s="7">
        <v>3.72</v>
      </c>
      <c r="R23" s="7">
        <v>1.26</v>
      </c>
      <c r="S23" s="39">
        <f>O23/Q23</f>
        <v>0.65591397849462363</v>
      </c>
    </row>
    <row r="24" spans="2:19" ht="18" thickBot="1" x14ac:dyDescent="0.45">
      <c r="B24" s="14" t="s">
        <v>35</v>
      </c>
      <c r="C24" s="16"/>
      <c r="D24" s="16"/>
      <c r="E24" s="16"/>
      <c r="F24" s="16"/>
      <c r="G24" s="15" t="s">
        <v>33</v>
      </c>
      <c r="H24" s="16">
        <v>3</v>
      </c>
      <c r="I24" s="16">
        <v>2.84</v>
      </c>
      <c r="J24" s="16">
        <v>0.95</v>
      </c>
      <c r="K24" s="16">
        <v>6.12</v>
      </c>
      <c r="L24" s="16">
        <v>2.09</v>
      </c>
      <c r="M24" s="17">
        <f t="shared" si="5"/>
        <v>2.154929577464789</v>
      </c>
      <c r="N24" s="17">
        <f t="shared" si="6"/>
        <v>2.1999999999999997</v>
      </c>
      <c r="O24" s="16">
        <v>2.76</v>
      </c>
      <c r="P24" s="16">
        <v>0.93</v>
      </c>
      <c r="Q24" s="16">
        <v>3.24</v>
      </c>
      <c r="R24" s="16">
        <v>1.1000000000000001</v>
      </c>
      <c r="S24" s="45">
        <f>O24/Q24</f>
        <v>0.85185185185185175</v>
      </c>
    </row>
    <row r="25" spans="2:19" x14ac:dyDescent="0.4">
      <c r="B25" t="s">
        <v>36</v>
      </c>
    </row>
  </sheetData>
  <mergeCells count="9">
    <mergeCell ref="O19:P19"/>
    <mergeCell ref="Q19:R19"/>
    <mergeCell ref="S19:S20"/>
    <mergeCell ref="L7:M7"/>
    <mergeCell ref="N7:O7"/>
    <mergeCell ref="P7:Q7"/>
    <mergeCell ref="I19:J19"/>
    <mergeCell ref="K19:L19"/>
    <mergeCell ref="M19:N1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3C177-0DFA-4874-B49C-BF9F6EC2E1F7}">
  <dimension ref="B3:T11"/>
  <sheetViews>
    <sheetView tabSelected="1" workbookViewId="0">
      <selection activeCell="I16" sqref="I16"/>
    </sheetView>
  </sheetViews>
  <sheetFormatPr defaultRowHeight="17.399999999999999" x14ac:dyDescent="0.4"/>
  <sheetData>
    <row r="3" spans="2:20" ht="18" thickBot="1" x14ac:dyDescent="0.45"/>
    <row r="4" spans="2:20" ht="18" thickBot="1" x14ac:dyDescent="0.45">
      <c r="D4" s="2" t="s">
        <v>43</v>
      </c>
      <c r="E4" s="2"/>
      <c r="M4" s="20" t="s">
        <v>1</v>
      </c>
      <c r="N4" s="21" t="s">
        <v>46</v>
      </c>
      <c r="O4" s="21"/>
      <c r="P4" s="21" t="s">
        <v>47</v>
      </c>
      <c r="Q4" s="21"/>
      <c r="R4" s="21" t="s">
        <v>4</v>
      </c>
      <c r="S4" s="22"/>
    </row>
    <row r="5" spans="2:20" ht="18" thickBot="1" x14ac:dyDescent="0.45">
      <c r="C5" t="s">
        <v>38</v>
      </c>
      <c r="D5" t="s">
        <v>40</v>
      </c>
      <c r="E5" t="s">
        <v>41</v>
      </c>
      <c r="F5" t="s">
        <v>44</v>
      </c>
      <c r="G5" t="s">
        <v>45</v>
      </c>
      <c r="H5" t="s">
        <v>4</v>
      </c>
      <c r="I5" t="s">
        <v>48</v>
      </c>
      <c r="J5" t="s">
        <v>49</v>
      </c>
      <c r="K5" t="s">
        <v>52</v>
      </c>
      <c r="L5" t="s">
        <v>53</v>
      </c>
      <c r="M5" s="29" t="s">
        <v>3</v>
      </c>
      <c r="N5" s="29" t="s">
        <v>3</v>
      </c>
      <c r="O5" s="29" t="s">
        <v>2</v>
      </c>
      <c r="P5" s="29" t="s">
        <v>3</v>
      </c>
      <c r="Q5" s="29" t="s">
        <v>2</v>
      </c>
      <c r="R5" s="29" t="s">
        <v>3</v>
      </c>
      <c r="S5" s="30" t="s">
        <v>2</v>
      </c>
    </row>
    <row r="6" spans="2:20" x14ac:dyDescent="0.4">
      <c r="B6" s="5" t="s">
        <v>0</v>
      </c>
      <c r="C6" s="5" t="s">
        <v>39</v>
      </c>
      <c r="D6" s="5" t="s">
        <v>42</v>
      </c>
      <c r="E6" s="5" t="s">
        <v>42</v>
      </c>
      <c r="F6" s="5">
        <v>4.99</v>
      </c>
      <c r="G6" s="5">
        <v>1</v>
      </c>
      <c r="H6" s="5">
        <f>1+F6/G6</f>
        <v>5.99</v>
      </c>
      <c r="I6" s="5" t="s">
        <v>50</v>
      </c>
      <c r="J6" s="5" t="s">
        <v>39</v>
      </c>
      <c r="K6" s="5">
        <v>0</v>
      </c>
      <c r="L6" s="5" t="s">
        <v>6</v>
      </c>
      <c r="M6" s="5">
        <v>0.6</v>
      </c>
      <c r="N6" s="5">
        <v>0.52</v>
      </c>
      <c r="O6" s="5">
        <v>0.16</v>
      </c>
      <c r="P6" s="5">
        <v>2.64</v>
      </c>
      <c r="Q6" s="5">
        <v>0.9</v>
      </c>
      <c r="R6" s="26">
        <f>P6/N6</f>
        <v>5.0769230769230766</v>
      </c>
      <c r="S6" s="28">
        <f>Q6/O6</f>
        <v>5.625</v>
      </c>
    </row>
    <row r="7" spans="2:20" x14ac:dyDescent="0.4">
      <c r="I7">
        <v>0</v>
      </c>
      <c r="J7">
        <v>0</v>
      </c>
      <c r="K7">
        <v>0</v>
      </c>
      <c r="L7" t="s">
        <v>6</v>
      </c>
      <c r="M7">
        <v>0.6</v>
      </c>
      <c r="P7">
        <v>12</v>
      </c>
      <c r="Q7">
        <v>12</v>
      </c>
      <c r="T7" t="s">
        <v>51</v>
      </c>
    </row>
    <row r="8" spans="2:20" x14ac:dyDescent="0.4">
      <c r="K8">
        <v>49.9</v>
      </c>
      <c r="L8">
        <v>49.9</v>
      </c>
      <c r="M8">
        <v>0.6</v>
      </c>
      <c r="N8">
        <v>0.52</v>
      </c>
      <c r="O8">
        <v>0.158</v>
      </c>
      <c r="P8">
        <v>1.24</v>
      </c>
      <c r="Q8">
        <v>0.4</v>
      </c>
      <c r="R8" s="46">
        <f>P8/N8</f>
        <v>2.3846153846153846</v>
      </c>
      <c r="S8" s="47">
        <f>Q8/O8</f>
        <v>2.5316455696202533</v>
      </c>
    </row>
    <row r="9" spans="2:20" x14ac:dyDescent="0.4">
      <c r="K9">
        <v>0</v>
      </c>
      <c r="L9" t="s">
        <v>15</v>
      </c>
      <c r="M9">
        <v>0.6</v>
      </c>
      <c r="N9">
        <v>0.52</v>
      </c>
      <c r="O9">
        <v>0.158</v>
      </c>
      <c r="P9">
        <v>2.6</v>
      </c>
      <c r="Q9">
        <v>0.88900000000000001</v>
      </c>
      <c r="R9" s="46">
        <f>P9/N9</f>
        <v>5</v>
      </c>
      <c r="S9" s="47">
        <f>Q9/O9</f>
        <v>5.6265822784810124</v>
      </c>
    </row>
    <row r="10" spans="2:20" x14ac:dyDescent="0.4">
      <c r="J10" t="s">
        <v>19</v>
      </c>
      <c r="M10">
        <v>0.6</v>
      </c>
      <c r="N10">
        <v>0.52</v>
      </c>
      <c r="O10">
        <v>0.158</v>
      </c>
      <c r="P10">
        <v>2.64</v>
      </c>
      <c r="Q10">
        <v>0.90700000000000003</v>
      </c>
      <c r="R10" s="46">
        <f>P10/N10</f>
        <v>5.0769230769230766</v>
      </c>
      <c r="S10" s="47">
        <f>Q10/O10</f>
        <v>5.7405063291139244</v>
      </c>
    </row>
    <row r="11" spans="2:20" x14ac:dyDescent="0.4">
      <c r="F11" s="5">
        <v>4.99</v>
      </c>
      <c r="G11" s="5">
        <v>0.80600000000000005</v>
      </c>
      <c r="H11" s="6">
        <f>1+F11/G11</f>
        <v>7.1910669975186101</v>
      </c>
      <c r="M11">
        <v>0.6</v>
      </c>
      <c r="N11">
        <v>0.52</v>
      </c>
      <c r="O11">
        <v>0.158</v>
      </c>
      <c r="P11">
        <v>2.76</v>
      </c>
      <c r="Q11">
        <v>0.94</v>
      </c>
      <c r="R11" s="48">
        <f>P11/N11</f>
        <v>5.3076923076923075</v>
      </c>
      <c r="S11" s="48">
        <f>Q11/O11</f>
        <v>5.9493670886075947</v>
      </c>
    </row>
  </sheetData>
  <mergeCells count="4">
    <mergeCell ref="D4:E4"/>
    <mergeCell ref="N4:O4"/>
    <mergeCell ref="P4:Q4"/>
    <mergeCell ref="R4:S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LT1210</vt:lpstr>
      <vt:lpstr>AD8051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ESG</dc:creator>
  <cp:lastModifiedBy>ESG</cp:lastModifiedBy>
  <dcterms:created xsi:type="dcterms:W3CDTF">2015-06-05T18:19:34Z</dcterms:created>
  <dcterms:modified xsi:type="dcterms:W3CDTF">2020-01-27T06:21:43Z</dcterms:modified>
</cp:coreProperties>
</file>