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filterPrivacy="1" defaultThemeVersion="124226"/>
  <xr:revisionPtr revIDLastSave="0" documentId="13_ncr:1_{329CA47E-A5D1-4E5B-87C1-F570004C4048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in-map" sheetId="6" r:id="rId1"/>
    <sheet name="TIMER" sheetId="7" r:id="rId2"/>
    <sheet name="CON" sheetId="9" r:id="rId3"/>
    <sheet name="JTAG" sheetId="10" r:id="rId4"/>
  </sheets>
  <definedNames>
    <definedName name="_xlnm._FilterDatabase" localSheetId="0" hidden="1">'Pin-map'!$B$15:$X$79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12" i="6" l="1"/>
  <c r="M9" i="6"/>
  <c r="M11" i="6" s="1"/>
  <c r="M5" i="6"/>
  <c r="M7" i="6" s="1"/>
  <c r="M4" i="6"/>
  <c r="T12" i="6" l="1"/>
  <c r="T9" i="6"/>
  <c r="T11" i="6" s="1"/>
  <c r="T5" i="6"/>
  <c r="T7" i="6" s="1"/>
  <c r="T4" i="6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<sst xmlns="http://schemas.openxmlformats.org/spreadsheetml/2006/main" count="1441" uniqueCount="626">
  <si>
    <t>Function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</si>
  <si>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</si>
  <si>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</si>
  <si>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</si>
  <si>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</si>
  <si>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</si>
  <si>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</si>
  <si>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</si>
  <si>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</si>
  <si>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</si>
  <si>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</si>
  <si>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</si>
  <si>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</si>
  <si>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</si>
  <si>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</si>
  <si>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</si>
  <si>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</si>
  <si>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</si>
  <si>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</si>
  <si>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</si>
  <si>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</si>
  <si>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</si>
  <si>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</si>
  <si>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</si>
  <si>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</si>
  <si>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</si>
  <si>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</si>
  <si>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</si>
  <si>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</si>
  <si>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</si>
  <si>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</si>
  <si>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</si>
  <si>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</si>
  <si>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</si>
  <si>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</si>
  <si>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</si>
  <si>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</si>
  <si>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</si>
  <si>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</si>
  <si>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</si>
  <si>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</si>
  <si>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</si>
  <si>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</si>
  <si>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</si>
  <si>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</si>
  <si>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</si>
  <si>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</si>
  <si>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</si>
  <si>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</si>
  <si>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</si>
  <si>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</si>
  <si>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</si>
  <si>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</si>
  <si>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</si>
  <si>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</si>
  <si>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</si>
  <si>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</si>
  <si>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</si>
  <si>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PB7</t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</si>
  <si>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</si>
  <si>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</si>
  <si>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</si>
  <si>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</si>
  <si>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</si>
  <si>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</si>
  <si>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</si>
  <si>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</si>
  <si>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</si>
  <si>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</si>
  <si>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</si>
  <si>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</si>
  <si>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</si>
  <si>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</si>
  <si>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</si>
  <si>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</si>
  <si>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</si>
  <si>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</si>
  <si>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</si>
  <si>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</si>
  <si>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</si>
  <si>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</si>
  <si>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</si>
  <si>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</si>
  <si>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</si>
  <si>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</si>
  <si>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</si>
  <si>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</si>
  <si>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</si>
  <si>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</si>
  <si>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</si>
  <si>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</si>
  <si>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</si>
  <si>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</si>
  <si>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I2C1_SDA</t>
    <phoneticPr fontId="1" type="noConversion"/>
  </si>
  <si>
    <t>I2C1_SCL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</si>
  <si>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</si>
  <si>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</si>
  <si>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</si>
  <si>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</si>
  <si>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</si>
  <si>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</si>
  <si>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-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</si>
  <si>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</si>
  <si>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</si>
  <si>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</si>
  <si>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</si>
  <si>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</si>
  <si>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</si>
  <si>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</si>
  <si>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</si>
  <si>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</si>
  <si>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</si>
  <si>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</si>
  <si>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</si>
  <si>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</si>
  <si>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</si>
  <si>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</si>
  <si>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</si>
  <si>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ADC_IN7</t>
    <phoneticPr fontId="1" type="noConversion"/>
  </si>
  <si>
    <t>TIM3_CH1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</si>
  <si>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</si>
  <si>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</si>
  <si>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</si>
  <si>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</si>
  <si>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</si>
  <si>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</si>
  <si>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</si>
  <si>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EVENTOUT, USART3_TX</t>
    <phoneticPr fontId="1" type="noConversion"/>
  </si>
  <si>
    <t>ADC_IN14</t>
    <phoneticPr fontId="1" type="noConversion"/>
  </si>
  <si>
    <t>USART3_RX</t>
    <phoneticPr fontId="1" type="noConversion"/>
  </si>
  <si>
    <t>ADC_IN15, WKUP5</t>
    <phoneticPr fontId="1" type="noConversion"/>
  </si>
  <si>
    <t>ADC_IN8</t>
    <phoneticPr fontId="1" type="noConversion"/>
  </si>
  <si>
    <t>TIM3_CH4, USART3_RTS,
TIM14_CH1, TIM1_CH3N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</si>
  <si>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</si>
  <si>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</si>
  <si>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</si>
  <si>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</si>
  <si>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</si>
  <si>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</si>
  <si>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</si>
  <si>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</si>
  <si>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</si>
  <si>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</si>
  <si>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</si>
  <si>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</si>
  <si>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</si>
  <si>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</si>
  <si>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</si>
  <si>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</si>
  <si>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</si>
  <si>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</si>
  <si>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</si>
  <si>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</si>
  <si>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</si>
  <si>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</si>
  <si>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</si>
  <si>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</si>
  <si>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</si>
  <si>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</si>
  <si>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</si>
  <si>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</si>
  <si>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</si>
  <si>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</si>
  <si>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</si>
  <si>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</si>
  <si>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</si>
  <si>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</si>
  <si>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POWER LED-Green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</si>
  <si>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</si>
  <si>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</si>
  <si>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</si>
  <si>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</si>
  <si>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</si>
  <si>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</si>
  <si>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</si>
  <si>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</si>
  <si>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</si>
  <si>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</si>
  <si>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</si>
  <si>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GND</t>
    <phoneticPr fontId="1" type="noConversion"/>
  </si>
  <si>
    <t>ADC_IN13</t>
    <phoneticPr fontId="1" type="noConversion"/>
  </si>
  <si>
    <t>Other</t>
    <phoneticPr fontId="1" type="noConversion"/>
  </si>
  <si>
    <t>ADC_IN9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</si>
  <si>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</si>
  <si>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</si>
  <si>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</si>
  <si>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</si>
  <si>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</si>
  <si>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</si>
  <si>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</si>
  <si>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</si>
  <si>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</si>
  <si>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</si>
  <si>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</si>
  <si>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</si>
  <si>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</si>
  <si>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</si>
  <si>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</si>
  <si>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</si>
  <si>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</si>
  <si>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</si>
  <si>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</si>
  <si>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</si>
  <si>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</si>
  <si>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</si>
  <si>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</si>
  <si>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</si>
  <si>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</si>
  <si>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</si>
  <si>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</si>
  <si>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</si>
  <si>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</si>
  <si>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</si>
  <si>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</si>
  <si>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</si>
  <si>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</si>
  <si>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</si>
  <si>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</si>
  <si>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</si>
  <si>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</si>
  <si>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</si>
  <si>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</si>
  <si>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</si>
  <si>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</si>
  <si>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</si>
  <si>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</si>
  <si>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</si>
  <si>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</si>
  <si>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</si>
  <si>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</si>
  <si>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</si>
  <si>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</si>
  <si>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</si>
  <si>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</si>
  <si>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</si>
  <si>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</si>
  <si>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TIM counter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</si>
  <si>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</si>
  <si>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</si>
  <si>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</si>
  <si>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</si>
  <si>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</si>
  <si>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</si>
  <si>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3.3V</t>
    <phoneticPr fontId="1" type="noConversion"/>
  </si>
  <si>
    <t>AGND</t>
    <phoneticPr fontId="1" type="noConversion"/>
  </si>
  <si>
    <t>ADCINA0</t>
    <phoneticPr fontId="1" type="noConversion"/>
  </si>
  <si>
    <t>ADCINA1</t>
    <phoneticPr fontId="1" type="noConversion"/>
  </si>
  <si>
    <t>ADCINA2</t>
    <phoneticPr fontId="1" type="noConversion"/>
  </si>
  <si>
    <t>ADCINA3</t>
    <phoneticPr fontId="1" type="noConversion"/>
  </si>
  <si>
    <t>ADCINA4</t>
  </si>
  <si>
    <t>ADCINA6</t>
  </si>
  <si>
    <t>ADCINA5</t>
  </si>
  <si>
    <t>ADCINA7</t>
  </si>
  <si>
    <t>ADCINB0</t>
    <phoneticPr fontId="1" type="noConversion"/>
  </si>
  <si>
    <t>ADCINB1</t>
    <phoneticPr fontId="1" type="noConversion"/>
  </si>
  <si>
    <t>ADCINB2</t>
    <phoneticPr fontId="1" type="noConversion"/>
  </si>
  <si>
    <t>ADCINB3</t>
    <phoneticPr fontId="1" type="noConversion"/>
  </si>
  <si>
    <t>ADCINB4</t>
  </si>
  <si>
    <t>ADCINB6</t>
  </si>
  <si>
    <t>ADCINB5</t>
  </si>
  <si>
    <t>ADCINB7</t>
  </si>
  <si>
    <t>5V</t>
    <phoneticPr fontId="1" type="noConversion"/>
  </si>
  <si>
    <t>GND</t>
    <phoneticPr fontId="1" type="noConversion"/>
  </si>
  <si>
    <t>G20</t>
    <phoneticPr fontId="1" type="noConversion"/>
  </si>
  <si>
    <t>G21</t>
    <phoneticPr fontId="1" type="noConversion"/>
  </si>
  <si>
    <t>G34</t>
    <phoneticPr fontId="1" type="noConversion"/>
  </si>
  <si>
    <t>G16</t>
    <phoneticPr fontId="1" type="noConversion"/>
  </si>
  <si>
    <t>G18</t>
    <phoneticPr fontId="1" type="noConversion"/>
  </si>
  <si>
    <t>G29</t>
    <phoneticPr fontId="1" type="noConversion"/>
  </si>
  <si>
    <t>G31</t>
    <phoneticPr fontId="1" type="noConversion"/>
  </si>
  <si>
    <t>G12</t>
    <phoneticPr fontId="1" type="noConversion"/>
  </si>
  <si>
    <t>G14</t>
    <phoneticPr fontId="1" type="noConversion"/>
  </si>
  <si>
    <t>G32</t>
    <phoneticPr fontId="1" type="noConversion"/>
  </si>
  <si>
    <t>G17</t>
    <phoneticPr fontId="1" type="noConversion"/>
  </si>
  <si>
    <t>G19</t>
    <phoneticPr fontId="1" type="noConversion"/>
  </si>
  <si>
    <t>G28</t>
    <phoneticPr fontId="1" type="noConversion"/>
  </si>
  <si>
    <t>G30</t>
    <phoneticPr fontId="1" type="noConversion"/>
  </si>
  <si>
    <t>G13</t>
    <phoneticPr fontId="1" type="noConversion"/>
  </si>
  <si>
    <t>G15</t>
    <phoneticPr fontId="1" type="noConversion"/>
  </si>
  <si>
    <t>G33</t>
    <phoneticPr fontId="1" type="noConversion"/>
  </si>
  <si>
    <t>CN9100</t>
    <phoneticPr fontId="1" type="noConversion"/>
  </si>
  <si>
    <t>CN9200</t>
    <phoneticPr fontId="1" type="noConversion"/>
  </si>
  <si>
    <t>G4</t>
    <phoneticPr fontId="1" type="noConversion"/>
  </si>
  <si>
    <t>G0</t>
    <phoneticPr fontId="1" type="noConversion"/>
  </si>
  <si>
    <t>G2</t>
    <phoneticPr fontId="1" type="noConversion"/>
  </si>
  <si>
    <t>G1</t>
    <phoneticPr fontId="1" type="noConversion"/>
  </si>
  <si>
    <t>G3</t>
    <phoneticPr fontId="1" type="noConversion"/>
  </si>
  <si>
    <t>G5</t>
    <phoneticPr fontId="1" type="noConversion"/>
  </si>
  <si>
    <t>G22</t>
    <phoneticPr fontId="1" type="noConversion"/>
  </si>
  <si>
    <t>G6</t>
    <phoneticPr fontId="1" type="noConversion"/>
  </si>
  <si>
    <t>G8</t>
    <phoneticPr fontId="1" type="noConversion"/>
  </si>
  <si>
    <t>G10</t>
    <phoneticPr fontId="1" type="noConversion"/>
  </si>
  <si>
    <t>G24</t>
    <phoneticPr fontId="1" type="noConversion"/>
  </si>
  <si>
    <t>G26</t>
    <phoneticPr fontId="1" type="noConversion"/>
  </si>
  <si>
    <t>G7</t>
    <phoneticPr fontId="1" type="noConversion"/>
  </si>
  <si>
    <t>X1_XCLKIN</t>
    <phoneticPr fontId="1" type="noConversion"/>
  </si>
  <si>
    <t>XCLKOUT</t>
    <phoneticPr fontId="1" type="noConversion"/>
  </si>
  <si>
    <t>G23</t>
    <phoneticPr fontId="1" type="noConversion"/>
  </si>
  <si>
    <t>G25</t>
    <phoneticPr fontId="1" type="noConversion"/>
  </si>
  <si>
    <t>G27</t>
    <phoneticPr fontId="1" type="noConversion"/>
  </si>
  <si>
    <t>/XRS</t>
    <phoneticPr fontId="1" type="noConversion"/>
  </si>
  <si>
    <t>MCU</t>
    <phoneticPr fontId="1" type="noConversion"/>
  </si>
  <si>
    <t>-</t>
    <phoneticPr fontId="1" type="noConversion"/>
  </si>
  <si>
    <t>ADCA0</t>
    <phoneticPr fontId="1" type="noConversion"/>
  </si>
  <si>
    <t>ADCA2</t>
    <phoneticPr fontId="1" type="noConversion"/>
  </si>
  <si>
    <t>ADCA4</t>
    <phoneticPr fontId="1" type="noConversion"/>
  </si>
  <si>
    <t>4.7K PULLUP</t>
    <phoneticPr fontId="1" type="noConversion"/>
  </si>
  <si>
    <t>PWM1A</t>
    <phoneticPr fontId="1" type="noConversion"/>
  </si>
  <si>
    <t>PWM1B</t>
    <phoneticPr fontId="1" type="noConversion"/>
  </si>
  <si>
    <t>USART1_TX</t>
    <phoneticPr fontId="1" type="noConversion"/>
  </si>
  <si>
    <t>USART1_RX</t>
    <phoneticPr fontId="1" type="noConversion"/>
  </si>
  <si>
    <t>OP_OUT</t>
    <phoneticPr fontId="1" type="noConversion"/>
  </si>
  <si>
    <t>OP_IN+</t>
    <phoneticPr fontId="1" type="noConversion"/>
  </si>
  <si>
    <t>G0/EPWM1A</t>
    <phoneticPr fontId="1" type="noConversion"/>
  </si>
  <si>
    <t>G1/EPWM1B</t>
    <phoneticPr fontId="1" type="noConversion"/>
  </si>
  <si>
    <t>G9/SCITXB</t>
    <phoneticPr fontId="1" type="noConversion"/>
  </si>
  <si>
    <t>G11/SCIRXB</t>
    <phoneticPr fontId="1" type="noConversion"/>
  </si>
  <si>
    <t>PIN</t>
    <phoneticPr fontId="1" type="noConversion"/>
  </si>
  <si>
    <t>PWM+</t>
    <phoneticPr fontId="1" type="noConversion"/>
  </si>
  <si>
    <t>PWM-</t>
    <phoneticPr fontId="1" type="noConversion"/>
  </si>
  <si>
    <t>SCITXB</t>
    <phoneticPr fontId="1" type="noConversion"/>
  </si>
  <si>
    <t>SCIRXB</t>
    <phoneticPr fontId="1" type="noConversion"/>
  </si>
  <si>
    <t>Function</t>
    <phoneticPr fontId="1" type="noConversion"/>
  </si>
  <si>
    <t>-</t>
    <phoneticPr fontId="1" type="noConversion"/>
  </si>
  <si>
    <t>32.768KHz</t>
    <phoneticPr fontId="1" type="noConversion"/>
  </si>
  <si>
    <t>8.0MHz</t>
    <phoneticPr fontId="1" type="noConversion"/>
  </si>
  <si>
    <t>Plasma On</t>
    <phoneticPr fontId="1" type="noConversion"/>
  </si>
  <si>
    <t>Main MCU</t>
    <phoneticPr fontId="1" type="noConversion"/>
  </si>
  <si>
    <t>Control MCU</t>
    <phoneticPr fontId="1" type="noConversion"/>
  </si>
  <si>
    <t>AD0_MFC0</t>
    <phoneticPr fontId="1" type="noConversion"/>
  </si>
  <si>
    <t>AD2_MFC2</t>
    <phoneticPr fontId="1" type="noConversion"/>
  </si>
  <si>
    <t>AD4_PIRANI</t>
    <phoneticPr fontId="1" type="noConversion"/>
  </si>
  <si>
    <t>AD6</t>
    <phoneticPr fontId="1" type="noConversion"/>
  </si>
  <si>
    <t>IN6</t>
    <phoneticPr fontId="1" type="noConversion"/>
  </si>
  <si>
    <t>IN7</t>
    <phoneticPr fontId="1" type="noConversion"/>
  </si>
  <si>
    <t>AGND</t>
    <phoneticPr fontId="1" type="noConversion"/>
  </si>
  <si>
    <t>Jumper</t>
    <phoneticPr fontId="1" type="noConversion"/>
  </si>
  <si>
    <t>AD1_MFC1</t>
    <phoneticPr fontId="1" type="noConversion"/>
  </si>
  <si>
    <t>AD3_MFC3</t>
    <phoneticPr fontId="1" type="noConversion"/>
  </si>
  <si>
    <t>AD5</t>
    <phoneticPr fontId="1" type="noConversion"/>
  </si>
  <si>
    <t>AD7</t>
    <phoneticPr fontId="1" type="noConversion"/>
  </si>
  <si>
    <t>IN0_START</t>
    <phoneticPr fontId="1" type="noConversion"/>
  </si>
  <si>
    <t>IN1_STOP</t>
    <phoneticPr fontId="1" type="noConversion"/>
  </si>
  <si>
    <t>IN2</t>
    <phoneticPr fontId="1" type="noConversion"/>
  </si>
  <si>
    <t>IN3</t>
    <phoneticPr fontId="1" type="noConversion"/>
  </si>
  <si>
    <t>IN4</t>
    <phoneticPr fontId="1" type="noConversion"/>
  </si>
  <si>
    <t>IN5</t>
    <phoneticPr fontId="1" type="noConversion"/>
  </si>
  <si>
    <t>SPIB_CS0</t>
    <phoneticPr fontId="1" type="noConversion"/>
  </si>
  <si>
    <t>SPIB_CS1</t>
    <phoneticPr fontId="1" type="noConversion"/>
  </si>
  <si>
    <t>SPIB_CS2</t>
    <phoneticPr fontId="1" type="noConversion"/>
  </si>
  <si>
    <t>OUT0_GV0</t>
    <phoneticPr fontId="1" type="noConversion"/>
  </si>
  <si>
    <t>OUT1_GV1</t>
    <phoneticPr fontId="1" type="noConversion"/>
  </si>
  <si>
    <t>OUT2_GV2</t>
    <phoneticPr fontId="1" type="noConversion"/>
  </si>
  <si>
    <t>OUT3_GV3</t>
    <phoneticPr fontId="1" type="noConversion"/>
  </si>
  <si>
    <t>OUT4_PUMPV1</t>
    <phoneticPr fontId="1" type="noConversion"/>
  </si>
  <si>
    <t>OUT5_PUMPV2</t>
    <phoneticPr fontId="1" type="noConversion"/>
  </si>
  <si>
    <t>OUT6_PURGEV</t>
    <phoneticPr fontId="1" type="noConversion"/>
  </si>
  <si>
    <t>OUT7_VENTV</t>
    <phoneticPr fontId="1" type="noConversion"/>
  </si>
  <si>
    <t>OUT8_LED_START</t>
    <phoneticPr fontId="1" type="noConversion"/>
  </si>
  <si>
    <t>OUT9_LED_STOP</t>
    <phoneticPr fontId="1" type="noConversion"/>
  </si>
  <si>
    <t>OUT10</t>
    <phoneticPr fontId="1" type="noConversion"/>
  </si>
  <si>
    <t>OUT11</t>
    <phoneticPr fontId="1" type="noConversion"/>
  </si>
  <si>
    <t>OUT12</t>
    <phoneticPr fontId="1" type="noConversion"/>
  </si>
  <si>
    <t>SPIB_CS3</t>
    <phoneticPr fontId="1" type="noConversion"/>
  </si>
  <si>
    <t>SCIB_TX</t>
    <phoneticPr fontId="1" type="noConversion"/>
  </si>
  <si>
    <t>SCIB_RX</t>
    <phoneticPr fontId="1" type="noConversion"/>
  </si>
  <si>
    <t>SPIB_SIMO</t>
    <phoneticPr fontId="1" type="noConversion"/>
  </si>
  <si>
    <t>SPIB_CLK</t>
    <phoneticPr fontId="1" type="noConversion"/>
  </si>
  <si>
    <t>OUT13</t>
    <phoneticPr fontId="1" type="noConversion"/>
  </si>
  <si>
    <t>OUT14</t>
    <phoneticPr fontId="1" type="noConversion"/>
  </si>
  <si>
    <t>OUT15</t>
    <phoneticPr fontId="1" type="noConversion"/>
  </si>
  <si>
    <t>ADC</t>
    <phoneticPr fontId="1" type="noConversion"/>
  </si>
  <si>
    <t>GPIO_IN</t>
    <phoneticPr fontId="1" type="noConversion"/>
  </si>
  <si>
    <t>GPIO_OUT</t>
    <phoneticPr fontId="1" type="noConversion"/>
  </si>
  <si>
    <t>SPI</t>
    <phoneticPr fontId="1" type="noConversion"/>
  </si>
  <si>
    <t>Plasma LF Gen V1.0</t>
    <phoneticPr fontId="1" type="noConversion"/>
  </si>
  <si>
    <t>SPI1_SCK, EVENTOUT</t>
    <phoneticPr fontId="1" type="noConversion"/>
  </si>
  <si>
    <t>I/O</t>
    <phoneticPr fontId="1" type="noConversion"/>
  </si>
  <si>
    <t>S</t>
    <phoneticPr fontId="1" type="noConversion"/>
  </si>
  <si>
    <t>TC</t>
    <phoneticPr fontId="1" type="noConversion"/>
  </si>
  <si>
    <t>FT</t>
    <phoneticPr fontId="1" type="noConversion"/>
  </si>
  <si>
    <t>RST</t>
    <phoneticPr fontId="1" type="noConversion"/>
  </si>
  <si>
    <t>TTa</t>
    <phoneticPr fontId="1" type="noConversion"/>
  </si>
  <si>
    <t>S</t>
    <phoneticPr fontId="1" type="noConversion"/>
  </si>
  <si>
    <t>FTf</t>
    <phoneticPr fontId="1" type="noConversion"/>
  </si>
  <si>
    <t>B</t>
    <phoneticPr fontId="1" type="noConversion"/>
  </si>
  <si>
    <t>GPIO_EXTI13_Rising&amp;Falling</t>
    <phoneticPr fontId="1" type="noConversion"/>
  </si>
  <si>
    <t>GPIO_EXTI12_Rising&amp;Falling</t>
    <phoneticPr fontId="1" type="noConversion"/>
  </si>
  <si>
    <t>PULL-UP</t>
    <phoneticPr fontId="3" type="noConversion"/>
  </si>
  <si>
    <t>TIM Clock</t>
    <phoneticPr fontId="1" type="noConversion"/>
  </si>
  <si>
    <t>HCLK / APB1 prescaler</t>
    <phoneticPr fontId="1" type="noConversion"/>
  </si>
  <si>
    <t>TIM clock</t>
    <phoneticPr fontId="1" type="noConversion"/>
  </si>
  <si>
    <t>(TIM clock /TIM counter clock) - 1</t>
    <phoneticPr fontId="1" type="noConversion"/>
  </si>
  <si>
    <t>TIM output clock</t>
    <phoneticPr fontId="1" type="noConversion"/>
  </si>
  <si>
    <t>period (ARR)</t>
    <phoneticPr fontId="1" type="noConversion"/>
  </si>
  <si>
    <t>(TIM counter clock / TIM output clock) - 1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</si>
  <si>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</si>
  <si>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</si>
  <si>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</si>
  <si>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Cube</t>
    <phoneticPr fontId="1" type="noConversion"/>
  </si>
  <si>
    <t>Pipette V1.0</t>
    <phoneticPr fontId="1" type="noConversion"/>
  </si>
  <si>
    <t>Function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</si>
  <si>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</si>
  <si>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</si>
  <si>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</si>
  <si>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Other</t>
    <phoneticPr fontId="1" type="noConversion"/>
  </si>
  <si>
    <t>Comment</t>
    <phoneticPr fontId="1" type="noConversion"/>
  </si>
  <si>
    <t>GPIO_MODE_ANALOG</t>
    <phoneticPr fontId="1" type="noConversion"/>
  </si>
  <si>
    <t>GPIO_NOPULL</t>
    <phoneticPr fontId="1" type="noConversion"/>
  </si>
  <si>
    <t>GPIO_MODE_ANALOG</t>
    <phoneticPr fontId="1" type="noConversion"/>
  </si>
  <si>
    <t>GPIO_NOPULL</t>
    <phoneticPr fontId="1" type="noConversion"/>
  </si>
  <si>
    <t>NRST</t>
    <phoneticPr fontId="1" type="noConversion"/>
  </si>
  <si>
    <t>Device Reset</t>
    <phoneticPr fontId="1" type="noConversion"/>
  </si>
  <si>
    <t>LOW</t>
    <phoneticPr fontId="1" type="noConversion"/>
  </si>
  <si>
    <t>GPIO_EXTI0_Rising/Falling</t>
    <phoneticPr fontId="1" type="noConversion"/>
  </si>
  <si>
    <t>No-PULL</t>
    <phoneticPr fontId="3" type="noConversion"/>
  </si>
  <si>
    <t>GND_JACK</t>
    <phoneticPr fontId="1" type="noConversion"/>
  </si>
  <si>
    <t>GND Jack detect</t>
    <phoneticPr fontId="1" type="noConversion"/>
  </si>
  <si>
    <t>HIGH</t>
    <phoneticPr fontId="1" type="noConversion"/>
  </si>
  <si>
    <t>Low 상태에서 High detect시 GND JACK 인식</t>
    <phoneticPr fontId="1" type="noConversion"/>
  </si>
  <si>
    <t>GPIO_OUT</t>
    <phoneticPr fontId="1" type="noConversion"/>
  </si>
  <si>
    <t>STA_LED_B</t>
    <phoneticPr fontId="1" type="noConversion"/>
  </si>
  <si>
    <t>POWER LED-Blue</t>
    <phoneticPr fontId="1" type="noConversion"/>
  </si>
  <si>
    <t>STA_LED_G</t>
    <phoneticPr fontId="1" type="noConversion"/>
  </si>
  <si>
    <t>POWER LED-Green</t>
    <phoneticPr fontId="1" type="noConversion"/>
  </si>
  <si>
    <t>STA_LED_R</t>
    <phoneticPr fontId="1" type="noConversion"/>
  </si>
  <si>
    <t>POWER LED-Red</t>
    <phoneticPr fontId="1" type="noConversion"/>
  </si>
  <si>
    <t>GPIO_IN</t>
    <phoneticPr fontId="1" type="noConversion"/>
  </si>
  <si>
    <t>HW_ID0</t>
    <phoneticPr fontId="1" type="noConversion"/>
  </si>
  <si>
    <t>HW Version</t>
    <phoneticPr fontId="1" type="noConversion"/>
  </si>
  <si>
    <t>Open</t>
    <phoneticPr fontId="1" type="noConversion"/>
  </si>
  <si>
    <t>HW_ID1</t>
    <phoneticPr fontId="1" type="noConversion"/>
  </si>
  <si>
    <t>ADC_IN7</t>
    <phoneticPr fontId="1" type="noConversion"/>
  </si>
  <si>
    <t>BAT_ADC</t>
    <phoneticPr fontId="1" type="noConversion"/>
  </si>
  <si>
    <t>Battery</t>
    <phoneticPr fontId="1" type="noConversion"/>
  </si>
  <si>
    <t>ADC_IN14</t>
    <phoneticPr fontId="1" type="noConversion"/>
  </si>
  <si>
    <t>BATT_THERM</t>
    <phoneticPr fontId="1" type="noConversion"/>
  </si>
  <si>
    <t>GPIO_EXTI5_Rising</t>
    <phoneticPr fontId="1" type="noConversion"/>
  </si>
  <si>
    <t>KEY_PWR</t>
    <phoneticPr fontId="1" type="noConversion"/>
  </si>
  <si>
    <t>Power On key</t>
    <phoneticPr fontId="1" type="noConversion"/>
  </si>
  <si>
    <t>Floating 상태에서 High input시 동작</t>
    <phoneticPr fontId="1" type="noConversion"/>
  </si>
  <si>
    <t>PW_CTRL</t>
    <phoneticPr fontId="1" type="noConversion"/>
  </si>
  <si>
    <t>PS_HOLD</t>
    <phoneticPr fontId="1" type="noConversion"/>
  </si>
  <si>
    <t>CHG_STA</t>
    <phoneticPr fontId="1" type="noConversion"/>
  </si>
  <si>
    <t>Charger</t>
    <phoneticPr fontId="1" type="noConversion"/>
  </si>
  <si>
    <t>ADC_IN9</t>
    <phoneticPr fontId="1" type="noConversion"/>
  </si>
  <si>
    <t>PULL-DOWN</t>
    <phoneticPr fontId="3" type="noConversion"/>
  </si>
  <si>
    <t>CHG_CTRL</t>
    <phoneticPr fontId="1" type="noConversion"/>
  </si>
  <si>
    <t>Battery Temp over시 High</t>
    <phoneticPr fontId="1" type="noConversion"/>
  </si>
  <si>
    <t>GAS_EN</t>
    <phoneticPr fontId="1" type="noConversion"/>
  </si>
  <si>
    <t>Gas S/V On Signal</t>
    <phoneticPr fontId="1" type="noConversion"/>
  </si>
  <si>
    <t>LED_HIGH</t>
    <phoneticPr fontId="1" type="noConversion"/>
  </si>
  <si>
    <t>Plsma Level High</t>
    <phoneticPr fontId="1" type="noConversion"/>
  </si>
  <si>
    <t>LED_MED</t>
    <phoneticPr fontId="1" type="noConversion"/>
  </si>
  <si>
    <t>Plsma Level Middle</t>
    <phoneticPr fontId="1" type="noConversion"/>
  </si>
  <si>
    <t>LED_LOW</t>
    <phoneticPr fontId="1" type="noConversion"/>
  </si>
  <si>
    <t>Plsma Level Low</t>
    <phoneticPr fontId="1" type="noConversion"/>
  </si>
  <si>
    <t>GPIO_EXTI7_Rising/Falling</t>
    <phoneticPr fontId="1" type="noConversion"/>
  </si>
  <si>
    <t>USB_DET</t>
    <phoneticPr fontId="1" type="noConversion"/>
  </si>
  <si>
    <t>USB</t>
    <phoneticPr fontId="1" type="noConversion"/>
  </si>
  <si>
    <t>TIM1_CH1</t>
    <phoneticPr fontId="1" type="noConversion"/>
  </si>
  <si>
    <t>No-PULL</t>
    <phoneticPr fontId="1" type="noConversion"/>
  </si>
  <si>
    <t>PULSE_OUT1</t>
    <phoneticPr fontId="1" type="noConversion"/>
  </si>
  <si>
    <t>Plasma</t>
    <phoneticPr fontId="1" type="noConversion"/>
  </si>
  <si>
    <t>USART1_TX</t>
    <phoneticPr fontId="1" type="noConversion"/>
  </si>
  <si>
    <t>n/a</t>
    <phoneticPr fontId="1" type="noConversion"/>
  </si>
  <si>
    <t>RS-232 external interface</t>
    <phoneticPr fontId="1" type="noConversion"/>
  </si>
  <si>
    <t>DATA</t>
    <phoneticPr fontId="1" type="noConversion"/>
  </si>
  <si>
    <t>USART1_RX</t>
    <phoneticPr fontId="1" type="noConversion"/>
  </si>
  <si>
    <t>TIM1_CH4</t>
    <phoneticPr fontId="1" type="noConversion"/>
  </si>
  <si>
    <t>PULSE_OUT2</t>
    <phoneticPr fontId="1" type="noConversion"/>
  </si>
  <si>
    <t>EN_+8V</t>
    <phoneticPr fontId="1" type="noConversion"/>
  </si>
  <si>
    <t>Boost</t>
    <phoneticPr fontId="1" type="noConversion"/>
  </si>
  <si>
    <t>SYS_SWDIO</t>
    <phoneticPr fontId="1" type="noConversion"/>
  </si>
  <si>
    <t>SW Download</t>
    <phoneticPr fontId="1" type="noConversion"/>
  </si>
  <si>
    <t>SYS_SWCLK</t>
    <phoneticPr fontId="1" type="noConversion"/>
  </si>
  <si>
    <t>CLK</t>
    <phoneticPr fontId="1" type="noConversion"/>
  </si>
  <si>
    <t>USB_ID</t>
    <phoneticPr fontId="1" type="noConversion"/>
  </si>
  <si>
    <t>GPIO_EXTI15_Falling</t>
    <phoneticPr fontId="1" type="noConversion"/>
  </si>
  <si>
    <t>RS-232를 USB CON으로 사용시 기능 지원 예정</t>
    <phoneticPr fontId="1" type="noConversion"/>
  </si>
  <si>
    <t>GPIO_EXTI4_Falling</t>
    <phoneticPr fontId="1" type="noConversion"/>
  </si>
  <si>
    <t>PULL-UP</t>
    <phoneticPr fontId="3" type="noConversion"/>
  </si>
  <si>
    <t>KEY_DOWN</t>
    <phoneticPr fontId="1" type="noConversion"/>
  </si>
  <si>
    <t>Plasma Level control</t>
    <phoneticPr fontId="1" type="noConversion"/>
  </si>
  <si>
    <t>Normal High에서 Key input시 Low Active</t>
    <phoneticPr fontId="1" type="noConversion"/>
  </si>
  <si>
    <t>GPIO_EXTI6_Falling</t>
    <phoneticPr fontId="1" type="noConversion"/>
  </si>
  <si>
    <t>KEY_UP</t>
    <phoneticPr fontId="1" type="noConversion"/>
  </si>
  <si>
    <t>GND</t>
    <phoneticPr fontId="1" type="noConversion"/>
  </si>
  <si>
    <t>OP_LED</t>
    <phoneticPr fontId="1" type="noConversion"/>
  </si>
  <si>
    <t>Plasma On</t>
    <phoneticPr fontId="1" type="noConversion"/>
  </si>
  <si>
    <t>TIM16_CH1</t>
    <phoneticPr fontId="1" type="noConversion"/>
  </si>
  <si>
    <t>KEY_OP Input시 상태 변경</t>
    <phoneticPr fontId="1" type="noConversion"/>
  </si>
  <si>
    <t>GPIO_EXTI9_Falling</t>
    <phoneticPr fontId="1" type="noConversion"/>
  </si>
  <si>
    <t>KEY_OP</t>
    <phoneticPr fontId="1" type="noConversion"/>
  </si>
  <si>
    <t>J1</t>
    <phoneticPr fontId="1" type="noConversion"/>
  </si>
  <si>
    <t>Target VCC</t>
    <phoneticPr fontId="1" type="noConversion"/>
  </si>
  <si>
    <t>SWD</t>
    <phoneticPr fontId="1" type="noConversion"/>
  </si>
  <si>
    <t>JTAG TRST</t>
    <phoneticPr fontId="1" type="noConversion"/>
  </si>
  <si>
    <t>GND(2)</t>
    <phoneticPr fontId="1" type="noConversion"/>
  </si>
  <si>
    <t>GND</t>
    <phoneticPr fontId="1" type="noConversion"/>
  </si>
  <si>
    <t>GND(3)</t>
    <phoneticPr fontId="1" type="noConversion"/>
  </si>
  <si>
    <t>JTAG TDO</t>
    <phoneticPr fontId="1" type="noConversion"/>
  </si>
  <si>
    <t>JTAG TMS, SW IO</t>
    <phoneticPr fontId="1" type="noConversion"/>
  </si>
  <si>
    <t>SWDIO</t>
    <phoneticPr fontId="1" type="noConversion"/>
  </si>
  <si>
    <t>GND(2) : Noise reduction용 GND</t>
    <phoneticPr fontId="1" type="noConversion"/>
  </si>
  <si>
    <t>GND(3) : Power GND</t>
    <phoneticPr fontId="1" type="noConversion"/>
  </si>
  <si>
    <t>JTAG TCK, SW CLK</t>
    <phoneticPr fontId="1" type="noConversion"/>
  </si>
  <si>
    <t>SWCLK</t>
    <phoneticPr fontId="1" type="noConversion"/>
  </si>
  <si>
    <t>NC</t>
    <phoneticPr fontId="1" type="noConversion"/>
  </si>
  <si>
    <t>JTAG TDI, SWO</t>
    <phoneticPr fontId="1" type="noConversion"/>
  </si>
  <si>
    <t>TRACESWO(4)</t>
    <phoneticPr fontId="1" type="noConversion"/>
  </si>
  <si>
    <t>NRST</t>
    <phoneticPr fontId="1" type="noConversion"/>
  </si>
  <si>
    <t>VDD (3.3V)(5)</t>
    <phoneticPr fontId="1" type="noConversion"/>
  </si>
  <si>
    <t>Funtion</t>
    <phoneticPr fontId="1" type="noConversion"/>
  </si>
  <si>
    <t>ST_LINK/V2</t>
    <phoneticPr fontId="1" type="noConversion"/>
  </si>
  <si>
    <t>LF_GEN V1.0</t>
    <phoneticPr fontId="1" type="noConversion"/>
  </si>
  <si>
    <t>Off-page</t>
    <phoneticPr fontId="1" type="noConversion"/>
  </si>
  <si>
    <t>VCC</t>
    <phoneticPr fontId="1" type="noConversion"/>
  </si>
  <si>
    <t>+3.3C</t>
    <phoneticPr fontId="1" type="noConversion"/>
  </si>
  <si>
    <t>SYS_SWDIO</t>
    <phoneticPr fontId="1" type="noConversion"/>
  </si>
  <si>
    <t>SYS_SWCLK</t>
    <phoneticPr fontId="1" type="noConversion"/>
  </si>
  <si>
    <t>TRACESWO : Optional: for Serial Wire Viewer (SWV) trace</t>
    <phoneticPr fontId="1" type="noConversion"/>
  </si>
  <si>
    <t>Target VCC : Board의 VCC를 ST-LINK/V2와 연결한다.</t>
    <phoneticPr fontId="1" type="noConversion"/>
  </si>
  <si>
    <t>STM32F070RBT6</t>
    <phoneticPr fontId="1" type="noConversion"/>
  </si>
  <si>
    <t>SPI1_MISO, TIM3_CH1,
TIM1_BKIN, TIM16_CH1, 
EVENTOUT, USART3_CTS</t>
    <phoneticPr fontId="1" type="noConversion"/>
  </si>
  <si>
    <t>TIM3_CH1</t>
    <phoneticPr fontId="1" type="noConversion"/>
  </si>
  <si>
    <t>SPI1_MOSI, TIM3_CH2,
TIM14_CH1, TIM1_CH1N,
TIM17_CH1, EVENTOUT</t>
    <phoneticPr fontId="1" type="noConversion"/>
  </si>
  <si>
    <t>TIM3_CH2</t>
    <phoneticPr fontId="1" type="noConversion"/>
  </si>
  <si>
    <t>No-PULL</t>
    <phoneticPr fontId="3" type="noConversion"/>
  </si>
  <si>
    <t>TIM3_CH3, TIM1_CH2N,
EVENTOUT, USART3_CK</t>
    <phoneticPr fontId="1" type="noConversion"/>
  </si>
  <si>
    <t>Plasma Pulse 1</t>
    <phoneticPr fontId="1" type="noConversion"/>
  </si>
  <si>
    <t>RS-232</t>
    <phoneticPr fontId="1" type="noConversion"/>
  </si>
  <si>
    <t>Power On 시 무조건 ON</t>
    <phoneticPr fontId="1" type="noConversion"/>
  </si>
  <si>
    <t>Plasma On시 ON</t>
    <phoneticPr fontId="1" type="noConversion"/>
  </si>
  <si>
    <t>PLA_ON_LED</t>
    <phoneticPr fontId="1" type="noConversion"/>
  </si>
  <si>
    <t>PWR_LED</t>
    <phoneticPr fontId="1" type="noConversion"/>
  </si>
  <si>
    <t>기본은 GPIO_EXTI6으로 설정</t>
    <phoneticPr fontId="1" type="noConversion"/>
  </si>
  <si>
    <t>PW_IS_AD</t>
    <phoneticPr fontId="1" type="noConversion"/>
  </si>
  <si>
    <t>FET_T_AD</t>
    <phoneticPr fontId="1" type="noConversion"/>
  </si>
  <si>
    <t>FAN_PW_AD</t>
    <phoneticPr fontId="1" type="noConversion"/>
  </si>
  <si>
    <t>FW_CT_AD</t>
    <phoneticPr fontId="1" type="noConversion"/>
  </si>
  <si>
    <t>ADC_IN10</t>
    <phoneticPr fontId="1" type="noConversion"/>
  </si>
  <si>
    <t>VDC_IN_AD</t>
    <phoneticPr fontId="1" type="noConversion"/>
  </si>
  <si>
    <t>SPI2_SCK, USART3_TX</t>
    <phoneticPr fontId="1" type="noConversion"/>
  </si>
  <si>
    <t>I2C_SCL</t>
    <phoneticPr fontId="1" type="noConversion"/>
  </si>
  <si>
    <t>I2C_SDA</t>
    <phoneticPr fontId="1" type="noConversion"/>
  </si>
  <si>
    <t>DDS_RESET</t>
    <phoneticPr fontId="1" type="noConversion"/>
  </si>
  <si>
    <t>DDS_CLK</t>
    <phoneticPr fontId="1" type="noConversion"/>
  </si>
  <si>
    <t>DDS_DATA</t>
    <phoneticPr fontId="1" type="noConversion"/>
  </si>
  <si>
    <t>PULL-DOWN</t>
    <phoneticPr fontId="3" type="noConversion"/>
  </si>
  <si>
    <t>DDS_SLEEP</t>
    <phoneticPr fontId="1" type="noConversion"/>
  </si>
  <si>
    <t>DDS_FSYNC</t>
    <phoneticPr fontId="1" type="noConversion"/>
  </si>
  <si>
    <t>HIGH</t>
    <phoneticPr fontId="1" type="noConversion"/>
  </si>
  <si>
    <t>LOW</t>
    <phoneticPr fontId="1" type="noConversion"/>
  </si>
  <si>
    <t>DAC power down</t>
    <phoneticPr fontId="1" type="noConversion"/>
  </si>
  <si>
    <t>PB12_LIMIT_SW_A</t>
    <phoneticPr fontId="1" type="noConversion"/>
  </si>
  <si>
    <t>PB13_LIMIT_SW_B</t>
    <phoneticPr fontId="1" type="noConversion"/>
  </si>
  <si>
    <t>HIGH : interrupt
Low : normal State</t>
    <phoneticPr fontId="1" type="noConversion"/>
  </si>
  <si>
    <t>PB7_GPIO_ON</t>
    <phoneticPr fontId="1" type="noConversion"/>
  </si>
  <si>
    <t>PB6_BIAS_ON</t>
    <phoneticPr fontId="1" type="noConversion"/>
  </si>
  <si>
    <t>FAN_PWR</t>
  </si>
  <si>
    <t>PA6_FAN_PWR</t>
    <phoneticPr fontId="1" type="noConversion"/>
  </si>
  <si>
    <t>RF Gen</t>
    <phoneticPr fontId="1" type="noConversion"/>
  </si>
  <si>
    <t>+3.3V</t>
    <phoneticPr fontId="1" type="noConversion"/>
  </si>
  <si>
    <t>32.768KHz</t>
    <phoneticPr fontId="1" type="noConversion"/>
  </si>
  <si>
    <t>8MHz</t>
    <phoneticPr fontId="1" type="noConversion"/>
  </si>
  <si>
    <t>NRST</t>
    <phoneticPr fontId="1" type="noConversion"/>
  </si>
  <si>
    <t>GND</t>
    <phoneticPr fontId="1" type="noConversion"/>
  </si>
  <si>
    <t>VDC_IN_AD</t>
    <phoneticPr fontId="1" type="noConversion"/>
  </si>
  <si>
    <t>FAN_PW_AD</t>
    <phoneticPr fontId="1" type="noConversion"/>
  </si>
  <si>
    <t>FW_CT_AD</t>
    <phoneticPr fontId="1" type="noConversion"/>
  </si>
  <si>
    <t>PULSE_OUT1</t>
  </si>
  <si>
    <t>USART1_TX</t>
  </si>
  <si>
    <t>USART1_RX</t>
  </si>
  <si>
    <t>PULSE_OUT2</t>
  </si>
  <si>
    <t>SYS_SWDIO</t>
  </si>
  <si>
    <t>SYS_SWCLK</t>
  </si>
  <si>
    <t>PLA_ON_LED</t>
  </si>
  <si>
    <t>RV_CT_AD</t>
    <phoneticPr fontId="1" type="noConversion"/>
  </si>
  <si>
    <t>I2C2_SCL</t>
    <phoneticPr fontId="1" type="noConversion"/>
  </si>
  <si>
    <t>I2C2_SDA</t>
    <phoneticPr fontId="1" type="noConversion"/>
  </si>
  <si>
    <t>DDS_CLK</t>
    <phoneticPr fontId="1" type="noConversion"/>
  </si>
  <si>
    <t>DDS_DATA</t>
    <phoneticPr fontId="1" type="noConversion"/>
  </si>
  <si>
    <t>DDS_SLEEP</t>
    <phoneticPr fontId="1" type="noConversion"/>
  </si>
  <si>
    <t>HIGH : Power Down</t>
    <phoneticPr fontId="1" type="noConversion"/>
  </si>
  <si>
    <t>HIGH : Reset</t>
    <phoneticPr fontId="1" type="noConversion"/>
  </si>
  <si>
    <t>DDS_RESET</t>
    <phoneticPr fontId="1" type="noConversion"/>
  </si>
  <si>
    <t>Low Active</t>
    <phoneticPr fontId="1" type="noConversion"/>
  </si>
  <si>
    <t>PULL-UP</t>
    <phoneticPr fontId="3" type="noConversion"/>
  </si>
  <si>
    <t>DDS_FSYNC</t>
    <phoneticPr fontId="1" type="noConversion"/>
  </si>
  <si>
    <t>GPIO_EXTI12</t>
    <phoneticPr fontId="1" type="noConversion"/>
  </si>
  <si>
    <t>GPIO_EXTI13</t>
    <phoneticPr fontId="1" type="noConversion"/>
  </si>
  <si>
    <t>PB12_LIMIT_SW_A</t>
    <phoneticPr fontId="1" type="noConversion"/>
  </si>
  <si>
    <t>PB13_LIMIT_SW_B</t>
    <phoneticPr fontId="1" type="noConversion"/>
  </si>
  <si>
    <t>JP_BIAS</t>
    <phoneticPr fontId="1" type="noConversion"/>
  </si>
  <si>
    <t>GPIO_IN</t>
    <phoneticPr fontId="1" type="noConversion"/>
  </si>
  <si>
    <t>COM_LED</t>
    <phoneticPr fontId="1" type="noConversion"/>
  </si>
  <si>
    <t>WDT_LED</t>
    <phoneticPr fontId="1" type="noConversion"/>
  </si>
  <si>
    <t>HIGH Active</t>
    <phoneticPr fontId="1" type="noConversion"/>
  </si>
  <si>
    <t>TIM16_CH1</t>
    <phoneticPr fontId="1" type="noConversion"/>
  </si>
  <si>
    <t>PA6_FAN_PWM</t>
    <phoneticPr fontId="1" type="noConversion"/>
  </si>
  <si>
    <t>TIM3_CH1</t>
    <phoneticPr fontId="1" type="noConversion"/>
  </si>
  <si>
    <t>PC6_PW_PWM</t>
    <phoneticPr fontId="1" type="noConversion"/>
  </si>
  <si>
    <t>PC7_PWR_ENA</t>
    <phoneticPr fontId="1" type="noConversion"/>
  </si>
  <si>
    <t>PC8_PRE_AMP_ENA</t>
    <phoneticPr fontId="1" type="noConversion"/>
  </si>
  <si>
    <t>+48 input Voltage monitor</t>
    <phoneticPr fontId="1" type="noConversion"/>
  </si>
  <si>
    <t>VDC_OUT_AD</t>
    <phoneticPr fontId="1" type="noConversion"/>
  </si>
  <si>
    <t>Under INPUT Voltage : 40V 이하
Over INPUT Voltage : 56V 이상</t>
    <phoneticPr fontId="1" type="noConversion"/>
  </si>
  <si>
    <t>Over OUTPUT Voltage : 56V 이상</t>
    <phoneticPr fontId="1" type="noConversion"/>
  </si>
  <si>
    <t>Buck output Voltage monitor</t>
    <phoneticPr fontId="1" type="noConversion"/>
  </si>
  <si>
    <t>과전류 상태</t>
    <phoneticPr fontId="1" type="noConversion"/>
  </si>
  <si>
    <t>PW_IS_AD : 2.01V 이상(ADC : 2496)</t>
    <phoneticPr fontId="1" type="noConversion"/>
  </si>
  <si>
    <t>FAN 동작 상태</t>
    <phoneticPr fontId="1" type="noConversion"/>
  </si>
  <si>
    <t>FAN_PW_AD : 0.51V 이하(ADC : 634)</t>
    <phoneticPr fontId="1" type="noConversion"/>
  </si>
  <si>
    <t>Forward Power monitor</t>
    <phoneticPr fontId="1" type="noConversion"/>
  </si>
  <si>
    <t>Reflected Power monitor</t>
    <phoneticPr fontId="1" type="noConversion"/>
  </si>
  <si>
    <t>RF Transistor Over(65℃) temp 상태</t>
    <phoneticPr fontId="1" type="noConversion"/>
  </si>
  <si>
    <t>RF Temperature</t>
  </si>
  <si>
    <t>25KHz</t>
    <phoneticPr fontId="1" type="noConversion"/>
  </si>
  <si>
    <t>FAN 동작 제어</t>
    <phoneticPr fontId="1" type="noConversion"/>
  </si>
  <si>
    <t>RF Cable detect error</t>
    <phoneticPr fontId="1" type="noConversion"/>
  </si>
  <si>
    <t>Case detect error</t>
    <phoneticPr fontId="1" type="noConversion"/>
  </si>
  <si>
    <t>50KHz</t>
  </si>
  <si>
    <t>LCD와 통신</t>
    <phoneticPr fontId="1" type="noConversion"/>
  </si>
  <si>
    <t>RF PCB의 Bias control</t>
  </si>
  <si>
    <t>RF 48V 전원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</si>
</sst>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0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color rgb="FF0000FF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58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7" borderId="6" xfId="0" applyFill="1" applyBorder="1" applyAlignment="1">
      <alignment vertical="center"/>
    </xf>
    <xf numFmtId="0" fontId="0" fillId="9" borderId="5" xfId="0" quotePrefix="1" applyFill="1" applyBorder="1" applyAlignment="1">
      <alignment horizontal="center" vertical="center"/>
    </xf>
    <xf numFmtId="0" fontId="0" fillId="9" borderId="6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0" fillId="9" borderId="5" xfId="0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0" fillId="9" borderId="9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left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6" borderId="5" xfId="0" quotePrefix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2" fillId="3" borderId="5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11" borderId="5" xfId="0" quotePrefix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0" fillId="11" borderId="6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6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0" fillId="0" borderId="0" xfId="0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0" borderId="8" xfId="0" quotePrefix="1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7" borderId="1" xfId="0" quotePrefix="1" applyFill="1" applyBorder="1" applyAlignment="1">
      <alignment horizontal="center" vertical="center"/>
    </xf>
    <xf numFmtId="0" fontId="0" fillId="7" borderId="2" xfId="0" quotePrefix="1" applyFill="1" applyBorder="1" applyAlignment="1">
      <alignment horizontal="center" vertical="center"/>
    </xf>
    <xf numFmtId="0" fontId="0" fillId="7" borderId="3" xfId="0" applyFill="1" applyBorder="1" applyAlignment="1">
      <alignment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horizontal="left" vertical="center"/>
    </xf>
    <xf numFmtId="0" fontId="0" fillId="6" borderId="11" xfId="0" quotePrefix="1" applyFill="1" applyBorder="1" applyAlignment="1">
      <alignment horizontal="center" vertical="center"/>
    </xf>
    <xf numFmtId="0" fontId="0" fillId="6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7" borderId="20" xfId="0" quotePrefix="1" applyFill="1" applyBorder="1" applyAlignment="1">
      <alignment horizontal="center" vertical="center"/>
    </xf>
    <xf numFmtId="0" fontId="2" fillId="3" borderId="20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0" fontId="7" fillId="12" borderId="4" xfId="0" applyFont="1" applyFill="1" applyBorder="1" applyAlignment="1">
      <alignment horizontal="left" vertical="center"/>
    </xf>
    <xf numFmtId="0" fontId="7" fillId="12" borderId="20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left" vertical="center" indent="1"/>
    </xf>
    <xf numFmtId="0" fontId="7" fillId="12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3" borderId="20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4" xfId="0" quotePrefix="1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vertical="center"/>
    </xf>
    <xf numFmtId="0" fontId="2" fillId="10" borderId="20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20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left" vertical="center" indent="1"/>
    </xf>
    <xf numFmtId="0" fontId="2" fillId="12" borderId="5" xfId="0" quotePrefix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9" borderId="19" xfId="0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0" fillId="0" borderId="0" xfId="0" applyAlignment="1">
      <alignment horizontal="left" vertical="center"/>
    </xf>
    <xf numFmtId="0" fontId="2" fillId="2" borderId="9" xfId="0" applyFont="1" applyFill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15" borderId="5" xfId="0" applyFont="1" applyFill="1" applyBorder="1" applyAlignment="1">
      <alignment horizontal="center" vertical="center"/>
    </xf>
    <xf numFmtId="0" fontId="0" fillId="15" borderId="5" xfId="0" quotePrefix="1" applyFill="1" applyBorder="1" applyAlignment="1">
      <alignment horizontal="center" vertical="center"/>
    </xf>
    <xf numFmtId="0" fontId="0" fillId="15" borderId="6" xfId="0" applyFill="1" applyBorder="1" applyAlignment="1">
      <alignment vertical="center"/>
    </xf>
    <xf numFmtId="0" fontId="2" fillId="15" borderId="4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vertical="center"/>
    </xf>
    <xf numFmtId="0" fontId="9" fillId="5" borderId="6" xfId="0" applyFont="1" applyFill="1" applyBorder="1" applyAlignment="1">
      <alignment vertical="center"/>
    </xf>
    <xf numFmtId="0" fontId="9" fillId="3" borderId="6" xfId="0" quotePrefix="1" applyFont="1" applyFill="1" applyBorder="1" applyAlignment="1">
      <alignment vertical="center"/>
    </xf>
    <xf numFmtId="0" fontId="9" fillId="3" borderId="9" xfId="0" quotePrefix="1" applyFont="1" applyFill="1" applyBorder="1" applyAlignment="1">
      <alignment vertical="center"/>
    </xf>
    <xf numFmtId="0" fontId="9" fillId="3" borderId="6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vertical="center"/>
    </xf>
    <xf numFmtId="0" fontId="0" fillId="3" borderId="5" xfId="0" quotePrefix="1" applyFill="1" applyBorder="1" applyAlignment="1">
      <alignment horizontal="center" vertical="center"/>
    </xf>
    <xf numFmtId="0" fontId="2" fillId="3" borderId="4" xfId="0" quotePrefix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quotePrefix="1" applyFont="1" applyFill="1" applyBorder="1" applyAlignment="1">
      <alignment horizontal="left" vertical="center"/>
    </xf>
    <xf numFmtId="0" fontId="2" fillId="0" borderId="5" xfId="0" quotePrefix="1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0" fillId="0" borderId="6" xfId="0" applyFill="1" applyBorder="1" applyAlignment="1">
      <alignment vertical="center"/>
    </xf>
    <xf numFmtId="0" fontId="4" fillId="3" borderId="6" xfId="0" applyFont="1" applyFill="1" applyBorder="1" applyAlignment="1">
      <alignment vertical="center" wrapText="1"/>
    </xf>
    <xf numFmtId="0" fontId="2" fillId="15" borderId="0" xfId="0" applyFont="1" applyFill="1" applyAlignment="1">
      <alignment horizontal="center" vertical="center"/>
    </xf>
    <xf numFmtId="0" fontId="2" fillId="0" borderId="4" xfId="0" quotePrefix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0" xfId="0" applyFill="1" applyBorder="1" applyAlignment="1">
      <alignment horizontal="center" vertical="center"/>
    </xf>
    <xf numFmtId="0" fontId="0" fillId="11" borderId="20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7" borderId="13" xfId="0" quotePrefix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10" borderId="20" xfId="0" quotePrefix="1" applyFill="1" applyBorder="1" applyAlignment="1">
      <alignment horizontal="center" vertical="center"/>
    </xf>
    <xf numFmtId="0" fontId="0" fillId="5" borderId="20" xfId="0" quotePrefix="1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6" borderId="20" xfId="0" quotePrefix="1" applyFill="1" applyBorder="1" applyAlignment="1">
      <alignment horizontal="center" vertical="center"/>
    </xf>
    <xf numFmtId="0" fontId="0" fillId="6" borderId="31" xfId="0" quotePrefix="1" applyFill="1" applyBorder="1" applyAlignment="1">
      <alignment horizontal="center" vertical="center"/>
    </xf>
    <xf numFmtId="0" fontId="0" fillId="0" borderId="20" xfId="0" quotePrefix="1" applyFill="1" applyBorder="1" applyAlignment="1">
      <alignment horizontal="center" vertical="center"/>
    </xf>
    <xf numFmtId="0" fontId="4" fillId="9" borderId="25" xfId="0" applyFont="1" applyFill="1" applyBorder="1" applyAlignment="1">
      <alignment horizontal="center" vertical="center"/>
    </xf>
    <xf numFmtId="0" fontId="0" fillId="7" borderId="28" xfId="0" quotePrefix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left" vertical="center"/>
    </xf>
    <xf numFmtId="0" fontId="7" fillId="12" borderId="28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vertical="center"/>
    </xf>
    <xf numFmtId="0" fontId="0" fillId="9" borderId="28" xfId="0" applyFill="1" applyBorder="1" applyAlignment="1">
      <alignment horizontal="center" vertical="center"/>
    </xf>
    <xf numFmtId="0" fontId="7" fillId="3" borderId="28" xfId="0" applyFont="1" applyFill="1" applyBorder="1" applyAlignment="1">
      <alignment horizontal="left" vertical="center"/>
    </xf>
    <xf numFmtId="0" fontId="2" fillId="13" borderId="28" xfId="0" quotePrefix="1" applyFont="1" applyFill="1" applyBorder="1" applyAlignment="1">
      <alignment horizontal="left" vertical="center"/>
    </xf>
    <xf numFmtId="0" fontId="2" fillId="10" borderId="28" xfId="0" applyFont="1" applyFill="1" applyBorder="1" applyAlignment="1">
      <alignment horizontal="left" vertical="center"/>
    </xf>
    <xf numFmtId="0" fontId="0" fillId="5" borderId="28" xfId="0" applyFill="1" applyBorder="1" applyAlignment="1">
      <alignment horizontal="left" vertical="center"/>
    </xf>
    <xf numFmtId="0" fontId="2" fillId="6" borderId="28" xfId="0" applyFont="1" applyFill="1" applyBorder="1" applyAlignment="1">
      <alignment horizontal="left" vertical="center"/>
    </xf>
    <xf numFmtId="0" fontId="2" fillId="12" borderId="28" xfId="0" applyFont="1" applyFill="1" applyBorder="1" applyAlignment="1">
      <alignment vertical="center"/>
    </xf>
    <xf numFmtId="0" fontId="0" fillId="9" borderId="26" xfId="0" applyFill="1" applyBorder="1" applyAlignment="1">
      <alignment horizontal="center" vertical="center"/>
    </xf>
    <xf numFmtId="0" fontId="4" fillId="9" borderId="5" xfId="0" quotePrefix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 wrapText="1"/>
    </xf>
    <xf numFmtId="0" fontId="4" fillId="9" borderId="2" xfId="0" quotePrefix="1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5" borderId="4" xfId="0" quotePrefix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4" xfId="0" quotePrefix="1" applyFill="1" applyBorder="1" applyAlignment="1">
      <alignment horizontal="center" vertical="center"/>
    </xf>
    <xf numFmtId="0" fontId="4" fillId="9" borderId="8" xfId="0" quotePrefix="1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6" xfId="0" quotePrefix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11" borderId="4" xfId="0" quotePrefix="1" applyFill="1" applyBorder="1" applyAlignment="1">
      <alignment horizontal="center" vertical="center"/>
    </xf>
    <xf numFmtId="0" fontId="0" fillId="11" borderId="5" xfId="0" quotePrefix="1" applyFill="1" applyBorder="1" applyAlignment="1">
      <alignment horizontal="center" vertical="center"/>
    </xf>
    <xf numFmtId="0" fontId="0" fillId="11" borderId="6" xfId="0" quotePrefix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29" xfId="0" quotePrefix="1" applyFill="1" applyBorder="1" applyAlignment="1">
      <alignment horizontal="center" vertical="center"/>
    </xf>
    <xf numFmtId="0" fontId="0" fillId="5" borderId="29" xfId="0" quotePrefix="1" applyFill="1" applyBorder="1" applyAlignment="1">
      <alignment horizontal="center" vertical="center"/>
    </xf>
    <xf numFmtId="0" fontId="0" fillId="7" borderId="29" xfId="0" applyFill="1" applyBorder="1" applyAlignment="1">
      <alignment horizontal="center" vertical="center" wrapText="1"/>
    </xf>
    <xf numFmtId="0" fontId="0" fillId="6" borderId="29" xfId="0" quotePrefix="1" applyFill="1" applyBorder="1" applyAlignment="1">
      <alignment horizontal="center" vertical="center"/>
    </xf>
    <xf numFmtId="0" fontId="0" fillId="7" borderId="29" xfId="0" quotePrefix="1" applyFill="1" applyBorder="1" applyAlignment="1">
      <alignment horizontal="center" vertical="center"/>
    </xf>
    <xf numFmtId="0" fontId="0" fillId="11" borderId="29" xfId="0" quotePrefix="1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5" borderId="29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5" borderId="29" xfId="0" applyFill="1" applyBorder="1" applyAlignment="1">
      <alignment horizontal="left" vertical="center"/>
    </xf>
    <xf numFmtId="0" fontId="0" fillId="9" borderId="29" xfId="0" applyFill="1" applyBorder="1" applyAlignment="1">
      <alignment horizontal="left" vertical="center"/>
    </xf>
    <xf numFmtId="0" fontId="0" fillId="5" borderId="19" xfId="0" applyFill="1" applyBorder="1" applyAlignment="1">
      <alignment horizontal="center" vertical="center"/>
    </xf>
  </cellXfs>
  <cellStyles count="2">
    <cellStyle name="표준" xfId="0" builtinId="0"/>
    <cellStyle name="표준 10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515471</xdr:colOff>
      <xdr:row>0</xdr:row>
      <xdr:rowOff>107538</xdr:rowOff>
    </xdr:from>
    <xdr:to>
      <xdr:col>28</xdr:col>
      <xdr:colOff>672353</xdr:colOff>
      <xdr:row>12</xdr:row>
      <xdr:rowOff>133628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1177" y="107538"/>
          <a:ext cx="7687235" cy="2614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19</xdr:row>
      <xdr:rowOff>180975</xdr:rowOff>
    </xdr:from>
    <xdr:to>
      <xdr:col>6</xdr:col>
      <xdr:colOff>28575</xdr:colOff>
      <xdr:row>34</xdr:row>
      <xdr:rowOff>161925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0" y="4181475"/>
          <a:ext cx="4695825" cy="3124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238125</xdr:colOff>
      <xdr:row>25</xdr:row>
      <xdr:rowOff>137711</xdr:rowOff>
    </xdr:from>
    <xdr:to>
      <xdr:col>12</xdr:col>
      <xdr:colOff>457200</xdr:colOff>
      <xdr:row>39</xdr:row>
      <xdr:rowOff>114300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6650" y="5395511"/>
          <a:ext cx="4981575" cy="2910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304800</xdr:colOff>
      <xdr:row>18</xdr:row>
      <xdr:rowOff>5652</xdr:rowOff>
    </xdr:from>
    <xdr:to>
      <xdr:col>11</xdr:col>
      <xdr:colOff>95250</xdr:colOff>
      <xdr:row>24</xdr:row>
      <xdr:rowOff>152400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7553325" y="3796602"/>
          <a:ext cx="3362325" cy="1404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95"/>
  <sheetViews>
    <sheetView tabSelected="1" topLeftCell="A16" zoomScale="85" zoomScaleNormal="85" workbookViewId="0">
      <selection activeCell="J80" sqref="J80"/>
    </sheetView>
  </sheetViews>
  <sheetFormatPr defaultColWidth="9" defaultRowHeight="17.399999999999999" x14ac:dyDescent="0.4"/>
  <cols>
    <col min="1" max="1" width="3.5" style="1" customWidth="1"/>
    <col min="2" max="3" width="7.5" style="1" customWidth="1"/>
    <col min="4" max="4" width="7.5" style="5" customWidth="1"/>
    <col min="5" max="5" width="24.8984375" style="5" customWidth="1"/>
    <col min="6" max="9" width="18.09765625" style="5" customWidth="1"/>
    <col min="10" max="10" width="26.69921875" style="5" bestFit="1" customWidth="1"/>
    <col min="11" max="11" width="39.5" style="5" customWidth="1"/>
    <col min="12" max="12" width="25.19921875" style="5" customWidth="1"/>
    <col min="13" max="13" width="14.19921875" style="5" customWidth="1"/>
    <col min="14" max="14" width="15.59765625" style="5" customWidth="1"/>
    <col min="15" max="15" width="24.09765625" style="5" customWidth="1"/>
    <col min="16" max="16" width="11.59765625" style="5" customWidth="1"/>
    <col min="17" max="17" width="19.69921875" style="1" customWidth="1"/>
    <col min="18" max="18" width="44.59765625" style="1" customWidth="1"/>
    <col min="19" max="19" width="25.19921875" style="5" bestFit="1" customWidth="1"/>
    <col min="20" max="20" width="14.19921875" style="5" bestFit="1" customWidth="1"/>
    <col min="21" max="21" width="23.09765625" style="5" customWidth="1"/>
    <col min="22" max="22" width="24.09765625" style="5" bestFit="1" customWidth="1"/>
    <col min="23" max="23" width="11.59765625" style="5" bestFit="1" customWidth="1"/>
    <col min="24" max="24" width="27.19921875" style="1" bestFit="1" customWidth="1"/>
    <col min="25" max="16384" width="9" style="1"/>
  </cols>
  <sheetData>
    <row r="1" spans="2:24" x14ac:dyDescent="0.4">
      <c r="B1" t="s">
        <v>239</v>
      </c>
    </row>
    <row r="2" spans="2:24" ht="18" thickBot="1" x14ac:dyDescent="0.45">
      <c r="B2" s="20" t="s">
        <v>523</v>
      </c>
      <c r="D2" s="1"/>
      <c r="E2" s="1"/>
      <c r="F2" s="1"/>
      <c r="G2" s="1"/>
      <c r="H2" s="1"/>
      <c r="I2" s="1"/>
      <c r="J2" s="1"/>
      <c r="K2" s="1"/>
      <c r="L2" s="20" t="s">
        <v>389</v>
      </c>
      <c r="M2" s="1"/>
      <c r="N2" s="1"/>
      <c r="S2" s="20" t="s">
        <v>83</v>
      </c>
      <c r="T2" s="1"/>
      <c r="U2" s="1"/>
    </row>
    <row r="3" spans="2:24" x14ac:dyDescent="0.4">
      <c r="B3" s="334" t="s">
        <v>1</v>
      </c>
      <c r="C3" s="335"/>
      <c r="D3" s="2">
        <v>128</v>
      </c>
      <c r="E3" s="2" t="s">
        <v>2</v>
      </c>
      <c r="F3" s="21"/>
      <c r="G3" s="258"/>
      <c r="H3" s="258"/>
      <c r="I3" s="258"/>
      <c r="J3" s="258"/>
      <c r="K3" s="258"/>
      <c r="L3" s="27" t="s">
        <v>74</v>
      </c>
      <c r="M3" s="2">
        <v>48000000</v>
      </c>
      <c r="N3" s="21" t="s">
        <v>75</v>
      </c>
      <c r="S3" s="27" t="s">
        <v>74</v>
      </c>
      <c r="T3" s="2">
        <v>48000000</v>
      </c>
      <c r="U3" s="21" t="s">
        <v>75</v>
      </c>
    </row>
    <row r="4" spans="2:24" x14ac:dyDescent="0.4">
      <c r="B4" s="336" t="s">
        <v>3</v>
      </c>
      <c r="C4" s="337"/>
      <c r="D4" s="3">
        <v>16</v>
      </c>
      <c r="E4" s="3" t="s">
        <v>2</v>
      </c>
      <c r="F4" s="10"/>
      <c r="G4" s="259"/>
      <c r="H4" s="259"/>
      <c r="I4" s="259"/>
      <c r="J4" s="259"/>
      <c r="K4" s="259"/>
      <c r="L4" s="11" t="s">
        <v>76</v>
      </c>
      <c r="M4" s="28">
        <f>M3/1</f>
        <v>48000000</v>
      </c>
      <c r="N4" s="10" t="s">
        <v>390</v>
      </c>
      <c r="S4" s="11" t="s">
        <v>76</v>
      </c>
      <c r="T4" s="28">
        <f>T3/1</f>
        <v>48000000</v>
      </c>
      <c r="U4" s="10" t="s">
        <v>233</v>
      </c>
    </row>
    <row r="5" spans="2:24" x14ac:dyDescent="0.4">
      <c r="B5" s="336" t="s">
        <v>4</v>
      </c>
      <c r="C5" s="337"/>
      <c r="D5" s="3">
        <v>48</v>
      </c>
      <c r="E5" s="3" t="s">
        <v>5</v>
      </c>
      <c r="F5" s="10" t="s">
        <v>6</v>
      </c>
      <c r="G5" s="259"/>
      <c r="H5" s="259"/>
      <c r="I5" s="259"/>
      <c r="J5" s="259"/>
      <c r="K5" s="259"/>
      <c r="L5" s="11" t="s">
        <v>391</v>
      </c>
      <c r="M5" s="28">
        <f>M3*1</f>
        <v>48000000</v>
      </c>
      <c r="N5" s="10" t="s">
        <v>234</v>
      </c>
      <c r="S5" s="11" t="s">
        <v>235</v>
      </c>
      <c r="T5" s="28">
        <f>T3*1</f>
        <v>48000000</v>
      </c>
      <c r="U5" s="10" t="s">
        <v>234</v>
      </c>
    </row>
    <row r="6" spans="2:24" x14ac:dyDescent="0.4">
      <c r="B6" s="336" t="s">
        <v>7</v>
      </c>
      <c r="C6" s="337"/>
      <c r="D6" s="3" t="s">
        <v>8</v>
      </c>
      <c r="E6" s="3" t="s">
        <v>9</v>
      </c>
      <c r="F6" s="10"/>
      <c r="G6" s="259"/>
      <c r="H6" s="259"/>
      <c r="I6" s="259"/>
      <c r="J6" s="259"/>
      <c r="K6" s="259"/>
      <c r="L6" s="11" t="s">
        <v>195</v>
      </c>
      <c r="M6" s="28">
        <v>16000000</v>
      </c>
      <c r="N6" s="10"/>
      <c r="S6" s="11" t="s">
        <v>236</v>
      </c>
      <c r="T6" s="28">
        <v>16000000</v>
      </c>
      <c r="U6" s="10"/>
    </row>
    <row r="7" spans="2:24" ht="18" thickBot="1" x14ac:dyDescent="0.45">
      <c r="B7" s="338" t="s">
        <v>10</v>
      </c>
      <c r="C7" s="339"/>
      <c r="D7" s="4" t="s">
        <v>11</v>
      </c>
      <c r="E7" s="4"/>
      <c r="F7" s="22"/>
      <c r="G7" s="260"/>
      <c r="H7" s="260"/>
      <c r="I7" s="260"/>
      <c r="J7" s="260"/>
      <c r="K7" s="260"/>
      <c r="L7" s="29" t="s">
        <v>77</v>
      </c>
      <c r="M7" s="3">
        <f>(M5)/M6-1</f>
        <v>2</v>
      </c>
      <c r="N7" s="10" t="s">
        <v>392</v>
      </c>
      <c r="S7" s="29" t="s">
        <v>77</v>
      </c>
      <c r="T7" s="3">
        <f>(T5)/T6-1</f>
        <v>2</v>
      </c>
      <c r="U7" s="10" t="s">
        <v>237</v>
      </c>
    </row>
    <row r="8" spans="2:24" x14ac:dyDescent="0.4">
      <c r="E8" s="82" t="s">
        <v>371</v>
      </c>
      <c r="F8" s="5">
        <v>8</v>
      </c>
      <c r="L8" s="11" t="s">
        <v>393</v>
      </c>
      <c r="M8" s="3">
        <v>80000</v>
      </c>
      <c r="N8" s="10"/>
      <c r="S8" s="11" t="s">
        <v>78</v>
      </c>
      <c r="T8" s="3">
        <v>80000</v>
      </c>
      <c r="U8" s="10"/>
    </row>
    <row r="9" spans="2:24" x14ac:dyDescent="0.4">
      <c r="E9" s="82" t="s">
        <v>372</v>
      </c>
      <c r="F9" s="5">
        <v>8</v>
      </c>
      <c r="L9" s="29" t="s">
        <v>394</v>
      </c>
      <c r="M9" s="30">
        <f>M6/M8-1</f>
        <v>199</v>
      </c>
      <c r="N9" s="10" t="s">
        <v>395</v>
      </c>
      <c r="S9" s="29" t="s">
        <v>79</v>
      </c>
      <c r="T9" s="30">
        <f>T6/T8-1</f>
        <v>199</v>
      </c>
      <c r="U9" s="10" t="s">
        <v>238</v>
      </c>
    </row>
    <row r="10" spans="2:24" x14ac:dyDescent="0.4">
      <c r="E10" s="82" t="s">
        <v>373</v>
      </c>
      <c r="F10" s="76">
        <v>20</v>
      </c>
      <c r="G10" s="76"/>
      <c r="H10" s="76"/>
      <c r="I10" s="76"/>
      <c r="J10" s="76"/>
      <c r="K10" s="76"/>
      <c r="L10" s="11" t="s">
        <v>396</v>
      </c>
      <c r="M10" s="3">
        <v>50</v>
      </c>
      <c r="N10" s="10"/>
      <c r="S10" s="11" t="s">
        <v>80</v>
      </c>
      <c r="T10" s="3">
        <v>50</v>
      </c>
      <c r="U10" s="10"/>
    </row>
    <row r="11" spans="2:24" x14ac:dyDescent="0.4">
      <c r="E11" s="82" t="s">
        <v>374</v>
      </c>
      <c r="F11" s="76">
        <v>1</v>
      </c>
      <c r="G11" s="76"/>
      <c r="H11" s="76"/>
      <c r="I11" s="76"/>
      <c r="J11" s="76"/>
      <c r="K11" s="76"/>
      <c r="L11" s="11" t="s">
        <v>397</v>
      </c>
      <c r="M11" s="30">
        <f>M10*M9/100</f>
        <v>99.5</v>
      </c>
      <c r="N11" s="10"/>
      <c r="S11" s="11" t="s">
        <v>81</v>
      </c>
      <c r="T11" s="30">
        <f>T10*T9/100</f>
        <v>99.5</v>
      </c>
      <c r="U11" s="10"/>
    </row>
    <row r="12" spans="2:24" ht="18" thickBot="1" x14ac:dyDescent="0.45">
      <c r="E12" s="83" t="s">
        <v>171</v>
      </c>
      <c r="F12" s="76">
        <v>1</v>
      </c>
      <c r="G12" s="76"/>
      <c r="H12" s="76"/>
      <c r="I12" s="76"/>
      <c r="J12" s="76"/>
      <c r="K12" s="76"/>
      <c r="L12" s="31" t="s">
        <v>398</v>
      </c>
      <c r="M12" s="4">
        <f>1/M8</f>
        <v>1.2500000000000001E-5</v>
      </c>
      <c r="N12" s="22"/>
      <c r="S12" s="31" t="s">
        <v>82</v>
      </c>
      <c r="T12" s="4">
        <f>1/T8</f>
        <v>1.2500000000000001E-5</v>
      </c>
      <c r="U12" s="22"/>
    </row>
    <row r="13" spans="2:24" ht="18" thickBot="1" x14ac:dyDescent="0.45"/>
    <row r="14" spans="2:24" ht="16.5" customHeight="1" x14ac:dyDescent="0.4">
      <c r="B14" s="345" t="s">
        <v>99</v>
      </c>
      <c r="C14" s="332"/>
      <c r="D14" s="332" t="s">
        <v>84</v>
      </c>
      <c r="E14" s="332" t="s">
        <v>86</v>
      </c>
      <c r="F14" s="333"/>
      <c r="G14" s="340" t="s">
        <v>562</v>
      </c>
      <c r="H14" s="341"/>
      <c r="I14" s="341"/>
      <c r="J14" s="342"/>
      <c r="K14" s="302"/>
      <c r="L14" s="322" t="s">
        <v>399</v>
      </c>
      <c r="M14" s="323"/>
      <c r="N14" s="322" t="s">
        <v>400</v>
      </c>
      <c r="O14" s="324"/>
      <c r="P14" s="324"/>
      <c r="Q14" s="324"/>
      <c r="R14" s="325"/>
      <c r="S14" s="322" t="s">
        <v>12</v>
      </c>
      <c r="T14" s="324"/>
      <c r="U14" s="323" t="s">
        <v>375</v>
      </c>
      <c r="V14" s="326"/>
      <c r="W14" s="326"/>
      <c r="X14" s="327"/>
    </row>
    <row r="15" spans="2:24" ht="18" thickBot="1" x14ac:dyDescent="0.45">
      <c r="B15" s="113" t="s">
        <v>100</v>
      </c>
      <c r="C15" s="114" t="s">
        <v>377</v>
      </c>
      <c r="D15" s="346"/>
      <c r="E15" s="114" t="s">
        <v>162</v>
      </c>
      <c r="F15" s="115" t="s">
        <v>163</v>
      </c>
      <c r="G15" s="138" t="s">
        <v>0</v>
      </c>
      <c r="H15" s="139" t="s">
        <v>13</v>
      </c>
      <c r="I15" s="116" t="s">
        <v>14</v>
      </c>
      <c r="J15" s="255" t="s">
        <v>0</v>
      </c>
      <c r="K15" s="306"/>
      <c r="L15" s="138" t="s">
        <v>401</v>
      </c>
      <c r="M15" s="139" t="s">
        <v>402</v>
      </c>
      <c r="N15" s="140" t="s">
        <v>403</v>
      </c>
      <c r="O15" s="141" t="s">
        <v>401</v>
      </c>
      <c r="P15" s="141" t="s">
        <v>404</v>
      </c>
      <c r="Q15" s="141" t="s">
        <v>405</v>
      </c>
      <c r="R15" s="142" t="s">
        <v>406</v>
      </c>
      <c r="S15" s="116" t="s">
        <v>0</v>
      </c>
      <c r="T15" s="114" t="s">
        <v>13</v>
      </c>
      <c r="U15" s="114" t="s">
        <v>14</v>
      </c>
      <c r="V15" s="114" t="s">
        <v>0</v>
      </c>
      <c r="W15" s="114" t="s">
        <v>15</v>
      </c>
      <c r="X15" s="115" t="s">
        <v>181</v>
      </c>
    </row>
    <row r="16" spans="2:24" s="23" customFormat="1" x14ac:dyDescent="0.4">
      <c r="B16" s="33">
        <v>1</v>
      </c>
      <c r="C16" s="34" t="s">
        <v>378</v>
      </c>
      <c r="D16" s="34" t="s">
        <v>85</v>
      </c>
      <c r="E16" s="343" t="s">
        <v>97</v>
      </c>
      <c r="F16" s="344"/>
      <c r="G16" s="33"/>
      <c r="H16" s="253"/>
      <c r="I16" s="289" t="s">
        <v>563</v>
      </c>
      <c r="J16" s="254"/>
      <c r="K16" s="307"/>
      <c r="L16" s="273"/>
      <c r="M16" s="143"/>
      <c r="N16" s="144"/>
      <c r="O16" s="145"/>
      <c r="P16" s="145"/>
      <c r="Q16" s="3"/>
      <c r="R16" s="146"/>
      <c r="S16" s="33"/>
      <c r="T16" s="34"/>
      <c r="U16" s="34"/>
      <c r="V16" s="34"/>
      <c r="W16" s="34"/>
      <c r="X16" s="50"/>
    </row>
    <row r="17" spans="2:24" x14ac:dyDescent="0.4">
      <c r="B17" s="14">
        <v>2</v>
      </c>
      <c r="C17" s="109" t="s">
        <v>379</v>
      </c>
      <c r="D17" s="94" t="s">
        <v>42</v>
      </c>
      <c r="E17" s="6" t="s">
        <v>101</v>
      </c>
      <c r="F17" s="261" t="s">
        <v>95</v>
      </c>
      <c r="G17" s="293"/>
      <c r="H17" s="287"/>
      <c r="I17" s="287"/>
      <c r="J17" s="294"/>
      <c r="K17" s="308"/>
      <c r="L17" s="274" t="s">
        <v>407</v>
      </c>
      <c r="M17" s="147" t="s">
        <v>408</v>
      </c>
      <c r="N17" s="15" t="s">
        <v>36</v>
      </c>
      <c r="O17" s="6" t="s">
        <v>36</v>
      </c>
      <c r="P17" s="6" t="s">
        <v>36</v>
      </c>
      <c r="Q17" s="3"/>
      <c r="R17" s="10"/>
      <c r="S17" s="15" t="s">
        <v>240</v>
      </c>
      <c r="T17" s="6" t="s">
        <v>241</v>
      </c>
      <c r="U17" s="6" t="s">
        <v>36</v>
      </c>
      <c r="V17" s="6" t="s">
        <v>36</v>
      </c>
      <c r="W17" s="6" t="s">
        <v>36</v>
      </c>
      <c r="X17" s="24"/>
    </row>
    <row r="18" spans="2:24" x14ac:dyDescent="0.4">
      <c r="B18" s="98">
        <v>3</v>
      </c>
      <c r="C18" s="109" t="s">
        <v>379</v>
      </c>
      <c r="D18" s="99" t="s">
        <v>72</v>
      </c>
      <c r="E18" s="6" t="s">
        <v>101</v>
      </c>
      <c r="F18" s="262" t="s">
        <v>87</v>
      </c>
      <c r="G18" s="98"/>
      <c r="H18" s="99"/>
      <c r="I18" s="99" t="s">
        <v>564</v>
      </c>
      <c r="J18" s="97"/>
      <c r="K18" s="309"/>
      <c r="L18" s="274" t="s">
        <v>409</v>
      </c>
      <c r="M18" s="147" t="s">
        <v>410</v>
      </c>
      <c r="N18" s="15" t="s">
        <v>36</v>
      </c>
      <c r="O18" s="6" t="s">
        <v>36</v>
      </c>
      <c r="P18" s="6" t="s">
        <v>36</v>
      </c>
      <c r="Q18" s="3"/>
      <c r="R18" s="10"/>
      <c r="S18" s="93" t="s">
        <v>87</v>
      </c>
      <c r="T18" s="90" t="s">
        <v>241</v>
      </c>
      <c r="U18" s="90" t="s">
        <v>36</v>
      </c>
      <c r="V18" s="90" t="s">
        <v>324</v>
      </c>
      <c r="W18" s="90" t="s">
        <v>36</v>
      </c>
      <c r="X18" s="91"/>
    </row>
    <row r="19" spans="2:24" x14ac:dyDescent="0.4">
      <c r="B19" s="98">
        <v>4</v>
      </c>
      <c r="C19" s="109" t="s">
        <v>379</v>
      </c>
      <c r="D19" s="99" t="s">
        <v>73</v>
      </c>
      <c r="E19" s="6" t="s">
        <v>101</v>
      </c>
      <c r="F19" s="262" t="s">
        <v>88</v>
      </c>
      <c r="G19" s="98"/>
      <c r="H19" s="99"/>
      <c r="I19" s="99" t="s">
        <v>564</v>
      </c>
      <c r="J19" s="97"/>
      <c r="K19" s="309"/>
      <c r="L19" s="274" t="s">
        <v>409</v>
      </c>
      <c r="M19" s="147" t="s">
        <v>410</v>
      </c>
      <c r="N19" s="15" t="s">
        <v>36</v>
      </c>
      <c r="O19" s="6" t="s">
        <v>36</v>
      </c>
      <c r="P19" s="6" t="s">
        <v>36</v>
      </c>
      <c r="Q19" s="3"/>
      <c r="R19" s="10"/>
      <c r="S19" s="93" t="s">
        <v>88</v>
      </c>
      <c r="T19" s="90" t="s">
        <v>241</v>
      </c>
      <c r="U19" s="90" t="s">
        <v>36</v>
      </c>
      <c r="V19" s="90" t="s">
        <v>324</v>
      </c>
      <c r="W19" s="90" t="s">
        <v>36</v>
      </c>
      <c r="X19" s="91"/>
    </row>
    <row r="20" spans="2:24" x14ac:dyDescent="0.4">
      <c r="B20" s="98">
        <v>5</v>
      </c>
      <c r="C20" s="110" t="s">
        <v>380</v>
      </c>
      <c r="D20" s="99" t="s">
        <v>89</v>
      </c>
      <c r="E20" s="94" t="s">
        <v>93</v>
      </c>
      <c r="F20" s="262" t="s">
        <v>92</v>
      </c>
      <c r="G20" s="98"/>
      <c r="H20" s="99"/>
      <c r="I20" s="99" t="s">
        <v>565</v>
      </c>
      <c r="J20" s="97"/>
      <c r="K20" s="309"/>
      <c r="L20" s="274" t="s">
        <v>409</v>
      </c>
      <c r="M20" s="147" t="s">
        <v>410</v>
      </c>
      <c r="N20" s="15" t="s">
        <v>36</v>
      </c>
      <c r="O20" s="6" t="s">
        <v>36</v>
      </c>
      <c r="P20" s="6" t="s">
        <v>36</v>
      </c>
      <c r="Q20" s="3"/>
      <c r="R20" s="10"/>
      <c r="S20" s="93" t="s">
        <v>92</v>
      </c>
      <c r="T20" s="90" t="s">
        <v>241</v>
      </c>
      <c r="U20" s="90" t="s">
        <v>36</v>
      </c>
      <c r="V20" s="90" t="s">
        <v>325</v>
      </c>
      <c r="W20" s="90" t="s">
        <v>36</v>
      </c>
      <c r="X20" s="91"/>
    </row>
    <row r="21" spans="2:24" x14ac:dyDescent="0.4">
      <c r="B21" s="98">
        <v>6</v>
      </c>
      <c r="C21" s="110" t="s">
        <v>380</v>
      </c>
      <c r="D21" s="99" t="s">
        <v>90</v>
      </c>
      <c r="E21" s="94" t="s">
        <v>94</v>
      </c>
      <c r="F21" s="262" t="s">
        <v>96</v>
      </c>
      <c r="G21" s="98"/>
      <c r="H21" s="99"/>
      <c r="I21" s="99" t="s">
        <v>565</v>
      </c>
      <c r="J21" s="97"/>
      <c r="K21" s="309"/>
      <c r="L21" s="274" t="s">
        <v>409</v>
      </c>
      <c r="M21" s="147" t="s">
        <v>410</v>
      </c>
      <c r="N21" s="15" t="s">
        <v>36</v>
      </c>
      <c r="O21" s="6" t="s">
        <v>36</v>
      </c>
      <c r="P21" s="6" t="s">
        <v>36</v>
      </c>
      <c r="Q21" s="3"/>
      <c r="R21" s="10"/>
      <c r="S21" s="93" t="s">
        <v>96</v>
      </c>
      <c r="T21" s="90" t="s">
        <v>241</v>
      </c>
      <c r="U21" s="90" t="s">
        <v>36</v>
      </c>
      <c r="V21" s="90" t="s">
        <v>325</v>
      </c>
      <c r="W21" s="90" t="s">
        <v>36</v>
      </c>
      <c r="X21" s="91"/>
    </row>
    <row r="22" spans="2:24" x14ac:dyDescent="0.4">
      <c r="B22" s="47">
        <v>7</v>
      </c>
      <c r="C22" s="104" t="s">
        <v>381</v>
      </c>
      <c r="D22" s="104" t="s">
        <v>91</v>
      </c>
      <c r="E22" s="347" t="s">
        <v>98</v>
      </c>
      <c r="F22" s="348"/>
      <c r="G22" s="47"/>
      <c r="H22" s="256"/>
      <c r="I22" s="256" t="s">
        <v>566</v>
      </c>
      <c r="J22" s="257"/>
      <c r="K22" s="310"/>
      <c r="L22" s="275" t="s">
        <v>411</v>
      </c>
      <c r="M22" s="148" t="s">
        <v>36</v>
      </c>
      <c r="N22" s="149" t="s">
        <v>411</v>
      </c>
      <c r="O22" s="150" t="s">
        <v>412</v>
      </c>
      <c r="P22" s="37" t="s">
        <v>413</v>
      </c>
      <c r="Q22" s="3"/>
      <c r="R22" s="10"/>
      <c r="S22" s="46" t="s">
        <v>91</v>
      </c>
      <c r="T22" s="49" t="s">
        <v>36</v>
      </c>
      <c r="U22" s="104" t="s">
        <v>91</v>
      </c>
      <c r="V22" s="104" t="s">
        <v>166</v>
      </c>
      <c r="W22" s="104" t="s">
        <v>25</v>
      </c>
      <c r="X22" s="48"/>
    </row>
    <row r="23" spans="2:24" ht="34.799999999999997" x14ac:dyDescent="0.4">
      <c r="B23" s="14">
        <v>8</v>
      </c>
      <c r="C23" s="111" t="s">
        <v>382</v>
      </c>
      <c r="D23" s="94" t="s">
        <v>21</v>
      </c>
      <c r="E23" s="6" t="s">
        <v>101</v>
      </c>
      <c r="F23" s="261" t="s">
        <v>541</v>
      </c>
      <c r="G23" s="299" t="s">
        <v>541</v>
      </c>
      <c r="H23" s="297" t="s">
        <v>18</v>
      </c>
      <c r="I23" s="39" t="s">
        <v>568</v>
      </c>
      <c r="J23" s="41" t="s">
        <v>605</v>
      </c>
      <c r="K23" s="321" t="s">
        <v>607</v>
      </c>
      <c r="L23" s="276" t="s">
        <v>414</v>
      </c>
      <c r="M23" s="152" t="s">
        <v>415</v>
      </c>
      <c r="N23" s="153" t="s">
        <v>416</v>
      </c>
      <c r="O23" s="154" t="s">
        <v>417</v>
      </c>
      <c r="P23" s="155" t="s">
        <v>418</v>
      </c>
      <c r="Q23" s="3"/>
      <c r="R23" s="10" t="s">
        <v>419</v>
      </c>
      <c r="S23" s="92" t="s">
        <v>541</v>
      </c>
      <c r="T23" s="37" t="s">
        <v>18</v>
      </c>
      <c r="U23" s="37" t="s">
        <v>542</v>
      </c>
      <c r="V23" s="75" t="s">
        <v>36</v>
      </c>
      <c r="W23" s="75" t="s">
        <v>36</v>
      </c>
      <c r="X23" s="36"/>
    </row>
    <row r="24" spans="2:24" x14ac:dyDescent="0.4">
      <c r="B24" s="95">
        <v>9</v>
      </c>
      <c r="C24" s="111" t="s">
        <v>382</v>
      </c>
      <c r="D24" s="12" t="s">
        <v>20</v>
      </c>
      <c r="E24" s="6" t="s">
        <v>101</v>
      </c>
      <c r="F24" s="261" t="s">
        <v>102</v>
      </c>
      <c r="G24" s="299" t="s">
        <v>102</v>
      </c>
      <c r="H24" s="297" t="s">
        <v>18</v>
      </c>
      <c r="I24" s="39" t="s">
        <v>606</v>
      </c>
      <c r="J24" s="298" t="s">
        <v>609</v>
      </c>
      <c r="K24" s="321" t="s">
        <v>608</v>
      </c>
      <c r="L24" s="277" t="s">
        <v>420</v>
      </c>
      <c r="M24" s="156" t="s">
        <v>415</v>
      </c>
      <c r="N24" s="149" t="s">
        <v>421</v>
      </c>
      <c r="O24" s="150" t="s">
        <v>422</v>
      </c>
      <c r="P24" s="37" t="s">
        <v>413</v>
      </c>
      <c r="Q24" s="3"/>
      <c r="R24" s="10"/>
      <c r="S24" s="73" t="s">
        <v>102</v>
      </c>
      <c r="T24" s="37" t="s">
        <v>18</v>
      </c>
      <c r="U24" s="37" t="s">
        <v>537</v>
      </c>
      <c r="V24" s="75" t="s">
        <v>36</v>
      </c>
      <c r="W24" s="75" t="s">
        <v>36</v>
      </c>
      <c r="X24" s="36"/>
    </row>
    <row r="25" spans="2:24" x14ac:dyDescent="0.4">
      <c r="B25" s="95">
        <v>10</v>
      </c>
      <c r="C25" s="111" t="s">
        <v>382</v>
      </c>
      <c r="D25" s="12" t="s">
        <v>16</v>
      </c>
      <c r="E25" s="94" t="s">
        <v>104</v>
      </c>
      <c r="F25" s="261" t="s">
        <v>103</v>
      </c>
      <c r="G25" s="299" t="s">
        <v>103</v>
      </c>
      <c r="H25" s="297" t="s">
        <v>18</v>
      </c>
      <c r="I25" s="39" t="s">
        <v>537</v>
      </c>
      <c r="J25" s="298" t="s">
        <v>610</v>
      </c>
      <c r="K25" s="355" t="s">
        <v>611</v>
      </c>
      <c r="L25" s="277" t="s">
        <v>420</v>
      </c>
      <c r="M25" s="156" t="s">
        <v>415</v>
      </c>
      <c r="N25" s="149" t="s">
        <v>423</v>
      </c>
      <c r="O25" s="150" t="s">
        <v>424</v>
      </c>
      <c r="P25" s="37" t="s">
        <v>413</v>
      </c>
      <c r="Q25" s="3"/>
      <c r="R25" s="10"/>
      <c r="S25" s="73" t="s">
        <v>103</v>
      </c>
      <c r="T25" s="37" t="s">
        <v>18</v>
      </c>
      <c r="U25" s="37" t="s">
        <v>538</v>
      </c>
      <c r="V25" s="75" t="s">
        <v>323</v>
      </c>
      <c r="W25" s="75" t="s">
        <v>36</v>
      </c>
      <c r="X25" s="36"/>
    </row>
    <row r="26" spans="2:24" x14ac:dyDescent="0.4">
      <c r="B26" s="95">
        <v>11</v>
      </c>
      <c r="C26" s="111" t="s">
        <v>382</v>
      </c>
      <c r="D26" s="12" t="s">
        <v>71</v>
      </c>
      <c r="E26" s="94" t="s">
        <v>105</v>
      </c>
      <c r="F26" s="261" t="s">
        <v>180</v>
      </c>
      <c r="G26" s="299" t="s">
        <v>180</v>
      </c>
      <c r="H26" s="297" t="s">
        <v>18</v>
      </c>
      <c r="I26" s="39" t="s">
        <v>569</v>
      </c>
      <c r="J26" s="298" t="s">
        <v>612</v>
      </c>
      <c r="K26" s="355" t="s">
        <v>613</v>
      </c>
      <c r="L26" s="277" t="s">
        <v>420</v>
      </c>
      <c r="M26" s="156" t="s">
        <v>415</v>
      </c>
      <c r="N26" s="149" t="s">
        <v>425</v>
      </c>
      <c r="O26" s="150" t="s">
        <v>426</v>
      </c>
      <c r="P26" s="37" t="s">
        <v>413</v>
      </c>
      <c r="Q26" s="3"/>
      <c r="R26" s="10"/>
      <c r="S26" s="73" t="s">
        <v>180</v>
      </c>
      <c r="T26" s="37" t="s">
        <v>18</v>
      </c>
      <c r="U26" s="37" t="s">
        <v>539</v>
      </c>
      <c r="V26" s="37"/>
      <c r="W26" s="75" t="s">
        <v>36</v>
      </c>
      <c r="X26" s="221"/>
    </row>
    <row r="27" spans="2:24" x14ac:dyDescent="0.4">
      <c r="B27" s="16">
        <v>12</v>
      </c>
      <c r="C27" s="25" t="s">
        <v>378</v>
      </c>
      <c r="D27" s="105" t="s">
        <v>106</v>
      </c>
      <c r="E27" s="328" t="s">
        <v>108</v>
      </c>
      <c r="F27" s="329"/>
      <c r="G27" s="16"/>
      <c r="H27" s="249"/>
      <c r="I27" s="249" t="s">
        <v>567</v>
      </c>
      <c r="J27" s="250"/>
      <c r="K27" s="356"/>
      <c r="L27" s="278"/>
      <c r="M27" s="157"/>
      <c r="N27" s="16"/>
      <c r="O27" s="136"/>
      <c r="P27" s="136"/>
      <c r="Q27" s="3"/>
      <c r="R27" s="10"/>
      <c r="S27" s="16"/>
      <c r="T27" s="105"/>
      <c r="U27" s="105"/>
      <c r="V27" s="105"/>
      <c r="W27" s="105"/>
      <c r="X27" s="26"/>
    </row>
    <row r="28" spans="2:24" x14ac:dyDescent="0.4">
      <c r="B28" s="16">
        <v>13</v>
      </c>
      <c r="C28" s="25" t="s">
        <v>378</v>
      </c>
      <c r="D28" s="105" t="s">
        <v>107</v>
      </c>
      <c r="E28" s="328" t="s">
        <v>109</v>
      </c>
      <c r="F28" s="329"/>
      <c r="G28" s="16"/>
      <c r="H28" s="249"/>
      <c r="I28" s="286" t="s">
        <v>563</v>
      </c>
      <c r="J28" s="250"/>
      <c r="K28" s="312"/>
      <c r="L28" s="278"/>
      <c r="M28" s="157"/>
      <c r="N28" s="16"/>
      <c r="O28" s="136"/>
      <c r="P28" s="136"/>
      <c r="Q28" s="3"/>
      <c r="R28" s="10"/>
      <c r="S28" s="16"/>
      <c r="T28" s="105"/>
      <c r="U28" s="105"/>
      <c r="V28" s="105"/>
      <c r="W28" s="105"/>
      <c r="X28" s="26"/>
    </row>
    <row r="29" spans="2:24" x14ac:dyDescent="0.4">
      <c r="B29" s="14">
        <v>14</v>
      </c>
      <c r="C29" s="111" t="s">
        <v>382</v>
      </c>
      <c r="D29" s="94" t="s">
        <v>63</v>
      </c>
      <c r="E29" s="8" t="s">
        <v>123</v>
      </c>
      <c r="F29" s="261" t="s">
        <v>110</v>
      </c>
      <c r="G29" s="299" t="s">
        <v>110</v>
      </c>
      <c r="H29" s="297" t="s">
        <v>18</v>
      </c>
      <c r="I29" s="39" t="s">
        <v>578</v>
      </c>
      <c r="J29" s="298" t="s">
        <v>615</v>
      </c>
      <c r="K29" s="311"/>
      <c r="L29" s="274" t="s">
        <v>409</v>
      </c>
      <c r="M29" s="147" t="s">
        <v>410</v>
      </c>
      <c r="N29" s="15" t="s">
        <v>36</v>
      </c>
      <c r="O29" s="6" t="s">
        <v>36</v>
      </c>
      <c r="P29" s="6" t="s">
        <v>36</v>
      </c>
      <c r="Q29" s="3"/>
      <c r="R29" s="10"/>
      <c r="S29" s="15" t="s">
        <v>240</v>
      </c>
      <c r="T29" s="6" t="s">
        <v>241</v>
      </c>
      <c r="U29" s="6" t="s">
        <v>36</v>
      </c>
      <c r="V29" s="6" t="s">
        <v>36</v>
      </c>
      <c r="W29" s="6" t="s">
        <v>36</v>
      </c>
      <c r="X29" s="24"/>
    </row>
    <row r="30" spans="2:24" ht="34.799999999999997" x14ac:dyDescent="0.4">
      <c r="B30" s="95">
        <v>15</v>
      </c>
      <c r="C30" s="111" t="s">
        <v>382</v>
      </c>
      <c r="D30" s="12" t="s">
        <v>64</v>
      </c>
      <c r="E30" s="8" t="s">
        <v>124</v>
      </c>
      <c r="F30" s="261" t="s">
        <v>111</v>
      </c>
      <c r="G30" s="299" t="s">
        <v>111</v>
      </c>
      <c r="H30" s="297" t="s">
        <v>18</v>
      </c>
      <c r="I30" s="39" t="s">
        <v>570</v>
      </c>
      <c r="J30" s="298" t="s">
        <v>614</v>
      </c>
      <c r="K30" s="311"/>
      <c r="L30" s="279" t="s">
        <v>427</v>
      </c>
      <c r="M30" s="158" t="s">
        <v>415</v>
      </c>
      <c r="N30" s="159" t="s">
        <v>428</v>
      </c>
      <c r="O30" s="160" t="s">
        <v>429</v>
      </c>
      <c r="P30" s="71" t="s">
        <v>430</v>
      </c>
      <c r="Q30" s="3"/>
      <c r="R30" s="10"/>
      <c r="S30" s="72" t="s">
        <v>427</v>
      </c>
      <c r="T30" s="158" t="s">
        <v>528</v>
      </c>
      <c r="U30" s="230" t="s">
        <v>540</v>
      </c>
      <c r="V30" s="160"/>
      <c r="W30" s="71"/>
      <c r="X30" s="221"/>
    </row>
    <row r="31" spans="2:24" ht="18" thickBot="1" x14ac:dyDescent="0.45">
      <c r="B31" s="117">
        <v>16</v>
      </c>
      <c r="C31" s="118" t="s">
        <v>382</v>
      </c>
      <c r="D31" s="119" t="s">
        <v>65</v>
      </c>
      <c r="E31" s="120" t="s">
        <v>122</v>
      </c>
      <c r="F31" s="263" t="s">
        <v>112</v>
      </c>
      <c r="G31" s="357" t="s">
        <v>112</v>
      </c>
      <c r="H31" s="297" t="s">
        <v>18</v>
      </c>
      <c r="I31" s="39" t="s">
        <v>538</v>
      </c>
      <c r="J31" s="298" t="s">
        <v>617</v>
      </c>
      <c r="K31" s="311" t="s">
        <v>616</v>
      </c>
      <c r="L31" s="279" t="s">
        <v>427</v>
      </c>
      <c r="M31" s="158" t="s">
        <v>415</v>
      </c>
      <c r="N31" s="159" t="s">
        <v>431</v>
      </c>
      <c r="O31" s="160" t="s">
        <v>429</v>
      </c>
      <c r="P31" s="71" t="s">
        <v>430</v>
      </c>
      <c r="Q31" s="3"/>
      <c r="R31" s="10"/>
      <c r="S31" s="231"/>
      <c r="T31" s="232"/>
      <c r="U31" s="233"/>
      <c r="V31" s="234"/>
      <c r="W31" s="235"/>
      <c r="X31" s="236"/>
    </row>
    <row r="32" spans="2:24" x14ac:dyDescent="0.4">
      <c r="B32" s="123">
        <v>17</v>
      </c>
      <c r="C32" s="124" t="s">
        <v>382</v>
      </c>
      <c r="D32" s="125" t="s">
        <v>66</v>
      </c>
      <c r="E32" s="125" t="s">
        <v>125</v>
      </c>
      <c r="F32" s="264" t="s">
        <v>113</v>
      </c>
      <c r="G32" s="293"/>
      <c r="H32" s="287"/>
      <c r="I32" s="287"/>
      <c r="J32" s="294"/>
      <c r="K32" s="308"/>
      <c r="L32" s="274" t="s">
        <v>409</v>
      </c>
      <c r="M32" s="147" t="s">
        <v>410</v>
      </c>
      <c r="N32" s="15" t="s">
        <v>36</v>
      </c>
      <c r="O32" s="6" t="s">
        <v>36</v>
      </c>
      <c r="P32" s="6" t="s">
        <v>36</v>
      </c>
      <c r="Q32" s="3"/>
      <c r="R32" s="10"/>
      <c r="S32" s="126" t="s">
        <v>240</v>
      </c>
      <c r="T32" s="127" t="s">
        <v>241</v>
      </c>
      <c r="U32" s="127" t="s">
        <v>36</v>
      </c>
      <c r="V32" s="127" t="s">
        <v>36</v>
      </c>
      <c r="W32" s="127" t="s">
        <v>36</v>
      </c>
      <c r="X32" s="128"/>
    </row>
    <row r="33" spans="2:28" x14ac:dyDescent="0.4">
      <c r="B33" s="16">
        <v>18</v>
      </c>
      <c r="C33" s="25" t="s">
        <v>383</v>
      </c>
      <c r="D33" s="105" t="s">
        <v>134</v>
      </c>
      <c r="E33" s="328" t="s">
        <v>114</v>
      </c>
      <c r="F33" s="329"/>
      <c r="G33" s="16"/>
      <c r="H33" s="249"/>
      <c r="I33" s="249" t="s">
        <v>567</v>
      </c>
      <c r="J33" s="250"/>
      <c r="K33" s="312"/>
      <c r="L33" s="278"/>
      <c r="M33" s="157"/>
      <c r="N33" s="16"/>
      <c r="O33" s="136"/>
      <c r="P33" s="136"/>
      <c r="Q33" s="3"/>
      <c r="R33" s="10"/>
      <c r="S33" s="16"/>
      <c r="T33" s="105"/>
      <c r="U33" s="105"/>
      <c r="V33" s="105"/>
      <c r="W33" s="105"/>
      <c r="X33" s="26"/>
    </row>
    <row r="34" spans="2:28" x14ac:dyDescent="0.4">
      <c r="B34" s="16">
        <v>19</v>
      </c>
      <c r="C34" s="25" t="s">
        <v>383</v>
      </c>
      <c r="D34" s="105" t="s">
        <v>85</v>
      </c>
      <c r="E34" s="328" t="s">
        <v>97</v>
      </c>
      <c r="F34" s="329"/>
      <c r="G34" s="16"/>
      <c r="H34" s="249"/>
      <c r="I34" s="286" t="s">
        <v>563</v>
      </c>
      <c r="J34" s="250"/>
      <c r="K34" s="312"/>
      <c r="L34" s="278"/>
      <c r="M34" s="157"/>
      <c r="N34" s="16"/>
      <c r="O34" s="136"/>
      <c r="P34" s="136"/>
      <c r="Q34" s="3"/>
      <c r="R34" s="10"/>
      <c r="S34" s="16"/>
      <c r="T34" s="105"/>
      <c r="U34" s="105"/>
      <c r="V34" s="105"/>
      <c r="W34" s="105"/>
      <c r="X34" s="26"/>
    </row>
    <row r="35" spans="2:28" ht="34.799999999999997" x14ac:dyDescent="0.4">
      <c r="B35" s="14">
        <v>20</v>
      </c>
      <c r="C35" s="111" t="s">
        <v>382</v>
      </c>
      <c r="D35" s="94" t="s">
        <v>22</v>
      </c>
      <c r="E35" s="8" t="s">
        <v>126</v>
      </c>
      <c r="F35" s="261" t="s">
        <v>115</v>
      </c>
      <c r="G35" s="293"/>
      <c r="H35" s="287"/>
      <c r="I35" s="287"/>
      <c r="J35" s="294"/>
      <c r="K35" s="308"/>
      <c r="L35" s="274" t="s">
        <v>409</v>
      </c>
      <c r="M35" s="147" t="s">
        <v>410</v>
      </c>
      <c r="N35" s="15" t="s">
        <v>36</v>
      </c>
      <c r="O35" s="6" t="s">
        <v>36</v>
      </c>
      <c r="P35" s="6" t="s">
        <v>36</v>
      </c>
      <c r="Q35" s="3"/>
      <c r="R35" s="10"/>
      <c r="S35" s="15" t="s">
        <v>240</v>
      </c>
      <c r="T35" s="6" t="s">
        <v>241</v>
      </c>
      <c r="U35" s="6" t="s">
        <v>36</v>
      </c>
      <c r="V35" s="6" t="s">
        <v>36</v>
      </c>
      <c r="W35" s="6" t="s">
        <v>36</v>
      </c>
      <c r="X35" s="24"/>
    </row>
    <row r="36" spans="2:28" x14ac:dyDescent="0.4">
      <c r="B36" s="14">
        <v>21</v>
      </c>
      <c r="C36" s="111" t="s">
        <v>382</v>
      </c>
      <c r="D36" s="94" t="s">
        <v>23</v>
      </c>
      <c r="E36" s="94" t="s">
        <v>121</v>
      </c>
      <c r="F36" s="261" t="s">
        <v>116</v>
      </c>
      <c r="G36" s="293"/>
      <c r="H36" s="287"/>
      <c r="I36" s="287"/>
      <c r="J36" s="294"/>
      <c r="K36" s="308"/>
      <c r="L36" s="274" t="s">
        <v>409</v>
      </c>
      <c r="M36" s="147" t="s">
        <v>410</v>
      </c>
      <c r="N36" s="15" t="s">
        <v>36</v>
      </c>
      <c r="O36" s="6" t="s">
        <v>36</v>
      </c>
      <c r="P36" s="6" t="s">
        <v>36</v>
      </c>
      <c r="Q36" s="3"/>
      <c r="R36" s="10"/>
      <c r="S36" s="15" t="s">
        <v>240</v>
      </c>
      <c r="T36" s="6" t="s">
        <v>241</v>
      </c>
      <c r="U36" s="6" t="s">
        <v>36</v>
      </c>
      <c r="V36" s="6" t="s">
        <v>36</v>
      </c>
      <c r="W36" s="6" t="s">
        <v>36</v>
      </c>
      <c r="X36" s="24"/>
    </row>
    <row r="37" spans="2:28" ht="52.2" x14ac:dyDescent="0.4">
      <c r="B37" s="228">
        <v>22</v>
      </c>
      <c r="C37" s="111" t="s">
        <v>382</v>
      </c>
      <c r="D37" s="229" t="s">
        <v>45</v>
      </c>
      <c r="E37" s="8" t="s">
        <v>524</v>
      </c>
      <c r="F37" s="261" t="s">
        <v>117</v>
      </c>
      <c r="G37" s="47" t="s">
        <v>599</v>
      </c>
      <c r="H37" s="181" t="s">
        <v>446</v>
      </c>
      <c r="I37" s="256" t="s">
        <v>600</v>
      </c>
      <c r="J37" s="310" t="s">
        <v>618</v>
      </c>
      <c r="K37" s="257" t="s">
        <v>619</v>
      </c>
      <c r="L37" s="274" t="s">
        <v>409</v>
      </c>
      <c r="M37" s="147" t="s">
        <v>410</v>
      </c>
      <c r="N37" s="15" t="s">
        <v>36</v>
      </c>
      <c r="O37" s="6" t="s">
        <v>36</v>
      </c>
      <c r="P37" s="6" t="s">
        <v>36</v>
      </c>
      <c r="Q37" s="3"/>
      <c r="R37" s="10"/>
      <c r="S37" s="220" t="s">
        <v>525</v>
      </c>
      <c r="T37" s="217" t="s">
        <v>242</v>
      </c>
      <c r="U37" s="246" t="s">
        <v>561</v>
      </c>
      <c r="V37" s="218" t="s">
        <v>36</v>
      </c>
      <c r="W37" s="218" t="s">
        <v>36</v>
      </c>
      <c r="X37" s="219" t="s">
        <v>536</v>
      </c>
      <c r="AB37" s="1" t="s">
        <v>560</v>
      </c>
    </row>
    <row r="38" spans="2:28" s="108" customFormat="1" ht="52.2" x14ac:dyDescent="0.4">
      <c r="B38" s="228">
        <v>23</v>
      </c>
      <c r="C38" s="111" t="s">
        <v>382</v>
      </c>
      <c r="D38" s="229" t="s">
        <v>59</v>
      </c>
      <c r="E38" s="8" t="s">
        <v>526</v>
      </c>
      <c r="F38" s="261" t="s">
        <v>118</v>
      </c>
      <c r="G38" s="293"/>
      <c r="H38" s="287"/>
      <c r="I38" s="287"/>
      <c r="J38" s="294"/>
      <c r="K38" s="308"/>
      <c r="L38" s="280" t="s">
        <v>432</v>
      </c>
      <c r="M38" s="161" t="s">
        <v>415</v>
      </c>
      <c r="N38" s="162" t="s">
        <v>433</v>
      </c>
      <c r="O38" s="163" t="s">
        <v>434</v>
      </c>
      <c r="P38" s="164" t="s">
        <v>36</v>
      </c>
      <c r="Q38" s="3"/>
      <c r="R38" s="10"/>
      <c r="S38" s="247" t="s">
        <v>527</v>
      </c>
      <c r="T38" s="112" t="s">
        <v>242</v>
      </c>
      <c r="U38" s="241"/>
      <c r="V38" s="243"/>
      <c r="W38" s="243"/>
      <c r="X38" s="244"/>
    </row>
    <row r="39" spans="2:28" x14ac:dyDescent="0.4">
      <c r="B39" s="14">
        <v>24</v>
      </c>
      <c r="C39" s="111" t="s">
        <v>382</v>
      </c>
      <c r="D39" s="94" t="s">
        <v>60</v>
      </c>
      <c r="E39" s="94" t="s">
        <v>127</v>
      </c>
      <c r="F39" s="261" t="s">
        <v>128</v>
      </c>
      <c r="G39" s="293"/>
      <c r="H39" s="287"/>
      <c r="I39" s="287"/>
      <c r="J39" s="294"/>
      <c r="K39" s="308"/>
      <c r="L39" s="280" t="s">
        <v>435</v>
      </c>
      <c r="M39" s="161" t="s">
        <v>415</v>
      </c>
      <c r="N39" s="162" t="s">
        <v>436</v>
      </c>
      <c r="O39" s="163" t="s">
        <v>434</v>
      </c>
      <c r="P39" s="164" t="s">
        <v>36</v>
      </c>
      <c r="Q39" s="3"/>
      <c r="R39" s="10"/>
      <c r="S39" s="15" t="s">
        <v>240</v>
      </c>
      <c r="T39" s="6" t="s">
        <v>241</v>
      </c>
      <c r="U39" s="6" t="s">
        <v>36</v>
      </c>
      <c r="V39" s="6" t="s">
        <v>36</v>
      </c>
      <c r="W39" s="6" t="s">
        <v>36</v>
      </c>
      <c r="X39" s="24"/>
    </row>
    <row r="40" spans="2:28" x14ac:dyDescent="0.4">
      <c r="B40" s="14">
        <v>25</v>
      </c>
      <c r="C40" s="111" t="s">
        <v>382</v>
      </c>
      <c r="D40" s="94" t="s">
        <v>29</v>
      </c>
      <c r="E40" s="94" t="s">
        <v>129</v>
      </c>
      <c r="F40" s="261" t="s">
        <v>130</v>
      </c>
      <c r="G40" s="293"/>
      <c r="H40" s="287"/>
      <c r="I40" s="287"/>
      <c r="J40" s="294"/>
      <c r="K40" s="308"/>
      <c r="L40" s="276" t="s">
        <v>437</v>
      </c>
      <c r="M40" s="165" t="s">
        <v>415</v>
      </c>
      <c r="N40" s="153" t="s">
        <v>438</v>
      </c>
      <c r="O40" s="154" t="s">
        <v>439</v>
      </c>
      <c r="P40" s="155" t="s">
        <v>418</v>
      </c>
      <c r="Q40" s="166"/>
      <c r="R40" s="10" t="s">
        <v>440</v>
      </c>
      <c r="S40" s="15" t="s">
        <v>240</v>
      </c>
      <c r="T40" s="6" t="s">
        <v>241</v>
      </c>
      <c r="U40" s="6" t="s">
        <v>36</v>
      </c>
      <c r="V40" s="6" t="s">
        <v>36</v>
      </c>
      <c r="W40" s="6" t="s">
        <v>36</v>
      </c>
      <c r="X40" s="24"/>
    </row>
    <row r="41" spans="2:28" ht="34.799999999999997" x14ac:dyDescent="0.4">
      <c r="B41" s="228">
        <v>26</v>
      </c>
      <c r="C41" s="111" t="s">
        <v>382</v>
      </c>
      <c r="D41" s="229" t="s">
        <v>24</v>
      </c>
      <c r="E41" s="8" t="s">
        <v>529</v>
      </c>
      <c r="F41" s="261" t="s">
        <v>131</v>
      </c>
      <c r="G41" s="62" t="s">
        <v>17</v>
      </c>
      <c r="H41" s="156" t="s">
        <v>446</v>
      </c>
      <c r="I41" s="12" t="s">
        <v>583</v>
      </c>
      <c r="J41" s="300" t="s">
        <v>584</v>
      </c>
      <c r="K41" s="313"/>
      <c r="L41" s="277" t="s">
        <v>420</v>
      </c>
      <c r="M41" s="156" t="s">
        <v>415</v>
      </c>
      <c r="N41" s="149" t="s">
        <v>441</v>
      </c>
      <c r="O41" s="150" t="s">
        <v>442</v>
      </c>
      <c r="P41" s="37" t="s">
        <v>418</v>
      </c>
      <c r="Q41" s="166"/>
      <c r="R41" s="10"/>
      <c r="S41" s="239" t="s">
        <v>17</v>
      </c>
      <c r="T41" s="37" t="s">
        <v>549</v>
      </c>
      <c r="U41" s="37" t="s">
        <v>550</v>
      </c>
      <c r="V41" s="237" t="s">
        <v>36</v>
      </c>
      <c r="W41" s="75" t="s">
        <v>552</v>
      </c>
      <c r="X41" s="36" t="s">
        <v>554</v>
      </c>
    </row>
    <row r="42" spans="2:28" ht="34.799999999999997" x14ac:dyDescent="0.4">
      <c r="B42" s="14">
        <v>27</v>
      </c>
      <c r="C42" s="111" t="s">
        <v>382</v>
      </c>
      <c r="D42" s="94" t="s">
        <v>26</v>
      </c>
      <c r="E42" s="8" t="s">
        <v>132</v>
      </c>
      <c r="F42" s="261" t="s">
        <v>182</v>
      </c>
      <c r="G42" s="62" t="s">
        <v>17</v>
      </c>
      <c r="H42" s="156" t="s">
        <v>446</v>
      </c>
      <c r="I42" s="12" t="s">
        <v>586</v>
      </c>
      <c r="J42" s="300" t="s">
        <v>585</v>
      </c>
      <c r="K42" s="313"/>
      <c r="L42" s="275" t="s">
        <v>427</v>
      </c>
      <c r="M42" s="156" t="s">
        <v>415</v>
      </c>
      <c r="N42" s="159" t="s">
        <v>443</v>
      </c>
      <c r="O42" s="160" t="s">
        <v>444</v>
      </c>
      <c r="P42" s="167" t="s">
        <v>36</v>
      </c>
      <c r="Q42" s="168" t="s">
        <v>445</v>
      </c>
      <c r="R42" s="169"/>
      <c r="S42" s="239" t="s">
        <v>17</v>
      </c>
      <c r="T42" s="37" t="s">
        <v>549</v>
      </c>
      <c r="U42" s="37" t="s">
        <v>546</v>
      </c>
      <c r="V42" s="237" t="s">
        <v>36</v>
      </c>
      <c r="W42" s="75" t="s">
        <v>552</v>
      </c>
      <c r="X42" s="36"/>
    </row>
    <row r="43" spans="2:28" x14ac:dyDescent="0.4">
      <c r="B43" s="14">
        <v>28</v>
      </c>
      <c r="C43" s="112" t="s">
        <v>380</v>
      </c>
      <c r="D43" s="94" t="s">
        <v>27</v>
      </c>
      <c r="E43" s="6" t="s">
        <v>101</v>
      </c>
      <c r="F43" s="147" t="s">
        <v>101</v>
      </c>
      <c r="G43" s="62" t="s">
        <v>17</v>
      </c>
      <c r="H43" s="156" t="s">
        <v>588</v>
      </c>
      <c r="I43" s="237" t="s">
        <v>589</v>
      </c>
      <c r="J43" s="301" t="s">
        <v>587</v>
      </c>
      <c r="K43" s="314"/>
      <c r="L43" s="274" t="s">
        <v>409</v>
      </c>
      <c r="M43" s="147" t="s">
        <v>410</v>
      </c>
      <c r="N43" s="15" t="s">
        <v>36</v>
      </c>
      <c r="O43" s="6" t="s">
        <v>36</v>
      </c>
      <c r="P43" s="6" t="s">
        <v>36</v>
      </c>
      <c r="Q43" s="3"/>
      <c r="R43" s="10"/>
      <c r="S43" s="239" t="s">
        <v>17</v>
      </c>
      <c r="T43" s="37" t="s">
        <v>388</v>
      </c>
      <c r="U43" s="37" t="s">
        <v>551</v>
      </c>
      <c r="V43" s="237" t="s">
        <v>36</v>
      </c>
      <c r="W43" s="75" t="s">
        <v>553</v>
      </c>
      <c r="X43" s="36"/>
    </row>
    <row r="44" spans="2:28" x14ac:dyDescent="0.4">
      <c r="B44" s="14">
        <v>29</v>
      </c>
      <c r="C44" s="112" t="s">
        <v>380</v>
      </c>
      <c r="D44" s="94" t="s">
        <v>28</v>
      </c>
      <c r="E44" s="94" t="s">
        <v>543</v>
      </c>
      <c r="F44" s="147" t="s">
        <v>101</v>
      </c>
      <c r="G44" s="292" t="s">
        <v>579</v>
      </c>
      <c r="H44" s="297" t="s">
        <v>588</v>
      </c>
      <c r="I44" s="44" t="s">
        <v>581</v>
      </c>
      <c r="J44" s="41"/>
      <c r="K44" s="315"/>
      <c r="L44" s="274" t="s">
        <v>409</v>
      </c>
      <c r="M44" s="147" t="s">
        <v>410</v>
      </c>
      <c r="N44" s="15" t="s">
        <v>36</v>
      </c>
      <c r="O44" s="6" t="s">
        <v>36</v>
      </c>
      <c r="P44" s="6" t="s">
        <v>36</v>
      </c>
      <c r="Q44" s="3"/>
      <c r="R44" s="10"/>
      <c r="S44" s="238" t="s">
        <v>544</v>
      </c>
      <c r="T44" s="75" t="s">
        <v>241</v>
      </c>
      <c r="U44" s="37" t="s">
        <v>547</v>
      </c>
      <c r="V44" s="237" t="s">
        <v>36</v>
      </c>
      <c r="W44" s="237" t="s">
        <v>36</v>
      </c>
      <c r="X44" s="36"/>
    </row>
    <row r="45" spans="2:28" ht="34.799999999999997" x14ac:dyDescent="0.4">
      <c r="B45" s="14">
        <v>30</v>
      </c>
      <c r="C45" s="112" t="s">
        <v>380</v>
      </c>
      <c r="D45" s="94" t="s">
        <v>61</v>
      </c>
      <c r="E45" s="8" t="s">
        <v>133</v>
      </c>
      <c r="F45" s="147" t="s">
        <v>101</v>
      </c>
      <c r="G45" s="292" t="s">
        <v>580</v>
      </c>
      <c r="H45" s="297" t="s">
        <v>588</v>
      </c>
      <c r="I45" s="44" t="s">
        <v>582</v>
      </c>
      <c r="J45" s="41"/>
      <c r="K45" s="315"/>
      <c r="L45" s="274" t="s">
        <v>409</v>
      </c>
      <c r="M45" s="147" t="s">
        <v>410</v>
      </c>
      <c r="N45" s="15" t="s">
        <v>36</v>
      </c>
      <c r="O45" s="6" t="s">
        <v>36</v>
      </c>
      <c r="P45" s="6" t="s">
        <v>36</v>
      </c>
      <c r="Q45" s="3"/>
      <c r="R45" s="10"/>
      <c r="S45" s="238" t="s">
        <v>545</v>
      </c>
      <c r="T45" s="75" t="s">
        <v>241</v>
      </c>
      <c r="U45" s="37" t="s">
        <v>548</v>
      </c>
      <c r="V45" s="237" t="s">
        <v>36</v>
      </c>
      <c r="W45" s="237" t="s">
        <v>36</v>
      </c>
      <c r="X45" s="36"/>
    </row>
    <row r="46" spans="2:28" x14ac:dyDescent="0.4">
      <c r="B46" s="16">
        <v>31</v>
      </c>
      <c r="C46" s="105" t="s">
        <v>378</v>
      </c>
      <c r="D46" s="105" t="s">
        <v>134</v>
      </c>
      <c r="E46" s="328" t="s">
        <v>114</v>
      </c>
      <c r="F46" s="329"/>
      <c r="G46" s="16"/>
      <c r="H46" s="249"/>
      <c r="I46" s="249" t="s">
        <v>567</v>
      </c>
      <c r="J46" s="250"/>
      <c r="K46" s="312"/>
      <c r="L46" s="278"/>
      <c r="M46" s="157"/>
      <c r="N46" s="16"/>
      <c r="O46" s="136"/>
      <c r="P46" s="136"/>
      <c r="Q46" s="166"/>
      <c r="R46" s="10"/>
      <c r="S46" s="16"/>
      <c r="T46" s="105"/>
      <c r="U46" s="105"/>
      <c r="V46" s="105"/>
      <c r="W46" s="105"/>
      <c r="X46" s="26"/>
    </row>
    <row r="47" spans="2:28" ht="18" thickBot="1" x14ac:dyDescent="0.45">
      <c r="B47" s="17">
        <v>32</v>
      </c>
      <c r="C47" s="106" t="s">
        <v>378</v>
      </c>
      <c r="D47" s="106" t="s">
        <v>85</v>
      </c>
      <c r="E47" s="330" t="s">
        <v>97</v>
      </c>
      <c r="F47" s="331"/>
      <c r="G47" s="16"/>
      <c r="H47" s="249"/>
      <c r="I47" s="286" t="s">
        <v>563</v>
      </c>
      <c r="J47" s="250"/>
      <c r="K47" s="312"/>
      <c r="L47" s="278"/>
      <c r="M47" s="157"/>
      <c r="N47" s="16"/>
      <c r="O47" s="136"/>
      <c r="P47" s="136"/>
      <c r="Q47" s="166"/>
      <c r="R47" s="10"/>
      <c r="S47" s="17"/>
      <c r="T47" s="106"/>
      <c r="U47" s="106"/>
      <c r="V47" s="106"/>
      <c r="W47" s="106"/>
      <c r="X47" s="35"/>
    </row>
    <row r="48" spans="2:28" ht="52.2" x14ac:dyDescent="0.4">
      <c r="B48" s="226">
        <v>33</v>
      </c>
      <c r="C48" s="134" t="s">
        <v>380</v>
      </c>
      <c r="D48" s="227" t="s">
        <v>68</v>
      </c>
      <c r="E48" s="135" t="s">
        <v>135</v>
      </c>
      <c r="F48" s="265" t="s">
        <v>101</v>
      </c>
      <c r="G48" s="62" t="s">
        <v>590</v>
      </c>
      <c r="H48" s="156" t="s">
        <v>588</v>
      </c>
      <c r="I48" s="237" t="s">
        <v>592</v>
      </c>
      <c r="J48" s="301" t="s">
        <v>587</v>
      </c>
      <c r="K48" s="314" t="s">
        <v>620</v>
      </c>
      <c r="L48" s="277" t="s">
        <v>420</v>
      </c>
      <c r="M48" s="156" t="s">
        <v>446</v>
      </c>
      <c r="N48" s="149" t="s">
        <v>447</v>
      </c>
      <c r="O48" s="150" t="s">
        <v>444</v>
      </c>
      <c r="P48" s="37" t="s">
        <v>418</v>
      </c>
      <c r="Q48" s="170"/>
      <c r="R48" s="10" t="s">
        <v>448</v>
      </c>
      <c r="S48" s="92" t="s">
        <v>387</v>
      </c>
      <c r="T48" s="37" t="s">
        <v>388</v>
      </c>
      <c r="U48" s="37" t="s">
        <v>555</v>
      </c>
      <c r="V48" s="75" t="s">
        <v>36</v>
      </c>
      <c r="W48" s="75" t="s">
        <v>552</v>
      </c>
      <c r="X48" s="245" t="s">
        <v>557</v>
      </c>
    </row>
    <row r="49" spans="2:24" ht="34.799999999999997" x14ac:dyDescent="0.4">
      <c r="B49" s="95">
        <v>34</v>
      </c>
      <c r="C49" s="112" t="s">
        <v>384</v>
      </c>
      <c r="D49" s="12" t="s">
        <v>69</v>
      </c>
      <c r="E49" s="8" t="s">
        <v>136</v>
      </c>
      <c r="F49" s="147" t="s">
        <v>101</v>
      </c>
      <c r="G49" s="62" t="s">
        <v>591</v>
      </c>
      <c r="H49" s="156" t="s">
        <v>588</v>
      </c>
      <c r="I49" s="237" t="s">
        <v>593</v>
      </c>
      <c r="J49" s="301" t="s">
        <v>587</v>
      </c>
      <c r="K49" s="314" t="s">
        <v>621</v>
      </c>
      <c r="L49" s="277" t="s">
        <v>420</v>
      </c>
      <c r="M49" s="156" t="s">
        <v>446</v>
      </c>
      <c r="N49" s="171" t="s">
        <v>449</v>
      </c>
      <c r="O49" s="172" t="s">
        <v>450</v>
      </c>
      <c r="P49" s="37" t="s">
        <v>418</v>
      </c>
      <c r="Q49" s="166"/>
      <c r="R49" s="10"/>
      <c r="S49" s="92" t="s">
        <v>386</v>
      </c>
      <c r="T49" s="37" t="s">
        <v>388</v>
      </c>
      <c r="U49" s="37" t="s">
        <v>556</v>
      </c>
      <c r="V49" s="75" t="s">
        <v>36</v>
      </c>
      <c r="W49" s="75" t="s">
        <v>552</v>
      </c>
      <c r="X49" s="245" t="s">
        <v>557</v>
      </c>
    </row>
    <row r="50" spans="2:24" ht="52.2" x14ac:dyDescent="0.4">
      <c r="B50" s="95">
        <v>35</v>
      </c>
      <c r="C50" s="112" t="s">
        <v>384</v>
      </c>
      <c r="D50" s="12" t="s">
        <v>70</v>
      </c>
      <c r="E50" s="8" t="s">
        <v>137</v>
      </c>
      <c r="F50" s="147" t="s">
        <v>101</v>
      </c>
      <c r="G50" s="62" t="s">
        <v>595</v>
      </c>
      <c r="H50" s="156" t="s">
        <v>588</v>
      </c>
      <c r="I50" s="237" t="s">
        <v>594</v>
      </c>
      <c r="J50" s="301"/>
      <c r="K50" s="314"/>
      <c r="L50" s="277" t="s">
        <v>420</v>
      </c>
      <c r="M50" s="156" t="s">
        <v>415</v>
      </c>
      <c r="N50" s="173" t="s">
        <v>451</v>
      </c>
      <c r="O50" s="172" t="s">
        <v>452</v>
      </c>
      <c r="P50" s="37" t="s">
        <v>413</v>
      </c>
      <c r="Q50" s="166"/>
      <c r="R50" s="10"/>
      <c r="S50" s="240"/>
      <c r="T50" s="241"/>
      <c r="U50" s="241"/>
      <c r="V50" s="241"/>
      <c r="W50" s="241"/>
      <c r="X50" s="244"/>
    </row>
    <row r="51" spans="2:24" ht="34.799999999999997" x14ac:dyDescent="0.4">
      <c r="B51" s="14">
        <v>36</v>
      </c>
      <c r="C51" s="112" t="s">
        <v>380</v>
      </c>
      <c r="D51" s="94" t="s">
        <v>34</v>
      </c>
      <c r="E51" s="8" t="s">
        <v>138</v>
      </c>
      <c r="F51" s="266" t="s">
        <v>139</v>
      </c>
      <c r="G51" s="290"/>
      <c r="H51" s="288"/>
      <c r="I51" s="288"/>
      <c r="J51" s="291"/>
      <c r="K51" s="316"/>
      <c r="L51" s="277" t="s">
        <v>420</v>
      </c>
      <c r="M51" s="156" t="s">
        <v>415</v>
      </c>
      <c r="N51" s="173" t="s">
        <v>453</v>
      </c>
      <c r="O51" s="172" t="s">
        <v>454</v>
      </c>
      <c r="P51" s="37" t="s">
        <v>413</v>
      </c>
      <c r="Q51" s="166"/>
      <c r="R51" s="10"/>
      <c r="S51" s="242"/>
      <c r="T51" s="243"/>
      <c r="U51" s="243"/>
      <c r="V51" s="243"/>
      <c r="W51" s="243"/>
      <c r="X51" s="244"/>
    </row>
    <row r="52" spans="2:24" x14ac:dyDescent="0.4">
      <c r="B52" s="14">
        <v>37</v>
      </c>
      <c r="C52" s="112" t="s">
        <v>380</v>
      </c>
      <c r="D52" s="94" t="s">
        <v>30</v>
      </c>
      <c r="E52" s="94" t="s">
        <v>119</v>
      </c>
      <c r="F52" s="147" t="s">
        <v>101</v>
      </c>
      <c r="G52" s="295" t="s">
        <v>601</v>
      </c>
      <c r="H52" s="181" t="s">
        <v>446</v>
      </c>
      <c r="I52" s="49" t="s">
        <v>602</v>
      </c>
      <c r="J52" s="45" t="s">
        <v>622</v>
      </c>
      <c r="K52" s="317"/>
      <c r="L52" s="277" t="s">
        <v>420</v>
      </c>
      <c r="M52" s="156" t="s">
        <v>415</v>
      </c>
      <c r="N52" s="173" t="s">
        <v>455</v>
      </c>
      <c r="O52" s="172" t="s">
        <v>456</v>
      </c>
      <c r="P52" s="37" t="s">
        <v>413</v>
      </c>
      <c r="Q52" s="166"/>
      <c r="R52" s="10"/>
      <c r="S52" s="242"/>
      <c r="T52" s="243"/>
      <c r="U52" s="243"/>
      <c r="V52" s="243"/>
      <c r="W52" s="243"/>
      <c r="X52" s="244"/>
    </row>
    <row r="53" spans="2:24" x14ac:dyDescent="0.4">
      <c r="B53" s="14">
        <v>38</v>
      </c>
      <c r="C53" s="112" t="s">
        <v>380</v>
      </c>
      <c r="D53" s="94" t="s">
        <v>31</v>
      </c>
      <c r="E53" s="94" t="s">
        <v>120</v>
      </c>
      <c r="F53" s="147" t="s">
        <v>101</v>
      </c>
      <c r="G53" s="62" t="s">
        <v>17</v>
      </c>
      <c r="H53" s="156" t="s">
        <v>446</v>
      </c>
      <c r="I53" s="237" t="s">
        <v>603</v>
      </c>
      <c r="J53" s="301" t="s">
        <v>625</v>
      </c>
      <c r="K53" s="314"/>
      <c r="L53" s="276" t="s">
        <v>457</v>
      </c>
      <c r="M53" s="152" t="s">
        <v>415</v>
      </c>
      <c r="N53" s="153" t="s">
        <v>458</v>
      </c>
      <c r="O53" s="154" t="s">
        <v>459</v>
      </c>
      <c r="P53" s="155" t="s">
        <v>418</v>
      </c>
      <c r="Q53" s="174" t="s">
        <v>427</v>
      </c>
      <c r="R53" s="10" t="s">
        <v>440</v>
      </c>
      <c r="S53" s="242"/>
      <c r="T53" s="243"/>
      <c r="U53" s="243"/>
      <c r="V53" s="243"/>
      <c r="W53" s="243"/>
      <c r="X53" s="244"/>
    </row>
    <row r="54" spans="2:24" x14ac:dyDescent="0.4">
      <c r="B54" s="14">
        <v>39</v>
      </c>
      <c r="C54" s="112" t="s">
        <v>380</v>
      </c>
      <c r="D54" s="94" t="s">
        <v>32</v>
      </c>
      <c r="E54" s="94" t="s">
        <v>141</v>
      </c>
      <c r="F54" s="147" t="s">
        <v>101</v>
      </c>
      <c r="G54" s="62" t="s">
        <v>17</v>
      </c>
      <c r="H54" s="156" t="s">
        <v>446</v>
      </c>
      <c r="I54" s="237" t="s">
        <v>604</v>
      </c>
      <c r="J54" s="301" t="s">
        <v>624</v>
      </c>
      <c r="K54" s="314"/>
      <c r="L54" s="274" t="s">
        <v>409</v>
      </c>
      <c r="M54" s="147" t="s">
        <v>410</v>
      </c>
      <c r="N54" s="15" t="s">
        <v>36</v>
      </c>
      <c r="O54" s="6" t="s">
        <v>36</v>
      </c>
      <c r="P54" s="6" t="s">
        <v>36</v>
      </c>
      <c r="Q54" s="3"/>
      <c r="R54" s="10"/>
      <c r="S54" s="242"/>
      <c r="T54" s="243"/>
      <c r="U54" s="243"/>
      <c r="V54" s="243"/>
      <c r="W54" s="243"/>
      <c r="X54" s="244"/>
    </row>
    <row r="55" spans="2:24" x14ac:dyDescent="0.4">
      <c r="B55" s="14">
        <v>40</v>
      </c>
      <c r="C55" s="112" t="s">
        <v>380</v>
      </c>
      <c r="D55" s="94" t="s">
        <v>33</v>
      </c>
      <c r="E55" s="94" t="s">
        <v>142</v>
      </c>
      <c r="F55" s="147" t="s">
        <v>101</v>
      </c>
      <c r="G55" s="15"/>
      <c r="H55" s="6"/>
      <c r="I55" s="6"/>
      <c r="J55" s="7"/>
      <c r="K55" s="318"/>
      <c r="L55" s="274" t="s">
        <v>409</v>
      </c>
      <c r="M55" s="147" t="s">
        <v>410</v>
      </c>
      <c r="N55" s="15" t="s">
        <v>36</v>
      </c>
      <c r="O55" s="6" t="s">
        <v>36</v>
      </c>
      <c r="P55" s="6" t="s">
        <v>36</v>
      </c>
      <c r="Q55" s="3"/>
      <c r="R55" s="10"/>
      <c r="S55" s="242"/>
      <c r="T55" s="243"/>
      <c r="U55" s="243"/>
      <c r="V55" s="243"/>
      <c r="W55" s="243"/>
      <c r="X55" s="244"/>
    </row>
    <row r="56" spans="2:24" ht="34.799999999999997" x14ac:dyDescent="0.4">
      <c r="B56" s="96">
        <v>41</v>
      </c>
      <c r="C56" s="112" t="s">
        <v>380</v>
      </c>
      <c r="D56" s="19" t="s">
        <v>67</v>
      </c>
      <c r="E56" s="38" t="s">
        <v>173</v>
      </c>
      <c r="F56" s="267" t="s">
        <v>101</v>
      </c>
      <c r="G56" s="303"/>
      <c r="H56" s="304"/>
      <c r="I56" s="304" t="s">
        <v>571</v>
      </c>
      <c r="J56" s="305"/>
      <c r="K56" s="319"/>
      <c r="L56" s="281" t="s">
        <v>460</v>
      </c>
      <c r="M56" s="175" t="s">
        <v>461</v>
      </c>
      <c r="N56" s="176" t="s">
        <v>462</v>
      </c>
      <c r="O56" s="177" t="s">
        <v>463</v>
      </c>
      <c r="P56" s="74" t="s">
        <v>418</v>
      </c>
      <c r="Q56" s="3"/>
      <c r="R56" s="10"/>
      <c r="S56" s="248" t="s">
        <v>174</v>
      </c>
      <c r="T56" s="112" t="s">
        <v>242</v>
      </c>
      <c r="U56" s="112" t="s">
        <v>177</v>
      </c>
      <c r="V56" s="112" t="s">
        <v>176</v>
      </c>
      <c r="W56" s="112" t="s">
        <v>19</v>
      </c>
      <c r="X56" s="236" t="s">
        <v>530</v>
      </c>
    </row>
    <row r="57" spans="2:24" ht="34.799999999999997" x14ac:dyDescent="0.4">
      <c r="B57" s="42">
        <v>42</v>
      </c>
      <c r="C57" s="112" t="s">
        <v>380</v>
      </c>
      <c r="D57" s="39" t="s">
        <v>55</v>
      </c>
      <c r="E57" s="40" t="s">
        <v>143</v>
      </c>
      <c r="F57" s="268" t="s">
        <v>101</v>
      </c>
      <c r="G57" s="292" t="s">
        <v>572</v>
      </c>
      <c r="H57" s="178" t="s">
        <v>51</v>
      </c>
      <c r="I57" s="44" t="s">
        <v>572</v>
      </c>
      <c r="J57" s="41" t="s">
        <v>623</v>
      </c>
      <c r="K57" s="315"/>
      <c r="L57" s="282" t="s">
        <v>464</v>
      </c>
      <c r="M57" s="178" t="s">
        <v>465</v>
      </c>
      <c r="N57" s="179" t="s">
        <v>464</v>
      </c>
      <c r="O57" s="180" t="s">
        <v>466</v>
      </c>
      <c r="P57" s="44" t="s">
        <v>467</v>
      </c>
      <c r="Q57" s="3"/>
      <c r="R57" s="10"/>
      <c r="S57" s="43" t="s">
        <v>171</v>
      </c>
      <c r="T57" s="39" t="s">
        <v>51</v>
      </c>
      <c r="U57" s="39" t="s">
        <v>171</v>
      </c>
      <c r="V57" s="39" t="s">
        <v>170</v>
      </c>
      <c r="W57" s="44" t="s">
        <v>169</v>
      </c>
      <c r="X57" s="222" t="s">
        <v>531</v>
      </c>
    </row>
    <row r="58" spans="2:24" ht="34.799999999999997" x14ac:dyDescent="0.4">
      <c r="B58" s="42">
        <v>43</v>
      </c>
      <c r="C58" s="112" t="s">
        <v>380</v>
      </c>
      <c r="D58" s="39" t="s">
        <v>39</v>
      </c>
      <c r="E58" s="40" t="s">
        <v>144</v>
      </c>
      <c r="F58" s="268" t="s">
        <v>101</v>
      </c>
      <c r="G58" s="292" t="s">
        <v>573</v>
      </c>
      <c r="H58" s="178" t="s">
        <v>51</v>
      </c>
      <c r="I58" s="44" t="s">
        <v>573</v>
      </c>
      <c r="J58" s="41" t="s">
        <v>623</v>
      </c>
      <c r="K58" s="315"/>
      <c r="L58" s="282" t="s">
        <v>468</v>
      </c>
      <c r="M58" s="178" t="s">
        <v>465</v>
      </c>
      <c r="N58" s="179" t="s">
        <v>468</v>
      </c>
      <c r="O58" s="180" t="s">
        <v>466</v>
      </c>
      <c r="P58" s="44" t="s">
        <v>467</v>
      </c>
      <c r="Q58" s="3"/>
      <c r="R58" s="10"/>
      <c r="S58" s="43" t="s">
        <v>172</v>
      </c>
      <c r="T58" s="39" t="s">
        <v>51</v>
      </c>
      <c r="U58" s="39" t="s">
        <v>172</v>
      </c>
      <c r="V58" s="39" t="s">
        <v>170</v>
      </c>
      <c r="W58" s="44" t="s">
        <v>169</v>
      </c>
      <c r="X58" s="222" t="s">
        <v>531</v>
      </c>
    </row>
    <row r="59" spans="2:24" ht="34.799999999999997" x14ac:dyDescent="0.4">
      <c r="B59" s="96">
        <v>44</v>
      </c>
      <c r="C59" s="112" t="s">
        <v>380</v>
      </c>
      <c r="D59" s="19" t="s">
        <v>40</v>
      </c>
      <c r="E59" s="38" t="s">
        <v>145</v>
      </c>
      <c r="F59" s="269" t="s">
        <v>146</v>
      </c>
      <c r="G59" s="98"/>
      <c r="H59" s="99"/>
      <c r="I59" s="99" t="s">
        <v>574</v>
      </c>
      <c r="J59" s="97"/>
      <c r="K59" s="309"/>
      <c r="L59" s="281" t="s">
        <v>469</v>
      </c>
      <c r="M59" s="175" t="s">
        <v>461</v>
      </c>
      <c r="N59" s="176" t="s">
        <v>470</v>
      </c>
      <c r="O59" s="177" t="s">
        <v>463</v>
      </c>
      <c r="P59" s="74" t="s">
        <v>418</v>
      </c>
      <c r="Q59" s="3"/>
      <c r="R59" s="10"/>
      <c r="S59" s="248" t="s">
        <v>175</v>
      </c>
      <c r="T59" s="112" t="s">
        <v>242</v>
      </c>
      <c r="U59" s="112" t="s">
        <v>178</v>
      </c>
      <c r="V59" s="112" t="s">
        <v>176</v>
      </c>
      <c r="W59" s="112" t="s">
        <v>19</v>
      </c>
      <c r="X59" s="236" t="s">
        <v>530</v>
      </c>
    </row>
    <row r="60" spans="2:24" ht="34.799999999999997" x14ac:dyDescent="0.4">
      <c r="B60" s="14">
        <v>45</v>
      </c>
      <c r="C60" s="112" t="s">
        <v>380</v>
      </c>
      <c r="D60" s="94" t="s">
        <v>35</v>
      </c>
      <c r="E60" s="8" t="s">
        <v>147</v>
      </c>
      <c r="F60" s="261" t="s">
        <v>148</v>
      </c>
      <c r="G60" s="293"/>
      <c r="H60" s="287"/>
      <c r="I60" s="287"/>
      <c r="J60" s="294"/>
      <c r="K60" s="308"/>
      <c r="L60" s="277" t="s">
        <v>420</v>
      </c>
      <c r="M60" s="156" t="s">
        <v>446</v>
      </c>
      <c r="N60" s="149" t="s">
        <v>471</v>
      </c>
      <c r="O60" s="150" t="s">
        <v>472</v>
      </c>
      <c r="P60" s="37" t="s">
        <v>418</v>
      </c>
      <c r="Q60" s="3"/>
      <c r="R60" s="10"/>
      <c r="S60" s="15" t="s">
        <v>240</v>
      </c>
      <c r="T60" s="6" t="s">
        <v>241</v>
      </c>
      <c r="U60" s="6" t="s">
        <v>36</v>
      </c>
      <c r="V60" s="6" t="s">
        <v>36</v>
      </c>
      <c r="W60" s="6" t="s">
        <v>36</v>
      </c>
      <c r="X60" s="24"/>
    </row>
    <row r="61" spans="2:24" x14ac:dyDescent="0.4">
      <c r="B61" s="47">
        <v>46</v>
      </c>
      <c r="C61" s="112" t="s">
        <v>380</v>
      </c>
      <c r="D61" s="104" t="s">
        <v>53</v>
      </c>
      <c r="E61" s="104" t="s">
        <v>164</v>
      </c>
      <c r="F61" s="270" t="s">
        <v>101</v>
      </c>
      <c r="G61" s="295"/>
      <c r="H61" s="49"/>
      <c r="I61" s="49" t="s">
        <v>575</v>
      </c>
      <c r="J61" s="45"/>
      <c r="K61" s="317"/>
      <c r="L61" s="283" t="s">
        <v>473</v>
      </c>
      <c r="M61" s="181" t="s">
        <v>465</v>
      </c>
      <c r="N61" s="182" t="s">
        <v>473</v>
      </c>
      <c r="O61" s="183" t="s">
        <v>474</v>
      </c>
      <c r="P61" s="184" t="s">
        <v>467</v>
      </c>
      <c r="Q61" s="3"/>
      <c r="R61" s="10"/>
      <c r="S61" s="46" t="s">
        <v>54</v>
      </c>
      <c r="T61" s="104" t="s">
        <v>51</v>
      </c>
      <c r="U61" s="104" t="s">
        <v>54</v>
      </c>
      <c r="V61" s="104" t="s">
        <v>52</v>
      </c>
      <c r="W61" s="49" t="s">
        <v>169</v>
      </c>
      <c r="X61" s="48"/>
    </row>
    <row r="62" spans="2:24" x14ac:dyDescent="0.4">
      <c r="B62" s="16">
        <v>47</v>
      </c>
      <c r="C62" s="105" t="s">
        <v>378</v>
      </c>
      <c r="D62" s="105" t="s">
        <v>134</v>
      </c>
      <c r="E62" s="328" t="s">
        <v>114</v>
      </c>
      <c r="F62" s="329"/>
      <c r="G62" s="16"/>
      <c r="H62" s="249"/>
      <c r="I62" s="249" t="s">
        <v>567</v>
      </c>
      <c r="J62" s="250"/>
      <c r="K62" s="312"/>
      <c r="L62" s="278"/>
      <c r="M62" s="157"/>
      <c r="N62" s="16"/>
      <c r="O62" s="136"/>
      <c r="P62" s="136"/>
      <c r="Q62" s="3"/>
      <c r="R62" s="10"/>
      <c r="S62" s="16"/>
      <c r="T62" s="105"/>
      <c r="U62" s="105"/>
      <c r="V62" s="105"/>
      <c r="W62" s="105"/>
      <c r="X62" s="26"/>
    </row>
    <row r="63" spans="2:24" ht="18" thickBot="1" x14ac:dyDescent="0.45">
      <c r="B63" s="17">
        <v>48</v>
      </c>
      <c r="C63" s="106" t="s">
        <v>378</v>
      </c>
      <c r="D63" s="106" t="s">
        <v>85</v>
      </c>
      <c r="E63" s="330" t="s">
        <v>97</v>
      </c>
      <c r="F63" s="331"/>
      <c r="G63" s="16"/>
      <c r="H63" s="249"/>
      <c r="I63" s="286" t="s">
        <v>563</v>
      </c>
      <c r="J63" s="250"/>
      <c r="K63" s="312"/>
      <c r="L63" s="278"/>
      <c r="M63" s="157"/>
      <c r="N63" s="16"/>
      <c r="O63" s="136"/>
      <c r="P63" s="136"/>
      <c r="Q63" s="3"/>
      <c r="R63" s="10"/>
      <c r="S63" s="17"/>
      <c r="T63" s="106"/>
      <c r="U63" s="106"/>
      <c r="V63" s="106"/>
      <c r="W63" s="106"/>
      <c r="X63" s="35"/>
    </row>
    <row r="64" spans="2:24" x14ac:dyDescent="0.4">
      <c r="B64" s="129">
        <v>49</v>
      </c>
      <c r="C64" s="122" t="s">
        <v>380</v>
      </c>
      <c r="D64" s="130" t="s">
        <v>49</v>
      </c>
      <c r="E64" s="130" t="s">
        <v>165</v>
      </c>
      <c r="F64" s="271" t="s">
        <v>101</v>
      </c>
      <c r="G64" s="295"/>
      <c r="H64" s="49"/>
      <c r="I64" s="49" t="s">
        <v>576</v>
      </c>
      <c r="J64" s="45"/>
      <c r="K64" s="317"/>
      <c r="L64" s="283" t="s">
        <v>475</v>
      </c>
      <c r="M64" s="181" t="s">
        <v>465</v>
      </c>
      <c r="N64" s="182" t="s">
        <v>475</v>
      </c>
      <c r="O64" s="183" t="s">
        <v>474</v>
      </c>
      <c r="P64" s="184" t="s">
        <v>476</v>
      </c>
      <c r="Q64" s="3"/>
      <c r="R64" s="10"/>
      <c r="S64" s="131" t="s">
        <v>50</v>
      </c>
      <c r="T64" s="130" t="s">
        <v>51</v>
      </c>
      <c r="U64" s="130" t="s">
        <v>50</v>
      </c>
      <c r="V64" s="130" t="s">
        <v>52</v>
      </c>
      <c r="W64" s="132" t="s">
        <v>168</v>
      </c>
      <c r="X64" s="133"/>
    </row>
    <row r="65" spans="2:24" ht="34.799999999999997" x14ac:dyDescent="0.4">
      <c r="B65" s="14">
        <v>50</v>
      </c>
      <c r="C65" s="112" t="s">
        <v>380</v>
      </c>
      <c r="D65" s="9" t="s">
        <v>46</v>
      </c>
      <c r="E65" s="8" t="s">
        <v>149</v>
      </c>
      <c r="F65" s="147" t="s">
        <v>101</v>
      </c>
      <c r="G65" s="15"/>
      <c r="H65" s="6"/>
      <c r="I65" s="6"/>
      <c r="J65" s="7"/>
      <c r="K65" s="318"/>
      <c r="L65" s="275" t="s">
        <v>427</v>
      </c>
      <c r="M65" s="156" t="s">
        <v>415</v>
      </c>
      <c r="N65" s="149" t="s">
        <v>477</v>
      </c>
      <c r="O65" s="150" t="s">
        <v>459</v>
      </c>
      <c r="P65" s="37" t="s">
        <v>418</v>
      </c>
      <c r="Q65" s="170" t="s">
        <v>478</v>
      </c>
      <c r="R65" s="10" t="s">
        <v>479</v>
      </c>
      <c r="S65" s="15" t="s">
        <v>240</v>
      </c>
      <c r="T65" s="6" t="s">
        <v>241</v>
      </c>
      <c r="U65" s="6" t="s">
        <v>36</v>
      </c>
      <c r="V65" s="6" t="s">
        <v>36</v>
      </c>
      <c r="W65" s="6" t="s">
        <v>36</v>
      </c>
      <c r="X65" s="24"/>
    </row>
    <row r="66" spans="2:24" x14ac:dyDescent="0.4">
      <c r="B66" s="14">
        <v>51</v>
      </c>
      <c r="C66" s="112" t="s">
        <v>380</v>
      </c>
      <c r="D66" s="89" t="s">
        <v>41</v>
      </c>
      <c r="E66" s="9" t="s">
        <v>150</v>
      </c>
      <c r="F66" s="147" t="s">
        <v>101</v>
      </c>
      <c r="G66" s="15"/>
      <c r="H66" s="6"/>
      <c r="I66" s="6"/>
      <c r="J66" s="7"/>
      <c r="K66" s="318"/>
      <c r="L66" s="274" t="s">
        <v>409</v>
      </c>
      <c r="M66" s="147" t="s">
        <v>410</v>
      </c>
      <c r="N66" s="15" t="s">
        <v>36</v>
      </c>
      <c r="O66" s="6" t="s">
        <v>36</v>
      </c>
      <c r="P66" s="6" t="s">
        <v>36</v>
      </c>
      <c r="Q66" s="3"/>
      <c r="R66" s="10"/>
      <c r="S66" s="15" t="s">
        <v>240</v>
      </c>
      <c r="T66" s="6" t="s">
        <v>241</v>
      </c>
      <c r="U66" s="6" t="s">
        <v>36</v>
      </c>
      <c r="V66" s="6" t="s">
        <v>36</v>
      </c>
      <c r="W66" s="6" t="s">
        <v>36</v>
      </c>
      <c r="X66" s="24"/>
    </row>
    <row r="67" spans="2:24" x14ac:dyDescent="0.4">
      <c r="B67" s="14">
        <v>52</v>
      </c>
      <c r="C67" s="112" t="s">
        <v>380</v>
      </c>
      <c r="D67" s="89" t="s">
        <v>38</v>
      </c>
      <c r="E67" s="9" t="s">
        <v>151</v>
      </c>
      <c r="F67" s="147" t="s">
        <v>101</v>
      </c>
      <c r="G67" s="15"/>
      <c r="H67" s="6"/>
      <c r="I67" s="6"/>
      <c r="J67" s="7"/>
      <c r="K67" s="318"/>
      <c r="L67" s="274" t="s">
        <v>409</v>
      </c>
      <c r="M67" s="147" t="s">
        <v>410</v>
      </c>
      <c r="N67" s="15" t="s">
        <v>36</v>
      </c>
      <c r="O67" s="6" t="s">
        <v>36</v>
      </c>
      <c r="P67" s="6" t="s">
        <v>36</v>
      </c>
      <c r="Q67" s="3"/>
      <c r="R67" s="10"/>
      <c r="S67" s="15" t="s">
        <v>240</v>
      </c>
      <c r="T67" s="6" t="s">
        <v>241</v>
      </c>
      <c r="U67" s="6" t="s">
        <v>36</v>
      </c>
      <c r="V67" s="6" t="s">
        <v>36</v>
      </c>
      <c r="W67" s="6" t="s">
        <v>36</v>
      </c>
      <c r="X67" s="24"/>
    </row>
    <row r="68" spans="2:24" x14ac:dyDescent="0.4">
      <c r="B68" s="14">
        <v>53</v>
      </c>
      <c r="C68" s="112" t="s">
        <v>380</v>
      </c>
      <c r="D68" s="94" t="s">
        <v>37</v>
      </c>
      <c r="E68" s="8" t="s">
        <v>152</v>
      </c>
      <c r="F68" s="147" t="s">
        <v>101</v>
      </c>
      <c r="G68" s="15"/>
      <c r="H68" s="6"/>
      <c r="I68" s="6"/>
      <c r="J68" s="7"/>
      <c r="K68" s="318"/>
      <c r="L68" s="274" t="s">
        <v>409</v>
      </c>
      <c r="M68" s="147" t="s">
        <v>410</v>
      </c>
      <c r="N68" s="15" t="s">
        <v>36</v>
      </c>
      <c r="O68" s="6" t="s">
        <v>36</v>
      </c>
      <c r="P68" s="6" t="s">
        <v>36</v>
      </c>
      <c r="Q68" s="3"/>
      <c r="R68" s="10"/>
      <c r="S68" s="15" t="s">
        <v>240</v>
      </c>
      <c r="T68" s="6" t="s">
        <v>241</v>
      </c>
      <c r="U68" s="6" t="s">
        <v>36</v>
      </c>
      <c r="V68" s="6" t="s">
        <v>36</v>
      </c>
      <c r="W68" s="6" t="s">
        <v>36</v>
      </c>
      <c r="X68" s="24"/>
    </row>
    <row r="69" spans="2:24" x14ac:dyDescent="0.4">
      <c r="B69" s="14">
        <v>54</v>
      </c>
      <c r="C69" s="112" t="s">
        <v>380</v>
      </c>
      <c r="D69" s="9" t="s">
        <v>62</v>
      </c>
      <c r="E69" s="9" t="s">
        <v>153</v>
      </c>
      <c r="F69" s="147" t="s">
        <v>101</v>
      </c>
      <c r="G69" s="15"/>
      <c r="H69" s="6"/>
      <c r="I69" s="6"/>
      <c r="J69" s="7"/>
      <c r="K69" s="318"/>
      <c r="L69" s="274" t="s">
        <v>409</v>
      </c>
      <c r="M69" s="147" t="s">
        <v>410</v>
      </c>
      <c r="N69" s="15" t="s">
        <v>36</v>
      </c>
      <c r="O69" s="6" t="s">
        <v>36</v>
      </c>
      <c r="P69" s="6" t="s">
        <v>36</v>
      </c>
      <c r="Q69" s="3"/>
      <c r="R69" s="10"/>
      <c r="S69" s="15" t="s">
        <v>240</v>
      </c>
      <c r="T69" s="6" t="s">
        <v>241</v>
      </c>
      <c r="U69" s="6" t="s">
        <v>36</v>
      </c>
      <c r="V69" s="6" t="s">
        <v>36</v>
      </c>
      <c r="W69" s="6" t="s">
        <v>36</v>
      </c>
      <c r="X69" s="24"/>
    </row>
    <row r="70" spans="2:24" s="108" customFormat="1" x14ac:dyDescent="0.4">
      <c r="B70" s="14">
        <v>55</v>
      </c>
      <c r="C70" s="112" t="s">
        <v>380</v>
      </c>
      <c r="D70" s="94" t="s">
        <v>47</v>
      </c>
      <c r="E70" s="94" t="s">
        <v>376</v>
      </c>
      <c r="F70" s="272" t="s">
        <v>101</v>
      </c>
      <c r="G70" s="62" t="s">
        <v>17</v>
      </c>
      <c r="H70" s="156" t="s">
        <v>18</v>
      </c>
      <c r="I70" s="237" t="s">
        <v>596</v>
      </c>
      <c r="J70" s="301" t="s">
        <v>587</v>
      </c>
      <c r="K70" s="314"/>
      <c r="L70" s="274" t="s">
        <v>409</v>
      </c>
      <c r="M70" s="147" t="s">
        <v>410</v>
      </c>
      <c r="N70" s="15" t="s">
        <v>36</v>
      </c>
      <c r="O70" s="6" t="s">
        <v>36</v>
      </c>
      <c r="P70" s="6" t="s">
        <v>36</v>
      </c>
      <c r="Q70" s="3"/>
      <c r="R70" s="10"/>
      <c r="S70" s="15" t="s">
        <v>240</v>
      </c>
      <c r="T70" s="6" t="s">
        <v>241</v>
      </c>
      <c r="U70" s="6" t="s">
        <v>36</v>
      </c>
      <c r="V70" s="6" t="s">
        <v>36</v>
      </c>
      <c r="W70" s="6" t="s">
        <v>36</v>
      </c>
      <c r="X70" s="24"/>
    </row>
    <row r="71" spans="2:24" ht="34.799999999999997" x14ac:dyDescent="0.4">
      <c r="B71" s="14">
        <v>56</v>
      </c>
      <c r="C71" s="112" t="s">
        <v>380</v>
      </c>
      <c r="D71" s="9" t="s">
        <v>48</v>
      </c>
      <c r="E71" s="8" t="s">
        <v>154</v>
      </c>
      <c r="F71" s="147" t="s">
        <v>101</v>
      </c>
      <c r="G71" s="62" t="s">
        <v>17</v>
      </c>
      <c r="H71" s="156" t="s">
        <v>18</v>
      </c>
      <c r="I71" s="237" t="s">
        <v>597</v>
      </c>
      <c r="J71" s="301" t="s">
        <v>587</v>
      </c>
      <c r="K71" s="314"/>
      <c r="L71" s="284" t="s">
        <v>480</v>
      </c>
      <c r="M71" s="165" t="s">
        <v>481</v>
      </c>
      <c r="N71" s="186" t="s">
        <v>482</v>
      </c>
      <c r="O71" s="187" t="s">
        <v>483</v>
      </c>
      <c r="P71" s="188" t="s">
        <v>413</v>
      </c>
      <c r="Q71" s="3"/>
      <c r="R71" s="10" t="s">
        <v>484</v>
      </c>
      <c r="S71" s="15" t="s">
        <v>240</v>
      </c>
      <c r="T71" s="6" t="s">
        <v>241</v>
      </c>
      <c r="U71" s="6" t="s">
        <v>36</v>
      </c>
      <c r="V71" s="6" t="s">
        <v>36</v>
      </c>
      <c r="W71" s="6" t="s">
        <v>36</v>
      </c>
      <c r="X71" s="24"/>
    </row>
    <row r="72" spans="2:24" ht="34.799999999999997" x14ac:dyDescent="0.4">
      <c r="B72" s="14">
        <v>57</v>
      </c>
      <c r="C72" s="112" t="s">
        <v>380</v>
      </c>
      <c r="D72" s="9" t="s">
        <v>56</v>
      </c>
      <c r="E72" s="8" t="s">
        <v>155</v>
      </c>
      <c r="F72" s="261" t="s">
        <v>160</v>
      </c>
      <c r="G72" s="293"/>
      <c r="H72" s="287"/>
      <c r="I72" s="287"/>
      <c r="J72" s="294"/>
      <c r="K72" s="308"/>
      <c r="L72" s="274" t="s">
        <v>409</v>
      </c>
      <c r="M72" s="147" t="s">
        <v>410</v>
      </c>
      <c r="N72" s="15" t="s">
        <v>36</v>
      </c>
      <c r="O72" s="6" t="s">
        <v>36</v>
      </c>
      <c r="P72" s="6" t="s">
        <v>36</v>
      </c>
      <c r="Q72" s="3"/>
      <c r="R72" s="10"/>
      <c r="S72" s="15" t="s">
        <v>240</v>
      </c>
      <c r="T72" s="6" t="s">
        <v>241</v>
      </c>
      <c r="U72" s="6" t="s">
        <v>36</v>
      </c>
      <c r="V72" s="6" t="s">
        <v>36</v>
      </c>
      <c r="W72" s="6" t="s">
        <v>36</v>
      </c>
      <c r="X72" s="24"/>
    </row>
    <row r="73" spans="2:24" ht="34.799999999999997" x14ac:dyDescent="0.4">
      <c r="B73" s="95">
        <v>58</v>
      </c>
      <c r="C73" s="112" t="s">
        <v>384</v>
      </c>
      <c r="D73" s="12" t="s">
        <v>57</v>
      </c>
      <c r="E73" s="8" t="s">
        <v>156</v>
      </c>
      <c r="F73" s="147" t="s">
        <v>101</v>
      </c>
      <c r="G73" s="62" t="s">
        <v>17</v>
      </c>
      <c r="H73" s="156" t="s">
        <v>446</v>
      </c>
      <c r="I73" s="237" t="s">
        <v>559</v>
      </c>
      <c r="J73" s="301" t="s">
        <v>598</v>
      </c>
      <c r="K73" s="314"/>
      <c r="L73" s="284" t="s">
        <v>485</v>
      </c>
      <c r="M73" s="165" t="s">
        <v>481</v>
      </c>
      <c r="N73" s="186" t="s">
        <v>486</v>
      </c>
      <c r="O73" s="187" t="s">
        <v>483</v>
      </c>
      <c r="P73" s="188" t="s">
        <v>413</v>
      </c>
      <c r="Q73" s="3"/>
      <c r="R73" s="10" t="s">
        <v>484</v>
      </c>
      <c r="S73" s="62" t="s">
        <v>17</v>
      </c>
      <c r="T73" s="37" t="s">
        <v>388</v>
      </c>
      <c r="U73" s="37" t="s">
        <v>559</v>
      </c>
      <c r="V73" s="37"/>
      <c r="W73" s="37" t="s">
        <v>19</v>
      </c>
      <c r="X73" s="223"/>
    </row>
    <row r="74" spans="2:24" ht="35.4" thickBot="1" x14ac:dyDescent="0.45">
      <c r="B74" s="95">
        <v>59</v>
      </c>
      <c r="C74" s="112" t="s">
        <v>384</v>
      </c>
      <c r="D74" s="12" t="s">
        <v>58</v>
      </c>
      <c r="E74" s="8" t="s">
        <v>157</v>
      </c>
      <c r="F74" s="147" t="s">
        <v>101</v>
      </c>
      <c r="G74" s="62" t="s">
        <v>17</v>
      </c>
      <c r="H74" s="156" t="s">
        <v>588</v>
      </c>
      <c r="I74" s="237" t="s">
        <v>558</v>
      </c>
      <c r="J74" s="301" t="s">
        <v>587</v>
      </c>
      <c r="K74" s="314"/>
      <c r="L74" s="274" t="s">
        <v>409</v>
      </c>
      <c r="M74" s="147" t="s">
        <v>410</v>
      </c>
      <c r="N74" s="15" t="s">
        <v>36</v>
      </c>
      <c r="O74" s="6" t="s">
        <v>36</v>
      </c>
      <c r="P74" s="6" t="s">
        <v>36</v>
      </c>
      <c r="Q74" s="166"/>
      <c r="R74" s="10"/>
      <c r="S74" s="62" t="s">
        <v>17</v>
      </c>
      <c r="T74" s="37" t="s">
        <v>388</v>
      </c>
      <c r="U74" s="121" t="s">
        <v>558</v>
      </c>
      <c r="V74" s="121"/>
      <c r="W74" s="121" t="s">
        <v>553</v>
      </c>
      <c r="X74" s="224"/>
    </row>
    <row r="75" spans="2:24" x14ac:dyDescent="0.4">
      <c r="B75" s="16">
        <v>60</v>
      </c>
      <c r="C75" s="32" t="s">
        <v>385</v>
      </c>
      <c r="D75" s="32" t="s">
        <v>140</v>
      </c>
      <c r="E75" s="328" t="s">
        <v>158</v>
      </c>
      <c r="F75" s="329"/>
      <c r="G75" s="16"/>
      <c r="H75" s="249"/>
      <c r="I75" s="249" t="s">
        <v>567</v>
      </c>
      <c r="J75" s="250"/>
      <c r="K75" s="312"/>
      <c r="L75" s="278" t="s">
        <v>487</v>
      </c>
      <c r="M75" s="157"/>
      <c r="N75" s="189" t="s">
        <v>487</v>
      </c>
      <c r="O75" s="190"/>
      <c r="P75" s="136"/>
      <c r="Q75" s="166"/>
      <c r="R75" s="10"/>
      <c r="S75" s="16" t="s">
        <v>179</v>
      </c>
      <c r="T75" s="87"/>
      <c r="U75" s="87" t="s">
        <v>179</v>
      </c>
      <c r="V75" s="87"/>
      <c r="W75" s="87"/>
      <c r="X75" s="26"/>
    </row>
    <row r="76" spans="2:24" x14ac:dyDescent="0.4">
      <c r="B76" s="95">
        <v>61</v>
      </c>
      <c r="C76" s="112" t="s">
        <v>384</v>
      </c>
      <c r="D76" s="12" t="s">
        <v>44</v>
      </c>
      <c r="E76" s="9" t="s">
        <v>159</v>
      </c>
      <c r="F76" s="147" t="s">
        <v>101</v>
      </c>
      <c r="G76" s="15"/>
      <c r="H76" s="6"/>
      <c r="I76" s="6"/>
      <c r="J76" s="7"/>
      <c r="K76" s="318"/>
      <c r="L76" s="277" t="s">
        <v>420</v>
      </c>
      <c r="M76" s="156" t="s">
        <v>415</v>
      </c>
      <c r="N76" s="149" t="s">
        <v>488</v>
      </c>
      <c r="O76" s="150" t="s">
        <v>489</v>
      </c>
      <c r="P76" s="37" t="s">
        <v>418</v>
      </c>
      <c r="Q76" s="112" t="s">
        <v>490</v>
      </c>
      <c r="R76" s="10" t="s">
        <v>491</v>
      </c>
      <c r="S76" s="62" t="s">
        <v>17</v>
      </c>
      <c r="T76" s="37" t="s">
        <v>388</v>
      </c>
      <c r="U76" s="37" t="s">
        <v>535</v>
      </c>
      <c r="V76" s="37" t="s">
        <v>167</v>
      </c>
      <c r="W76" s="37" t="s">
        <v>25</v>
      </c>
      <c r="X76" s="221" t="s">
        <v>532</v>
      </c>
    </row>
    <row r="77" spans="2:24" ht="52.2" x14ac:dyDescent="0.4">
      <c r="B77" s="95">
        <v>62</v>
      </c>
      <c r="C77" s="112" t="s">
        <v>384</v>
      </c>
      <c r="D77" s="12" t="s">
        <v>43</v>
      </c>
      <c r="E77" s="8" t="s">
        <v>161</v>
      </c>
      <c r="F77" s="147" t="s">
        <v>101</v>
      </c>
      <c r="G77" s="62" t="s">
        <v>17</v>
      </c>
      <c r="H77" s="156" t="s">
        <v>18</v>
      </c>
      <c r="I77" s="237" t="s">
        <v>577</v>
      </c>
      <c r="J77" s="301" t="s">
        <v>587</v>
      </c>
      <c r="K77" s="314"/>
      <c r="L77" s="284" t="s">
        <v>492</v>
      </c>
      <c r="M77" s="165" t="s">
        <v>481</v>
      </c>
      <c r="N77" s="191" t="s">
        <v>493</v>
      </c>
      <c r="O77" s="192" t="s">
        <v>489</v>
      </c>
      <c r="P77" s="193" t="s">
        <v>413</v>
      </c>
      <c r="Q77" s="170"/>
      <c r="R77" s="10" t="s">
        <v>484</v>
      </c>
      <c r="S77" s="62" t="s">
        <v>17</v>
      </c>
      <c r="T77" s="37" t="s">
        <v>388</v>
      </c>
      <c r="U77" s="37" t="s">
        <v>534</v>
      </c>
      <c r="V77" s="37" t="s">
        <v>326</v>
      </c>
      <c r="W77" s="37" t="s">
        <v>25</v>
      </c>
      <c r="X77" s="225" t="s">
        <v>533</v>
      </c>
    </row>
    <row r="78" spans="2:24" x14ac:dyDescent="0.4">
      <c r="B78" s="16">
        <v>63</v>
      </c>
      <c r="C78" s="13" t="s">
        <v>378</v>
      </c>
      <c r="D78" s="13" t="s">
        <v>134</v>
      </c>
      <c r="E78" s="328" t="s">
        <v>114</v>
      </c>
      <c r="F78" s="329"/>
      <c r="G78" s="16"/>
      <c r="H78" s="249"/>
      <c r="I78" s="249" t="s">
        <v>567</v>
      </c>
      <c r="J78" s="250"/>
      <c r="K78" s="312"/>
      <c r="L78" s="278"/>
      <c r="M78" s="157"/>
      <c r="N78" s="16"/>
      <c r="O78" s="136"/>
      <c r="P78" s="136"/>
      <c r="Q78" s="194"/>
      <c r="R78" s="10"/>
      <c r="S78" s="16"/>
      <c r="T78" s="87"/>
      <c r="U78" s="87"/>
      <c r="V78" s="87"/>
      <c r="W78" s="87"/>
      <c r="X78" s="26"/>
    </row>
    <row r="79" spans="2:24" ht="18" thickBot="1" x14ac:dyDescent="0.45">
      <c r="B79" s="17">
        <v>64</v>
      </c>
      <c r="C79" s="18" t="s">
        <v>378</v>
      </c>
      <c r="D79" s="18" t="s">
        <v>85</v>
      </c>
      <c r="E79" s="330" t="s">
        <v>97</v>
      </c>
      <c r="F79" s="331"/>
      <c r="G79" s="17"/>
      <c r="H79" s="251"/>
      <c r="I79" s="296" t="s">
        <v>563</v>
      </c>
      <c r="J79" s="252"/>
      <c r="K79" s="320"/>
      <c r="L79" s="285"/>
      <c r="M79" s="195"/>
      <c r="N79" s="17"/>
      <c r="O79" s="137"/>
      <c r="P79" s="137"/>
      <c r="Q79" s="196"/>
      <c r="R79" s="22"/>
      <c r="S79" s="17"/>
      <c r="T79" s="88"/>
      <c r="U79" s="88"/>
      <c r="V79" s="88"/>
      <c r="W79" s="88"/>
      <c r="X79" s="35"/>
    </row>
    <row r="83" spans="5:16" x14ac:dyDescent="0.4">
      <c r="L83" s="151" t="s">
        <v>414</v>
      </c>
      <c r="M83" s="152" t="s">
        <v>415</v>
      </c>
      <c r="N83" s="153" t="s">
        <v>416</v>
      </c>
      <c r="O83" s="154" t="s">
        <v>417</v>
      </c>
      <c r="P83" s="155" t="s">
        <v>418</v>
      </c>
    </row>
    <row r="84" spans="5:16" x14ac:dyDescent="0.4">
      <c r="E84" s="1"/>
      <c r="F84" s="1"/>
      <c r="G84" s="1"/>
      <c r="H84" s="1"/>
      <c r="I84" s="1"/>
      <c r="J84" s="1"/>
      <c r="K84" s="1"/>
      <c r="L84" s="185" t="s">
        <v>480</v>
      </c>
      <c r="M84" s="165" t="s">
        <v>481</v>
      </c>
      <c r="N84" s="186" t="s">
        <v>482</v>
      </c>
      <c r="O84" s="187" t="s">
        <v>483</v>
      </c>
      <c r="P84" s="188" t="s">
        <v>413</v>
      </c>
    </row>
    <row r="85" spans="5:16" x14ac:dyDescent="0.4">
      <c r="E85" s="1"/>
      <c r="F85" s="1"/>
      <c r="G85" s="1"/>
      <c r="H85" s="1"/>
      <c r="I85" s="1"/>
      <c r="J85" s="1"/>
      <c r="K85" s="1"/>
      <c r="L85" s="151" t="s">
        <v>437</v>
      </c>
      <c r="M85" s="165" t="s">
        <v>415</v>
      </c>
      <c r="N85" s="153" t="s">
        <v>438</v>
      </c>
      <c r="O85" s="154" t="s">
        <v>439</v>
      </c>
      <c r="P85" s="155" t="s">
        <v>418</v>
      </c>
    </row>
    <row r="86" spans="5:16" x14ac:dyDescent="0.4">
      <c r="E86" s="1"/>
      <c r="F86" s="1"/>
      <c r="G86" s="1"/>
      <c r="H86" s="1"/>
      <c r="I86" s="1"/>
      <c r="J86" s="1"/>
      <c r="K86" s="1"/>
      <c r="L86" s="185" t="s">
        <v>485</v>
      </c>
      <c r="M86" s="165" t="s">
        <v>481</v>
      </c>
      <c r="N86" s="186" t="s">
        <v>486</v>
      </c>
      <c r="O86" s="187" t="s">
        <v>483</v>
      </c>
      <c r="P86" s="188" t="s">
        <v>413</v>
      </c>
    </row>
    <row r="87" spans="5:16" x14ac:dyDescent="0.4">
      <c r="E87" s="1"/>
      <c r="F87" s="1"/>
      <c r="G87" s="1"/>
      <c r="H87" s="1"/>
      <c r="I87" s="1"/>
      <c r="J87" s="1"/>
      <c r="K87" s="1"/>
      <c r="L87" s="151" t="s">
        <v>457</v>
      </c>
      <c r="M87" s="152" t="s">
        <v>415</v>
      </c>
      <c r="N87" s="153" t="s">
        <v>458</v>
      </c>
      <c r="O87" s="154" t="s">
        <v>459</v>
      </c>
      <c r="P87" s="155" t="s">
        <v>418</v>
      </c>
    </row>
    <row r="88" spans="5:16" x14ac:dyDescent="0.4">
      <c r="E88" s="1"/>
      <c r="F88" s="1"/>
      <c r="G88" s="1"/>
      <c r="H88" s="1"/>
      <c r="I88" s="1"/>
      <c r="J88" s="1"/>
      <c r="K88" s="1"/>
      <c r="L88" s="185" t="s">
        <v>492</v>
      </c>
      <c r="M88" s="165" t="s">
        <v>481</v>
      </c>
      <c r="N88" s="191" t="s">
        <v>493</v>
      </c>
      <c r="O88" s="192" t="s">
        <v>489</v>
      </c>
      <c r="P88" s="193" t="s">
        <v>413</v>
      </c>
    </row>
    <row r="89" spans="5:16" x14ac:dyDescent="0.4">
      <c r="E89" s="1"/>
      <c r="F89" s="1"/>
      <c r="G89" s="1"/>
      <c r="H89" s="1"/>
      <c r="I89" s="1"/>
      <c r="J89" s="1"/>
      <c r="K89" s="1"/>
    </row>
    <row r="90" spans="5:16" x14ac:dyDescent="0.4">
      <c r="E90" s="1"/>
      <c r="F90" s="1"/>
      <c r="G90" s="1"/>
      <c r="H90" s="1"/>
      <c r="I90" s="1"/>
      <c r="J90" s="1"/>
      <c r="K90" s="1"/>
    </row>
    <row r="91" spans="5:16" x14ac:dyDescent="0.4">
      <c r="E91" s="1"/>
      <c r="F91" s="1"/>
      <c r="G91" s="1"/>
      <c r="H91" s="1"/>
      <c r="I91" s="1"/>
      <c r="J91" s="1"/>
      <c r="K91" s="1"/>
    </row>
    <row r="92" spans="5:16" x14ac:dyDescent="0.4">
      <c r="E92" s="1"/>
      <c r="F92" s="1"/>
      <c r="G92" s="1"/>
      <c r="H92" s="1"/>
      <c r="I92" s="1"/>
      <c r="J92" s="1"/>
      <c r="K92" s="1"/>
    </row>
    <row r="93" spans="5:16" x14ac:dyDescent="0.4">
      <c r="E93" s="1"/>
      <c r="F93" s="1"/>
      <c r="G93" s="1"/>
      <c r="H93" s="1"/>
      <c r="I93" s="1"/>
      <c r="J93" s="1"/>
      <c r="K93" s="1"/>
    </row>
    <row r="94" spans="5:16" x14ac:dyDescent="0.4">
      <c r="E94" s="1"/>
      <c r="F94" s="1"/>
      <c r="G94" s="1"/>
      <c r="H94" s="1"/>
      <c r="I94" s="1"/>
      <c r="J94" s="1"/>
      <c r="K94" s="1"/>
    </row>
    <row r="95" spans="5:16" x14ac:dyDescent="0.4">
      <c r="E95" s="1"/>
      <c r="F95" s="1"/>
      <c r="G95" s="1"/>
      <c r="H95" s="1"/>
      <c r="I95" s="1"/>
      <c r="J95" s="1"/>
      <c r="K95" s="1"/>
    </row>
  </sheetData>
  <autoFilter ref="B15:X79" xr:uid="{00000000-0009-0000-0000-000000000000}"/>
  <mergeCells count="26">
    <mergeCell ref="G14:J14"/>
    <mergeCell ref="E16:F16"/>
    <mergeCell ref="B14:C14"/>
    <mergeCell ref="D14:D15"/>
    <mergeCell ref="E22:F22"/>
    <mergeCell ref="B3:C3"/>
    <mergeCell ref="B4:C4"/>
    <mergeCell ref="B5:C5"/>
    <mergeCell ref="B6:C6"/>
    <mergeCell ref="B7:C7"/>
    <mergeCell ref="L14:M14"/>
    <mergeCell ref="N14:R14"/>
    <mergeCell ref="U14:X14"/>
    <mergeCell ref="E78:F78"/>
    <mergeCell ref="E79:F79"/>
    <mergeCell ref="E75:F75"/>
    <mergeCell ref="E27:F27"/>
    <mergeCell ref="E28:F28"/>
    <mergeCell ref="E33:F33"/>
    <mergeCell ref="E34:F34"/>
    <mergeCell ref="E46:F46"/>
    <mergeCell ref="S14:T14"/>
    <mergeCell ref="E47:F47"/>
    <mergeCell ref="E62:F62"/>
    <mergeCell ref="E63:F63"/>
    <mergeCell ref="E14:F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1"/>
  <sheetViews>
    <sheetView workbookViewId="0">
      <selection activeCell="F35" sqref="F35"/>
    </sheetView>
  </sheetViews>
  <sheetFormatPr defaultRowHeight="17.399999999999999" x14ac:dyDescent="0.4"/>
  <cols>
    <col min="2" max="2" width="7.59765625" customWidth="1"/>
    <col min="3" max="3" width="7.8984375" customWidth="1"/>
    <col min="4" max="4" width="22.09765625" bestFit="1" customWidth="1"/>
    <col min="5" max="5" width="21.19921875" bestFit="1" customWidth="1"/>
    <col min="6" max="9" width="13.59765625" customWidth="1"/>
    <col min="10" max="10" width="6.09765625" customWidth="1"/>
    <col min="11" max="11" width="90.69921875" bestFit="1" customWidth="1"/>
  </cols>
  <sheetData>
    <row r="2" spans="2:11" x14ac:dyDescent="0.4">
      <c r="B2" s="61" t="s">
        <v>203</v>
      </c>
    </row>
    <row r="3" spans="2:11" x14ac:dyDescent="0.4">
      <c r="C3" t="s">
        <v>239</v>
      </c>
    </row>
    <row r="4" spans="2:11" x14ac:dyDescent="0.4">
      <c r="C4" t="s">
        <v>209</v>
      </c>
    </row>
    <row r="5" spans="2:11" x14ac:dyDescent="0.4">
      <c r="C5" t="s">
        <v>226</v>
      </c>
    </row>
    <row r="6" spans="2:11" ht="18" thickBot="1" x14ac:dyDescent="0.45">
      <c r="C6" s="61" t="s">
        <v>211</v>
      </c>
    </row>
    <row r="7" spans="2:11" x14ac:dyDescent="0.4">
      <c r="D7" s="52"/>
      <c r="E7" s="59" t="s">
        <v>210</v>
      </c>
      <c r="F7" s="59" t="s">
        <v>205</v>
      </c>
      <c r="G7" s="59" t="s">
        <v>228</v>
      </c>
      <c r="H7" s="59" t="s">
        <v>204</v>
      </c>
      <c r="I7" s="59" t="s">
        <v>229</v>
      </c>
      <c r="J7" s="59" t="s">
        <v>212</v>
      </c>
      <c r="K7" s="60" t="s">
        <v>213</v>
      </c>
    </row>
    <row r="8" spans="2:11" x14ac:dyDescent="0.4">
      <c r="D8" s="65" t="s">
        <v>184</v>
      </c>
      <c r="E8" s="55">
        <v>8000000</v>
      </c>
      <c r="F8" s="55">
        <v>8000000</v>
      </c>
      <c r="G8" s="55">
        <v>8000000</v>
      </c>
      <c r="H8" s="55">
        <v>8000000</v>
      </c>
      <c r="I8" s="55">
        <v>8000000</v>
      </c>
      <c r="J8" s="55" t="s">
        <v>193</v>
      </c>
      <c r="K8" s="56" t="s">
        <v>206</v>
      </c>
    </row>
    <row r="9" spans="2:11" x14ac:dyDescent="0.4">
      <c r="D9" s="65" t="s">
        <v>185</v>
      </c>
      <c r="E9" s="55">
        <v>2</v>
      </c>
      <c r="F9" s="55">
        <v>2</v>
      </c>
      <c r="G9" s="55">
        <v>2</v>
      </c>
      <c r="H9" s="55">
        <v>1</v>
      </c>
      <c r="I9" s="55">
        <v>2</v>
      </c>
      <c r="J9" s="55"/>
      <c r="K9" s="56"/>
    </row>
    <row r="10" spans="2:11" x14ac:dyDescent="0.4">
      <c r="D10" s="65" t="s">
        <v>187</v>
      </c>
      <c r="E10" s="55">
        <f>E8/E9</f>
        <v>4000000</v>
      </c>
      <c r="F10" s="55">
        <f>F8/F9</f>
        <v>4000000</v>
      </c>
      <c r="G10" s="55">
        <f>G8/G9</f>
        <v>4000000</v>
      </c>
      <c r="H10" s="55">
        <f>H8/H9</f>
        <v>8000000</v>
      </c>
      <c r="I10" s="55">
        <f>I8/I9</f>
        <v>4000000</v>
      </c>
      <c r="J10" s="55" t="s">
        <v>193</v>
      </c>
      <c r="K10" s="56" t="s">
        <v>207</v>
      </c>
    </row>
    <row r="11" spans="2:11" x14ac:dyDescent="0.4">
      <c r="D11" s="65" t="s">
        <v>186</v>
      </c>
      <c r="E11" s="55">
        <v>12</v>
      </c>
      <c r="F11" s="55">
        <v>12</v>
      </c>
      <c r="G11" s="55">
        <v>12</v>
      </c>
      <c r="H11" s="55">
        <v>6</v>
      </c>
      <c r="I11" s="55">
        <v>12</v>
      </c>
      <c r="J11" s="55"/>
      <c r="K11" s="56"/>
    </row>
    <row r="12" spans="2:11" x14ac:dyDescent="0.4">
      <c r="D12" s="65" t="s">
        <v>188</v>
      </c>
      <c r="E12" s="55">
        <f>E10*E11</f>
        <v>48000000</v>
      </c>
      <c r="F12" s="55">
        <f>F10*F11</f>
        <v>48000000</v>
      </c>
      <c r="G12" s="55">
        <f>G10*G11</f>
        <v>48000000</v>
      </c>
      <c r="H12" s="55">
        <f>H10*H11</f>
        <v>48000000</v>
      </c>
      <c r="I12" s="55">
        <f>I10*I11</f>
        <v>48000000</v>
      </c>
      <c r="J12" s="55" t="s">
        <v>193</v>
      </c>
      <c r="K12" s="56" t="s">
        <v>208</v>
      </c>
    </row>
    <row r="13" spans="2:11" x14ac:dyDescent="0.4">
      <c r="D13" s="65" t="s">
        <v>189</v>
      </c>
      <c r="E13" s="55">
        <v>1</v>
      </c>
      <c r="F13" s="55">
        <v>1</v>
      </c>
      <c r="G13" s="55">
        <v>1</v>
      </c>
      <c r="H13" s="55">
        <v>1</v>
      </c>
      <c r="I13" s="55">
        <v>1</v>
      </c>
      <c r="J13" s="55"/>
      <c r="K13" s="56"/>
    </row>
    <row r="14" spans="2:11" ht="18" thickBot="1" x14ac:dyDescent="0.45">
      <c r="D14" s="66" t="s">
        <v>190</v>
      </c>
      <c r="E14" s="57">
        <f>E12/E13</f>
        <v>48000000</v>
      </c>
      <c r="F14" s="57">
        <f>F12/F13</f>
        <v>48000000</v>
      </c>
      <c r="G14" s="57">
        <f>G12/G13</f>
        <v>48000000</v>
      </c>
      <c r="H14" s="57">
        <f>H12/H13</f>
        <v>48000000</v>
      </c>
      <c r="I14" s="57">
        <f>I12/I13</f>
        <v>48000000</v>
      </c>
      <c r="J14" s="57" t="s">
        <v>193</v>
      </c>
      <c r="K14" s="58"/>
    </row>
    <row r="16" spans="2:11" x14ac:dyDescent="0.4">
      <c r="C16" s="61" t="s">
        <v>214</v>
      </c>
    </row>
    <row r="17" spans="2:12" ht="18" thickBot="1" x14ac:dyDescent="0.45">
      <c r="C17" s="61" t="s">
        <v>215</v>
      </c>
    </row>
    <row r="18" spans="2:12" x14ac:dyDescent="0.4">
      <c r="D18" s="63" t="s">
        <v>183</v>
      </c>
      <c r="E18" s="53">
        <v>1</v>
      </c>
      <c r="F18" s="53">
        <v>1</v>
      </c>
      <c r="G18" s="53">
        <v>1</v>
      </c>
      <c r="H18" s="53">
        <v>4</v>
      </c>
      <c r="I18" s="53">
        <v>1</v>
      </c>
      <c r="J18" s="53"/>
      <c r="K18" s="54"/>
    </row>
    <row r="19" spans="2:12" x14ac:dyDescent="0.4">
      <c r="D19" s="64" t="s">
        <v>191</v>
      </c>
      <c r="E19" s="55">
        <f>E14/E18</f>
        <v>48000000</v>
      </c>
      <c r="F19" s="55">
        <f>F14/F18</f>
        <v>48000000</v>
      </c>
      <c r="G19" s="55">
        <f>G14/G18</f>
        <v>48000000</v>
      </c>
      <c r="H19" s="55">
        <f>H14/H18</f>
        <v>12000000</v>
      </c>
      <c r="I19" s="55">
        <f>I14/I18</f>
        <v>48000000</v>
      </c>
      <c r="J19" s="55" t="s">
        <v>193</v>
      </c>
      <c r="K19" s="56" t="s">
        <v>198</v>
      </c>
    </row>
    <row r="20" spans="2:12" x14ac:dyDescent="0.4">
      <c r="D20" s="65" t="s">
        <v>192</v>
      </c>
      <c r="E20" s="55">
        <v>1</v>
      </c>
      <c r="F20" s="55">
        <v>1</v>
      </c>
      <c r="G20" s="55">
        <v>1</v>
      </c>
      <c r="H20" s="55">
        <v>2</v>
      </c>
      <c r="I20" s="55">
        <v>1</v>
      </c>
      <c r="J20" s="55"/>
      <c r="K20" s="10" t="s">
        <v>216</v>
      </c>
    </row>
    <row r="21" spans="2:12" ht="18" thickBot="1" x14ac:dyDescent="0.45">
      <c r="D21" s="66" t="s">
        <v>230</v>
      </c>
      <c r="E21" s="57">
        <f>E19*E20</f>
        <v>48000000</v>
      </c>
      <c r="F21" s="57">
        <f>F19*F20</f>
        <v>48000000</v>
      </c>
      <c r="G21" s="57">
        <f>G19*G20</f>
        <v>48000000</v>
      </c>
      <c r="H21" s="57">
        <f>H19*H20</f>
        <v>24000000</v>
      </c>
      <c r="I21" s="57">
        <f>I19*I20</f>
        <v>48000000</v>
      </c>
      <c r="J21" s="57" t="s">
        <v>193</v>
      </c>
      <c r="K21" s="58" t="s">
        <v>199</v>
      </c>
      <c r="L21" t="s">
        <v>194</v>
      </c>
    </row>
    <row r="23" spans="2:12" x14ac:dyDescent="0.4">
      <c r="B23" s="61" t="s">
        <v>219</v>
      </c>
    </row>
    <row r="24" spans="2:12" x14ac:dyDescent="0.4">
      <c r="B24" s="61"/>
      <c r="C24" t="s">
        <v>227</v>
      </c>
    </row>
    <row r="25" spans="2:12" ht="18" thickBot="1" x14ac:dyDescent="0.45">
      <c r="C25" s="61" t="s">
        <v>217</v>
      </c>
    </row>
    <row r="26" spans="2:12" x14ac:dyDescent="0.4">
      <c r="D26" s="63" t="s">
        <v>195</v>
      </c>
      <c r="E26" s="53">
        <v>16000000</v>
      </c>
      <c r="F26" s="53">
        <v>16000000</v>
      </c>
      <c r="G26" s="53">
        <v>8000000</v>
      </c>
      <c r="H26" s="53">
        <v>8000000</v>
      </c>
      <c r="I26" s="53">
        <v>1000000</v>
      </c>
      <c r="J26" s="53" t="s">
        <v>193</v>
      </c>
      <c r="K26" s="54" t="s">
        <v>196</v>
      </c>
    </row>
    <row r="27" spans="2:12" ht="18" thickBot="1" x14ac:dyDescent="0.45">
      <c r="D27" s="67" t="s">
        <v>197</v>
      </c>
      <c r="E27" s="57">
        <f>(E21/E26)-1</f>
        <v>2</v>
      </c>
      <c r="F27" s="57">
        <f>(F21/F26)-1</f>
        <v>2</v>
      </c>
      <c r="G27" s="57">
        <f>(G21/G26)-1</f>
        <v>5</v>
      </c>
      <c r="H27" s="57">
        <f>(H21/H26)-1</f>
        <v>2</v>
      </c>
      <c r="I27" s="57">
        <f>(I21/I26)-1</f>
        <v>47</v>
      </c>
      <c r="J27" s="57"/>
      <c r="K27" s="69" t="s">
        <v>231</v>
      </c>
    </row>
    <row r="28" spans="2:12" x14ac:dyDescent="0.4">
      <c r="D28" s="51"/>
    </row>
    <row r="29" spans="2:12" ht="18" thickBot="1" x14ac:dyDescent="0.45">
      <c r="C29" s="61" t="s">
        <v>218</v>
      </c>
      <c r="D29" s="51"/>
    </row>
    <row r="30" spans="2:12" x14ac:dyDescent="0.4">
      <c r="D30" s="63" t="s">
        <v>200</v>
      </c>
      <c r="E30" s="53">
        <v>24000</v>
      </c>
      <c r="F30" s="53">
        <v>80000</v>
      </c>
      <c r="G30" s="53">
        <v>80000</v>
      </c>
      <c r="H30" s="53">
        <v>80000</v>
      </c>
      <c r="I30" s="53">
        <v>80000</v>
      </c>
      <c r="J30" s="53" t="s">
        <v>193</v>
      </c>
      <c r="K30" s="54"/>
    </row>
    <row r="31" spans="2:12" x14ac:dyDescent="0.4">
      <c r="D31" s="64" t="s">
        <v>220</v>
      </c>
      <c r="E31" s="55">
        <f>INT(E26/E30-1)</f>
        <v>665</v>
      </c>
      <c r="F31" s="55">
        <f>INT(F26/F30-1)</f>
        <v>199</v>
      </c>
      <c r="G31" s="55">
        <f>INT(G26/G30-1)</f>
        <v>99</v>
      </c>
      <c r="H31" s="55">
        <f>INT(H26/H30-1)</f>
        <v>99</v>
      </c>
      <c r="I31" s="55">
        <f>INT(I26/I30-1)</f>
        <v>11</v>
      </c>
      <c r="J31" s="55"/>
      <c r="K31" s="70" t="s">
        <v>232</v>
      </c>
    </row>
    <row r="32" spans="2:12" x14ac:dyDescent="0.4">
      <c r="D32" s="64" t="s">
        <v>221</v>
      </c>
      <c r="E32" s="68">
        <f>E26/(65535+1)</f>
        <v>244.140625</v>
      </c>
      <c r="F32" s="68">
        <f>F26/(65535+1)</f>
        <v>244.140625</v>
      </c>
      <c r="G32" s="68">
        <f>G26/(65535+1)</f>
        <v>122.0703125</v>
      </c>
      <c r="H32" s="68">
        <f>H26/(65535+1)</f>
        <v>122.0703125</v>
      </c>
      <c r="I32" s="68">
        <f>I26/(65535+1)</f>
        <v>15.2587890625</v>
      </c>
      <c r="J32" s="55" t="s">
        <v>193</v>
      </c>
      <c r="K32" s="56" t="s">
        <v>222</v>
      </c>
    </row>
    <row r="33" spans="4:11" x14ac:dyDescent="0.4">
      <c r="D33" s="64" t="s">
        <v>223</v>
      </c>
      <c r="E33" s="68">
        <f>E26/(0+1)</f>
        <v>16000000</v>
      </c>
      <c r="F33" s="68">
        <f>F26/(0+1)</f>
        <v>16000000</v>
      </c>
      <c r="G33" s="68">
        <f>G26/(0+1)</f>
        <v>8000000</v>
      </c>
      <c r="H33" s="68">
        <f>H26/(0+1)</f>
        <v>8000000</v>
      </c>
      <c r="I33" s="68">
        <f>I26/(0+1)</f>
        <v>1000000</v>
      </c>
      <c r="J33" s="55" t="s">
        <v>193</v>
      </c>
      <c r="K33" s="56" t="s">
        <v>224</v>
      </c>
    </row>
    <row r="34" spans="4:11" x14ac:dyDescent="0.4">
      <c r="D34" s="64" t="s">
        <v>201</v>
      </c>
      <c r="E34" s="55">
        <v>50</v>
      </c>
      <c r="F34" s="55">
        <v>50</v>
      </c>
      <c r="G34" s="55">
        <v>50</v>
      </c>
      <c r="H34" s="55">
        <v>50</v>
      </c>
      <c r="I34" s="55">
        <v>50</v>
      </c>
      <c r="J34" s="55" t="s">
        <v>202</v>
      </c>
      <c r="K34" s="56"/>
    </row>
    <row r="35" spans="4:11" ht="18" thickBot="1" x14ac:dyDescent="0.45">
      <c r="D35" s="67" t="s">
        <v>81</v>
      </c>
      <c r="E35" s="57">
        <f>INT(E31*E34/100)</f>
        <v>332</v>
      </c>
      <c r="F35" s="57">
        <f>INT(F31*F34/100)</f>
        <v>99</v>
      </c>
      <c r="G35" s="57">
        <f>INT(G31*G34/100)</f>
        <v>49</v>
      </c>
      <c r="H35" s="57">
        <f>INT(H31*H34/100)</f>
        <v>49</v>
      </c>
      <c r="I35" s="57">
        <f>INT(I31*I34/100)</f>
        <v>5</v>
      </c>
      <c r="J35" s="57"/>
      <c r="K35" s="69" t="s">
        <v>225</v>
      </c>
    </row>
    <row r="36" spans="4:11" x14ac:dyDescent="0.4">
      <c r="F36">
        <f>1/F30*1000</f>
        <v>1.2500000000000001E-2</v>
      </c>
    </row>
    <row r="39" spans="4:11" x14ac:dyDescent="0.4">
      <c r="F39">
        <f>1/F8*1000</f>
        <v>1.25E-4</v>
      </c>
    </row>
    <row r="41" spans="4:11" x14ac:dyDescent="0.4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46"/>
  <sheetViews>
    <sheetView zoomScaleNormal="100" workbookViewId="0">
      <selection activeCell="H3" sqref="H3:I13"/>
    </sheetView>
  </sheetViews>
  <sheetFormatPr defaultRowHeight="17.399999999999999" x14ac:dyDescent="0.4"/>
  <cols>
    <col min="2" max="2" width="9" style="77"/>
    <col min="3" max="3" width="12.69921875" style="76" bestFit="1" customWidth="1"/>
    <col min="4" max="4" width="12.59765625" style="76" bestFit="1" customWidth="1"/>
    <col min="5" max="5" width="12.59765625" style="76" customWidth="1"/>
    <col min="6" max="6" width="17.19921875" style="76" bestFit="1" customWidth="1"/>
    <col min="7" max="7" width="12.59765625" style="76" customWidth="1"/>
    <col min="8" max="8" width="9" style="77"/>
    <col min="9" max="9" width="11.8984375" style="76" bestFit="1" customWidth="1"/>
    <col min="10" max="10" width="11.3984375" style="76" bestFit="1" customWidth="1"/>
    <col min="11" max="11" width="11.3984375" bestFit="1" customWidth="1"/>
    <col min="12" max="13" width="12.59765625" style="76" customWidth="1"/>
  </cols>
  <sheetData>
    <row r="2" spans="2:13" ht="18" thickBot="1" x14ac:dyDescent="0.45">
      <c r="B2" s="77" t="s">
        <v>280</v>
      </c>
    </row>
    <row r="3" spans="2:13" s="77" customFormat="1" x14ac:dyDescent="0.4">
      <c r="B3" s="100" t="s">
        <v>317</v>
      </c>
      <c r="C3" s="101" t="s">
        <v>301</v>
      </c>
      <c r="D3" s="101" t="s">
        <v>327</v>
      </c>
      <c r="E3" s="101" t="s">
        <v>322</v>
      </c>
      <c r="F3" s="102" t="s">
        <v>328</v>
      </c>
      <c r="G3" s="103" t="s">
        <v>322</v>
      </c>
      <c r="H3" s="100" t="s">
        <v>317</v>
      </c>
      <c r="I3" s="101" t="s">
        <v>301</v>
      </c>
      <c r="J3" s="101" t="s">
        <v>327</v>
      </c>
      <c r="K3" s="101" t="s">
        <v>322</v>
      </c>
      <c r="L3" s="102" t="s">
        <v>328</v>
      </c>
      <c r="M3" s="103" t="s">
        <v>322</v>
      </c>
    </row>
    <row r="4" spans="2:13" x14ac:dyDescent="0.4">
      <c r="B4" s="85">
        <v>1</v>
      </c>
      <c r="C4" s="83" t="s">
        <v>243</v>
      </c>
      <c r="D4" s="78" t="s">
        <v>302</v>
      </c>
      <c r="E4" s="78"/>
      <c r="F4" s="78" t="s">
        <v>302</v>
      </c>
      <c r="G4" s="79"/>
      <c r="H4" s="85">
        <v>2</v>
      </c>
      <c r="I4" s="83" t="s">
        <v>244</v>
      </c>
      <c r="J4" s="78" t="s">
        <v>302</v>
      </c>
      <c r="K4" s="55"/>
      <c r="L4" s="78" t="s">
        <v>335</v>
      </c>
      <c r="M4" s="79" t="s">
        <v>336</v>
      </c>
    </row>
    <row r="5" spans="2:13" x14ac:dyDescent="0.4">
      <c r="B5" s="85">
        <v>3</v>
      </c>
      <c r="C5" s="83" t="s">
        <v>245</v>
      </c>
      <c r="D5" s="83" t="s">
        <v>303</v>
      </c>
      <c r="E5" s="83" t="s">
        <v>312</v>
      </c>
      <c r="F5" s="83" t="s">
        <v>329</v>
      </c>
      <c r="G5" s="82" t="s">
        <v>371</v>
      </c>
      <c r="H5" s="85">
        <v>4</v>
      </c>
      <c r="I5" s="83" t="s">
        <v>246</v>
      </c>
      <c r="J5" s="78" t="s">
        <v>302</v>
      </c>
      <c r="K5" s="55"/>
      <c r="L5" s="83" t="s">
        <v>337</v>
      </c>
      <c r="M5" s="82" t="s">
        <v>371</v>
      </c>
    </row>
    <row r="6" spans="2:13" x14ac:dyDescent="0.4">
      <c r="B6" s="85">
        <v>5</v>
      </c>
      <c r="C6" s="83" t="s">
        <v>247</v>
      </c>
      <c r="D6" s="83" t="s">
        <v>304</v>
      </c>
      <c r="E6" s="83"/>
      <c r="F6" s="83" t="s">
        <v>330</v>
      </c>
      <c r="G6" s="82" t="s">
        <v>371</v>
      </c>
      <c r="H6" s="85">
        <v>6</v>
      </c>
      <c r="I6" s="83" t="s">
        <v>248</v>
      </c>
      <c r="J6" s="78" t="s">
        <v>302</v>
      </c>
      <c r="K6" s="55"/>
      <c r="L6" s="83" t="s">
        <v>338</v>
      </c>
      <c r="M6" s="82" t="s">
        <v>371</v>
      </c>
    </row>
    <row r="7" spans="2:13" x14ac:dyDescent="0.4">
      <c r="B7" s="85">
        <v>7</v>
      </c>
      <c r="C7" s="83" t="s">
        <v>249</v>
      </c>
      <c r="D7" s="83" t="s">
        <v>305</v>
      </c>
      <c r="E7" s="83"/>
      <c r="F7" s="83" t="s">
        <v>331</v>
      </c>
      <c r="G7" s="82" t="s">
        <v>371</v>
      </c>
      <c r="H7" s="85">
        <v>8</v>
      </c>
      <c r="I7" s="83" t="s">
        <v>251</v>
      </c>
      <c r="J7" s="78" t="s">
        <v>302</v>
      </c>
      <c r="K7" s="55"/>
      <c r="L7" s="83" t="s">
        <v>339</v>
      </c>
      <c r="M7" s="82" t="s">
        <v>371</v>
      </c>
    </row>
    <row r="8" spans="2:13" x14ac:dyDescent="0.4">
      <c r="B8" s="85">
        <v>9</v>
      </c>
      <c r="C8" s="83" t="s">
        <v>250</v>
      </c>
      <c r="D8" s="78" t="s">
        <v>302</v>
      </c>
      <c r="E8" s="78"/>
      <c r="F8" s="78" t="s">
        <v>332</v>
      </c>
      <c r="G8" s="82" t="s">
        <v>371</v>
      </c>
      <c r="H8" s="85">
        <v>10</v>
      </c>
      <c r="I8" s="83" t="s">
        <v>252</v>
      </c>
      <c r="J8" s="78" t="s">
        <v>302</v>
      </c>
      <c r="K8" s="55"/>
      <c r="L8" s="78" t="s">
        <v>340</v>
      </c>
      <c r="M8" s="82" t="s">
        <v>371</v>
      </c>
    </row>
    <row r="9" spans="2:13" x14ac:dyDescent="0.4">
      <c r="B9" s="85">
        <v>11</v>
      </c>
      <c r="C9" s="83" t="s">
        <v>253</v>
      </c>
      <c r="D9" s="78" t="s">
        <v>302</v>
      </c>
      <c r="E9" s="78"/>
      <c r="F9" s="78" t="s">
        <v>302</v>
      </c>
      <c r="G9" s="79"/>
      <c r="H9" s="85">
        <v>12</v>
      </c>
      <c r="I9" s="83" t="s">
        <v>254</v>
      </c>
      <c r="J9" s="78" t="s">
        <v>302</v>
      </c>
      <c r="K9" s="55"/>
      <c r="L9" s="78" t="s">
        <v>302</v>
      </c>
      <c r="M9" s="79"/>
    </row>
    <row r="10" spans="2:13" x14ac:dyDescent="0.4">
      <c r="B10" s="85">
        <v>13</v>
      </c>
      <c r="C10" s="83" t="s">
        <v>255</v>
      </c>
      <c r="D10" s="78" t="s">
        <v>302</v>
      </c>
      <c r="E10" s="78"/>
      <c r="F10" s="78" t="s">
        <v>302</v>
      </c>
      <c r="G10" s="79"/>
      <c r="H10" s="85">
        <v>14</v>
      </c>
      <c r="I10" s="83" t="s">
        <v>256</v>
      </c>
      <c r="J10" s="78" t="s">
        <v>302</v>
      </c>
      <c r="K10" s="55"/>
      <c r="L10" s="78" t="s">
        <v>302</v>
      </c>
      <c r="M10" s="79"/>
    </row>
    <row r="11" spans="2:13" x14ac:dyDescent="0.4">
      <c r="B11" s="85">
        <v>15</v>
      </c>
      <c r="C11" s="83" t="s">
        <v>257</v>
      </c>
      <c r="D11" s="78" t="s">
        <v>302</v>
      </c>
      <c r="E11" s="78"/>
      <c r="F11" s="78" t="s">
        <v>302</v>
      </c>
      <c r="G11" s="79"/>
      <c r="H11" s="85">
        <v>16</v>
      </c>
      <c r="I11" s="83" t="s">
        <v>259</v>
      </c>
      <c r="J11" s="78" t="s">
        <v>302</v>
      </c>
      <c r="K11" s="55"/>
      <c r="L11" s="78" t="s">
        <v>302</v>
      </c>
      <c r="M11" s="79"/>
    </row>
    <row r="12" spans="2:13" x14ac:dyDescent="0.4">
      <c r="B12" s="85">
        <v>17</v>
      </c>
      <c r="C12" s="83" t="s">
        <v>258</v>
      </c>
      <c r="D12" s="78" t="s">
        <v>302</v>
      </c>
      <c r="E12" s="78"/>
      <c r="F12" s="78" t="s">
        <v>302</v>
      </c>
      <c r="G12" s="79"/>
      <c r="H12" s="85">
        <v>18</v>
      </c>
      <c r="I12" s="83" t="s">
        <v>260</v>
      </c>
      <c r="J12" s="78" t="s">
        <v>302</v>
      </c>
      <c r="K12" s="55"/>
      <c r="L12" s="78" t="s">
        <v>302</v>
      </c>
      <c r="M12" s="79"/>
    </row>
    <row r="13" spans="2:13" x14ac:dyDescent="0.4">
      <c r="B13" s="85">
        <v>19</v>
      </c>
      <c r="C13" s="83" t="s">
        <v>261</v>
      </c>
      <c r="D13" s="83" t="s">
        <v>261</v>
      </c>
      <c r="E13" s="83"/>
      <c r="F13" s="83" t="s">
        <v>261</v>
      </c>
      <c r="G13" s="82"/>
      <c r="H13" s="85">
        <v>20</v>
      </c>
      <c r="I13" s="83" t="s">
        <v>262</v>
      </c>
      <c r="J13" s="83" t="s">
        <v>262</v>
      </c>
      <c r="K13" s="55"/>
      <c r="L13" s="83" t="s">
        <v>262</v>
      </c>
      <c r="M13" s="82"/>
    </row>
    <row r="14" spans="2:13" x14ac:dyDescent="0.4">
      <c r="B14" s="85">
        <v>21</v>
      </c>
      <c r="C14" s="83" t="s">
        <v>263</v>
      </c>
      <c r="D14" s="78" t="s">
        <v>302</v>
      </c>
      <c r="E14" s="83"/>
      <c r="F14" s="78" t="s">
        <v>302</v>
      </c>
      <c r="G14" s="82"/>
      <c r="H14" s="85">
        <v>22</v>
      </c>
      <c r="I14" s="83" t="s">
        <v>264</v>
      </c>
      <c r="J14" s="78" t="s">
        <v>302</v>
      </c>
      <c r="K14" s="55"/>
      <c r="L14" s="78" t="s">
        <v>341</v>
      </c>
      <c r="M14" s="82" t="s">
        <v>372</v>
      </c>
    </row>
    <row r="15" spans="2:13" x14ac:dyDescent="0.4">
      <c r="B15" s="85">
        <v>23</v>
      </c>
      <c r="C15" s="83" t="s">
        <v>265</v>
      </c>
      <c r="D15" s="83" t="s">
        <v>306</v>
      </c>
      <c r="E15" s="83"/>
      <c r="F15" s="83" t="s">
        <v>306</v>
      </c>
      <c r="G15" s="82"/>
      <c r="H15" s="85">
        <v>24</v>
      </c>
      <c r="I15" s="83" t="s">
        <v>265</v>
      </c>
      <c r="J15" s="78" t="s">
        <v>302</v>
      </c>
      <c r="K15" s="55"/>
      <c r="L15" s="78" t="s">
        <v>302</v>
      </c>
      <c r="M15" s="82"/>
    </row>
    <row r="16" spans="2:13" x14ac:dyDescent="0.4">
      <c r="B16" s="85">
        <v>25</v>
      </c>
      <c r="C16" s="83" t="s">
        <v>266</v>
      </c>
      <c r="D16" s="78" t="s">
        <v>302</v>
      </c>
      <c r="E16" s="78"/>
      <c r="F16" s="78" t="s">
        <v>302</v>
      </c>
      <c r="G16" s="79"/>
      <c r="H16" s="85">
        <v>26</v>
      </c>
      <c r="I16" s="83" t="s">
        <v>273</v>
      </c>
      <c r="J16" s="78" t="s">
        <v>302</v>
      </c>
      <c r="K16" s="55"/>
      <c r="L16" s="78" t="s">
        <v>342</v>
      </c>
      <c r="M16" s="82" t="s">
        <v>372</v>
      </c>
    </row>
    <row r="17" spans="2:13" x14ac:dyDescent="0.4">
      <c r="B17" s="85">
        <v>27</v>
      </c>
      <c r="C17" s="83" t="s">
        <v>267</v>
      </c>
      <c r="D17" s="83" t="s">
        <v>306</v>
      </c>
      <c r="E17" s="78"/>
      <c r="F17" s="83" t="s">
        <v>306</v>
      </c>
      <c r="G17" s="79"/>
      <c r="H17" s="85">
        <v>28</v>
      </c>
      <c r="I17" s="83" t="s">
        <v>274</v>
      </c>
      <c r="J17" s="78" t="s">
        <v>302</v>
      </c>
      <c r="K17" s="55"/>
      <c r="L17" s="83" t="s">
        <v>343</v>
      </c>
      <c r="M17" s="82" t="s">
        <v>372</v>
      </c>
    </row>
    <row r="18" spans="2:13" x14ac:dyDescent="0.4">
      <c r="B18" s="85">
        <v>29</v>
      </c>
      <c r="C18" s="83" t="s">
        <v>268</v>
      </c>
      <c r="D18" s="78" t="s">
        <v>302</v>
      </c>
      <c r="E18" s="78"/>
      <c r="F18" s="78" t="s">
        <v>333</v>
      </c>
      <c r="G18" s="82" t="s">
        <v>372</v>
      </c>
      <c r="H18" s="85">
        <v>30</v>
      </c>
      <c r="I18" s="83" t="s">
        <v>275</v>
      </c>
      <c r="J18" s="78" t="s">
        <v>302</v>
      </c>
      <c r="K18" s="55"/>
      <c r="L18" s="78" t="s">
        <v>344</v>
      </c>
      <c r="M18" s="82" t="s">
        <v>372</v>
      </c>
    </row>
    <row r="19" spans="2:13" x14ac:dyDescent="0.4">
      <c r="B19" s="85">
        <v>31</v>
      </c>
      <c r="C19" s="83" t="s">
        <v>269</v>
      </c>
      <c r="D19" s="78" t="s">
        <v>302</v>
      </c>
      <c r="E19" s="78"/>
      <c r="F19" s="78" t="s">
        <v>334</v>
      </c>
      <c r="G19" s="82" t="s">
        <v>372</v>
      </c>
      <c r="H19" s="85">
        <v>32</v>
      </c>
      <c r="I19" s="83" t="s">
        <v>276</v>
      </c>
      <c r="J19" s="78" t="s">
        <v>302</v>
      </c>
      <c r="K19" s="55"/>
      <c r="L19" s="78" t="s">
        <v>345</v>
      </c>
      <c r="M19" s="82" t="s">
        <v>372</v>
      </c>
    </row>
    <row r="20" spans="2:13" x14ac:dyDescent="0.4">
      <c r="B20" s="85">
        <v>33</v>
      </c>
      <c r="C20" s="83" t="s">
        <v>270</v>
      </c>
      <c r="D20" s="78" t="s">
        <v>302</v>
      </c>
      <c r="E20" s="78"/>
      <c r="F20" s="78" t="s">
        <v>302</v>
      </c>
      <c r="G20" s="79"/>
      <c r="H20" s="85">
        <v>34</v>
      </c>
      <c r="I20" s="83" t="s">
        <v>277</v>
      </c>
      <c r="J20" s="78" t="s">
        <v>302</v>
      </c>
      <c r="K20" s="55"/>
      <c r="L20" s="78" t="s">
        <v>302</v>
      </c>
      <c r="M20" s="79"/>
    </row>
    <row r="21" spans="2:13" x14ac:dyDescent="0.4">
      <c r="B21" s="85">
        <v>35</v>
      </c>
      <c r="C21" s="83" t="s">
        <v>271</v>
      </c>
      <c r="D21" s="78" t="s">
        <v>302</v>
      </c>
      <c r="E21" s="78"/>
      <c r="F21" s="78" t="s">
        <v>302</v>
      </c>
      <c r="G21" s="79"/>
      <c r="H21" s="85">
        <v>36</v>
      </c>
      <c r="I21" s="83" t="s">
        <v>278</v>
      </c>
      <c r="J21" s="78" t="s">
        <v>302</v>
      </c>
      <c r="K21" s="55"/>
      <c r="L21" s="78" t="s">
        <v>302</v>
      </c>
      <c r="M21" s="79"/>
    </row>
    <row r="22" spans="2:13" x14ac:dyDescent="0.4">
      <c r="B22" s="85">
        <v>37</v>
      </c>
      <c r="C22" s="83" t="s">
        <v>272</v>
      </c>
      <c r="D22" s="78" t="s">
        <v>302</v>
      </c>
      <c r="E22" s="78"/>
      <c r="F22" s="78" t="s">
        <v>302</v>
      </c>
      <c r="G22" s="79"/>
      <c r="H22" s="85">
        <v>38</v>
      </c>
      <c r="I22" s="83" t="s">
        <v>279</v>
      </c>
      <c r="J22" s="78" t="s">
        <v>302</v>
      </c>
      <c r="K22" s="55"/>
      <c r="L22" s="78" t="s">
        <v>346</v>
      </c>
      <c r="M22" s="82" t="s">
        <v>372</v>
      </c>
    </row>
    <row r="23" spans="2:13" ht="18" thickBot="1" x14ac:dyDescent="0.45">
      <c r="B23" s="86">
        <v>39</v>
      </c>
      <c r="C23" s="84" t="s">
        <v>267</v>
      </c>
      <c r="D23" s="80" t="s">
        <v>302</v>
      </c>
      <c r="E23" s="80"/>
      <c r="F23" s="80" t="s">
        <v>302</v>
      </c>
      <c r="G23" s="81"/>
      <c r="H23" s="86">
        <v>40</v>
      </c>
      <c r="I23" s="84" t="s">
        <v>274</v>
      </c>
      <c r="J23" s="80" t="s">
        <v>302</v>
      </c>
      <c r="K23" s="57"/>
      <c r="L23" s="80" t="s">
        <v>302</v>
      </c>
      <c r="M23" s="81"/>
    </row>
    <row r="25" spans="2:13" ht="18" thickBot="1" x14ac:dyDescent="0.45">
      <c r="B25" s="77" t="s">
        <v>281</v>
      </c>
    </row>
    <row r="26" spans="2:13" s="77" customFormat="1" x14ac:dyDescent="0.4">
      <c r="B26" s="100" t="s">
        <v>317</v>
      </c>
      <c r="C26" s="101" t="s">
        <v>301</v>
      </c>
      <c r="D26" s="101" t="s">
        <v>327</v>
      </c>
      <c r="E26" s="101" t="s">
        <v>322</v>
      </c>
      <c r="F26" s="102" t="s">
        <v>328</v>
      </c>
      <c r="G26" s="103" t="s">
        <v>322</v>
      </c>
      <c r="H26" s="100" t="s">
        <v>317</v>
      </c>
      <c r="I26" s="101" t="s">
        <v>301</v>
      </c>
      <c r="J26" s="101" t="s">
        <v>327</v>
      </c>
      <c r="K26" s="101" t="s">
        <v>322</v>
      </c>
      <c r="L26" s="102" t="s">
        <v>328</v>
      </c>
      <c r="M26" s="103" t="s">
        <v>322</v>
      </c>
    </row>
    <row r="27" spans="2:13" x14ac:dyDescent="0.4">
      <c r="B27" s="85">
        <v>1</v>
      </c>
      <c r="C27" s="83" t="s">
        <v>313</v>
      </c>
      <c r="D27" s="107" t="s">
        <v>307</v>
      </c>
      <c r="E27" s="107" t="s">
        <v>318</v>
      </c>
      <c r="F27" s="83" t="s">
        <v>347</v>
      </c>
      <c r="G27" s="82" t="s">
        <v>373</v>
      </c>
      <c r="H27" s="85">
        <v>2</v>
      </c>
      <c r="I27" s="83" t="s">
        <v>285</v>
      </c>
      <c r="J27" s="78" t="s">
        <v>302</v>
      </c>
      <c r="K27" s="55"/>
      <c r="L27" s="78" t="s">
        <v>302</v>
      </c>
      <c r="M27" s="82"/>
    </row>
    <row r="28" spans="2:13" x14ac:dyDescent="0.4">
      <c r="B28" s="85">
        <v>3</v>
      </c>
      <c r="C28" s="83" t="s">
        <v>284</v>
      </c>
      <c r="D28" s="78" t="s">
        <v>302</v>
      </c>
      <c r="E28" s="78"/>
      <c r="F28" s="78" t="s">
        <v>348</v>
      </c>
      <c r="G28" s="82" t="s">
        <v>373</v>
      </c>
      <c r="H28" s="85">
        <v>4</v>
      </c>
      <c r="I28" s="83" t="s">
        <v>286</v>
      </c>
      <c r="J28" s="78" t="s">
        <v>302</v>
      </c>
      <c r="K28" s="55"/>
      <c r="L28" s="78" t="s">
        <v>302</v>
      </c>
      <c r="M28" s="79"/>
    </row>
    <row r="29" spans="2:13" x14ac:dyDescent="0.4">
      <c r="B29" s="85">
        <v>5</v>
      </c>
      <c r="C29" s="83" t="s">
        <v>282</v>
      </c>
      <c r="D29" s="78" t="s">
        <v>302</v>
      </c>
      <c r="E29" s="78"/>
      <c r="F29" s="78" t="s">
        <v>349</v>
      </c>
      <c r="G29" s="82" t="s">
        <v>373</v>
      </c>
      <c r="H29" s="85">
        <v>6</v>
      </c>
      <c r="I29" s="83" t="s">
        <v>287</v>
      </c>
      <c r="J29" s="78" t="s">
        <v>302</v>
      </c>
      <c r="K29" s="55"/>
      <c r="L29" s="78" t="s">
        <v>363</v>
      </c>
      <c r="M29" s="82" t="s">
        <v>373</v>
      </c>
    </row>
    <row r="30" spans="2:13" x14ac:dyDescent="0.4">
      <c r="B30" s="85">
        <v>7</v>
      </c>
      <c r="C30" s="83" t="s">
        <v>283</v>
      </c>
      <c r="D30" s="78" t="s">
        <v>302</v>
      </c>
      <c r="E30" s="78"/>
      <c r="F30" s="78" t="s">
        <v>302</v>
      </c>
      <c r="G30" s="79"/>
      <c r="H30" s="85">
        <v>8</v>
      </c>
      <c r="I30" s="83" t="s">
        <v>284</v>
      </c>
      <c r="J30" s="78" t="s">
        <v>302</v>
      </c>
      <c r="K30" s="55"/>
      <c r="L30" s="78" t="s">
        <v>302</v>
      </c>
      <c r="M30" s="79"/>
    </row>
    <row r="31" spans="2:13" x14ac:dyDescent="0.4">
      <c r="B31" s="85">
        <v>9</v>
      </c>
      <c r="C31" s="83" t="s">
        <v>263</v>
      </c>
      <c r="D31" s="78" t="s">
        <v>302</v>
      </c>
      <c r="E31" s="78"/>
      <c r="F31" s="78" t="s">
        <v>350</v>
      </c>
      <c r="G31" s="82" t="s">
        <v>373</v>
      </c>
      <c r="H31" s="85">
        <v>10</v>
      </c>
      <c r="I31" s="83" t="s">
        <v>264</v>
      </c>
      <c r="J31" s="78" t="s">
        <v>302</v>
      </c>
      <c r="K31" s="55"/>
      <c r="L31" s="78" t="s">
        <v>302</v>
      </c>
      <c r="M31" s="79"/>
    </row>
    <row r="32" spans="2:13" x14ac:dyDescent="0.4">
      <c r="B32" s="85">
        <v>11</v>
      </c>
      <c r="C32" s="83" t="s">
        <v>288</v>
      </c>
      <c r="D32" s="78" t="s">
        <v>302</v>
      </c>
      <c r="E32" s="78"/>
      <c r="F32" s="78" t="s">
        <v>351</v>
      </c>
      <c r="G32" s="82" t="s">
        <v>373</v>
      </c>
      <c r="H32" s="85">
        <v>12</v>
      </c>
      <c r="I32" s="83" t="s">
        <v>297</v>
      </c>
      <c r="J32" s="78" t="s">
        <v>302</v>
      </c>
      <c r="K32" s="55"/>
      <c r="L32" s="78" t="s">
        <v>302</v>
      </c>
      <c r="M32" s="79"/>
    </row>
    <row r="33" spans="2:13" x14ac:dyDescent="0.4">
      <c r="B33" s="85">
        <v>13</v>
      </c>
      <c r="C33" s="83" t="s">
        <v>314</v>
      </c>
      <c r="D33" s="107" t="s">
        <v>308</v>
      </c>
      <c r="E33" s="107" t="s">
        <v>319</v>
      </c>
      <c r="F33" s="83" t="s">
        <v>352</v>
      </c>
      <c r="G33" s="82" t="s">
        <v>373</v>
      </c>
      <c r="H33" s="85">
        <v>14</v>
      </c>
      <c r="I33" s="83" t="s">
        <v>270</v>
      </c>
      <c r="J33" s="78" t="s">
        <v>302</v>
      </c>
      <c r="K33" s="55"/>
      <c r="L33" s="83" t="s">
        <v>366</v>
      </c>
      <c r="M33" s="82" t="s">
        <v>374</v>
      </c>
    </row>
    <row r="34" spans="2:13" x14ac:dyDescent="0.4">
      <c r="B34" s="85">
        <v>15</v>
      </c>
      <c r="C34" s="83" t="s">
        <v>277</v>
      </c>
      <c r="D34" s="78" t="s">
        <v>302</v>
      </c>
      <c r="E34" s="78"/>
      <c r="F34" s="78" t="s">
        <v>353</v>
      </c>
      <c r="G34" s="82" t="s">
        <v>373</v>
      </c>
      <c r="H34" s="85">
        <v>16</v>
      </c>
      <c r="I34" s="83" t="s">
        <v>271</v>
      </c>
      <c r="J34" s="78" t="s">
        <v>302</v>
      </c>
      <c r="K34" s="55"/>
      <c r="L34" s="78" t="s">
        <v>367</v>
      </c>
      <c r="M34" s="82" t="s">
        <v>374</v>
      </c>
    </row>
    <row r="35" spans="2:13" x14ac:dyDescent="0.4">
      <c r="B35" s="85">
        <v>17</v>
      </c>
      <c r="C35" s="83" t="s">
        <v>286</v>
      </c>
      <c r="D35" s="78" t="s">
        <v>302</v>
      </c>
      <c r="E35" s="78"/>
      <c r="F35" s="78" t="s">
        <v>354</v>
      </c>
      <c r="G35" s="82" t="s">
        <v>373</v>
      </c>
      <c r="H35" s="85">
        <v>18</v>
      </c>
      <c r="I35" s="83" t="s">
        <v>287</v>
      </c>
      <c r="J35" s="78" t="s">
        <v>302</v>
      </c>
      <c r="K35" s="55"/>
      <c r="L35" s="78" t="s">
        <v>302</v>
      </c>
      <c r="M35" s="79"/>
    </row>
    <row r="36" spans="2:13" x14ac:dyDescent="0.4">
      <c r="B36" s="85">
        <v>19</v>
      </c>
      <c r="C36" s="83" t="s">
        <v>289</v>
      </c>
      <c r="D36" s="78" t="s">
        <v>302</v>
      </c>
      <c r="E36" s="78"/>
      <c r="F36" s="78" t="s">
        <v>355</v>
      </c>
      <c r="G36" s="82" t="s">
        <v>373</v>
      </c>
      <c r="H36" s="85">
        <v>20</v>
      </c>
      <c r="I36" s="83" t="s">
        <v>294</v>
      </c>
      <c r="J36" s="78" t="s">
        <v>302</v>
      </c>
      <c r="K36" s="55"/>
      <c r="L36" s="78" t="s">
        <v>302</v>
      </c>
      <c r="M36" s="79"/>
    </row>
    <row r="37" spans="2:13" x14ac:dyDescent="0.4">
      <c r="B37" s="85">
        <v>21</v>
      </c>
      <c r="C37" s="83" t="s">
        <v>290</v>
      </c>
      <c r="D37" s="78" t="s">
        <v>302</v>
      </c>
      <c r="E37" s="78"/>
      <c r="F37" s="78" t="s">
        <v>356</v>
      </c>
      <c r="G37" s="82" t="s">
        <v>373</v>
      </c>
      <c r="H37" s="85">
        <v>22</v>
      </c>
      <c r="I37" s="83" t="s">
        <v>315</v>
      </c>
      <c r="J37" s="83" t="s">
        <v>320</v>
      </c>
      <c r="K37" s="83" t="s">
        <v>309</v>
      </c>
      <c r="L37" s="78" t="s">
        <v>364</v>
      </c>
      <c r="M37" s="83" t="s">
        <v>171</v>
      </c>
    </row>
    <row r="38" spans="2:13" x14ac:dyDescent="0.4">
      <c r="B38" s="85">
        <v>23</v>
      </c>
      <c r="C38" s="83" t="s">
        <v>291</v>
      </c>
      <c r="D38" s="78" t="s">
        <v>302</v>
      </c>
      <c r="E38" s="78"/>
      <c r="F38" s="78" t="s">
        <v>357</v>
      </c>
      <c r="G38" s="82" t="s">
        <v>373</v>
      </c>
      <c r="H38" s="85">
        <v>24</v>
      </c>
      <c r="I38" s="83" t="s">
        <v>316</v>
      </c>
      <c r="J38" s="83" t="s">
        <v>321</v>
      </c>
      <c r="K38" s="83" t="s">
        <v>310</v>
      </c>
      <c r="L38" s="78" t="s">
        <v>365</v>
      </c>
      <c r="M38" s="83" t="s">
        <v>172</v>
      </c>
    </row>
    <row r="39" spans="2:13" x14ac:dyDescent="0.4">
      <c r="B39" s="85">
        <v>25</v>
      </c>
      <c r="C39" s="83" t="s">
        <v>289</v>
      </c>
      <c r="D39" s="78" t="s">
        <v>302</v>
      </c>
      <c r="E39" s="78"/>
      <c r="F39" s="78" t="s">
        <v>302</v>
      </c>
      <c r="G39" s="79"/>
      <c r="H39" s="85">
        <v>26</v>
      </c>
      <c r="I39" s="83" t="s">
        <v>290</v>
      </c>
      <c r="J39" s="78" t="s">
        <v>302</v>
      </c>
      <c r="K39" s="55"/>
      <c r="L39" s="78" t="s">
        <v>302</v>
      </c>
      <c r="M39" s="79"/>
    </row>
    <row r="40" spans="2:13" x14ac:dyDescent="0.4">
      <c r="B40" s="85">
        <v>27</v>
      </c>
      <c r="C40" s="83" t="s">
        <v>292</v>
      </c>
      <c r="D40" s="78" t="s">
        <v>302</v>
      </c>
      <c r="E40" s="78"/>
      <c r="F40" s="78" t="s">
        <v>358</v>
      </c>
      <c r="G40" s="82" t="s">
        <v>373</v>
      </c>
      <c r="H40" s="85">
        <v>28</v>
      </c>
      <c r="I40" s="83" t="s">
        <v>298</v>
      </c>
      <c r="J40" s="78" t="s">
        <v>302</v>
      </c>
      <c r="K40" s="55"/>
      <c r="L40" s="78" t="s">
        <v>368</v>
      </c>
      <c r="M40" s="82" t="s">
        <v>373</v>
      </c>
    </row>
    <row r="41" spans="2:13" x14ac:dyDescent="0.4">
      <c r="B41" s="85">
        <v>29</v>
      </c>
      <c r="C41" s="83" t="s">
        <v>293</v>
      </c>
      <c r="D41" s="78" t="s">
        <v>302</v>
      </c>
      <c r="E41" s="78"/>
      <c r="F41" s="78" t="s">
        <v>359</v>
      </c>
      <c r="G41" s="82" t="s">
        <v>373</v>
      </c>
      <c r="H41" s="85">
        <v>30</v>
      </c>
      <c r="I41" s="83" t="s">
        <v>299</v>
      </c>
      <c r="J41" s="83" t="s">
        <v>299</v>
      </c>
      <c r="K41" s="55"/>
      <c r="L41" s="78" t="s">
        <v>369</v>
      </c>
      <c r="M41" s="82" t="s">
        <v>373</v>
      </c>
    </row>
    <row r="42" spans="2:13" x14ac:dyDescent="0.4">
      <c r="B42" s="85">
        <v>31</v>
      </c>
      <c r="C42" s="83" t="s">
        <v>294</v>
      </c>
      <c r="D42" s="78" t="s">
        <v>302</v>
      </c>
      <c r="E42" s="78"/>
      <c r="F42" s="78" t="s">
        <v>360</v>
      </c>
      <c r="G42" s="82" t="s">
        <v>373</v>
      </c>
      <c r="H42" s="85">
        <v>32</v>
      </c>
      <c r="I42" s="83" t="s">
        <v>278</v>
      </c>
      <c r="J42" s="83" t="s">
        <v>278</v>
      </c>
      <c r="K42" s="55"/>
      <c r="L42" s="78" t="s">
        <v>370</v>
      </c>
      <c r="M42" s="82" t="s">
        <v>373</v>
      </c>
    </row>
    <row r="43" spans="2:13" x14ac:dyDescent="0.4">
      <c r="B43" s="85">
        <v>33</v>
      </c>
      <c r="C43" s="83" t="s">
        <v>266</v>
      </c>
      <c r="D43" s="78" t="s">
        <v>302</v>
      </c>
      <c r="E43" s="78"/>
      <c r="F43" s="78" t="s">
        <v>361</v>
      </c>
      <c r="G43" s="82" t="s">
        <v>373</v>
      </c>
      <c r="H43" s="85">
        <v>34</v>
      </c>
      <c r="I43" s="83" t="s">
        <v>273</v>
      </c>
      <c r="J43" s="83" t="s">
        <v>273</v>
      </c>
      <c r="K43" s="83" t="s">
        <v>311</v>
      </c>
      <c r="L43" s="78" t="s">
        <v>302</v>
      </c>
      <c r="M43" s="79"/>
    </row>
    <row r="44" spans="2:13" x14ac:dyDescent="0.4">
      <c r="B44" s="85">
        <v>35</v>
      </c>
      <c r="C44" s="83" t="s">
        <v>272</v>
      </c>
      <c r="D44" s="78" t="s">
        <v>302</v>
      </c>
      <c r="E44" s="78"/>
      <c r="F44" s="78" t="s">
        <v>362</v>
      </c>
      <c r="G44" s="82" t="s">
        <v>373</v>
      </c>
      <c r="H44" s="85">
        <v>36</v>
      </c>
      <c r="I44" s="83" t="s">
        <v>279</v>
      </c>
      <c r="J44" s="78" t="s">
        <v>302</v>
      </c>
      <c r="K44" s="55"/>
      <c r="L44" s="78" t="s">
        <v>302</v>
      </c>
      <c r="M44" s="79"/>
    </row>
    <row r="45" spans="2:13" x14ac:dyDescent="0.4">
      <c r="B45" s="85">
        <v>37</v>
      </c>
      <c r="C45" s="83" t="s">
        <v>295</v>
      </c>
      <c r="D45" s="78" t="s">
        <v>302</v>
      </c>
      <c r="E45" s="78"/>
      <c r="F45" s="78" t="s">
        <v>302</v>
      </c>
      <c r="G45" s="79"/>
      <c r="H45" s="85">
        <v>38</v>
      </c>
      <c r="I45" s="83" t="s">
        <v>282</v>
      </c>
      <c r="J45" s="78" t="s">
        <v>302</v>
      </c>
      <c r="K45" s="55"/>
      <c r="L45" s="78" t="s">
        <v>302</v>
      </c>
      <c r="M45" s="79"/>
    </row>
    <row r="46" spans="2:13" ht="18" thickBot="1" x14ac:dyDescent="0.45">
      <c r="B46" s="86">
        <v>39</v>
      </c>
      <c r="C46" s="84" t="s">
        <v>296</v>
      </c>
      <c r="D46" s="80" t="s">
        <v>302</v>
      </c>
      <c r="E46" s="80"/>
      <c r="F46" s="80" t="s">
        <v>302</v>
      </c>
      <c r="G46" s="81"/>
      <c r="H46" s="86">
        <v>40</v>
      </c>
      <c r="I46" s="84" t="s">
        <v>300</v>
      </c>
      <c r="J46" s="80" t="s">
        <v>302</v>
      </c>
      <c r="K46" s="57"/>
      <c r="L46" s="80" t="s">
        <v>302</v>
      </c>
      <c r="M46" s="8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7"/>
  <sheetViews>
    <sheetView workbookViewId="0">
      <selection activeCell="P14" sqref="P14"/>
    </sheetView>
  </sheetViews>
  <sheetFormatPr defaultRowHeight="17.399999999999999" x14ac:dyDescent="0.4"/>
  <cols>
    <col min="3" max="3" width="17.59765625" customWidth="1"/>
    <col min="4" max="6" width="15.59765625" customWidth="1"/>
    <col min="7" max="7" width="3.59765625" customWidth="1"/>
    <col min="9" max="12" width="15.59765625" customWidth="1"/>
  </cols>
  <sheetData>
    <row r="2" spans="2:12" ht="18" thickBot="1" x14ac:dyDescent="0.45">
      <c r="B2" t="s">
        <v>494</v>
      </c>
    </row>
    <row r="3" spans="2:12" x14ac:dyDescent="0.4">
      <c r="B3" s="351" t="s">
        <v>317</v>
      </c>
      <c r="C3" s="353" t="s">
        <v>514</v>
      </c>
      <c r="D3" s="354"/>
      <c r="E3" s="349" t="s">
        <v>515</v>
      </c>
      <c r="F3" s="350"/>
      <c r="H3" s="351" t="s">
        <v>317</v>
      </c>
      <c r="I3" s="353" t="s">
        <v>514</v>
      </c>
      <c r="J3" s="354"/>
      <c r="K3" s="349" t="s">
        <v>515</v>
      </c>
      <c r="L3" s="350"/>
    </row>
    <row r="4" spans="2:12" ht="18" thickBot="1" x14ac:dyDescent="0.45">
      <c r="B4" s="352"/>
      <c r="C4" s="209" t="s">
        <v>513</v>
      </c>
      <c r="D4" s="198" t="s">
        <v>496</v>
      </c>
      <c r="E4" s="215" t="s">
        <v>513</v>
      </c>
      <c r="F4" s="216" t="s">
        <v>516</v>
      </c>
      <c r="H4" s="352"/>
      <c r="I4" s="209" t="s">
        <v>301</v>
      </c>
      <c r="J4" s="198" t="s">
        <v>496</v>
      </c>
      <c r="K4" s="215" t="s">
        <v>513</v>
      </c>
      <c r="L4" s="216" t="s">
        <v>516</v>
      </c>
    </row>
    <row r="5" spans="2:12" x14ac:dyDescent="0.4">
      <c r="B5" s="202">
        <v>1</v>
      </c>
      <c r="C5" s="210" t="s">
        <v>495</v>
      </c>
      <c r="D5" s="211" t="s">
        <v>495</v>
      </c>
      <c r="E5" s="205" t="s">
        <v>517</v>
      </c>
      <c r="F5" s="199" t="s">
        <v>518</v>
      </c>
      <c r="H5" s="202">
        <v>2</v>
      </c>
      <c r="I5" s="210" t="s">
        <v>495</v>
      </c>
      <c r="J5" s="211" t="s">
        <v>495</v>
      </c>
      <c r="K5" s="205" t="s">
        <v>517</v>
      </c>
      <c r="L5" s="199" t="s">
        <v>518</v>
      </c>
    </row>
    <row r="6" spans="2:12" x14ac:dyDescent="0.4">
      <c r="B6" s="203">
        <v>3</v>
      </c>
      <c r="C6" s="212" t="s">
        <v>497</v>
      </c>
      <c r="D6" s="82" t="s">
        <v>498</v>
      </c>
      <c r="E6" s="206" t="s">
        <v>499</v>
      </c>
      <c r="F6" s="82" t="s">
        <v>499</v>
      </c>
      <c r="H6" s="203">
        <v>4</v>
      </c>
      <c r="I6" s="212" t="s">
        <v>499</v>
      </c>
      <c r="J6" s="82" t="s">
        <v>500</v>
      </c>
      <c r="K6" s="206" t="s">
        <v>499</v>
      </c>
      <c r="L6" s="82" t="s">
        <v>499</v>
      </c>
    </row>
    <row r="7" spans="2:12" x14ac:dyDescent="0.4">
      <c r="B7" s="203">
        <v>5</v>
      </c>
      <c r="C7" s="212" t="s">
        <v>501</v>
      </c>
      <c r="D7" s="82" t="s">
        <v>498</v>
      </c>
      <c r="E7" s="206" t="s">
        <v>499</v>
      </c>
      <c r="F7" s="82" t="s">
        <v>499</v>
      </c>
      <c r="H7" s="203">
        <v>6</v>
      </c>
      <c r="I7" s="212" t="s">
        <v>499</v>
      </c>
      <c r="J7" s="82" t="s">
        <v>500</v>
      </c>
      <c r="K7" s="206" t="s">
        <v>499</v>
      </c>
      <c r="L7" s="82" t="s">
        <v>499</v>
      </c>
    </row>
    <row r="8" spans="2:12" x14ac:dyDescent="0.4">
      <c r="B8" s="203">
        <v>7</v>
      </c>
      <c r="C8" s="212" t="s">
        <v>502</v>
      </c>
      <c r="D8" s="82" t="s">
        <v>503</v>
      </c>
      <c r="E8" s="206" t="s">
        <v>503</v>
      </c>
      <c r="F8" s="82" t="s">
        <v>519</v>
      </c>
      <c r="H8" s="203">
        <v>8</v>
      </c>
      <c r="I8" s="212" t="s">
        <v>499</v>
      </c>
      <c r="J8" s="82" t="s">
        <v>500</v>
      </c>
      <c r="K8" s="206" t="s">
        <v>499</v>
      </c>
      <c r="L8" s="82" t="s">
        <v>499</v>
      </c>
    </row>
    <row r="9" spans="2:12" x14ac:dyDescent="0.4">
      <c r="B9" s="203">
        <v>9</v>
      </c>
      <c r="C9" s="212" t="s">
        <v>506</v>
      </c>
      <c r="D9" s="82" t="s">
        <v>507</v>
      </c>
      <c r="E9" s="206" t="s">
        <v>507</v>
      </c>
      <c r="F9" s="82" t="s">
        <v>520</v>
      </c>
      <c r="H9" s="203">
        <v>10</v>
      </c>
      <c r="I9" s="212" t="s">
        <v>499</v>
      </c>
      <c r="J9" s="82" t="s">
        <v>500</v>
      </c>
      <c r="K9" s="206" t="s">
        <v>499</v>
      </c>
      <c r="L9" s="82" t="s">
        <v>499</v>
      </c>
    </row>
    <row r="10" spans="2:12" x14ac:dyDescent="0.4">
      <c r="B10" s="203">
        <v>11</v>
      </c>
      <c r="C10" s="212" t="s">
        <v>508</v>
      </c>
      <c r="D10" s="82" t="s">
        <v>508</v>
      </c>
      <c r="E10" s="207"/>
      <c r="F10" s="200"/>
      <c r="H10" s="203">
        <v>12</v>
      </c>
      <c r="I10" s="212" t="s">
        <v>499</v>
      </c>
      <c r="J10" s="82" t="s">
        <v>500</v>
      </c>
      <c r="K10" s="207"/>
      <c r="L10" s="200"/>
    </row>
    <row r="11" spans="2:12" x14ac:dyDescent="0.4">
      <c r="B11" s="203">
        <v>13</v>
      </c>
      <c r="C11" s="212" t="s">
        <v>509</v>
      </c>
      <c r="D11" s="82" t="s">
        <v>510</v>
      </c>
      <c r="E11" s="207"/>
      <c r="F11" s="200"/>
      <c r="H11" s="203">
        <v>14</v>
      </c>
      <c r="I11" s="212" t="s">
        <v>499</v>
      </c>
      <c r="J11" s="82" t="s">
        <v>500</v>
      </c>
      <c r="K11" s="207"/>
      <c r="L11" s="200"/>
    </row>
    <row r="12" spans="2:12" x14ac:dyDescent="0.4">
      <c r="B12" s="203">
        <v>15</v>
      </c>
      <c r="C12" s="212" t="s">
        <v>511</v>
      </c>
      <c r="D12" s="82" t="s">
        <v>511</v>
      </c>
      <c r="E12" s="207"/>
      <c r="F12" s="200"/>
      <c r="H12" s="203">
        <v>16</v>
      </c>
      <c r="I12" s="212" t="s">
        <v>499</v>
      </c>
      <c r="J12" s="82" t="s">
        <v>500</v>
      </c>
      <c r="K12" s="207"/>
      <c r="L12" s="200"/>
    </row>
    <row r="13" spans="2:12" x14ac:dyDescent="0.4">
      <c r="B13" s="203">
        <v>17</v>
      </c>
      <c r="C13" s="212" t="s">
        <v>508</v>
      </c>
      <c r="D13" s="82" t="s">
        <v>508</v>
      </c>
      <c r="E13" s="207"/>
      <c r="F13" s="200"/>
      <c r="H13" s="203">
        <v>18</v>
      </c>
      <c r="I13" s="212" t="s">
        <v>499</v>
      </c>
      <c r="J13" s="82" t="s">
        <v>500</v>
      </c>
      <c r="K13" s="207"/>
      <c r="L13" s="200"/>
    </row>
    <row r="14" spans="2:12" ht="18" thickBot="1" x14ac:dyDescent="0.45">
      <c r="B14" s="204">
        <v>19</v>
      </c>
      <c r="C14" s="213" t="s">
        <v>512</v>
      </c>
      <c r="D14" s="214" t="s">
        <v>508</v>
      </c>
      <c r="E14" s="208"/>
      <c r="F14" s="201"/>
      <c r="H14" s="204">
        <v>20</v>
      </c>
      <c r="I14" s="213" t="s">
        <v>499</v>
      </c>
      <c r="J14" s="214" t="s">
        <v>500</v>
      </c>
      <c r="K14" s="208"/>
      <c r="L14" s="201"/>
    </row>
    <row r="15" spans="2:12" x14ac:dyDescent="0.4">
      <c r="B15" s="197" t="s">
        <v>522</v>
      </c>
      <c r="C15" s="5"/>
      <c r="E15" s="5"/>
    </row>
    <row r="16" spans="2:12" x14ac:dyDescent="0.4">
      <c r="B16" s="197" t="s">
        <v>504</v>
      </c>
      <c r="C16" s="5"/>
      <c r="E16" s="5"/>
    </row>
    <row r="17" spans="2:5" x14ac:dyDescent="0.4">
      <c r="B17" s="197" t="s">
        <v>505</v>
      </c>
      <c r="C17" s="5"/>
      <c r="E17" s="5"/>
    </row>
    <row r="18" spans="2:5" x14ac:dyDescent="0.4">
      <c r="B18" s="197" t="s">
        <v>521</v>
      </c>
      <c r="C18" s="5"/>
      <c r="E18" s="5"/>
    </row>
    <row r="19" spans="2:5" x14ac:dyDescent="0.4">
      <c r="B19" s="5"/>
      <c r="C19" s="5"/>
      <c r="E19" s="5"/>
    </row>
    <row r="20" spans="2:5" x14ac:dyDescent="0.4">
      <c r="B20" s="5"/>
      <c r="C20" s="5"/>
      <c r="E20" s="5"/>
    </row>
    <row r="21" spans="2:5" x14ac:dyDescent="0.4">
      <c r="B21" s="5"/>
      <c r="C21" s="5"/>
      <c r="E21" s="5"/>
    </row>
    <row r="22" spans="2:5" x14ac:dyDescent="0.4">
      <c r="B22" s="5"/>
      <c r="C22" s="5"/>
      <c r="E22" s="5"/>
    </row>
    <row r="27" spans="2:5" x14ac:dyDescent="0.4">
      <c r="B27" s="77"/>
      <c r="C27" s="77"/>
      <c r="E27" s="77"/>
    </row>
  </sheetData>
  <mergeCells count="6">
    <mergeCell ref="K3:L3"/>
    <mergeCell ref="B3:B4"/>
    <mergeCell ref="C3:D3"/>
    <mergeCell ref="I3:J3"/>
    <mergeCell ref="H3:H4"/>
    <mergeCell ref="E3:F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Pin-map</vt:lpstr>
      <vt:lpstr>TIMER</vt:lpstr>
      <vt:lpstr>CON</vt:lpstr>
      <vt:lpstr>JTAG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2019-08-26T00:16:50Z</dcterms:modified>
</cp:coreProperties>
</file>