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Sheet1" sheetId="1" r:id="rId1"/>
    <sheet name="ADC" sheetId="2" r:id="rId2"/>
    <sheet name="Device" sheetId="3" r:id="rId3"/>
    <sheet name="CT" sheetId="4" r:id="rId4"/>
  </sheets>
  <calcPr calcId="145621"/>
</workbook>
</file>

<file path=xl/calcChain.xml><?xml version="1.0" encoding="utf-8"?>
<calcChain xmlns="http://schemas.openxmlformats.org/spreadsheetml/2006/main">
  <c r="D9" i="4" l="1"/>
  <c r="D10" i="4"/>
  <c r="D11" i="4" s="1"/>
  <c r="D13" i="4" s="1"/>
  <c r="G8" i="3"/>
  <c r="G7" i="3"/>
  <c r="G6" i="3"/>
  <c r="D16" i="2" l="1"/>
  <c r="D13" i="2"/>
  <c r="D10" i="2"/>
  <c r="D5" i="1" l="1"/>
  <c r="D7" i="1" s="1"/>
  <c r="F5" i="1"/>
  <c r="F7" i="1" s="1"/>
  <c r="E5" i="1"/>
  <c r="E7" i="1" s="1"/>
  <c r="D4" i="1"/>
  <c r="F4" i="1"/>
  <c r="E4" i="1"/>
</calcChain>
</file>

<file path=xl/sharedStrings.xml><?xml version="1.0" encoding="utf-8"?>
<sst xmlns="http://schemas.openxmlformats.org/spreadsheetml/2006/main" count="58" uniqueCount="42">
  <si>
    <t>Power</t>
    <phoneticPr fontId="1" type="noConversion"/>
  </si>
  <si>
    <t>W</t>
    <phoneticPr fontId="1" type="noConversion"/>
  </si>
  <si>
    <t>dB</t>
    <phoneticPr fontId="1" type="noConversion"/>
  </si>
  <si>
    <t>dBm</t>
    <phoneticPr fontId="1" type="noConversion"/>
  </si>
  <si>
    <t>Coupler</t>
    <phoneticPr fontId="1" type="noConversion"/>
  </si>
  <si>
    <t>http://www.plasource.com/</t>
    <phoneticPr fontId="1" type="noConversion"/>
  </si>
  <si>
    <t>Frequency</t>
    <phoneticPr fontId="1" type="noConversion"/>
  </si>
  <si>
    <t>V</t>
    <phoneticPr fontId="1" type="noConversion"/>
  </si>
  <si>
    <t>Vdc</t>
    <phoneticPr fontId="1" type="noConversion"/>
  </si>
  <si>
    <t>R1</t>
    <phoneticPr fontId="1" type="noConversion"/>
  </si>
  <si>
    <t>R2</t>
    <phoneticPr fontId="1" type="noConversion"/>
  </si>
  <si>
    <t>VDC_IN_AD</t>
    <phoneticPr fontId="1" type="noConversion"/>
  </si>
  <si>
    <t>POWER</t>
    <phoneticPr fontId="1" type="noConversion"/>
  </si>
  <si>
    <t>VIN</t>
    <phoneticPr fontId="1" type="noConversion"/>
  </si>
  <si>
    <t>R3</t>
    <phoneticPr fontId="1" type="noConversion"/>
  </si>
  <si>
    <t>R4</t>
    <phoneticPr fontId="1" type="noConversion"/>
  </si>
  <si>
    <t>MCU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</si>
  <si>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</si>
  <si>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48V Vin Check</t>
    <phoneticPr fontId="1" type="noConversion"/>
  </si>
  <si>
    <t>SMPS</t>
    <phoneticPr fontId="1" type="noConversion"/>
  </si>
  <si>
    <t>V</t>
    <phoneticPr fontId="1" type="noConversion"/>
  </si>
  <si>
    <t>I</t>
    <phoneticPr fontId="1" type="noConversion"/>
  </si>
  <si>
    <t>P</t>
    <phoneticPr fontId="1" type="noConversion"/>
  </si>
  <si>
    <t>PSP-600-48</t>
    <phoneticPr fontId="1" type="noConversion"/>
  </si>
  <si>
    <t>MEAN WELL</t>
    <phoneticPr fontId="1" type="noConversion"/>
  </si>
  <si>
    <t>PN</t>
    <phoneticPr fontId="1" type="noConversion"/>
  </si>
  <si>
    <t>Vendor</t>
    <phoneticPr fontId="1" type="noConversion"/>
  </si>
  <si>
    <t>NET-35B</t>
    <phoneticPr fontId="1" type="noConversion"/>
  </si>
  <si>
    <t>I_max</t>
    <phoneticPr fontId="1" type="noConversion"/>
  </si>
  <si>
    <t>Rsens1</t>
    <phoneticPr fontId="1" type="noConversion"/>
  </si>
  <si>
    <t>Rsens2</t>
    <phoneticPr fontId="1" type="noConversion"/>
  </si>
  <si>
    <t>Vsens</t>
    <phoneticPr fontId="1" type="noConversion"/>
  </si>
  <si>
    <t>A</t>
    <phoneticPr fontId="1" type="noConversion"/>
  </si>
  <si>
    <t>Ω</t>
    <phoneticPr fontId="1" type="noConversion"/>
  </si>
  <si>
    <t>V</t>
    <phoneticPr fontId="1" type="noConversion"/>
  </si>
  <si>
    <t>Iout</t>
    <phoneticPr fontId="1" type="noConversion"/>
  </si>
  <si>
    <t>Rgain</t>
    <phoneticPr fontId="1" type="noConversion"/>
  </si>
  <si>
    <t>kΩ</t>
    <phoneticPr fontId="1" type="noConversion"/>
  </si>
  <si>
    <t>mA</t>
    <phoneticPr fontId="1" type="noConversion"/>
  </si>
  <si>
    <t>Vout</t>
    <phoneticPr fontId="1" type="noConversion"/>
  </si>
  <si>
    <t>Rpower</t>
    <phoneticPr fontId="1" type="noConversion"/>
  </si>
  <si>
    <t>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</si>
</sst>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176" fontId="0" fillId="0" borderId="0" xfId="0" applyNumberFormat="1"/>
    <xf numFmtId="0" fontId="2" fillId="0" borderId="0" xfId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3" fillId="0" borderId="0" xfId="0" applyFon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lasourc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2"/>
  <sheetViews>
    <sheetView workbookViewId="0">
      <selection activeCell="F29" sqref="F29"/>
    </sheetView>
  </sheetViews>
  <sheetFormatPr defaultRowHeight="16.5" x14ac:dyDescent="0.3"/>
  <sheetData>
    <row r="3" spans="3:13" x14ac:dyDescent="0.3">
      <c r="C3" t="s">
        <v>0</v>
      </c>
      <c r="D3">
        <v>1</v>
      </c>
      <c r="E3">
        <v>100</v>
      </c>
      <c r="F3">
        <v>300</v>
      </c>
      <c r="G3" t="s">
        <v>1</v>
      </c>
    </row>
    <row r="4" spans="3:13" x14ac:dyDescent="0.3">
      <c r="D4">
        <f>10*LOG(D3)</f>
        <v>0</v>
      </c>
      <c r="E4">
        <f>10*LOG(E3)</f>
        <v>20</v>
      </c>
      <c r="F4" s="1">
        <f>10*LOG(F3)</f>
        <v>24.771212547196626</v>
      </c>
      <c r="G4" t="s">
        <v>2</v>
      </c>
      <c r="M4" s="2" t="s">
        <v>5</v>
      </c>
    </row>
    <row r="5" spans="3:13" x14ac:dyDescent="0.3">
      <c r="D5">
        <f>10*LOG(D3/0.001)</f>
        <v>30</v>
      </c>
      <c r="E5">
        <f>10*LOG(E3/0.001)</f>
        <v>50</v>
      </c>
      <c r="F5" s="1">
        <f>10*LOG(F3/0.001)</f>
        <v>54.771212547196626</v>
      </c>
      <c r="G5" t="s">
        <v>3</v>
      </c>
    </row>
    <row r="6" spans="3:13" x14ac:dyDescent="0.3">
      <c r="C6" t="s">
        <v>4</v>
      </c>
      <c r="D6">
        <v>30</v>
      </c>
      <c r="E6">
        <v>30</v>
      </c>
      <c r="F6">
        <v>30</v>
      </c>
      <c r="G6" t="s">
        <v>2</v>
      </c>
    </row>
    <row r="7" spans="3:13" x14ac:dyDescent="0.3">
      <c r="D7">
        <f>D5-D6</f>
        <v>0</v>
      </c>
      <c r="E7">
        <f>E5-E6</f>
        <v>20</v>
      </c>
      <c r="F7" s="1">
        <f>F5-F6</f>
        <v>24.771212547196626</v>
      </c>
      <c r="G7" t="s">
        <v>3</v>
      </c>
    </row>
    <row r="10" spans="3:13" x14ac:dyDescent="0.3">
      <c r="C10" t="s">
        <v>6</v>
      </c>
    </row>
    <row r="11" spans="3:13" x14ac:dyDescent="0.3">
      <c r="C11">
        <v>12.56</v>
      </c>
    </row>
    <row r="12" spans="3:13" x14ac:dyDescent="0.3">
      <c r="C12">
        <v>13.56</v>
      </c>
    </row>
  </sheetData>
  <phoneticPr fontId="1" type="noConversion"/>
  <hyperlinks>
    <hyperlink ref="M4" r:id="rId1"/>
  </hyperlinks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16"/>
  <sheetViews>
    <sheetView topLeftCell="A4" workbookViewId="0">
      <selection activeCell="H22" sqref="G22:H22"/>
    </sheetView>
  </sheetViews>
  <sheetFormatPr defaultRowHeight="16.5" x14ac:dyDescent="0.3"/>
  <cols>
    <col min="3" max="3" width="11" bestFit="1" customWidth="1"/>
  </cols>
  <sheetData>
    <row r="6" spans="2:5" x14ac:dyDescent="0.3">
      <c r="C6" t="s">
        <v>18</v>
      </c>
    </row>
    <row r="7" spans="2:5" x14ac:dyDescent="0.3">
      <c r="B7" s="4" t="s">
        <v>12</v>
      </c>
      <c r="C7" t="s">
        <v>8</v>
      </c>
      <c r="D7">
        <v>48</v>
      </c>
      <c r="E7" t="s">
        <v>7</v>
      </c>
    </row>
    <row r="8" spans="2:5" x14ac:dyDescent="0.3">
      <c r="B8" s="4"/>
      <c r="C8" t="s">
        <v>9</v>
      </c>
      <c r="D8">
        <v>20</v>
      </c>
      <c r="E8" t="s">
        <v>17</v>
      </c>
    </row>
    <row r="9" spans="2:5" x14ac:dyDescent="0.3">
      <c r="B9" s="4"/>
      <c r="C9" t="s">
        <v>10</v>
      </c>
      <c r="D9">
        <v>4.99</v>
      </c>
      <c r="E9" t="s">
        <v>17</v>
      </c>
    </row>
    <row r="10" spans="2:5" x14ac:dyDescent="0.3">
      <c r="B10" s="4"/>
      <c r="C10" t="s">
        <v>11</v>
      </c>
      <c r="D10" s="3">
        <f>D7*D9/(D8+D9)</f>
        <v>9.5846338535414155</v>
      </c>
      <c r="E10" t="s">
        <v>7</v>
      </c>
    </row>
    <row r="11" spans="2:5" x14ac:dyDescent="0.3">
      <c r="B11" s="4" t="s">
        <v>16</v>
      </c>
      <c r="C11" t="s">
        <v>9</v>
      </c>
      <c r="D11">
        <v>4.7</v>
      </c>
      <c r="E11" t="s">
        <v>17</v>
      </c>
    </row>
    <row r="12" spans="2:5" x14ac:dyDescent="0.3">
      <c r="B12" s="4"/>
      <c r="C12" t="s">
        <v>10</v>
      </c>
      <c r="D12">
        <v>4.7</v>
      </c>
      <c r="E12" t="s">
        <v>17</v>
      </c>
    </row>
    <row r="13" spans="2:5" x14ac:dyDescent="0.3">
      <c r="B13" s="4"/>
      <c r="C13" t="s">
        <v>13</v>
      </c>
      <c r="D13" s="3">
        <f>D10*D12/(D11+D12)</f>
        <v>4.7923169267707078</v>
      </c>
      <c r="E13" t="s">
        <v>7</v>
      </c>
    </row>
    <row r="14" spans="2:5" x14ac:dyDescent="0.3">
      <c r="B14" s="4"/>
      <c r="C14" t="s">
        <v>14</v>
      </c>
      <c r="D14">
        <v>2.4</v>
      </c>
      <c r="E14" t="s">
        <v>17</v>
      </c>
    </row>
    <row r="15" spans="2:5" x14ac:dyDescent="0.3">
      <c r="B15" s="4"/>
      <c r="C15" t="s">
        <v>15</v>
      </c>
      <c r="D15">
        <v>3.3</v>
      </c>
      <c r="E15" t="s">
        <v>17</v>
      </c>
    </row>
    <row r="16" spans="2:5" x14ac:dyDescent="0.3">
      <c r="B16" s="4"/>
      <c r="C16" t="s">
        <v>11</v>
      </c>
      <c r="D16" s="3">
        <f>D13*D15/(D14+D15)</f>
        <v>2.7744992733935678</v>
      </c>
      <c r="E16" t="s">
        <v>7</v>
      </c>
    </row>
  </sheetData>
  <mergeCells count="2">
    <mergeCell ref="B7:B10"/>
    <mergeCell ref="B11:B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"/>
  <sheetViews>
    <sheetView workbookViewId="0">
      <selection activeCell="G19" sqref="G19"/>
    </sheetView>
  </sheetViews>
  <sheetFormatPr defaultRowHeight="16.5" x14ac:dyDescent="0.3"/>
  <cols>
    <col min="1" max="2" width="9" style="5"/>
    <col min="3" max="3" width="12.375" style="5" bestFit="1" customWidth="1"/>
    <col min="4" max="4" width="12.25" style="5" bestFit="1" customWidth="1"/>
    <col min="5" max="16384" width="9" style="5"/>
  </cols>
  <sheetData>
    <row r="4" spans="2:7" ht="17.25" thickBot="1" x14ac:dyDescent="0.35"/>
    <row r="5" spans="2:7" ht="17.25" thickBot="1" x14ac:dyDescent="0.35">
      <c r="B5" s="13"/>
      <c r="C5" s="14" t="s">
        <v>25</v>
      </c>
      <c r="D5" s="14" t="s">
        <v>26</v>
      </c>
      <c r="E5" s="14" t="s">
        <v>20</v>
      </c>
      <c r="F5" s="14" t="s">
        <v>21</v>
      </c>
      <c r="G5" s="15" t="s">
        <v>22</v>
      </c>
    </row>
    <row r="6" spans="2:7" x14ac:dyDescent="0.3">
      <c r="B6" s="8" t="s">
        <v>19</v>
      </c>
      <c r="C6" s="16" t="s">
        <v>23</v>
      </c>
      <c r="D6" s="17" t="s">
        <v>24</v>
      </c>
      <c r="E6" s="18">
        <v>48</v>
      </c>
      <c r="F6" s="18">
        <v>12.5</v>
      </c>
      <c r="G6" s="19">
        <f>E6*F6</f>
        <v>600</v>
      </c>
    </row>
    <row r="7" spans="2:7" x14ac:dyDescent="0.3">
      <c r="B7" s="9"/>
      <c r="C7" s="10" t="s">
        <v>27</v>
      </c>
      <c r="D7" s="6" t="s">
        <v>24</v>
      </c>
      <c r="E7" s="20">
        <v>5</v>
      </c>
      <c r="F7" s="20">
        <v>3</v>
      </c>
      <c r="G7" s="21">
        <f>E7*F7</f>
        <v>15</v>
      </c>
    </row>
    <row r="8" spans="2:7" ht="17.25" thickBot="1" x14ac:dyDescent="0.35">
      <c r="B8" s="11"/>
      <c r="C8" s="12"/>
      <c r="D8" s="7"/>
      <c r="E8" s="22">
        <v>12</v>
      </c>
      <c r="F8" s="22">
        <v>1</v>
      </c>
      <c r="G8" s="23">
        <f>E8*F8</f>
        <v>12</v>
      </c>
    </row>
  </sheetData>
  <mergeCells count="3">
    <mergeCell ref="C7:C8"/>
    <mergeCell ref="D7:D8"/>
    <mergeCell ref="B6:B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3"/>
  <sheetViews>
    <sheetView tabSelected="1" workbookViewId="0">
      <selection activeCell="G12" sqref="G12"/>
    </sheetView>
  </sheetViews>
  <sheetFormatPr defaultRowHeight="16.5" x14ac:dyDescent="0.3"/>
  <sheetData>
    <row r="6" spans="3:5" x14ac:dyDescent="0.3">
      <c r="C6" t="s">
        <v>28</v>
      </c>
      <c r="D6">
        <v>12.5</v>
      </c>
      <c r="E6" t="s">
        <v>32</v>
      </c>
    </row>
    <row r="7" spans="3:5" x14ac:dyDescent="0.3">
      <c r="C7" t="s">
        <v>29</v>
      </c>
      <c r="D7">
        <v>0.01</v>
      </c>
      <c r="E7" s="24" t="s">
        <v>33</v>
      </c>
    </row>
    <row r="8" spans="3:5" x14ac:dyDescent="0.3">
      <c r="C8" t="s">
        <v>30</v>
      </c>
      <c r="D8">
        <v>0.01</v>
      </c>
      <c r="E8" s="24" t="s">
        <v>33</v>
      </c>
    </row>
    <row r="9" spans="3:5" x14ac:dyDescent="0.3">
      <c r="C9" t="s">
        <v>40</v>
      </c>
      <c r="D9">
        <f>(D6/2)*(D6/2)*D7</f>
        <v>0.390625</v>
      </c>
      <c r="E9" s="24" t="s">
        <v>41</v>
      </c>
    </row>
    <row r="10" spans="3:5" x14ac:dyDescent="0.3">
      <c r="C10" t="s">
        <v>31</v>
      </c>
      <c r="D10">
        <f>D6*D7*D8/(D7+D8)</f>
        <v>6.25E-2</v>
      </c>
      <c r="E10" s="24" t="s">
        <v>34</v>
      </c>
    </row>
    <row r="11" spans="3:5" x14ac:dyDescent="0.3">
      <c r="C11" t="s">
        <v>35</v>
      </c>
      <c r="D11">
        <f>D10*0.004*1000</f>
        <v>0.25</v>
      </c>
      <c r="E11" s="24" t="s">
        <v>38</v>
      </c>
    </row>
    <row r="12" spans="3:5" x14ac:dyDescent="0.3">
      <c r="C12" t="s">
        <v>36</v>
      </c>
      <c r="D12">
        <v>8.25</v>
      </c>
      <c r="E12" s="24" t="s">
        <v>37</v>
      </c>
    </row>
    <row r="13" spans="3:5" x14ac:dyDescent="0.3">
      <c r="C13" t="s">
        <v>39</v>
      </c>
      <c r="D13">
        <f>D12*D11</f>
        <v>2.0625</v>
      </c>
      <c r="E13" s="24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ADC</vt:lpstr>
      <vt:lpstr>Device</vt:lpstr>
      <vt:lpstr>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2019-01-31T12:13:36Z</dcterms:modified>
</cp:coreProperties>
</file>