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ath review" sheetId="7" r:id="rId7"/>
    <sheet name="FILTER" sheetId="8" r:id="rId8"/>
  </sheets>
  <calcPr calcId="145621"/>
</workbook>
</file>

<file path=xl/calcChain.xml><?xml version="1.0" encoding="utf-8"?>
<calcChain xmlns="http://schemas.openxmlformats.org/spreadsheetml/2006/main">
  <c r="U29" i="7" l="1"/>
  <c r="U26" i="7"/>
  <c r="U25" i="7"/>
  <c r="U18" i="7"/>
  <c r="E20" i="7" l="1"/>
  <c r="E19" i="7"/>
  <c r="E17" i="7"/>
  <c r="R17" i="7"/>
  <c r="R16" i="7"/>
  <c r="R15" i="7"/>
  <c r="R14" i="7"/>
  <c r="R13" i="7"/>
  <c r="R12" i="7"/>
  <c r="R11" i="7"/>
  <c r="R10" i="7"/>
  <c r="R9" i="7"/>
  <c r="R8" i="7"/>
  <c r="R7" i="7"/>
  <c r="E9" i="7"/>
  <c r="E7" i="6" l="1"/>
  <c r="E8" i="6" s="1"/>
  <c r="D8" i="6"/>
  <c r="D7" i="6"/>
  <c r="E11" i="1"/>
  <c r="E12" i="1"/>
  <c r="I28" i="4"/>
  <c r="K28" i="4" s="1"/>
  <c r="L28" i="4" s="1"/>
  <c r="M28" i="4" s="1"/>
  <c r="I42" i="4"/>
  <c r="K42" i="4" s="1"/>
  <c r="L42" i="4" s="1"/>
  <c r="M42" i="4" s="1"/>
  <c r="I38" i="4"/>
  <c r="K38" i="4" s="1"/>
  <c r="L38" i="4" s="1"/>
  <c r="M38" i="4" s="1"/>
  <c r="I34" i="4"/>
  <c r="K34" i="4" s="1"/>
  <c r="L34" i="4" s="1"/>
  <c r="M34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E11" i="4"/>
  <c r="E12" i="4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3" i="4"/>
  <c r="E15" i="4" s="1"/>
  <c r="E18" i="4" s="1"/>
  <c r="E21" i="4" s="1"/>
  <c r="E10" i="2"/>
  <c r="E13" i="2" l="1"/>
  <c r="G8" i="3" l="1"/>
  <c r="G7" i="3"/>
  <c r="G6" i="3"/>
  <c r="E16" i="2" l="1"/>
  <c r="D5" i="1" l="1"/>
  <c r="D7" i="1" s="1"/>
  <c r="F5" i="1"/>
  <c r="F7" i="1" s="1"/>
  <c r="E5" i="1"/>
  <c r="E7" i="1" s="1"/>
  <c r="D4" i="1"/>
  <c r="F4" i="1"/>
  <c r="E4" i="1"/>
</calcChain>
</file>

<file path=xl/sharedStrings.xml><?xml version="1.0" encoding="utf-8"?>
<sst xmlns="http://schemas.openxmlformats.org/spreadsheetml/2006/main" count="158" uniqueCount="108">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</sst>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20</xdr:row>
      <xdr:rowOff>180975</xdr:rowOff>
    </xdr:from>
    <xdr:to>
      <xdr:col>17</xdr:col>
      <xdr:colOff>542925</xdr:colOff>
      <xdr:row>45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workbookViewId="0">
      <selection activeCell="C10" sqref="C10:F12"/>
    </sheetView>
  </sheetViews>
  <sheetFormatPr defaultRowHeight="16.5" x14ac:dyDescent="0.3"/>
  <sheetData>
    <row r="3" spans="3:13" x14ac:dyDescent="0.3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3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3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3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3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3">
      <c r="C10" t="s">
        <v>6</v>
      </c>
      <c r="E10" t="s">
        <v>70</v>
      </c>
    </row>
    <row r="11" spans="3:13" x14ac:dyDescent="0.3">
      <c r="C11">
        <v>12.56</v>
      </c>
      <c r="D11" t="s">
        <v>69</v>
      </c>
      <c r="E11" s="1">
        <f>300/C11</f>
        <v>23.885350318471335</v>
      </c>
      <c r="F11" t="s">
        <v>71</v>
      </c>
    </row>
    <row r="12" spans="3:13" x14ac:dyDescent="0.3">
      <c r="C12">
        <v>13.56</v>
      </c>
      <c r="D12" t="s">
        <v>69</v>
      </c>
      <c r="E12" s="1">
        <f>300/C12</f>
        <v>22.123893805309734</v>
      </c>
      <c r="F12" t="s">
        <v>71</v>
      </c>
    </row>
  </sheetData>
  <phoneticPr fontId="1" type="noConversion"/>
  <hyperlinks>
    <hyperlink ref="M4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tabSelected="1" workbookViewId="0">
      <selection activeCell="S13" sqref="S13"/>
    </sheetView>
  </sheetViews>
  <sheetFormatPr defaultRowHeight="16.5" x14ac:dyDescent="0.3"/>
  <cols>
    <col min="1" max="2" width="9" style="3"/>
    <col min="3" max="3" width="12.375" style="3" bestFit="1" customWidth="1"/>
    <col min="4" max="4" width="12.25" style="3" bestFit="1" customWidth="1"/>
    <col min="5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3">
      <c r="B6" s="75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3">
      <c r="B7" s="76"/>
      <c r="C7" s="71" t="s">
        <v>26</v>
      </c>
      <c r="D7" s="73" t="s">
        <v>23</v>
      </c>
      <c r="E7" s="11">
        <v>5</v>
      </c>
      <c r="F7" s="11">
        <v>3</v>
      </c>
      <c r="G7" s="12">
        <f>E7*F7</f>
        <v>15</v>
      </c>
    </row>
    <row r="8" spans="2:11" ht="17.25" thickBot="1" x14ac:dyDescent="0.35">
      <c r="B8" s="77"/>
      <c r="C8" s="72"/>
      <c r="D8" s="74"/>
      <c r="E8" s="13">
        <v>12</v>
      </c>
      <c r="F8" s="13">
        <v>1</v>
      </c>
      <c r="G8" s="14">
        <f>E8*F8</f>
        <v>12</v>
      </c>
    </row>
    <row r="12" spans="2:11" ht="17.25" thickBot="1" x14ac:dyDescent="0.35"/>
    <row r="13" spans="2:11" ht="17.25" thickBot="1" x14ac:dyDescent="0.3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3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3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3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E31" sqref="E31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31" t="s">
        <v>51</v>
      </c>
    </row>
    <row r="6" spans="2:6" ht="17.25" thickBot="1" x14ac:dyDescent="0.35">
      <c r="C6" s="26"/>
      <c r="D6" s="27"/>
      <c r="E6" s="27" t="s">
        <v>47</v>
      </c>
      <c r="F6" s="28" t="s">
        <v>48</v>
      </c>
    </row>
    <row r="7" spans="2:6" x14ac:dyDescent="0.3">
      <c r="C7" s="78" t="s">
        <v>12</v>
      </c>
      <c r="D7" s="20" t="s">
        <v>8</v>
      </c>
      <c r="E7" s="20">
        <v>48</v>
      </c>
      <c r="F7" s="21" t="s">
        <v>7</v>
      </c>
    </row>
    <row r="8" spans="2:6" x14ac:dyDescent="0.3">
      <c r="C8" s="79"/>
      <c r="D8" s="17" t="s">
        <v>9</v>
      </c>
      <c r="E8" s="17">
        <v>20</v>
      </c>
      <c r="F8" s="22" t="s">
        <v>17</v>
      </c>
    </row>
    <row r="9" spans="2:6" x14ac:dyDescent="0.3">
      <c r="C9" s="79"/>
      <c r="D9" s="17" t="s">
        <v>10</v>
      </c>
      <c r="E9" s="17">
        <v>4.99</v>
      </c>
      <c r="F9" s="22" t="s">
        <v>17</v>
      </c>
    </row>
    <row r="10" spans="2:6" ht="17.25" thickBot="1" x14ac:dyDescent="0.35">
      <c r="C10" s="80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3">
      <c r="C11" s="78" t="s">
        <v>16</v>
      </c>
      <c r="D11" s="20" t="s">
        <v>9</v>
      </c>
      <c r="E11" s="20">
        <v>4.7</v>
      </c>
      <c r="F11" s="21" t="s">
        <v>17</v>
      </c>
    </row>
    <row r="12" spans="2:6" x14ac:dyDescent="0.3">
      <c r="C12" s="79"/>
      <c r="D12" s="17" t="s">
        <v>10</v>
      </c>
      <c r="E12" s="17">
        <v>4.7</v>
      </c>
      <c r="F12" s="22" t="s">
        <v>17</v>
      </c>
    </row>
    <row r="13" spans="2:6" x14ac:dyDescent="0.3">
      <c r="C13" s="79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3">
      <c r="C14" s="79"/>
      <c r="D14" s="17" t="s">
        <v>14</v>
      </c>
      <c r="E14" s="17">
        <v>2.4</v>
      </c>
      <c r="F14" s="22" t="s">
        <v>17</v>
      </c>
    </row>
    <row r="15" spans="2:6" x14ac:dyDescent="0.3">
      <c r="C15" s="79"/>
      <c r="D15" s="17" t="s">
        <v>15</v>
      </c>
      <c r="E15" s="17">
        <v>3.3</v>
      </c>
      <c r="F15" s="22" t="s">
        <v>17</v>
      </c>
    </row>
    <row r="16" spans="2:6" ht="17.25" thickBot="1" x14ac:dyDescent="0.35">
      <c r="C16" s="81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workbookViewId="0">
      <selection activeCell="C28" sqref="C28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82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82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3">
      <c r="C10" s="82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3">
      <c r="C11" s="82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3">
      <c r="C12" s="82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3">
      <c r="C13" s="82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3">
      <c r="C14" s="82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3">
      <c r="C15" s="82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7.25" thickBot="1" x14ac:dyDescent="0.35"/>
    <row r="23" spans="4:14" ht="17.25" thickBot="1" x14ac:dyDescent="0.35">
      <c r="E23" s="86" t="s">
        <v>66</v>
      </c>
      <c r="F23" s="87"/>
      <c r="G23" s="87"/>
      <c r="H23" s="84"/>
      <c r="I23" s="85"/>
      <c r="J23" s="83" t="s">
        <v>67</v>
      </c>
      <c r="K23" s="84"/>
      <c r="L23" s="84"/>
      <c r="M23" s="85"/>
    </row>
    <row r="24" spans="4:14" ht="17.25" thickBot="1" x14ac:dyDescent="0.3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3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7.25" thickBot="1" x14ac:dyDescent="0.3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7.25" thickBot="1" x14ac:dyDescent="0.3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3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3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3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3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3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3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3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3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3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3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3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3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3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3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3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3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3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3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3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3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7.25" thickBot="1" x14ac:dyDescent="0.3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59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workbookViewId="0">
      <selection activeCell="D10" sqref="D10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  <row r="9" spans="2:4" x14ac:dyDescent="0.3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29"/>
  <sheetViews>
    <sheetView topLeftCell="A7" workbookViewId="0">
      <selection activeCell="U31" sqref="U31"/>
    </sheetView>
  </sheetViews>
  <sheetFormatPr defaultRowHeight="16.5" x14ac:dyDescent="0.3"/>
  <cols>
    <col min="5" max="5" width="10.5" bestFit="1" customWidth="1"/>
  </cols>
  <sheetData>
    <row r="7" spans="3:22" x14ac:dyDescent="0.3">
      <c r="P7">
        <v>680</v>
      </c>
      <c r="Q7">
        <v>820</v>
      </c>
      <c r="R7">
        <f t="shared" ref="R7:R17" si="0">1/(2*3.14*(P7*Q7*10^(-21))^0.5)/1000000</f>
        <v>6.7434008092669409</v>
      </c>
    </row>
    <row r="8" spans="3:22" x14ac:dyDescent="0.3">
      <c r="C8" t="s">
        <v>100</v>
      </c>
      <c r="D8" t="s">
        <v>101</v>
      </c>
      <c r="E8" t="s">
        <v>102</v>
      </c>
      <c r="P8">
        <v>680</v>
      </c>
      <c r="Q8">
        <v>680</v>
      </c>
      <c r="R8">
        <f t="shared" si="0"/>
        <v>7.4051087958232937</v>
      </c>
    </row>
    <row r="9" spans="3:22" x14ac:dyDescent="0.3">
      <c r="C9">
        <v>470</v>
      </c>
      <c r="D9">
        <v>300</v>
      </c>
      <c r="E9">
        <f>1/(2*3.14*(C9*D9*10^(-21))^0.5)/1000000</f>
        <v>13.410062437364953</v>
      </c>
      <c r="M9">
        <v>820</v>
      </c>
      <c r="P9">
        <v>680</v>
      </c>
      <c r="Q9">
        <v>560</v>
      </c>
      <c r="R9">
        <f t="shared" si="0"/>
        <v>8.1600324610946249</v>
      </c>
    </row>
    <row r="10" spans="3:22" x14ac:dyDescent="0.3">
      <c r="J10">
        <v>100</v>
      </c>
      <c r="M10">
        <v>680</v>
      </c>
      <c r="P10">
        <v>680</v>
      </c>
      <c r="Q10">
        <v>470</v>
      </c>
      <c r="R10">
        <f t="shared" si="0"/>
        <v>8.9071131829143706</v>
      </c>
    </row>
    <row r="11" spans="3:22" x14ac:dyDescent="0.3">
      <c r="J11">
        <v>120</v>
      </c>
      <c r="M11">
        <v>560</v>
      </c>
      <c r="P11">
        <v>680</v>
      </c>
      <c r="Q11">
        <v>390</v>
      </c>
      <c r="R11">
        <f t="shared" si="0"/>
        <v>9.7780802306742576</v>
      </c>
    </row>
    <row r="12" spans="3:22" x14ac:dyDescent="0.3">
      <c r="J12">
        <v>150</v>
      </c>
      <c r="M12">
        <v>470</v>
      </c>
      <c r="P12">
        <v>680</v>
      </c>
      <c r="Q12">
        <v>330</v>
      </c>
      <c r="R12">
        <f t="shared" si="0"/>
        <v>10.629893905942531</v>
      </c>
    </row>
    <row r="13" spans="3:22" x14ac:dyDescent="0.3">
      <c r="J13">
        <v>180</v>
      </c>
      <c r="M13">
        <v>390</v>
      </c>
      <c r="P13">
        <v>680</v>
      </c>
      <c r="Q13">
        <v>300</v>
      </c>
      <c r="R13">
        <f t="shared" si="0"/>
        <v>11.148726783662498</v>
      </c>
    </row>
    <row r="14" spans="3:22" x14ac:dyDescent="0.3">
      <c r="J14">
        <v>220</v>
      </c>
      <c r="M14">
        <v>330</v>
      </c>
      <c r="P14">
        <v>680</v>
      </c>
      <c r="Q14">
        <v>270</v>
      </c>
      <c r="R14">
        <f t="shared" si="0"/>
        <v>11.751789882432261</v>
      </c>
    </row>
    <row r="15" spans="3:22" x14ac:dyDescent="0.3">
      <c r="J15">
        <v>330</v>
      </c>
      <c r="M15">
        <v>300</v>
      </c>
      <c r="P15">
        <v>680</v>
      </c>
      <c r="Q15">
        <v>240</v>
      </c>
      <c r="R15">
        <f t="shared" si="0"/>
        <v>12.464655475420971</v>
      </c>
    </row>
    <row r="16" spans="3:22" x14ac:dyDescent="0.3">
      <c r="J16">
        <v>390</v>
      </c>
      <c r="M16">
        <v>270</v>
      </c>
      <c r="P16">
        <v>680</v>
      </c>
      <c r="Q16">
        <v>220</v>
      </c>
      <c r="R16">
        <f t="shared" si="0"/>
        <v>13.01890804473982</v>
      </c>
      <c r="U16">
        <v>12</v>
      </c>
      <c r="V16" t="s">
        <v>105</v>
      </c>
    </row>
    <row r="17" spans="3:22" x14ac:dyDescent="0.3">
      <c r="C17">
        <v>820</v>
      </c>
      <c r="D17">
        <v>150</v>
      </c>
      <c r="E17">
        <f>1/(2*3.14*(C17*D17*10^(-21))^0.5)/1000000</f>
        <v>14.357796730373126</v>
      </c>
      <c r="J17">
        <v>470</v>
      </c>
      <c r="M17">
        <v>240</v>
      </c>
      <c r="P17">
        <v>680</v>
      </c>
      <c r="Q17">
        <v>200</v>
      </c>
      <c r="R17">
        <f t="shared" si="0"/>
        <v>13.65434595083669</v>
      </c>
      <c r="U17">
        <v>3</v>
      </c>
      <c r="V17" t="s">
        <v>106</v>
      </c>
    </row>
    <row r="18" spans="3:22" x14ac:dyDescent="0.3">
      <c r="J18">
        <v>680</v>
      </c>
      <c r="M18">
        <v>220</v>
      </c>
      <c r="U18">
        <f>U17/U16</f>
        <v>0.25</v>
      </c>
      <c r="V18" t="s">
        <v>107</v>
      </c>
    </row>
    <row r="19" spans="3:22" x14ac:dyDescent="0.3">
      <c r="C19">
        <v>51</v>
      </c>
      <c r="D19">
        <v>240</v>
      </c>
      <c r="E19">
        <f>1/(2*3.14*(C19*D19*10^(-21))^0.5)/1000000</f>
        <v>45.514486502788969</v>
      </c>
    </row>
    <row r="20" spans="3:22" x14ac:dyDescent="0.3">
      <c r="C20">
        <v>510</v>
      </c>
      <c r="D20">
        <v>2700</v>
      </c>
      <c r="E20">
        <f>1/(2*3.14*(C20*D20*10^(-21))^0.5)/1000000</f>
        <v>4.2911469397794235</v>
      </c>
    </row>
    <row r="23" spans="3:22" x14ac:dyDescent="0.3">
      <c r="U23">
        <v>3.3</v>
      </c>
    </row>
    <row r="24" spans="3:22" x14ac:dyDescent="0.3">
      <c r="U24">
        <v>1.27</v>
      </c>
    </row>
    <row r="25" spans="3:22" x14ac:dyDescent="0.3">
      <c r="U25">
        <f>U23-U24</f>
        <v>2.0299999999999998</v>
      </c>
    </row>
    <row r="26" spans="3:22" x14ac:dyDescent="0.3">
      <c r="U26">
        <f>U25/2</f>
        <v>1.0149999999999999</v>
      </c>
    </row>
    <row r="28" spans="3:22" x14ac:dyDescent="0.3">
      <c r="U28">
        <v>1.27</v>
      </c>
    </row>
    <row r="29" spans="3:22" x14ac:dyDescent="0.3">
      <c r="U29">
        <f>U28/2</f>
        <v>0.63500000000000001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T21" sqref="T21"/>
    </sheetView>
  </sheetViews>
  <sheetFormatPr defaultRowHeight="16.5" x14ac:dyDescent="0.3"/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Device</vt:lpstr>
      <vt:lpstr>ADC</vt:lpstr>
      <vt:lpstr>Current Sensor</vt:lpstr>
      <vt:lpstr>CT</vt:lpstr>
      <vt:lpstr>Check list</vt:lpstr>
      <vt:lpstr>Path review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2019-03-25T15:21:28Z</dcterms:modified>
</cp:coreProperties>
</file>