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7C1D97ED-D01B-472A-94AB-1A871D4A31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ET" sheetId="1" r:id="rId1"/>
    <sheet name="RF" sheetId="2" r:id="rId2"/>
    <sheet name="COR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2" l="1"/>
  <c r="P25" i="2"/>
  <c r="J25" i="2"/>
  <c r="N25" i="2" s="1"/>
  <c r="N24" i="2"/>
  <c r="J24" i="2"/>
  <c r="N23" i="2"/>
  <c r="J23" i="2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  <c r="H6" i="1" l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<sst xmlns="http://schemas.openxmlformats.org/spreadsheetml/2006/main" count="122" uniqueCount="75">
  <si>
    <t>12V</t>
    <phoneticPr fontId="1" type="noConversion"/>
  </si>
  <si>
    <t>OK</t>
    <phoneticPr fontId="1" type="noConversion"/>
  </si>
  <si>
    <t>5V</t>
    <phoneticPr fontId="1" type="noConversion"/>
  </si>
  <si>
    <t>3.3V</t>
    <phoneticPr fontId="1" type="noConversion"/>
  </si>
  <si>
    <t>12V I[A]</t>
    <phoneticPr fontId="1" type="noConversion"/>
  </si>
  <si>
    <t>12V P[W]</t>
    <phoneticPr fontId="1" type="noConversion"/>
  </si>
  <si>
    <t>NRST</t>
    <phoneticPr fontId="1" type="noConversion"/>
  </si>
  <si>
    <t>ST-LINK</t>
    <phoneticPr fontId="1" type="noConversion"/>
  </si>
  <si>
    <t>CPU</t>
    <phoneticPr fontId="1" type="noConversion"/>
  </si>
  <si>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</si>
  <si>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</si>
  <si>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</si>
  <si>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</si>
  <si>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</si>
  <si>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</si>
  <si>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</si>
  <si>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</si>
  <si>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</si>
  <si>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</si>
  <si>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</si>
  <si>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</si>
  <si>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</si>
  <si>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</si>
  <si>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</si>
  <si>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</si>
  <si>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</si>
  <si>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</si>
  <si>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</si>
  <si>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</si>
  <si>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</si>
  <si>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</si>
  <si>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</si>
  <si>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</si>
  <si>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</si>
  <si>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</si>
  <si>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</si>
  <si>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</si>
  <si>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</si>
  <si>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</si>
  <si>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</si>
  <si>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</si>
  <si>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</si>
  <si>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</si>
  <si>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</si>
  <si>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</si>
  <si>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</si>
  <si>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</si>
  <si>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</si>
  <si>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</si>
  <si>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</si>
  <si>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</si>
  <si>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</si>
  <si>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</si>
  <si>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</si>
  <si>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</si>
  <si>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</si>
  <si>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</si>
  <si>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</si>
  <si>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</si>
  <si>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</si>
  <si>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</si>
  <si>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</si>
  <si>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</si>
  <si>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</si>
  <si>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</si>
  <si>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</si>
  <si>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</si>
  <si>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</si>
  <si>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</si>
  <si>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Turn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</si>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</sst>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#&quot;00"/>
    <numFmt numFmtId="177" formatCode="0.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176" fontId="0" fillId="0" borderId="3" xfId="0" applyNumberFormat="1" applyBorder="1"/>
    <xf numFmtId="176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7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7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7" fontId="0" fillId="4" borderId="1" xfId="0" applyNumberFormat="1" applyFill="1" applyBorder="1"/>
    <xf numFmtId="177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7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7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workbookViewId="0">
      <selection activeCell="G26" sqref="G26"/>
    </sheetView>
  </sheetViews>
  <sheetFormatPr defaultRowHeight="17.399999999999999"/>
  <sheetData>
    <row r="2" spans="2:8" ht="18" thickBot="1">
      <c r="B2" s="1" t="s">
        <v>8</v>
      </c>
    </row>
    <row r="3" spans="2:8"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6">
        <v>6</v>
      </c>
    </row>
    <row r="4" spans="2:8">
      <c r="B4" s="7" t="s">
        <v>4</v>
      </c>
      <c r="C4" s="2">
        <v>7.0000000000000007E-2</v>
      </c>
      <c r="D4" s="2">
        <v>7.0000000000000007E-2</v>
      </c>
      <c r="E4" s="2">
        <v>7.0000000000000007E-2</v>
      </c>
      <c r="F4" s="2">
        <v>7.0000000000000007E-2</v>
      </c>
      <c r="G4" s="2">
        <v>7.0000000000000007E-2</v>
      </c>
      <c r="H4" s="8">
        <v>7.0000000000000007E-2</v>
      </c>
    </row>
    <row r="5" spans="2:8">
      <c r="B5" s="7" t="s">
        <v>0</v>
      </c>
      <c r="C5" s="2">
        <v>11.99</v>
      </c>
      <c r="D5" s="2">
        <v>11.98</v>
      </c>
      <c r="E5" s="2">
        <v>12</v>
      </c>
      <c r="F5" s="2">
        <v>11.98</v>
      </c>
      <c r="G5" s="2">
        <v>11.98</v>
      </c>
      <c r="H5" s="8">
        <v>11.98</v>
      </c>
    </row>
    <row r="6" spans="2:8">
      <c r="B6" s="7" t="s">
        <v>5</v>
      </c>
      <c r="C6" s="3">
        <f>C4*C5</f>
        <v>0.83930000000000005</v>
      </c>
      <c r="D6" s="3">
        <f>D4*D5</f>
        <v>0.83860000000000012</v>
      </c>
      <c r="E6" s="3">
        <f t="shared" ref="E6:H6" si="0">E4*E5</f>
        <v>0.84000000000000008</v>
      </c>
      <c r="F6" s="3">
        <f t="shared" si="0"/>
        <v>0.83860000000000012</v>
      </c>
      <c r="G6" s="3">
        <f t="shared" si="0"/>
        <v>0.83860000000000012</v>
      </c>
      <c r="H6" s="9">
        <f t="shared" si="0"/>
        <v>0.83860000000000012</v>
      </c>
    </row>
    <row r="7" spans="2:8">
      <c r="B7" s="7" t="s">
        <v>2</v>
      </c>
      <c r="C7" s="2">
        <v>5.03</v>
      </c>
      <c r="D7" s="2">
        <v>5.04</v>
      </c>
      <c r="E7" s="2">
        <v>5.01</v>
      </c>
      <c r="F7" s="2">
        <v>5.0199999999999996</v>
      </c>
      <c r="G7" s="2">
        <v>5.0199999999999996</v>
      </c>
      <c r="H7" s="8">
        <v>5</v>
      </c>
    </row>
    <row r="8" spans="2:8">
      <c r="B8" s="7" t="s">
        <v>3</v>
      </c>
      <c r="C8" s="2">
        <v>3.2909999999999999</v>
      </c>
      <c r="D8" s="2">
        <v>3.2829999999999999</v>
      </c>
      <c r="E8" s="2">
        <v>3.31</v>
      </c>
      <c r="F8" s="2">
        <v>3.28</v>
      </c>
      <c r="G8" s="2">
        <v>3.31</v>
      </c>
      <c r="H8" s="8">
        <v>3.3050000000000002</v>
      </c>
    </row>
    <row r="9" spans="2:8">
      <c r="B9" s="7" t="s">
        <v>6</v>
      </c>
      <c r="C9" s="2">
        <v>3.29</v>
      </c>
      <c r="D9" s="2">
        <v>3.28</v>
      </c>
      <c r="E9" s="2">
        <v>3.306</v>
      </c>
      <c r="F9" s="2">
        <v>3.28</v>
      </c>
      <c r="G9" s="2">
        <v>3.31</v>
      </c>
      <c r="H9" s="8">
        <v>3.3029999999999999</v>
      </c>
    </row>
    <row r="10" spans="2:8" ht="18" thickBot="1">
      <c r="B10" s="10" t="s">
        <v>7</v>
      </c>
      <c r="C10" s="11" t="s">
        <v>1</v>
      </c>
      <c r="D10" s="11" t="s">
        <v>1</v>
      </c>
      <c r="E10" s="11" t="s">
        <v>1</v>
      </c>
      <c r="F10" s="11" t="s">
        <v>1</v>
      </c>
      <c r="G10" s="11" t="s">
        <v>1</v>
      </c>
      <c r="H10" s="12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31"/>
  <sheetViews>
    <sheetView topLeftCell="A16" workbookViewId="0">
      <selection activeCell="R25" sqref="R25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17" ht="18" thickBot="1">
      <c r="B3" s="1" t="s">
        <v>9</v>
      </c>
      <c r="C3" s="1"/>
      <c r="D3" s="1"/>
    </row>
    <row r="4" spans="2:17" s="18" customFormat="1">
      <c r="C4" s="45"/>
      <c r="D4" s="46"/>
      <c r="E4" s="46"/>
      <c r="F4" s="46"/>
      <c r="G4" s="46"/>
      <c r="H4" s="46"/>
      <c r="I4" s="46"/>
      <c r="J4" s="46"/>
      <c r="K4" s="46"/>
      <c r="L4" s="55" t="s">
        <v>13</v>
      </c>
      <c r="M4" s="55"/>
      <c r="N4" s="55" t="s">
        <v>19</v>
      </c>
      <c r="O4" s="55"/>
      <c r="P4" s="47"/>
    </row>
    <row r="5" spans="2:17" s="18" customFormat="1" ht="18" thickBot="1">
      <c r="C5" s="48"/>
      <c r="D5" s="27" t="s">
        <v>21</v>
      </c>
      <c r="E5" s="26" t="s">
        <v>16</v>
      </c>
      <c r="F5" s="27" t="s">
        <v>11</v>
      </c>
      <c r="G5" s="27" t="s">
        <v>12</v>
      </c>
      <c r="H5" s="27" t="s">
        <v>10</v>
      </c>
      <c r="I5" s="26" t="s">
        <v>14</v>
      </c>
      <c r="J5" s="26" t="s">
        <v>15</v>
      </c>
      <c r="K5" s="26" t="s">
        <v>18</v>
      </c>
      <c r="L5" s="26" t="s">
        <v>23</v>
      </c>
      <c r="M5" s="26" t="s">
        <v>24</v>
      </c>
      <c r="N5" s="26" t="s">
        <v>23</v>
      </c>
      <c r="O5" s="26" t="s">
        <v>24</v>
      </c>
      <c r="P5" s="28" t="s">
        <v>25</v>
      </c>
    </row>
    <row r="6" spans="2:17">
      <c r="C6" s="15" t="s">
        <v>20</v>
      </c>
      <c r="D6" s="35"/>
      <c r="E6" s="36">
        <v>0.6</v>
      </c>
      <c r="F6" s="17">
        <v>470</v>
      </c>
      <c r="G6" s="17">
        <v>47</v>
      </c>
      <c r="H6" s="36">
        <f t="shared" ref="H6:H16" si="0">1+F6/G6</f>
        <v>11</v>
      </c>
      <c r="I6" s="17">
        <v>51</v>
      </c>
      <c r="J6" s="17" t="s">
        <v>17</v>
      </c>
      <c r="K6" s="17">
        <v>51</v>
      </c>
      <c r="L6" s="16">
        <f t="shared" ref="L6:L16" si="1">E6*H6</f>
        <v>6.6</v>
      </c>
      <c r="M6" s="13"/>
      <c r="N6" s="16">
        <f>L6*K6/(I6+K6)</f>
        <v>3.3</v>
      </c>
      <c r="O6" s="13"/>
      <c r="P6" s="29">
        <f>N6*N6/K6</f>
        <v>0.21352941176470586</v>
      </c>
    </row>
    <row r="7" spans="2:17">
      <c r="C7" s="30"/>
      <c r="D7" s="37">
        <v>0.6</v>
      </c>
      <c r="E7" s="38">
        <v>0.4</v>
      </c>
      <c r="F7" s="21">
        <v>470</v>
      </c>
      <c r="G7" s="21">
        <v>47</v>
      </c>
      <c r="H7" s="38">
        <f t="shared" si="0"/>
        <v>11</v>
      </c>
      <c r="I7" s="21">
        <v>51</v>
      </c>
      <c r="J7" s="21">
        <v>51</v>
      </c>
      <c r="K7" s="21">
        <v>51</v>
      </c>
      <c r="L7" s="22">
        <f t="shared" si="1"/>
        <v>4.4000000000000004</v>
      </c>
      <c r="M7" s="2"/>
      <c r="N7" s="22">
        <v>0.7</v>
      </c>
      <c r="O7" s="2"/>
      <c r="P7" s="9">
        <f>N7*N7/K7</f>
        <v>9.6078431372549015E-3</v>
      </c>
    </row>
    <row r="8" spans="2:17">
      <c r="C8" s="7"/>
      <c r="D8" s="37">
        <v>0.6</v>
      </c>
      <c r="E8" s="38">
        <v>0.4</v>
      </c>
      <c r="F8" s="21">
        <v>470</v>
      </c>
      <c r="G8" s="21">
        <v>47</v>
      </c>
      <c r="H8" s="38">
        <f t="shared" si="0"/>
        <v>11</v>
      </c>
      <c r="I8" s="21">
        <v>51</v>
      </c>
      <c r="J8" s="21" t="s">
        <v>17</v>
      </c>
      <c r="K8" s="21">
        <v>51</v>
      </c>
      <c r="L8" s="22">
        <f t="shared" si="1"/>
        <v>4.4000000000000004</v>
      </c>
      <c r="M8" s="2">
        <v>2.1</v>
      </c>
      <c r="N8" s="22">
        <f>M8*K8/(I8+K8)</f>
        <v>1.05</v>
      </c>
      <c r="O8" s="2">
        <v>0.88</v>
      </c>
      <c r="P8" s="9">
        <f>N8*N8/K8</f>
        <v>2.161764705882353E-2</v>
      </c>
    </row>
    <row r="9" spans="2:17">
      <c r="C9" s="30"/>
      <c r="D9" s="37">
        <v>0.9</v>
      </c>
      <c r="E9" s="38">
        <v>0.57999999999999996</v>
      </c>
      <c r="F9" s="21">
        <v>470</v>
      </c>
      <c r="G9" s="21">
        <v>47</v>
      </c>
      <c r="H9" s="38">
        <f t="shared" si="0"/>
        <v>11</v>
      </c>
      <c r="I9" s="21">
        <v>51</v>
      </c>
      <c r="J9" s="21" t="s">
        <v>17</v>
      </c>
      <c r="K9" s="21">
        <v>51</v>
      </c>
      <c r="L9" s="24">
        <f t="shared" si="1"/>
        <v>6.38</v>
      </c>
      <c r="M9" s="2">
        <v>2.9</v>
      </c>
      <c r="N9" s="22">
        <f>M9*K9/(I9+K9)</f>
        <v>1.45</v>
      </c>
      <c r="O9" s="2">
        <v>1.2</v>
      </c>
      <c r="P9" s="9">
        <f>O9*O9/K9</f>
        <v>2.8235294117647056E-2</v>
      </c>
    </row>
    <row r="10" spans="2:17">
      <c r="C10" s="30"/>
      <c r="D10" s="37">
        <v>0.9</v>
      </c>
      <c r="E10" s="38">
        <v>0.57999999999999996</v>
      </c>
      <c r="F10" s="21">
        <v>1000</v>
      </c>
      <c r="G10" s="21">
        <v>47</v>
      </c>
      <c r="H10" s="39">
        <f t="shared" si="0"/>
        <v>22.276595744680851</v>
      </c>
      <c r="I10" s="21" t="s">
        <v>22</v>
      </c>
      <c r="J10" s="21"/>
      <c r="K10" s="21"/>
      <c r="L10" s="24">
        <f t="shared" si="1"/>
        <v>12.920425531914892</v>
      </c>
      <c r="M10" s="2">
        <v>2.8</v>
      </c>
      <c r="N10" s="22"/>
      <c r="O10" s="2"/>
      <c r="P10" s="8"/>
    </row>
    <row r="11" spans="2:17">
      <c r="C11" s="7"/>
      <c r="D11" s="37">
        <v>0.9</v>
      </c>
      <c r="E11" s="38">
        <v>0.57999999999999996</v>
      </c>
      <c r="F11" s="25">
        <v>200</v>
      </c>
      <c r="G11" s="25">
        <v>47</v>
      </c>
      <c r="H11" s="40">
        <f t="shared" si="0"/>
        <v>5.2553191489361701</v>
      </c>
      <c r="I11" s="21">
        <v>51</v>
      </c>
      <c r="J11" s="21" t="s">
        <v>17</v>
      </c>
      <c r="K11" s="21">
        <v>51</v>
      </c>
      <c r="L11" s="24">
        <f t="shared" si="1"/>
        <v>3.0480851063829784</v>
      </c>
      <c r="M11" s="21">
        <v>2.4</v>
      </c>
      <c r="N11" s="22">
        <f>M11*K11/(I11+K11)</f>
        <v>1.2</v>
      </c>
      <c r="O11" s="2">
        <v>1.04</v>
      </c>
      <c r="P11" s="9">
        <f>O11*O11/K11</f>
        <v>2.1207843137254906E-2</v>
      </c>
    </row>
    <row r="12" spans="2:17">
      <c r="C12" s="7"/>
      <c r="D12" s="37">
        <v>0.9</v>
      </c>
      <c r="E12" s="38">
        <v>0.57999999999999996</v>
      </c>
      <c r="F12" s="25">
        <v>200</v>
      </c>
      <c r="G12" s="25">
        <v>47</v>
      </c>
      <c r="H12" s="40">
        <f t="shared" si="0"/>
        <v>5.2553191489361701</v>
      </c>
      <c r="I12" s="21">
        <v>51</v>
      </c>
      <c r="J12" s="21" t="s">
        <v>17</v>
      </c>
      <c r="K12" s="21" t="s">
        <v>17</v>
      </c>
      <c r="L12" s="24">
        <f t="shared" si="1"/>
        <v>3.0480851063829784</v>
      </c>
      <c r="M12" s="21">
        <v>2.64</v>
      </c>
      <c r="N12" s="22"/>
      <c r="O12" s="2"/>
      <c r="P12" s="8"/>
    </row>
    <row r="13" spans="2:17">
      <c r="C13" s="7"/>
      <c r="D13" s="37">
        <v>0.9</v>
      </c>
      <c r="E13" s="38">
        <v>0.57999999999999996</v>
      </c>
      <c r="F13" s="25">
        <v>200</v>
      </c>
      <c r="G13" s="25">
        <v>47</v>
      </c>
      <c r="H13" s="40">
        <f t="shared" si="0"/>
        <v>5.2553191489361701</v>
      </c>
      <c r="I13" s="21">
        <v>0</v>
      </c>
      <c r="J13" s="21" t="s">
        <v>17</v>
      </c>
      <c r="K13" s="21">
        <v>51</v>
      </c>
      <c r="L13" s="24">
        <f t="shared" si="1"/>
        <v>3.0480851063829784</v>
      </c>
      <c r="M13" s="21">
        <v>2.8</v>
      </c>
      <c r="N13" s="22">
        <f>M13*K13/(I13+K13)</f>
        <v>2.8</v>
      </c>
      <c r="O13" s="2">
        <v>3</v>
      </c>
      <c r="P13" s="9">
        <f>O13*O13/K13</f>
        <v>0.17647058823529413</v>
      </c>
    </row>
    <row r="14" spans="2:17">
      <c r="C14" s="7"/>
      <c r="D14" s="37">
        <v>0.9</v>
      </c>
      <c r="E14" s="38">
        <v>0.57999999999999996</v>
      </c>
      <c r="F14" s="21">
        <v>270</v>
      </c>
      <c r="G14" s="25">
        <v>47</v>
      </c>
      <c r="H14" s="40">
        <f t="shared" si="0"/>
        <v>6.7446808510638299</v>
      </c>
      <c r="I14" s="21">
        <v>0</v>
      </c>
      <c r="J14" s="21" t="s">
        <v>17</v>
      </c>
      <c r="K14" s="21">
        <v>51</v>
      </c>
      <c r="L14" s="24">
        <f t="shared" si="1"/>
        <v>3.9119148936170212</v>
      </c>
      <c r="M14" s="21">
        <v>3.04</v>
      </c>
      <c r="N14" s="22">
        <f>M14*K14/(I14+K14)</f>
        <v>3.04</v>
      </c>
      <c r="O14" s="2">
        <v>3.32</v>
      </c>
      <c r="P14" s="9">
        <f>O14*O14/K14</f>
        <v>0.21612549019607841</v>
      </c>
    </row>
    <row r="15" spans="2:17">
      <c r="C15" s="31" t="s">
        <v>26</v>
      </c>
      <c r="D15" s="23">
        <v>0.9</v>
      </c>
      <c r="E15" s="22">
        <v>0.57999999999999996</v>
      </c>
      <c r="F15" s="22">
        <v>470</v>
      </c>
      <c r="G15" s="32">
        <v>47</v>
      </c>
      <c r="H15" s="33">
        <f t="shared" si="0"/>
        <v>11</v>
      </c>
      <c r="I15" s="22">
        <v>0</v>
      </c>
      <c r="J15" s="22" t="s">
        <v>17</v>
      </c>
      <c r="K15" s="22">
        <v>51</v>
      </c>
      <c r="L15" s="24">
        <f t="shared" si="1"/>
        <v>6.38</v>
      </c>
      <c r="M15" s="22">
        <v>3.3</v>
      </c>
      <c r="N15" s="22">
        <f>M15*K15/(I15+K15)</f>
        <v>3.3</v>
      </c>
      <c r="O15" s="22">
        <v>3.6</v>
      </c>
      <c r="P15" s="34">
        <f>O15*O15/K15</f>
        <v>0.25411764705882356</v>
      </c>
    </row>
    <row r="16" spans="2:17">
      <c r="C16" s="7"/>
      <c r="D16" s="41">
        <v>0.9</v>
      </c>
      <c r="E16" s="42">
        <v>0.57999999999999996</v>
      </c>
      <c r="F16" s="42">
        <v>470</v>
      </c>
      <c r="G16" s="42">
        <v>47</v>
      </c>
      <c r="H16" s="43">
        <f t="shared" si="0"/>
        <v>11</v>
      </c>
      <c r="I16" s="42">
        <v>0</v>
      </c>
      <c r="J16" s="42" t="s">
        <v>17</v>
      </c>
      <c r="K16" s="42" t="s">
        <v>17</v>
      </c>
      <c r="L16" s="43">
        <f t="shared" si="1"/>
        <v>6.38</v>
      </c>
      <c r="M16" s="42">
        <v>3.32</v>
      </c>
      <c r="N16" s="42"/>
      <c r="O16" s="42">
        <v>3.64</v>
      </c>
      <c r="P16" s="44"/>
      <c r="Q16" t="s">
        <v>27</v>
      </c>
    </row>
    <row r="17" spans="2:17" ht="18" thickBot="1"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2:17">
      <c r="C18" t="s">
        <v>28</v>
      </c>
    </row>
    <row r="20" spans="2:17" ht="18" thickBot="1">
      <c r="B20" s="1" t="s">
        <v>29</v>
      </c>
    </row>
    <row r="21" spans="2:17" ht="18" thickBot="1">
      <c r="N21" s="56" t="s">
        <v>43</v>
      </c>
      <c r="O21" s="57"/>
    </row>
    <row r="22" spans="2:17" s="49" customFormat="1" ht="18" thickBot="1">
      <c r="C22" s="50" t="s">
        <v>30</v>
      </c>
      <c r="D22" s="20" t="s">
        <v>42</v>
      </c>
      <c r="E22" s="20" t="s">
        <v>31</v>
      </c>
      <c r="F22" s="20" t="s">
        <v>33</v>
      </c>
      <c r="G22" s="20" t="s">
        <v>34</v>
      </c>
      <c r="H22" s="20" t="s">
        <v>35</v>
      </c>
      <c r="I22" s="20" t="s">
        <v>36</v>
      </c>
      <c r="J22" s="20" t="s">
        <v>41</v>
      </c>
      <c r="K22" s="20" t="s">
        <v>37</v>
      </c>
      <c r="L22" s="20" t="s">
        <v>45</v>
      </c>
      <c r="M22" s="20" t="s">
        <v>40</v>
      </c>
      <c r="N22" s="19" t="s">
        <v>23</v>
      </c>
      <c r="O22" s="51" t="s">
        <v>24</v>
      </c>
      <c r="P22" s="54" t="s">
        <v>25</v>
      </c>
      <c r="Q22" s="49" t="s">
        <v>47</v>
      </c>
    </row>
    <row r="23" spans="2:17">
      <c r="C23" s="52" t="s">
        <v>26</v>
      </c>
      <c r="D23" s="13">
        <v>51</v>
      </c>
      <c r="E23" s="13" t="s">
        <v>32</v>
      </c>
      <c r="F23" s="13" t="s">
        <v>39</v>
      </c>
      <c r="G23" s="13" t="s">
        <v>38</v>
      </c>
      <c r="H23" s="13">
        <v>680</v>
      </c>
      <c r="I23" s="13">
        <v>680</v>
      </c>
      <c r="J23" s="53">
        <f>1+H23/I23</f>
        <v>2</v>
      </c>
      <c r="K23" s="13" t="s">
        <v>32</v>
      </c>
      <c r="L23" s="13" t="s">
        <v>44</v>
      </c>
      <c r="M23" s="13">
        <v>2.2000000000000002</v>
      </c>
      <c r="N23" s="13">
        <f>M23*J23</f>
        <v>4.4000000000000004</v>
      </c>
      <c r="O23" s="13">
        <v>4.4000000000000004</v>
      </c>
      <c r="P23" s="14"/>
    </row>
    <row r="24" spans="2:17">
      <c r="C24" s="7"/>
      <c r="D24" s="2" t="s">
        <v>46</v>
      </c>
      <c r="E24" s="2" t="s">
        <v>32</v>
      </c>
      <c r="F24" s="2" t="s">
        <v>39</v>
      </c>
      <c r="G24" s="2" t="s">
        <v>38</v>
      </c>
      <c r="H24" s="2">
        <v>680</v>
      </c>
      <c r="I24" s="2">
        <v>680</v>
      </c>
      <c r="J24" s="40">
        <f>1+H24/I24</f>
        <v>2</v>
      </c>
      <c r="K24" s="2" t="s">
        <v>32</v>
      </c>
      <c r="L24" s="2" t="s">
        <v>44</v>
      </c>
      <c r="M24" s="2">
        <v>3.3</v>
      </c>
      <c r="N24" s="2">
        <f>M24*J24</f>
        <v>6.6</v>
      </c>
      <c r="O24" s="2">
        <v>7.4</v>
      </c>
      <c r="P24" s="8"/>
    </row>
    <row r="25" spans="2:17">
      <c r="C25" s="7"/>
      <c r="D25" s="2" t="s">
        <v>46</v>
      </c>
      <c r="E25" s="2" t="s">
        <v>32</v>
      </c>
      <c r="F25" s="2" t="s">
        <v>39</v>
      </c>
      <c r="G25" s="2" t="s">
        <v>38</v>
      </c>
      <c r="H25" s="2">
        <v>680</v>
      </c>
      <c r="I25" s="2">
        <v>680</v>
      </c>
      <c r="J25" s="40">
        <f>1+H25/I25</f>
        <v>2</v>
      </c>
      <c r="K25" s="2" t="s">
        <v>32</v>
      </c>
      <c r="L25" s="2">
        <v>51</v>
      </c>
      <c r="M25" s="2">
        <v>3.36</v>
      </c>
      <c r="N25" s="2">
        <f>M25*J25</f>
        <v>6.72</v>
      </c>
      <c r="O25" s="2">
        <v>7.68</v>
      </c>
      <c r="P25" s="9">
        <f>O25*O25/L25</f>
        <v>1.1565176470588234</v>
      </c>
      <c r="Q25">
        <f>P25/O25</f>
        <v>0.15058823529411763</v>
      </c>
    </row>
    <row r="26" spans="2:17">
      <c r="C26" s="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8"/>
    </row>
    <row r="27" spans="2:17"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/>
    </row>
    <row r="28" spans="2:17"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"/>
    </row>
    <row r="29" spans="2:17"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8"/>
    </row>
    <row r="30" spans="2:17"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8"/>
    </row>
    <row r="31" spans="2:17" ht="18" thickBot="1"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17"/>
  <sheetViews>
    <sheetView tabSelected="1" workbookViewId="0">
      <selection activeCell="D18" sqref="D18"/>
    </sheetView>
  </sheetViews>
  <sheetFormatPr defaultRowHeight="17.399999999999999"/>
  <cols>
    <col min="5" max="5" width="14.8984375" bestFit="1" customWidth="1"/>
  </cols>
  <sheetData>
    <row r="3" spans="2:12"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2:12">
      <c r="D4" t="s">
        <v>56</v>
      </c>
      <c r="E4">
        <v>35.549999999999997</v>
      </c>
      <c r="F4">
        <v>23</v>
      </c>
      <c r="G4">
        <v>12.7</v>
      </c>
      <c r="H4">
        <v>885</v>
      </c>
      <c r="I4">
        <v>20</v>
      </c>
      <c r="J4">
        <v>1704</v>
      </c>
      <c r="K4">
        <v>4.8</v>
      </c>
      <c r="L4" t="s">
        <v>57</v>
      </c>
    </row>
    <row r="5" spans="2:12">
      <c r="D5" t="s">
        <v>58</v>
      </c>
      <c r="E5">
        <v>21</v>
      </c>
      <c r="F5">
        <v>13.2</v>
      </c>
      <c r="G5">
        <v>6.35</v>
      </c>
      <c r="H5">
        <v>470</v>
      </c>
      <c r="I5">
        <v>20</v>
      </c>
      <c r="J5">
        <v>1704</v>
      </c>
      <c r="K5">
        <v>6.5</v>
      </c>
      <c r="L5" t="s">
        <v>57</v>
      </c>
    </row>
    <row r="6" spans="2:12">
      <c r="D6" t="s">
        <v>59</v>
      </c>
      <c r="E6">
        <v>26.9</v>
      </c>
      <c r="F6">
        <v>14.5</v>
      </c>
      <c r="G6">
        <v>11.1</v>
      </c>
      <c r="H6">
        <v>11.6</v>
      </c>
      <c r="I6">
        <v>1</v>
      </c>
      <c r="J6">
        <v>85.2</v>
      </c>
      <c r="K6">
        <v>9.3000000000000007</v>
      </c>
      <c r="L6" t="s">
        <v>60</v>
      </c>
    </row>
    <row r="7" spans="2:12">
      <c r="D7" t="s">
        <v>61</v>
      </c>
      <c r="E7">
        <v>26.9</v>
      </c>
      <c r="F7">
        <v>14.5</v>
      </c>
      <c r="G7">
        <v>11.1</v>
      </c>
      <c r="H7">
        <v>13.5</v>
      </c>
      <c r="I7">
        <v>1</v>
      </c>
      <c r="J7">
        <v>85.2</v>
      </c>
      <c r="K7">
        <v>8.6</v>
      </c>
      <c r="L7" t="s">
        <v>62</v>
      </c>
    </row>
    <row r="8" spans="2:12">
      <c r="D8" t="s">
        <v>63</v>
      </c>
      <c r="E8">
        <v>12.7</v>
      </c>
      <c r="F8">
        <v>7.7</v>
      </c>
      <c r="G8">
        <v>4.83</v>
      </c>
      <c r="H8">
        <v>4</v>
      </c>
      <c r="I8">
        <v>0.1</v>
      </c>
      <c r="J8">
        <v>8.5</v>
      </c>
      <c r="K8">
        <v>5</v>
      </c>
      <c r="L8" t="s">
        <v>60</v>
      </c>
    </row>
    <row r="9" spans="2:12">
      <c r="D9" t="s">
        <v>63</v>
      </c>
      <c r="E9">
        <v>12.7</v>
      </c>
      <c r="F9">
        <v>7.7</v>
      </c>
      <c r="G9">
        <v>4.83</v>
      </c>
      <c r="H9">
        <v>4</v>
      </c>
      <c r="I9">
        <v>0.25</v>
      </c>
      <c r="J9">
        <v>21.3</v>
      </c>
      <c r="K9">
        <v>8</v>
      </c>
      <c r="L9" t="s">
        <v>60</v>
      </c>
    </row>
    <row r="10" spans="2:12" ht="18" thickBot="1"/>
    <row r="11" spans="2:12" ht="18" thickBot="1">
      <c r="B11" s="58" t="s">
        <v>64</v>
      </c>
      <c r="C11" s="59" t="s">
        <v>65</v>
      </c>
      <c r="D11" s="59" t="s">
        <v>68</v>
      </c>
      <c r="E11" s="59" t="s">
        <v>55</v>
      </c>
      <c r="F11" s="59" t="s">
        <v>69</v>
      </c>
      <c r="G11" s="59" t="s">
        <v>52</v>
      </c>
      <c r="H11" s="60" t="s">
        <v>72</v>
      </c>
    </row>
    <row r="12" spans="2:12">
      <c r="B12" s="4" t="s">
        <v>66</v>
      </c>
      <c r="C12" s="13" t="s">
        <v>67</v>
      </c>
      <c r="D12" s="13" t="s">
        <v>56</v>
      </c>
      <c r="E12" s="13" t="s">
        <v>57</v>
      </c>
      <c r="F12" s="13">
        <v>5</v>
      </c>
      <c r="G12" s="13">
        <v>24</v>
      </c>
      <c r="H12" s="14">
        <v>1.6</v>
      </c>
    </row>
    <row r="13" spans="2:12">
      <c r="B13" s="7" t="s">
        <v>66</v>
      </c>
      <c r="C13" s="2" t="s">
        <v>70</v>
      </c>
      <c r="D13" s="2" t="s">
        <v>63</v>
      </c>
      <c r="E13" s="2" t="s">
        <v>60</v>
      </c>
      <c r="F13" s="2">
        <v>6</v>
      </c>
      <c r="G13" s="2">
        <v>0.5</v>
      </c>
      <c r="H13" s="8">
        <v>1</v>
      </c>
      <c r="I13" t="s">
        <v>71</v>
      </c>
    </row>
    <row r="14" spans="2:12">
      <c r="B14" s="7" t="s">
        <v>66</v>
      </c>
      <c r="C14" s="2" t="s">
        <v>73</v>
      </c>
      <c r="D14" t="s">
        <v>59</v>
      </c>
      <c r="E14" t="s">
        <v>60</v>
      </c>
      <c r="F14" s="2">
        <v>9</v>
      </c>
      <c r="G14" s="2">
        <v>1</v>
      </c>
      <c r="H14" s="8">
        <v>1</v>
      </c>
    </row>
    <row r="15" spans="2:12">
      <c r="B15" s="7" t="s">
        <v>74</v>
      </c>
      <c r="C15" s="2"/>
      <c r="D15" t="s">
        <v>58</v>
      </c>
      <c r="E15" t="s">
        <v>57</v>
      </c>
      <c r="F15" s="2">
        <v>25</v>
      </c>
      <c r="G15" s="2">
        <v>290</v>
      </c>
      <c r="H15" s="8">
        <v>0.45</v>
      </c>
    </row>
    <row r="16" spans="2:12">
      <c r="B16" s="7"/>
      <c r="C16" s="2"/>
      <c r="D16" s="2"/>
      <c r="E16" s="2"/>
      <c r="F16" s="2"/>
      <c r="G16" s="2"/>
      <c r="H16" s="8"/>
    </row>
    <row r="17" spans="2:8" ht="18" thickBot="1">
      <c r="B17" s="10"/>
      <c r="C17" s="11"/>
      <c r="D17" s="11"/>
      <c r="E17" s="11"/>
      <c r="F17" s="11"/>
      <c r="G17" s="11"/>
      <c r="H17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</vt:lpstr>
      <vt:lpstr>RF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2020-02-09T06:15:09Z</dcterms:modified>
</cp:coreProperties>
</file>