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-105" yWindow="-105" windowWidth="23250" windowHeight="12570" activeTab="1"/>
  </bookViews>
  <sheets>
    <sheet name="Pin-map" sheetId="6" r:id="rId1"/>
    <sheet name="TIMER" sheetId="7" r:id="rId2"/>
    <sheet name="CON" sheetId="9" r:id="rId3"/>
    <sheet name="JTAG" sheetId="10" r:id="rId4"/>
  </sheets>
  <definedNames>
    <definedName name="_xlnm._FilterDatabase" localSheetId="0" hidden="1">'Pin-map'!$B$15:$X$79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9" i="7" l="1"/>
  <c r="H35" i="7" l="1"/>
  <c r="M12" i="6" l="1"/>
  <c r="M9" i="6"/>
  <c r="M11" i="6" s="1"/>
  <c r="M5" i="6"/>
  <c r="M7" i="6" s="1"/>
  <c r="M4" i="6"/>
  <c r="T12" i="6" l="1"/>
  <c r="T9" i="6"/>
  <c r="T11" i="6" s="1"/>
  <c r="T5" i="6"/>
  <c r="T7" i="6" s="1"/>
  <c r="T4" i="6"/>
  <c r="F39" i="7" l="1"/>
  <c r="F36" i="7"/>
  <c r="F41" i="7" s="1"/>
  <c r="I33" i="7" l="1"/>
  <c r="I32" i="7"/>
  <c r="I31" i="7"/>
  <c r="I35" i="7" s="1"/>
  <c r="I10" i="7"/>
  <c r="I12" i="7" s="1"/>
  <c r="I14" i="7" s="1"/>
  <c r="H33" i="7"/>
  <c r="G33" i="7"/>
  <c r="F33" i="7"/>
  <c r="E33" i="7"/>
  <c r="H32" i="7"/>
  <c r="G32" i="7"/>
  <c r="F32" i="7"/>
  <c r="E32" i="7"/>
  <c r="G31" i="7"/>
  <c r="G35" i="7" s="1"/>
  <c r="G10" i="7"/>
  <c r="G12" i="7" s="1"/>
  <c r="G14" i="7" s="1"/>
  <c r="G19" i="7" s="1"/>
  <c r="G21" i="7" s="1"/>
  <c r="G27" i="7" s="1"/>
  <c r="H31" i="7"/>
  <c r="F31" i="7"/>
  <c r="F35" i="7" s="1"/>
  <c r="I19" i="7" l="1"/>
  <c r="I21" i="7" s="1"/>
  <c r="I27" i="7" s="1"/>
  <c r="E31" i="7" l="1"/>
  <c r="E35" i="7" l="1"/>
  <c r="F10" i="7"/>
  <c r="F12" i="7" s="1"/>
  <c r="F14" i="7" s="1"/>
  <c r="F19" i="7" s="1"/>
  <c r="F21" i="7" s="1"/>
  <c r="F27" i="7" l="1"/>
  <c r="H10" i="7"/>
  <c r="H12" i="7" s="1"/>
  <c r="H14" i="7" s="1"/>
  <c r="H19" i="7" s="1"/>
  <c r="H21" i="7" s="1"/>
  <c r="H27" i="7" s="1"/>
  <c r="E10" i="7"/>
  <c r="E12" i="7" s="1"/>
  <c r="E14" i="7" s="1"/>
  <c r="E19" i="7" s="1"/>
  <c r="E21" i="7" s="1"/>
  <c r="E27" i="7" s="1"/>
</calcChain>
</file>

<file path=xl/sharedStrings.xml><?xml version="1.0" encoding="utf-8"?>
<sst xmlns="http://schemas.openxmlformats.org/spreadsheetml/2006/main" count="1468" uniqueCount="646">
  <si>
    <t>Function</t>
    <phoneticPr fontId="1" type="noConversion"/>
  </si>
  <si>
    <t>Flash</t>
    <phoneticPr fontId="1" type="noConversion"/>
  </si>
  <si>
    <t>Kbytes</t>
    <phoneticPr fontId="1" type="noConversion"/>
  </si>
  <si>
    <t>SRAM</t>
    <phoneticPr fontId="1" type="noConversion"/>
  </si>
  <si>
    <t>Frequency</t>
    <phoneticPr fontId="1" type="noConversion"/>
  </si>
  <si>
    <t>MHz</t>
    <phoneticPr fontId="1" type="noConversion"/>
  </si>
  <si>
    <t>max</t>
    <phoneticPr fontId="1" type="noConversion"/>
  </si>
  <si>
    <t>Operating Voltage</t>
    <phoneticPr fontId="1" type="noConversion"/>
  </si>
  <si>
    <t>2.4 ~ 3.6</t>
    <phoneticPr fontId="1" type="noConversion"/>
  </si>
  <si>
    <t>V</t>
    <phoneticPr fontId="1" type="noConversion"/>
  </si>
  <si>
    <t>Package</t>
    <phoneticPr fontId="1" type="noConversion"/>
  </si>
  <si>
    <t>LQFP64</t>
    <phoneticPr fontId="1" type="noConversion"/>
  </si>
  <si>
    <t>Cube</t>
    <phoneticPr fontId="1" type="noConversion"/>
  </si>
  <si>
    <t>GPIO</t>
    <phoneticPr fontId="1" type="noConversion"/>
  </si>
  <si>
    <t>Off-page</t>
    <phoneticPr fontId="1" type="noConversion"/>
  </si>
  <si>
    <t>Active</t>
    <phoneticPr fontId="1" type="noConversion"/>
  </si>
  <si>
    <t>PC2</t>
  </si>
  <si>
    <t>GPIO_OUT</t>
    <phoneticPr fontId="1" type="noConversion"/>
  </si>
  <si>
    <t>No-PULL</t>
    <phoneticPr fontId="3" type="noConversion"/>
  </si>
  <si>
    <t>HIGH</t>
    <phoneticPr fontId="1" type="noConversion"/>
  </si>
  <si>
    <t>PC1</t>
    <phoneticPr fontId="1" type="noConversion"/>
  </si>
  <si>
    <t>PC0</t>
    <phoneticPr fontId="1" type="noConversion"/>
  </si>
  <si>
    <t>PA4</t>
  </si>
  <si>
    <t>PA5</t>
  </si>
  <si>
    <t>PB0</t>
    <phoneticPr fontId="1" type="noConversion"/>
  </si>
  <si>
    <t>LOW</t>
    <phoneticPr fontId="1" type="noConversion"/>
  </si>
  <si>
    <t>PB1</t>
    <phoneticPr fontId="1" type="noConversion"/>
  </si>
  <si>
    <t>PB2</t>
  </si>
  <si>
    <t>PB10</t>
  </si>
  <si>
    <t>PC5</t>
  </si>
  <si>
    <t>PC6</t>
  </si>
  <si>
    <t>PC7</t>
  </si>
  <si>
    <t>PC8</t>
  </si>
  <si>
    <t>PC9</t>
  </si>
  <si>
    <t>PB15</t>
  </si>
  <si>
    <t>PA12</t>
  </si>
  <si>
    <t>-</t>
    <phoneticPr fontId="1" type="noConversion"/>
  </si>
  <si>
    <t>PC12</t>
  </si>
  <si>
    <t>PC11</t>
  </si>
  <si>
    <t>PA10</t>
  </si>
  <si>
    <t>PA11</t>
  </si>
  <si>
    <t>PC10</t>
  </si>
  <si>
    <t>PC13</t>
  </si>
  <si>
    <t>PB9</t>
  </si>
  <si>
    <t>PB8</t>
  </si>
  <si>
    <t>PA6</t>
  </si>
  <si>
    <t>PA15</t>
  </si>
  <si>
    <t>PB3</t>
  </si>
  <si>
    <t>PB4</t>
  </si>
  <si>
    <t>PA14</t>
  </si>
  <si>
    <t>SYS_SWCLK</t>
    <phoneticPr fontId="1" type="noConversion"/>
  </si>
  <si>
    <t>n/a</t>
    <phoneticPr fontId="1" type="noConversion"/>
  </si>
  <si>
    <t>SW Download</t>
    <phoneticPr fontId="1" type="noConversion"/>
  </si>
  <si>
    <t>PA13</t>
  </si>
  <si>
    <t>SYS_SWDIO</t>
    <phoneticPr fontId="1" type="noConversion"/>
  </si>
  <si>
    <t>PA9</t>
  </si>
  <si>
    <t>PB5</t>
  </si>
  <si>
    <t>PB6</t>
  </si>
  <si>
    <t>PB7</t>
  </si>
  <si>
    <t>PA7</t>
  </si>
  <si>
    <t>PC4</t>
  </si>
  <si>
    <t>PB11</t>
  </si>
  <si>
    <t>PD2</t>
    <phoneticPr fontId="1" type="noConversion"/>
  </si>
  <si>
    <t>PA0</t>
    <phoneticPr fontId="1" type="noConversion"/>
  </si>
  <si>
    <t>PA1</t>
    <phoneticPr fontId="1" type="noConversion"/>
  </si>
  <si>
    <t>PA2</t>
  </si>
  <si>
    <t>PA3</t>
  </si>
  <si>
    <t>PA8</t>
  </si>
  <si>
    <t>PB12</t>
  </si>
  <si>
    <t>PB13</t>
  </si>
  <si>
    <t>PB14</t>
  </si>
  <si>
    <t>PC3</t>
  </si>
  <si>
    <t>PC14</t>
  </si>
  <si>
    <t>PC15</t>
  </si>
  <si>
    <t xml:space="preserve">SystemCoreClock </t>
  </si>
  <si>
    <t>HCLK</t>
    <phoneticPr fontId="1" type="noConversion"/>
  </si>
  <si>
    <t>PCLK1</t>
    <phoneticPr fontId="1" type="noConversion"/>
  </si>
  <si>
    <t xml:space="preserve">Prescaler </t>
  </si>
  <si>
    <t>TIM output clock</t>
    <phoneticPr fontId="1" type="noConversion"/>
  </si>
  <si>
    <t>period (ARR)</t>
    <phoneticPr fontId="1" type="noConversion"/>
  </si>
  <si>
    <t>Duty</t>
    <phoneticPr fontId="1" type="noConversion"/>
  </si>
  <si>
    <t>Pulse</t>
    <phoneticPr fontId="1" type="noConversion"/>
  </si>
  <si>
    <t>TIM output Clock T</t>
    <phoneticPr fontId="1" type="noConversion"/>
  </si>
  <si>
    <t>TIM Clock</t>
    <phoneticPr fontId="1" type="noConversion"/>
  </si>
  <si>
    <t>PIN
name</t>
    <phoneticPr fontId="1" type="noConversion"/>
  </si>
  <si>
    <t>VDD</t>
    <phoneticPr fontId="1" type="noConversion"/>
  </si>
  <si>
    <t>Pin Function</t>
    <phoneticPr fontId="1" type="noConversion"/>
  </si>
  <si>
    <t>OSC32_IN</t>
    <phoneticPr fontId="1" type="noConversion"/>
  </si>
  <si>
    <t>OSC32_OUT</t>
    <phoneticPr fontId="1" type="noConversion"/>
  </si>
  <si>
    <t>PF0</t>
    <phoneticPr fontId="1" type="noConversion"/>
  </si>
  <si>
    <t>PF1</t>
    <phoneticPr fontId="1" type="noConversion"/>
  </si>
  <si>
    <t>NRST</t>
    <phoneticPr fontId="1" type="noConversion"/>
  </si>
  <si>
    <t>OSC_IN</t>
    <phoneticPr fontId="1" type="noConversion"/>
  </si>
  <si>
    <t>I2C1_SDA</t>
    <phoneticPr fontId="1" type="noConversion"/>
  </si>
  <si>
    <t>I2C1_SCL</t>
    <phoneticPr fontId="1" type="noConversion"/>
  </si>
  <si>
    <t>WKUP2</t>
    <phoneticPr fontId="1" type="noConversion"/>
  </si>
  <si>
    <t>OSC_OUT</t>
    <phoneticPr fontId="1" type="noConversion"/>
  </si>
  <si>
    <t>Digital power supply</t>
    <phoneticPr fontId="1" type="noConversion"/>
  </si>
  <si>
    <t>Device reset(active low)</t>
    <phoneticPr fontId="1" type="noConversion"/>
  </si>
  <si>
    <t>PIN No</t>
    <phoneticPr fontId="1" type="noConversion"/>
  </si>
  <si>
    <t>LQFP64</t>
    <phoneticPr fontId="1" type="noConversion"/>
  </si>
  <si>
    <t>-</t>
    <phoneticPr fontId="1" type="noConversion"/>
  </si>
  <si>
    <t>ADC_IN11</t>
    <phoneticPr fontId="1" type="noConversion"/>
  </si>
  <si>
    <t>ADC_IN12</t>
    <phoneticPr fontId="1" type="noConversion"/>
  </si>
  <si>
    <t>SPI2_MISO</t>
    <phoneticPr fontId="1" type="noConversion"/>
  </si>
  <si>
    <t>SPI2_MOSI</t>
    <phoneticPr fontId="1" type="noConversion"/>
  </si>
  <si>
    <t>VSSA</t>
    <phoneticPr fontId="1" type="noConversion"/>
  </si>
  <si>
    <t>VDDA</t>
    <phoneticPr fontId="1" type="noConversion"/>
  </si>
  <si>
    <t>Analog ground</t>
    <phoneticPr fontId="1" type="noConversion"/>
  </si>
  <si>
    <t>Analog power supply</t>
    <phoneticPr fontId="1" type="noConversion"/>
  </si>
  <si>
    <t>ADC_IN0</t>
    <phoneticPr fontId="1" type="noConversion"/>
  </si>
  <si>
    <t>ADC_IN1</t>
    <phoneticPr fontId="1" type="noConversion"/>
  </si>
  <si>
    <t>ADC_IN2</t>
    <phoneticPr fontId="1" type="noConversion"/>
  </si>
  <si>
    <t>ADC_IN3</t>
    <phoneticPr fontId="1" type="noConversion"/>
  </si>
  <si>
    <t>Ground</t>
    <phoneticPr fontId="1" type="noConversion"/>
  </si>
  <si>
    <t>ADC_IN4</t>
    <phoneticPr fontId="1" type="noConversion"/>
  </si>
  <si>
    <t>ADC_IN5</t>
    <phoneticPr fontId="1" type="noConversion"/>
  </si>
  <si>
    <t>ADC_IN6</t>
    <phoneticPr fontId="1" type="noConversion"/>
  </si>
  <si>
    <t>ADC_IN7</t>
    <phoneticPr fontId="1" type="noConversion"/>
  </si>
  <si>
    <t>TIM3_CH1</t>
    <phoneticPr fontId="1" type="noConversion"/>
  </si>
  <si>
    <t>TIM3_CH2</t>
    <phoneticPr fontId="1" type="noConversion"/>
  </si>
  <si>
    <t>SPI1_SCK</t>
    <phoneticPr fontId="1" type="noConversion"/>
  </si>
  <si>
    <t>USART2_TX, TIM15_CH1</t>
    <phoneticPr fontId="1" type="noConversion"/>
  </si>
  <si>
    <t>USART2_CTS, USART4_TX</t>
    <phoneticPr fontId="1" type="noConversion"/>
  </si>
  <si>
    <t>USART2_RTS, TIM15_CH1N,
USART4_RX,</t>
    <phoneticPr fontId="1" type="noConversion"/>
  </si>
  <si>
    <t>USART2_RX, TIM15_CH2</t>
    <phoneticPr fontId="1" type="noConversion"/>
  </si>
  <si>
    <t>SPI1_NSS, TIM14_CH1,
USART2_CK,USB_NOE</t>
    <phoneticPr fontId="1" type="noConversion"/>
  </si>
  <si>
    <t>EVENTOUT, USART3_TX</t>
    <phoneticPr fontId="1" type="noConversion"/>
  </si>
  <si>
    <t>ADC_IN14</t>
    <phoneticPr fontId="1" type="noConversion"/>
  </si>
  <si>
    <t>USART3_RX</t>
    <phoneticPr fontId="1" type="noConversion"/>
  </si>
  <si>
    <t>ADC_IN15, WKUP5</t>
    <phoneticPr fontId="1" type="noConversion"/>
  </si>
  <si>
    <t>ADC_IN8</t>
    <phoneticPr fontId="1" type="noConversion"/>
  </si>
  <si>
    <t>TIM3_CH4, USART3_RTS,
TIM14_CH1, TIM1_CH3N</t>
    <phoneticPr fontId="1" type="noConversion"/>
  </si>
  <si>
    <t>USART3_RX, EVENTOUT,
I2C2_SDA</t>
    <phoneticPr fontId="1" type="noConversion"/>
  </si>
  <si>
    <t>VSS</t>
    <phoneticPr fontId="1" type="noConversion"/>
  </si>
  <si>
    <t>TIM1_BKIN, TIM15_BKIN,
SPI2_NSS, EVENTOUT,
USART3_CK</t>
    <phoneticPr fontId="1" type="noConversion"/>
  </si>
  <si>
    <t>SPI2_SCK, I2C2_SCL,
TIM1_CH1N, USART3_CTS</t>
    <phoneticPr fontId="1" type="noConversion"/>
  </si>
  <si>
    <t>SPI2_MISO, I2C2_SDA,
TIM1_CH2N, TIM15_CH1,
USART3_RTS</t>
    <phoneticPr fontId="1" type="noConversion"/>
  </si>
  <si>
    <t>SPI2_MOSI, TIM1_CH3N,
TIM15_CH1N, TIM15_CH2</t>
    <phoneticPr fontId="1" type="noConversion"/>
  </si>
  <si>
    <t>WKUP7, RTC_REFIN</t>
    <phoneticPr fontId="1" type="noConversion"/>
  </si>
  <si>
    <t>BOOT0</t>
    <phoneticPr fontId="1" type="noConversion"/>
  </si>
  <si>
    <t>TIM3_CH3</t>
    <phoneticPr fontId="1" type="noConversion"/>
  </si>
  <si>
    <t>TIM3_CH4</t>
    <phoneticPr fontId="1" type="noConversion"/>
  </si>
  <si>
    <t>USART1_TX, TIM1_CH2,
TIM15_BKIN, I2C1_SCL</t>
    <phoneticPr fontId="1" type="noConversion"/>
  </si>
  <si>
    <t>USART1_RX, TIM1_CH3,
TIM17_BKIN, I2C1_SDA</t>
    <phoneticPr fontId="1" type="noConversion"/>
  </si>
  <si>
    <t>USART1_CTS, TIM1_CH4,
EVENTOUT</t>
    <phoneticPr fontId="1" type="noConversion"/>
  </si>
  <si>
    <t>USB_DM</t>
    <phoneticPr fontId="1" type="noConversion"/>
  </si>
  <si>
    <t>USART1_RTS, TIM1_ETR,
EVENTOUT</t>
    <phoneticPr fontId="1" type="noConversion"/>
  </si>
  <si>
    <t>USB_DP</t>
    <phoneticPr fontId="1" type="noConversion"/>
  </si>
  <si>
    <t>SPI1_NSS, USART2_RX,
USART4_RTS, EVENTOUT</t>
    <phoneticPr fontId="1" type="noConversion"/>
  </si>
  <si>
    <t>USART3_TX, USART4_TX</t>
    <phoneticPr fontId="1" type="noConversion"/>
  </si>
  <si>
    <t>USART3_RX, USART4_RX</t>
    <phoneticPr fontId="1" type="noConversion"/>
  </si>
  <si>
    <t>USART3_CK, USART4_CK</t>
    <phoneticPr fontId="1" type="noConversion"/>
  </si>
  <si>
    <t>TIM3_ETR, USART3_RTS</t>
    <phoneticPr fontId="1" type="noConversion"/>
  </si>
  <si>
    <t>SPI1_MISO, TIM17_BKIN,
TIM3_CH1, EVENTOUT</t>
    <phoneticPr fontId="1" type="noConversion"/>
  </si>
  <si>
    <t>SPI1_MOSI, I2C1_SMBA,
TIM16_BKIN, TIM3_CH2</t>
    <phoneticPr fontId="1" type="noConversion"/>
  </si>
  <si>
    <t>I2C1_SCL, USART1_TX,
TIM16_CH1N</t>
    <phoneticPr fontId="1" type="noConversion"/>
  </si>
  <si>
    <t>I2C1_SDA, USART1_RX,
USART4_CTS, TIM17_CH1N</t>
    <phoneticPr fontId="1" type="noConversion"/>
  </si>
  <si>
    <t>Boot memory selection</t>
    <phoneticPr fontId="1" type="noConversion"/>
  </si>
  <si>
    <t>I2C1_SCL, TIM16_CH1</t>
    <phoneticPr fontId="1" type="noConversion"/>
  </si>
  <si>
    <t>WKUP6</t>
    <phoneticPr fontId="1" type="noConversion"/>
  </si>
  <si>
    <t>SPI2_NSS, I2C1_SDA,
IR_OUT, TIM17_CH1,
EVENTOUT</t>
    <phoneticPr fontId="1" type="noConversion"/>
  </si>
  <si>
    <t>Alternate</t>
    <phoneticPr fontId="1" type="noConversion"/>
  </si>
  <si>
    <t>Additional</t>
    <phoneticPr fontId="1" type="noConversion"/>
  </si>
  <si>
    <t>IR_OUT, SWDIO, USB_NOE</t>
    <phoneticPr fontId="1" type="noConversion"/>
  </si>
  <si>
    <t>USART2_TX, SWCLK</t>
    <phoneticPr fontId="1" type="noConversion"/>
  </si>
  <si>
    <t>Device Reset</t>
    <phoneticPr fontId="1" type="noConversion"/>
  </si>
  <si>
    <t>POWER LED-Green</t>
    <phoneticPr fontId="1" type="noConversion"/>
  </si>
  <si>
    <t>CLK</t>
    <phoneticPr fontId="1" type="noConversion"/>
  </si>
  <si>
    <t>DATA</t>
    <phoneticPr fontId="1" type="noConversion"/>
  </si>
  <si>
    <t>RS-232 external interface</t>
    <phoneticPr fontId="1" type="noConversion"/>
  </si>
  <si>
    <t>USART1_TX</t>
    <phoneticPr fontId="1" type="noConversion"/>
  </si>
  <si>
    <t>USART1_RX</t>
    <phoneticPr fontId="1" type="noConversion"/>
  </si>
  <si>
    <t>USART1_CK, TIM1_CH1,
EVENTOUT, MCO</t>
    <phoneticPr fontId="1" type="noConversion"/>
  </si>
  <si>
    <t>TIM1_CH1</t>
    <phoneticPr fontId="1" type="noConversion"/>
  </si>
  <si>
    <t>TIM1_CH4</t>
    <phoneticPr fontId="1" type="noConversion"/>
  </si>
  <si>
    <t>Plasma</t>
    <phoneticPr fontId="1" type="noConversion"/>
  </si>
  <si>
    <t>PULSE_OUT1</t>
    <phoneticPr fontId="1" type="noConversion"/>
  </si>
  <si>
    <t>PULSE_OUT2</t>
    <phoneticPr fontId="1" type="noConversion"/>
  </si>
  <si>
    <t>GND</t>
    <phoneticPr fontId="1" type="noConversion"/>
  </si>
  <si>
    <t>ADC_IN13</t>
    <phoneticPr fontId="1" type="noConversion"/>
  </si>
  <si>
    <t>Other</t>
    <phoneticPr fontId="1" type="noConversion"/>
  </si>
  <si>
    <t>ADC_IN9</t>
    <phoneticPr fontId="1" type="noConversion"/>
  </si>
  <si>
    <t>APB1 Prescaler</t>
    <phoneticPr fontId="1" type="noConversion"/>
  </si>
  <si>
    <t>HIS</t>
    <phoneticPr fontId="1" type="noConversion"/>
  </si>
  <si>
    <t>PREDIV</t>
    <phoneticPr fontId="1" type="noConversion"/>
  </si>
  <si>
    <t>PLLMUL</t>
    <phoneticPr fontId="1" type="noConversion"/>
  </si>
  <si>
    <t>VCO input</t>
    <phoneticPr fontId="1" type="noConversion"/>
  </si>
  <si>
    <t>SYSCLK</t>
    <phoneticPr fontId="1" type="noConversion"/>
  </si>
  <si>
    <t>AHB Prescaler</t>
    <phoneticPr fontId="1" type="noConversion"/>
  </si>
  <si>
    <t>HCLK</t>
    <phoneticPr fontId="1" type="noConversion"/>
  </si>
  <si>
    <t>PCLK1</t>
    <phoneticPr fontId="1" type="noConversion"/>
  </si>
  <si>
    <t>APB1 Timer scale</t>
    <phoneticPr fontId="1" type="noConversion"/>
  </si>
  <si>
    <t>Hz</t>
    <phoneticPr fontId="1" type="noConversion"/>
  </si>
  <si>
    <t>TIM2 input clock (TIM2CLK) is set to APB1 clock (PCLK1), since APB1 prescaler is equal to 1</t>
    <phoneticPr fontId="1" type="noConversion"/>
  </si>
  <si>
    <t>TIM counter clock</t>
    <phoneticPr fontId="1" type="noConversion"/>
  </si>
  <si>
    <t>target value</t>
    <phoneticPr fontId="1" type="noConversion"/>
  </si>
  <si>
    <t>Prescaler</t>
    <phoneticPr fontId="1" type="noConversion"/>
  </si>
  <si>
    <t>APB1 peripheral clock</t>
    <phoneticPr fontId="1" type="noConversion"/>
  </si>
  <si>
    <t>PCLK1 x APB1 Timer scale(TIM input clock)</t>
    <phoneticPr fontId="1" type="noConversion"/>
  </si>
  <si>
    <t>TIM output clock</t>
    <phoneticPr fontId="1" type="noConversion"/>
  </si>
  <si>
    <t>Duty cycle</t>
    <phoneticPr fontId="1" type="noConversion"/>
  </si>
  <si>
    <t>%</t>
    <phoneticPr fontId="1" type="noConversion"/>
  </si>
  <si>
    <t>System clock set-up</t>
    <phoneticPr fontId="1" type="noConversion"/>
  </si>
  <si>
    <t>old</t>
    <phoneticPr fontId="1" type="noConversion"/>
  </si>
  <si>
    <t>new</t>
    <phoneticPr fontId="1" type="noConversion"/>
  </si>
  <si>
    <t>Internal RC Frequency</t>
    <phoneticPr fontId="1" type="noConversion"/>
  </si>
  <si>
    <t>PLL VCO input Frequency</t>
    <phoneticPr fontId="1" type="noConversion"/>
  </si>
  <si>
    <t>System Core Clock</t>
    <phoneticPr fontId="1" type="noConversion"/>
  </si>
  <si>
    <t>System 관련 clock set-up 부분으로 STM32Cube에서 설정한다.</t>
    <phoneticPr fontId="1" type="noConversion"/>
  </si>
  <si>
    <t>STM32F072RB-Nucleo</t>
    <phoneticPr fontId="1" type="noConversion"/>
  </si>
  <si>
    <t>1) PREDIV, PLLMUL, AHB Prescaler를 통해 SystemCoreClock을 설정한다.</t>
    <phoneticPr fontId="1" type="noConversion"/>
  </si>
  <si>
    <t>Unit</t>
    <phoneticPr fontId="1" type="noConversion"/>
  </si>
  <si>
    <t>Comment</t>
    <phoneticPr fontId="1" type="noConversion"/>
  </si>
  <si>
    <t>2) HCLK를 APB1 Prescaler로 나눠서 PCLK1을 계산하고, APB1 Prescaler value에 따라 자동으로 설정되는 APB1 Timer scaler에 의해 APB1 Timer clock이 계산된다.</t>
    <phoneticPr fontId="1" type="noConversion"/>
  </si>
  <si>
    <t xml:space="preserve">   APB1 Timer clock이 Timer의 input clock이 된다.</t>
    <phoneticPr fontId="1" type="noConversion"/>
  </si>
  <si>
    <t>APB1 Prescaler에 의해 자동 설정되는 항목으로 cube로 source 생성시 변경되는 부분이 없는 항목임</t>
    <phoneticPr fontId="1" type="noConversion"/>
  </si>
  <si>
    <t>3) Timer의 counter clock을 설정하는 부분으로 TIM counter clock를 결정하고 이에 맞는 Prescaler 값을 찾아 설정한다.</t>
    <phoneticPr fontId="1" type="noConversion"/>
  </si>
  <si>
    <t>4) Timer의 ouput clock을 설정하는 부분으로 위의 TIM output clock를 결정하고 이값으로 TIM counter clock을 나눠서 그에 맞는 Period 값을 계산하여 설정한다.</t>
    <phoneticPr fontId="1" type="noConversion"/>
  </si>
  <si>
    <t>TIMER Clock Set-up</t>
    <phoneticPr fontId="1" type="noConversion"/>
  </si>
  <si>
    <t>Period(ARR)</t>
    <phoneticPr fontId="1" type="noConversion"/>
  </si>
  <si>
    <t>TIM output clock_min</t>
    <phoneticPr fontId="1" type="noConversion"/>
  </si>
  <si>
    <t>Period가 Max 65535일때 TIM output clock frequency</t>
    <phoneticPr fontId="1" type="noConversion"/>
  </si>
  <si>
    <t>TIM output clock_max</t>
    <phoneticPr fontId="1" type="noConversion"/>
  </si>
  <si>
    <t>Period가 Min 0일때 TIM output clock frequency -&gt; TIM counter clock과 동일함</t>
    <phoneticPr fontId="1" type="noConversion"/>
  </si>
  <si>
    <t>Period(ARR) x duty / 100</t>
    <phoneticPr fontId="1" type="noConversion"/>
  </si>
  <si>
    <t>code 위치 : main.c의 void SystemClock_Config(void)에서 설정함</t>
    <phoneticPr fontId="1" type="noConversion"/>
  </si>
  <si>
    <t>code 위치 : tim.c의 void MX_TIM1_Init(void)에서 설정함</t>
    <phoneticPr fontId="1" type="noConversion"/>
  </si>
  <si>
    <t>test</t>
    <phoneticPr fontId="1" type="noConversion"/>
  </si>
  <si>
    <t>TIM3</t>
    <phoneticPr fontId="1" type="noConversion"/>
  </si>
  <si>
    <t>APB1 Timer clock</t>
    <phoneticPr fontId="1" type="noConversion"/>
  </si>
  <si>
    <t>(APB1 Timer clock / TIM2 counter clock) - 1</t>
    <phoneticPr fontId="1" type="noConversion"/>
  </si>
  <si>
    <t>(TIM counter clock / TIM2 output clock) - 1</t>
    <phoneticPr fontId="1" type="noConversion"/>
  </si>
  <si>
    <t>HCLK / APB1 prescaler</t>
    <phoneticPr fontId="1" type="noConversion"/>
  </si>
  <si>
    <t>PCLK1 x 1</t>
    <phoneticPr fontId="1" type="noConversion"/>
  </si>
  <si>
    <t>TIM clock</t>
    <phoneticPr fontId="1" type="noConversion"/>
  </si>
  <si>
    <t>TIM counter clock</t>
    <phoneticPr fontId="1" type="noConversion"/>
  </si>
  <si>
    <t>(TIM clock /TIM counter clock) - 1</t>
    <phoneticPr fontId="1" type="noConversion"/>
  </si>
  <si>
    <t>(TIM counter clock / TIM output clock) - 1</t>
    <phoneticPr fontId="1" type="noConversion"/>
  </si>
  <si>
    <t>Plasma_Gen_V1.0_20171227.ioc</t>
    <phoneticPr fontId="1" type="noConversion"/>
  </si>
  <si>
    <t>GPIO_MODE_ANALOG</t>
    <phoneticPr fontId="1" type="noConversion"/>
  </si>
  <si>
    <t>GPIO_NOPULL</t>
    <phoneticPr fontId="1" type="noConversion"/>
  </si>
  <si>
    <t>No-PULL</t>
    <phoneticPr fontId="1" type="noConversion"/>
  </si>
  <si>
    <t>3.3V</t>
    <phoneticPr fontId="1" type="noConversion"/>
  </si>
  <si>
    <t>AGND</t>
    <phoneticPr fontId="1" type="noConversion"/>
  </si>
  <si>
    <t>ADCINA0</t>
    <phoneticPr fontId="1" type="noConversion"/>
  </si>
  <si>
    <t>ADCINA1</t>
    <phoneticPr fontId="1" type="noConversion"/>
  </si>
  <si>
    <t>ADCINA2</t>
    <phoneticPr fontId="1" type="noConversion"/>
  </si>
  <si>
    <t>ADCINA3</t>
    <phoneticPr fontId="1" type="noConversion"/>
  </si>
  <si>
    <t>ADCINA4</t>
  </si>
  <si>
    <t>ADCINA6</t>
  </si>
  <si>
    <t>ADCINA5</t>
  </si>
  <si>
    <t>ADCINA7</t>
  </si>
  <si>
    <t>ADCINB0</t>
    <phoneticPr fontId="1" type="noConversion"/>
  </si>
  <si>
    <t>ADCINB1</t>
    <phoneticPr fontId="1" type="noConversion"/>
  </si>
  <si>
    <t>ADCINB2</t>
    <phoneticPr fontId="1" type="noConversion"/>
  </si>
  <si>
    <t>ADCINB3</t>
    <phoneticPr fontId="1" type="noConversion"/>
  </si>
  <si>
    <t>ADCINB4</t>
  </si>
  <si>
    <t>ADCINB6</t>
  </si>
  <si>
    <t>ADCINB5</t>
  </si>
  <si>
    <t>ADCINB7</t>
  </si>
  <si>
    <t>5V</t>
    <phoneticPr fontId="1" type="noConversion"/>
  </si>
  <si>
    <t>GND</t>
    <phoneticPr fontId="1" type="noConversion"/>
  </si>
  <si>
    <t>G20</t>
    <phoneticPr fontId="1" type="noConversion"/>
  </si>
  <si>
    <t>G21</t>
    <phoneticPr fontId="1" type="noConversion"/>
  </si>
  <si>
    <t>G34</t>
    <phoneticPr fontId="1" type="noConversion"/>
  </si>
  <si>
    <t>G16</t>
    <phoneticPr fontId="1" type="noConversion"/>
  </si>
  <si>
    <t>G18</t>
    <phoneticPr fontId="1" type="noConversion"/>
  </si>
  <si>
    <t>G29</t>
    <phoneticPr fontId="1" type="noConversion"/>
  </si>
  <si>
    <t>G31</t>
    <phoneticPr fontId="1" type="noConversion"/>
  </si>
  <si>
    <t>G12</t>
    <phoneticPr fontId="1" type="noConversion"/>
  </si>
  <si>
    <t>G14</t>
    <phoneticPr fontId="1" type="noConversion"/>
  </si>
  <si>
    <t>G32</t>
    <phoneticPr fontId="1" type="noConversion"/>
  </si>
  <si>
    <t>G17</t>
    <phoneticPr fontId="1" type="noConversion"/>
  </si>
  <si>
    <t>G19</t>
    <phoneticPr fontId="1" type="noConversion"/>
  </si>
  <si>
    <t>G28</t>
    <phoneticPr fontId="1" type="noConversion"/>
  </si>
  <si>
    <t>G30</t>
    <phoneticPr fontId="1" type="noConversion"/>
  </si>
  <si>
    <t>G13</t>
    <phoneticPr fontId="1" type="noConversion"/>
  </si>
  <si>
    <t>G15</t>
    <phoneticPr fontId="1" type="noConversion"/>
  </si>
  <si>
    <t>G33</t>
    <phoneticPr fontId="1" type="noConversion"/>
  </si>
  <si>
    <t>CN9100</t>
    <phoneticPr fontId="1" type="noConversion"/>
  </si>
  <si>
    <t>CN9200</t>
    <phoneticPr fontId="1" type="noConversion"/>
  </si>
  <si>
    <t>G4</t>
    <phoneticPr fontId="1" type="noConversion"/>
  </si>
  <si>
    <t>G0</t>
    <phoneticPr fontId="1" type="noConversion"/>
  </si>
  <si>
    <t>G2</t>
    <phoneticPr fontId="1" type="noConversion"/>
  </si>
  <si>
    <t>G1</t>
    <phoneticPr fontId="1" type="noConversion"/>
  </si>
  <si>
    <t>G3</t>
    <phoneticPr fontId="1" type="noConversion"/>
  </si>
  <si>
    <t>G5</t>
    <phoneticPr fontId="1" type="noConversion"/>
  </si>
  <si>
    <t>G22</t>
    <phoneticPr fontId="1" type="noConversion"/>
  </si>
  <si>
    <t>G6</t>
    <phoneticPr fontId="1" type="noConversion"/>
  </si>
  <si>
    <t>G8</t>
    <phoneticPr fontId="1" type="noConversion"/>
  </si>
  <si>
    <t>G10</t>
    <phoneticPr fontId="1" type="noConversion"/>
  </si>
  <si>
    <t>G24</t>
    <phoneticPr fontId="1" type="noConversion"/>
  </si>
  <si>
    <t>G26</t>
    <phoneticPr fontId="1" type="noConversion"/>
  </si>
  <si>
    <t>G7</t>
    <phoneticPr fontId="1" type="noConversion"/>
  </si>
  <si>
    <t>X1_XCLKIN</t>
    <phoneticPr fontId="1" type="noConversion"/>
  </si>
  <si>
    <t>XCLKOUT</t>
    <phoneticPr fontId="1" type="noConversion"/>
  </si>
  <si>
    <t>G23</t>
    <phoneticPr fontId="1" type="noConversion"/>
  </si>
  <si>
    <t>G25</t>
    <phoneticPr fontId="1" type="noConversion"/>
  </si>
  <si>
    <t>G27</t>
    <phoneticPr fontId="1" type="noConversion"/>
  </si>
  <si>
    <t>/XRS</t>
    <phoneticPr fontId="1" type="noConversion"/>
  </si>
  <si>
    <t>MCU</t>
    <phoneticPr fontId="1" type="noConversion"/>
  </si>
  <si>
    <t>-</t>
    <phoneticPr fontId="1" type="noConversion"/>
  </si>
  <si>
    <t>ADCA0</t>
    <phoneticPr fontId="1" type="noConversion"/>
  </si>
  <si>
    <t>ADCA2</t>
    <phoneticPr fontId="1" type="noConversion"/>
  </si>
  <si>
    <t>ADCA4</t>
    <phoneticPr fontId="1" type="noConversion"/>
  </si>
  <si>
    <t>4.7K PULLUP</t>
    <phoneticPr fontId="1" type="noConversion"/>
  </si>
  <si>
    <t>PWM1A</t>
    <phoneticPr fontId="1" type="noConversion"/>
  </si>
  <si>
    <t>PWM1B</t>
    <phoneticPr fontId="1" type="noConversion"/>
  </si>
  <si>
    <t>USART1_TX</t>
    <phoneticPr fontId="1" type="noConversion"/>
  </si>
  <si>
    <t>USART1_RX</t>
    <phoneticPr fontId="1" type="noConversion"/>
  </si>
  <si>
    <t>OP_OUT</t>
    <phoneticPr fontId="1" type="noConversion"/>
  </si>
  <si>
    <t>OP_IN+</t>
    <phoneticPr fontId="1" type="noConversion"/>
  </si>
  <si>
    <t>G0/EPWM1A</t>
    <phoneticPr fontId="1" type="noConversion"/>
  </si>
  <si>
    <t>G1/EPWM1B</t>
    <phoneticPr fontId="1" type="noConversion"/>
  </si>
  <si>
    <t>G9/SCITXB</t>
    <phoneticPr fontId="1" type="noConversion"/>
  </si>
  <si>
    <t>G11/SCIRXB</t>
    <phoneticPr fontId="1" type="noConversion"/>
  </si>
  <si>
    <t>PIN</t>
    <phoneticPr fontId="1" type="noConversion"/>
  </si>
  <si>
    <t>PWM+</t>
    <phoneticPr fontId="1" type="noConversion"/>
  </si>
  <si>
    <t>PWM-</t>
    <phoneticPr fontId="1" type="noConversion"/>
  </si>
  <si>
    <t>SCITXB</t>
    <phoneticPr fontId="1" type="noConversion"/>
  </si>
  <si>
    <t>SCIRXB</t>
    <phoneticPr fontId="1" type="noConversion"/>
  </si>
  <si>
    <t>Function</t>
    <phoneticPr fontId="1" type="noConversion"/>
  </si>
  <si>
    <t>-</t>
    <phoneticPr fontId="1" type="noConversion"/>
  </si>
  <si>
    <t>32.768KHz</t>
    <phoneticPr fontId="1" type="noConversion"/>
  </si>
  <si>
    <t>8.0MHz</t>
    <phoneticPr fontId="1" type="noConversion"/>
  </si>
  <si>
    <t>Plasma On</t>
    <phoneticPr fontId="1" type="noConversion"/>
  </si>
  <si>
    <t>Main MCU</t>
    <phoneticPr fontId="1" type="noConversion"/>
  </si>
  <si>
    <t>Control MCU</t>
    <phoneticPr fontId="1" type="noConversion"/>
  </si>
  <si>
    <t>AD0_MFC0</t>
    <phoneticPr fontId="1" type="noConversion"/>
  </si>
  <si>
    <t>AD2_MFC2</t>
    <phoneticPr fontId="1" type="noConversion"/>
  </si>
  <si>
    <t>AD4_PIRANI</t>
    <phoneticPr fontId="1" type="noConversion"/>
  </si>
  <si>
    <t>AD6</t>
    <phoneticPr fontId="1" type="noConversion"/>
  </si>
  <si>
    <t>IN6</t>
    <phoneticPr fontId="1" type="noConversion"/>
  </si>
  <si>
    <t>IN7</t>
    <phoneticPr fontId="1" type="noConversion"/>
  </si>
  <si>
    <t>AGND</t>
    <phoneticPr fontId="1" type="noConversion"/>
  </si>
  <si>
    <t>Jumper</t>
    <phoneticPr fontId="1" type="noConversion"/>
  </si>
  <si>
    <t>AD1_MFC1</t>
    <phoneticPr fontId="1" type="noConversion"/>
  </si>
  <si>
    <t>AD3_MFC3</t>
    <phoneticPr fontId="1" type="noConversion"/>
  </si>
  <si>
    <t>AD5</t>
    <phoneticPr fontId="1" type="noConversion"/>
  </si>
  <si>
    <t>AD7</t>
    <phoneticPr fontId="1" type="noConversion"/>
  </si>
  <si>
    <t>IN0_START</t>
    <phoneticPr fontId="1" type="noConversion"/>
  </si>
  <si>
    <t>IN1_STOP</t>
    <phoneticPr fontId="1" type="noConversion"/>
  </si>
  <si>
    <t>IN2</t>
    <phoneticPr fontId="1" type="noConversion"/>
  </si>
  <si>
    <t>IN3</t>
    <phoneticPr fontId="1" type="noConversion"/>
  </si>
  <si>
    <t>IN4</t>
    <phoneticPr fontId="1" type="noConversion"/>
  </si>
  <si>
    <t>IN5</t>
    <phoneticPr fontId="1" type="noConversion"/>
  </si>
  <si>
    <t>SPIB_CS0</t>
    <phoneticPr fontId="1" type="noConversion"/>
  </si>
  <si>
    <t>SPIB_CS1</t>
    <phoneticPr fontId="1" type="noConversion"/>
  </si>
  <si>
    <t>SPIB_CS2</t>
    <phoneticPr fontId="1" type="noConversion"/>
  </si>
  <si>
    <t>OUT0_GV0</t>
    <phoneticPr fontId="1" type="noConversion"/>
  </si>
  <si>
    <t>OUT1_GV1</t>
    <phoneticPr fontId="1" type="noConversion"/>
  </si>
  <si>
    <t>OUT2_GV2</t>
    <phoneticPr fontId="1" type="noConversion"/>
  </si>
  <si>
    <t>OUT3_GV3</t>
    <phoneticPr fontId="1" type="noConversion"/>
  </si>
  <si>
    <t>OUT4_PUMPV1</t>
    <phoneticPr fontId="1" type="noConversion"/>
  </si>
  <si>
    <t>OUT5_PUMPV2</t>
    <phoneticPr fontId="1" type="noConversion"/>
  </si>
  <si>
    <t>OUT6_PURGEV</t>
    <phoneticPr fontId="1" type="noConversion"/>
  </si>
  <si>
    <t>OUT7_VENTV</t>
    <phoneticPr fontId="1" type="noConversion"/>
  </si>
  <si>
    <t>OUT8_LED_START</t>
    <phoneticPr fontId="1" type="noConversion"/>
  </si>
  <si>
    <t>OUT9_LED_STOP</t>
    <phoneticPr fontId="1" type="noConversion"/>
  </si>
  <si>
    <t>OUT10</t>
    <phoneticPr fontId="1" type="noConversion"/>
  </si>
  <si>
    <t>OUT11</t>
    <phoneticPr fontId="1" type="noConversion"/>
  </si>
  <si>
    <t>OUT12</t>
    <phoneticPr fontId="1" type="noConversion"/>
  </si>
  <si>
    <t>SPIB_CS3</t>
    <phoneticPr fontId="1" type="noConversion"/>
  </si>
  <si>
    <t>SCIB_TX</t>
    <phoneticPr fontId="1" type="noConversion"/>
  </si>
  <si>
    <t>SCIB_RX</t>
    <phoneticPr fontId="1" type="noConversion"/>
  </si>
  <si>
    <t>SPIB_SIMO</t>
    <phoneticPr fontId="1" type="noConversion"/>
  </si>
  <si>
    <t>SPIB_CLK</t>
    <phoneticPr fontId="1" type="noConversion"/>
  </si>
  <si>
    <t>OUT13</t>
    <phoneticPr fontId="1" type="noConversion"/>
  </si>
  <si>
    <t>OUT14</t>
    <phoneticPr fontId="1" type="noConversion"/>
  </si>
  <si>
    <t>OUT15</t>
    <phoneticPr fontId="1" type="noConversion"/>
  </si>
  <si>
    <t>ADC</t>
    <phoneticPr fontId="1" type="noConversion"/>
  </si>
  <si>
    <t>GPIO_IN</t>
    <phoneticPr fontId="1" type="noConversion"/>
  </si>
  <si>
    <t>GPIO_OUT</t>
    <phoneticPr fontId="1" type="noConversion"/>
  </si>
  <si>
    <t>SPI</t>
    <phoneticPr fontId="1" type="noConversion"/>
  </si>
  <si>
    <t>Plasma LF Gen V1.0</t>
    <phoneticPr fontId="1" type="noConversion"/>
  </si>
  <si>
    <t>SPI1_SCK, EVENTOUT</t>
    <phoneticPr fontId="1" type="noConversion"/>
  </si>
  <si>
    <t>I/O</t>
    <phoneticPr fontId="1" type="noConversion"/>
  </si>
  <si>
    <t>S</t>
    <phoneticPr fontId="1" type="noConversion"/>
  </si>
  <si>
    <t>TC</t>
    <phoneticPr fontId="1" type="noConversion"/>
  </si>
  <si>
    <t>FT</t>
    <phoneticPr fontId="1" type="noConversion"/>
  </si>
  <si>
    <t>RST</t>
    <phoneticPr fontId="1" type="noConversion"/>
  </si>
  <si>
    <t>TTa</t>
    <phoneticPr fontId="1" type="noConversion"/>
  </si>
  <si>
    <t>S</t>
    <phoneticPr fontId="1" type="noConversion"/>
  </si>
  <si>
    <t>FTf</t>
    <phoneticPr fontId="1" type="noConversion"/>
  </si>
  <si>
    <t>B</t>
    <phoneticPr fontId="1" type="noConversion"/>
  </si>
  <si>
    <t>GPIO_EXTI13_Rising&amp;Falling</t>
    <phoneticPr fontId="1" type="noConversion"/>
  </si>
  <si>
    <t>GPIO_EXTI12_Rising&amp;Falling</t>
    <phoneticPr fontId="1" type="noConversion"/>
  </si>
  <si>
    <t>PULL-UP</t>
    <phoneticPr fontId="3" type="noConversion"/>
  </si>
  <si>
    <t>TIM Clock</t>
    <phoneticPr fontId="1" type="noConversion"/>
  </si>
  <si>
    <t>HCLK / APB1 prescaler</t>
    <phoneticPr fontId="1" type="noConversion"/>
  </si>
  <si>
    <t>TIM clock</t>
    <phoneticPr fontId="1" type="noConversion"/>
  </si>
  <si>
    <t>(TIM clock /TIM counter clock) - 1</t>
    <phoneticPr fontId="1" type="noConversion"/>
  </si>
  <si>
    <t>TIM output clock</t>
    <phoneticPr fontId="1" type="noConversion"/>
  </si>
  <si>
    <t>period (ARR)</t>
    <phoneticPr fontId="1" type="noConversion"/>
  </si>
  <si>
    <t>(TIM counter clock / TIM output clock) - 1</t>
    <phoneticPr fontId="1" type="noConversion"/>
  </si>
  <si>
    <t>Duty</t>
    <phoneticPr fontId="1" type="noConversion"/>
  </si>
  <si>
    <t>Pulse</t>
    <phoneticPr fontId="1" type="noConversion"/>
  </si>
  <si>
    <t>TIM output Clock T</t>
    <phoneticPr fontId="1" type="noConversion"/>
  </si>
  <si>
    <t>Cube</t>
    <phoneticPr fontId="1" type="noConversion"/>
  </si>
  <si>
    <t>Pipette V1.0</t>
    <phoneticPr fontId="1" type="noConversion"/>
  </si>
  <si>
    <t>Function</t>
    <phoneticPr fontId="1" type="noConversion"/>
  </si>
  <si>
    <t>GPIO</t>
    <phoneticPr fontId="1" type="noConversion"/>
  </si>
  <si>
    <t>Off-page</t>
    <phoneticPr fontId="1" type="noConversion"/>
  </si>
  <si>
    <t>Active</t>
    <phoneticPr fontId="1" type="noConversion"/>
  </si>
  <si>
    <t>Other</t>
    <phoneticPr fontId="1" type="noConversion"/>
  </si>
  <si>
    <t>Comment</t>
    <phoneticPr fontId="1" type="noConversion"/>
  </si>
  <si>
    <t>GPIO_MODE_ANALOG</t>
    <phoneticPr fontId="1" type="noConversion"/>
  </si>
  <si>
    <t>GPIO_NOPULL</t>
    <phoneticPr fontId="1" type="noConversion"/>
  </si>
  <si>
    <t>GPIO_MODE_ANALOG</t>
    <phoneticPr fontId="1" type="noConversion"/>
  </si>
  <si>
    <t>GPIO_NOPULL</t>
    <phoneticPr fontId="1" type="noConversion"/>
  </si>
  <si>
    <t>NRST</t>
    <phoneticPr fontId="1" type="noConversion"/>
  </si>
  <si>
    <t>Device Reset</t>
    <phoneticPr fontId="1" type="noConversion"/>
  </si>
  <si>
    <t>LOW</t>
    <phoneticPr fontId="1" type="noConversion"/>
  </si>
  <si>
    <t>GPIO_EXTI0_Rising/Falling</t>
    <phoneticPr fontId="1" type="noConversion"/>
  </si>
  <si>
    <t>No-PULL</t>
    <phoneticPr fontId="3" type="noConversion"/>
  </si>
  <si>
    <t>GND_JACK</t>
    <phoneticPr fontId="1" type="noConversion"/>
  </si>
  <si>
    <t>GND Jack detect</t>
    <phoneticPr fontId="1" type="noConversion"/>
  </si>
  <si>
    <t>HIGH</t>
    <phoneticPr fontId="1" type="noConversion"/>
  </si>
  <si>
    <t>Low 상태에서 High detect시 GND JACK 인식</t>
    <phoneticPr fontId="1" type="noConversion"/>
  </si>
  <si>
    <t>GPIO_OUT</t>
    <phoneticPr fontId="1" type="noConversion"/>
  </si>
  <si>
    <t>STA_LED_B</t>
    <phoneticPr fontId="1" type="noConversion"/>
  </si>
  <si>
    <t>POWER LED-Blue</t>
    <phoneticPr fontId="1" type="noConversion"/>
  </si>
  <si>
    <t>STA_LED_G</t>
    <phoneticPr fontId="1" type="noConversion"/>
  </si>
  <si>
    <t>POWER LED-Green</t>
    <phoneticPr fontId="1" type="noConversion"/>
  </si>
  <si>
    <t>STA_LED_R</t>
    <phoneticPr fontId="1" type="noConversion"/>
  </si>
  <si>
    <t>POWER LED-Red</t>
    <phoneticPr fontId="1" type="noConversion"/>
  </si>
  <si>
    <t>GPIO_IN</t>
    <phoneticPr fontId="1" type="noConversion"/>
  </si>
  <si>
    <t>HW_ID0</t>
    <phoneticPr fontId="1" type="noConversion"/>
  </si>
  <si>
    <t>HW Version</t>
    <phoneticPr fontId="1" type="noConversion"/>
  </si>
  <si>
    <t>Open</t>
    <phoneticPr fontId="1" type="noConversion"/>
  </si>
  <si>
    <t>HW_ID1</t>
    <phoneticPr fontId="1" type="noConversion"/>
  </si>
  <si>
    <t>ADC_IN7</t>
    <phoneticPr fontId="1" type="noConversion"/>
  </si>
  <si>
    <t>BAT_ADC</t>
    <phoneticPr fontId="1" type="noConversion"/>
  </si>
  <si>
    <t>Battery</t>
    <phoneticPr fontId="1" type="noConversion"/>
  </si>
  <si>
    <t>ADC_IN14</t>
    <phoneticPr fontId="1" type="noConversion"/>
  </si>
  <si>
    <t>BATT_THERM</t>
    <phoneticPr fontId="1" type="noConversion"/>
  </si>
  <si>
    <t>GPIO_EXTI5_Rising</t>
    <phoneticPr fontId="1" type="noConversion"/>
  </si>
  <si>
    <t>KEY_PWR</t>
    <phoneticPr fontId="1" type="noConversion"/>
  </si>
  <si>
    <t>Power On key</t>
    <phoneticPr fontId="1" type="noConversion"/>
  </si>
  <si>
    <t>Floating 상태에서 High input시 동작</t>
    <phoneticPr fontId="1" type="noConversion"/>
  </si>
  <si>
    <t>PW_CTRL</t>
    <phoneticPr fontId="1" type="noConversion"/>
  </si>
  <si>
    <t>PS_HOLD</t>
    <phoneticPr fontId="1" type="noConversion"/>
  </si>
  <si>
    <t>CHG_STA</t>
    <phoneticPr fontId="1" type="noConversion"/>
  </si>
  <si>
    <t>Charger</t>
    <phoneticPr fontId="1" type="noConversion"/>
  </si>
  <si>
    <t>ADC_IN9</t>
    <phoneticPr fontId="1" type="noConversion"/>
  </si>
  <si>
    <t>PULL-DOWN</t>
    <phoneticPr fontId="3" type="noConversion"/>
  </si>
  <si>
    <t>CHG_CTRL</t>
    <phoneticPr fontId="1" type="noConversion"/>
  </si>
  <si>
    <t>Battery Temp over시 High</t>
    <phoneticPr fontId="1" type="noConversion"/>
  </si>
  <si>
    <t>GAS_EN</t>
    <phoneticPr fontId="1" type="noConversion"/>
  </si>
  <si>
    <t>Gas S/V On Signal</t>
    <phoneticPr fontId="1" type="noConversion"/>
  </si>
  <si>
    <t>LED_HIGH</t>
    <phoneticPr fontId="1" type="noConversion"/>
  </si>
  <si>
    <t>Plsma Level High</t>
    <phoneticPr fontId="1" type="noConversion"/>
  </si>
  <si>
    <t>LED_MED</t>
    <phoneticPr fontId="1" type="noConversion"/>
  </si>
  <si>
    <t>Plsma Level Middle</t>
    <phoneticPr fontId="1" type="noConversion"/>
  </si>
  <si>
    <t>LED_LOW</t>
    <phoneticPr fontId="1" type="noConversion"/>
  </si>
  <si>
    <t>Plsma Level Low</t>
    <phoneticPr fontId="1" type="noConversion"/>
  </si>
  <si>
    <t>GPIO_EXTI7_Rising/Falling</t>
    <phoneticPr fontId="1" type="noConversion"/>
  </si>
  <si>
    <t>USB_DET</t>
    <phoneticPr fontId="1" type="noConversion"/>
  </si>
  <si>
    <t>USB</t>
    <phoneticPr fontId="1" type="noConversion"/>
  </si>
  <si>
    <t>TIM1_CH1</t>
    <phoneticPr fontId="1" type="noConversion"/>
  </si>
  <si>
    <t>No-PULL</t>
    <phoneticPr fontId="1" type="noConversion"/>
  </si>
  <si>
    <t>PULSE_OUT1</t>
    <phoneticPr fontId="1" type="noConversion"/>
  </si>
  <si>
    <t>Plasma</t>
    <phoneticPr fontId="1" type="noConversion"/>
  </si>
  <si>
    <t>USART1_TX</t>
    <phoneticPr fontId="1" type="noConversion"/>
  </si>
  <si>
    <t>n/a</t>
    <phoneticPr fontId="1" type="noConversion"/>
  </si>
  <si>
    <t>RS-232 external interface</t>
    <phoneticPr fontId="1" type="noConversion"/>
  </si>
  <si>
    <t>DATA</t>
    <phoneticPr fontId="1" type="noConversion"/>
  </si>
  <si>
    <t>USART1_RX</t>
    <phoneticPr fontId="1" type="noConversion"/>
  </si>
  <si>
    <t>TIM1_CH4</t>
    <phoneticPr fontId="1" type="noConversion"/>
  </si>
  <si>
    <t>PULSE_OUT2</t>
    <phoneticPr fontId="1" type="noConversion"/>
  </si>
  <si>
    <t>EN_+8V</t>
    <phoneticPr fontId="1" type="noConversion"/>
  </si>
  <si>
    <t>Boost</t>
    <phoneticPr fontId="1" type="noConversion"/>
  </si>
  <si>
    <t>SYS_SWDIO</t>
    <phoneticPr fontId="1" type="noConversion"/>
  </si>
  <si>
    <t>SW Download</t>
    <phoneticPr fontId="1" type="noConversion"/>
  </si>
  <si>
    <t>SYS_SWCLK</t>
    <phoneticPr fontId="1" type="noConversion"/>
  </si>
  <si>
    <t>CLK</t>
    <phoneticPr fontId="1" type="noConversion"/>
  </si>
  <si>
    <t>USB_ID</t>
    <phoneticPr fontId="1" type="noConversion"/>
  </si>
  <si>
    <t>GPIO_EXTI15_Falling</t>
    <phoneticPr fontId="1" type="noConversion"/>
  </si>
  <si>
    <t>RS-232를 USB CON으로 사용시 기능 지원 예정</t>
    <phoneticPr fontId="1" type="noConversion"/>
  </si>
  <si>
    <t>GPIO_EXTI4_Falling</t>
    <phoneticPr fontId="1" type="noConversion"/>
  </si>
  <si>
    <t>PULL-UP</t>
    <phoneticPr fontId="3" type="noConversion"/>
  </si>
  <si>
    <t>KEY_DOWN</t>
    <phoneticPr fontId="1" type="noConversion"/>
  </si>
  <si>
    <t>Plasma Level control</t>
    <phoneticPr fontId="1" type="noConversion"/>
  </si>
  <si>
    <t>Normal High에서 Key input시 Low Active</t>
    <phoneticPr fontId="1" type="noConversion"/>
  </si>
  <si>
    <t>GPIO_EXTI6_Falling</t>
    <phoneticPr fontId="1" type="noConversion"/>
  </si>
  <si>
    <t>KEY_UP</t>
    <phoneticPr fontId="1" type="noConversion"/>
  </si>
  <si>
    <t>GND</t>
    <phoneticPr fontId="1" type="noConversion"/>
  </si>
  <si>
    <t>OP_LED</t>
    <phoneticPr fontId="1" type="noConversion"/>
  </si>
  <si>
    <t>Plasma On</t>
    <phoneticPr fontId="1" type="noConversion"/>
  </si>
  <si>
    <t>TIM16_CH1</t>
    <phoneticPr fontId="1" type="noConversion"/>
  </si>
  <si>
    <t>KEY_OP Input시 상태 변경</t>
    <phoneticPr fontId="1" type="noConversion"/>
  </si>
  <si>
    <t>GPIO_EXTI9_Falling</t>
    <phoneticPr fontId="1" type="noConversion"/>
  </si>
  <si>
    <t>KEY_OP</t>
    <phoneticPr fontId="1" type="noConversion"/>
  </si>
  <si>
    <t>J1</t>
    <phoneticPr fontId="1" type="noConversion"/>
  </si>
  <si>
    <t>Target VCC</t>
    <phoneticPr fontId="1" type="noConversion"/>
  </si>
  <si>
    <t>SWD</t>
    <phoneticPr fontId="1" type="noConversion"/>
  </si>
  <si>
    <t>JTAG TRST</t>
    <phoneticPr fontId="1" type="noConversion"/>
  </si>
  <si>
    <t>GND(2)</t>
    <phoneticPr fontId="1" type="noConversion"/>
  </si>
  <si>
    <t>GND</t>
    <phoneticPr fontId="1" type="noConversion"/>
  </si>
  <si>
    <t>GND(3)</t>
    <phoneticPr fontId="1" type="noConversion"/>
  </si>
  <si>
    <t>JTAG TDO</t>
    <phoneticPr fontId="1" type="noConversion"/>
  </si>
  <si>
    <t>JTAG TMS, SW IO</t>
    <phoneticPr fontId="1" type="noConversion"/>
  </si>
  <si>
    <t>SWDIO</t>
    <phoneticPr fontId="1" type="noConversion"/>
  </si>
  <si>
    <t>GND(2) : Noise reduction용 GND</t>
    <phoneticPr fontId="1" type="noConversion"/>
  </si>
  <si>
    <t>GND(3) : Power GND</t>
    <phoneticPr fontId="1" type="noConversion"/>
  </si>
  <si>
    <t>JTAG TCK, SW CLK</t>
    <phoneticPr fontId="1" type="noConversion"/>
  </si>
  <si>
    <t>SWCLK</t>
    <phoneticPr fontId="1" type="noConversion"/>
  </si>
  <si>
    <t>NC</t>
    <phoneticPr fontId="1" type="noConversion"/>
  </si>
  <si>
    <t>JTAG TDI, SWO</t>
    <phoneticPr fontId="1" type="noConversion"/>
  </si>
  <si>
    <t>TRACESWO(4)</t>
    <phoneticPr fontId="1" type="noConversion"/>
  </si>
  <si>
    <t>NRST</t>
    <phoneticPr fontId="1" type="noConversion"/>
  </si>
  <si>
    <t>VDD (3.3V)(5)</t>
    <phoneticPr fontId="1" type="noConversion"/>
  </si>
  <si>
    <t>Funtion</t>
    <phoneticPr fontId="1" type="noConversion"/>
  </si>
  <si>
    <t>ST_LINK/V2</t>
    <phoneticPr fontId="1" type="noConversion"/>
  </si>
  <si>
    <t>LF_GEN V1.0</t>
    <phoneticPr fontId="1" type="noConversion"/>
  </si>
  <si>
    <t>Off-page</t>
    <phoneticPr fontId="1" type="noConversion"/>
  </si>
  <si>
    <t>VCC</t>
    <phoneticPr fontId="1" type="noConversion"/>
  </si>
  <si>
    <t>+3.3C</t>
    <phoneticPr fontId="1" type="noConversion"/>
  </si>
  <si>
    <t>SYS_SWDIO</t>
    <phoneticPr fontId="1" type="noConversion"/>
  </si>
  <si>
    <t>SYS_SWCLK</t>
    <phoneticPr fontId="1" type="noConversion"/>
  </si>
  <si>
    <t>TRACESWO : Optional: for Serial Wire Viewer (SWV) trace</t>
    <phoneticPr fontId="1" type="noConversion"/>
  </si>
  <si>
    <t>Target VCC : Board의 VCC를 ST-LINK/V2와 연결한다.</t>
    <phoneticPr fontId="1" type="noConversion"/>
  </si>
  <si>
    <t>STM32F070RBT6</t>
    <phoneticPr fontId="1" type="noConversion"/>
  </si>
  <si>
    <t>SPI1_MISO, TIM3_CH1,
TIM1_BKIN, TIM16_CH1, 
EVENTOUT, USART3_CTS</t>
    <phoneticPr fontId="1" type="noConversion"/>
  </si>
  <si>
    <t>TIM3_CH1</t>
    <phoneticPr fontId="1" type="noConversion"/>
  </si>
  <si>
    <t>SPI1_MOSI, TIM3_CH2,
TIM14_CH1, TIM1_CH1N,
TIM17_CH1, EVENTOUT</t>
    <phoneticPr fontId="1" type="noConversion"/>
  </si>
  <si>
    <t>TIM3_CH2</t>
    <phoneticPr fontId="1" type="noConversion"/>
  </si>
  <si>
    <t>No-PULL</t>
    <phoneticPr fontId="3" type="noConversion"/>
  </si>
  <si>
    <t>TIM3_CH3, TIM1_CH2N,
EVENTOUT, USART3_CK</t>
    <phoneticPr fontId="1" type="noConversion"/>
  </si>
  <si>
    <t>Plasma Pulse 1</t>
    <phoneticPr fontId="1" type="noConversion"/>
  </si>
  <si>
    <t>RS-232</t>
    <phoneticPr fontId="1" type="noConversion"/>
  </si>
  <si>
    <t>Power On 시 무조건 ON</t>
    <phoneticPr fontId="1" type="noConversion"/>
  </si>
  <si>
    <t>Plasma On시 ON</t>
    <phoneticPr fontId="1" type="noConversion"/>
  </si>
  <si>
    <t>PLA_ON_LED</t>
    <phoneticPr fontId="1" type="noConversion"/>
  </si>
  <si>
    <t>PWR_LED</t>
    <phoneticPr fontId="1" type="noConversion"/>
  </si>
  <si>
    <t>기본은 GPIO_EXTI6으로 설정</t>
    <phoneticPr fontId="1" type="noConversion"/>
  </si>
  <si>
    <t>PW_IS_AD</t>
    <phoneticPr fontId="1" type="noConversion"/>
  </si>
  <si>
    <t>FET_T_AD</t>
    <phoneticPr fontId="1" type="noConversion"/>
  </si>
  <si>
    <t>FAN_PW_AD</t>
    <phoneticPr fontId="1" type="noConversion"/>
  </si>
  <si>
    <t>FW_CT_AD</t>
    <phoneticPr fontId="1" type="noConversion"/>
  </si>
  <si>
    <t>ADC_IN10</t>
    <phoneticPr fontId="1" type="noConversion"/>
  </si>
  <si>
    <t>VDC_IN_AD</t>
    <phoneticPr fontId="1" type="noConversion"/>
  </si>
  <si>
    <t>SPI2_SCK, USART3_TX</t>
    <phoneticPr fontId="1" type="noConversion"/>
  </si>
  <si>
    <t>I2C_SCL</t>
    <phoneticPr fontId="1" type="noConversion"/>
  </si>
  <si>
    <t>I2C_SDA</t>
    <phoneticPr fontId="1" type="noConversion"/>
  </si>
  <si>
    <t>DDS_RESET</t>
    <phoneticPr fontId="1" type="noConversion"/>
  </si>
  <si>
    <t>DDS_CLK</t>
    <phoneticPr fontId="1" type="noConversion"/>
  </si>
  <si>
    <t>DDS_DATA</t>
    <phoneticPr fontId="1" type="noConversion"/>
  </si>
  <si>
    <t>PULL-DOWN</t>
    <phoneticPr fontId="3" type="noConversion"/>
  </si>
  <si>
    <t>DDS_SLEEP</t>
    <phoneticPr fontId="1" type="noConversion"/>
  </si>
  <si>
    <t>DDS_FSYNC</t>
    <phoneticPr fontId="1" type="noConversion"/>
  </si>
  <si>
    <t>HIGH</t>
    <phoneticPr fontId="1" type="noConversion"/>
  </si>
  <si>
    <t>LOW</t>
    <phoneticPr fontId="1" type="noConversion"/>
  </si>
  <si>
    <t>DAC power down</t>
    <phoneticPr fontId="1" type="noConversion"/>
  </si>
  <si>
    <t>PB12_LIMIT_SW_A</t>
    <phoneticPr fontId="1" type="noConversion"/>
  </si>
  <si>
    <t>PB13_LIMIT_SW_B</t>
    <phoneticPr fontId="1" type="noConversion"/>
  </si>
  <si>
    <t>HIGH : interrupt
Low : normal State</t>
    <phoneticPr fontId="1" type="noConversion"/>
  </si>
  <si>
    <t>PB7_GPIO_ON</t>
    <phoneticPr fontId="1" type="noConversion"/>
  </si>
  <si>
    <t>PB6_BIAS_ON</t>
    <phoneticPr fontId="1" type="noConversion"/>
  </si>
  <si>
    <t>FAN_PWR</t>
  </si>
  <si>
    <t>PA6_FAN_PWR</t>
    <phoneticPr fontId="1" type="noConversion"/>
  </si>
  <si>
    <t>+3.3V</t>
    <phoneticPr fontId="1" type="noConversion"/>
  </si>
  <si>
    <t>32.768KHz</t>
    <phoneticPr fontId="1" type="noConversion"/>
  </si>
  <si>
    <t>8MHz</t>
    <phoneticPr fontId="1" type="noConversion"/>
  </si>
  <si>
    <t>NRST</t>
    <phoneticPr fontId="1" type="noConversion"/>
  </si>
  <si>
    <t>GND</t>
    <phoneticPr fontId="1" type="noConversion"/>
  </si>
  <si>
    <t>VDC_IN_AD</t>
    <phoneticPr fontId="1" type="noConversion"/>
  </si>
  <si>
    <t>FAN_PW_AD</t>
    <phoneticPr fontId="1" type="noConversion"/>
  </si>
  <si>
    <t>FW_CT_AD</t>
    <phoneticPr fontId="1" type="noConversion"/>
  </si>
  <si>
    <t>PULSE_OUT1</t>
  </si>
  <si>
    <t>USART1_TX</t>
  </si>
  <si>
    <t>USART1_RX</t>
  </si>
  <si>
    <t>PULSE_OUT2</t>
  </si>
  <si>
    <t>SYS_SWDIO</t>
  </si>
  <si>
    <t>SYS_SWCLK</t>
  </si>
  <si>
    <t>PLA_ON_LED</t>
  </si>
  <si>
    <t>RV_CT_AD</t>
    <phoneticPr fontId="1" type="noConversion"/>
  </si>
  <si>
    <t>I2C2_SCL</t>
    <phoneticPr fontId="1" type="noConversion"/>
  </si>
  <si>
    <t>I2C2_SDA</t>
    <phoneticPr fontId="1" type="noConversion"/>
  </si>
  <si>
    <t>DDS_CLK</t>
    <phoneticPr fontId="1" type="noConversion"/>
  </si>
  <si>
    <t>DDS_DATA</t>
    <phoneticPr fontId="1" type="noConversion"/>
  </si>
  <si>
    <t>DDS_SLEEP</t>
    <phoneticPr fontId="1" type="noConversion"/>
  </si>
  <si>
    <t>HIGH : Power Down</t>
    <phoneticPr fontId="1" type="noConversion"/>
  </si>
  <si>
    <t>HIGH : Reset</t>
    <phoneticPr fontId="1" type="noConversion"/>
  </si>
  <si>
    <t>DDS_RESET</t>
    <phoneticPr fontId="1" type="noConversion"/>
  </si>
  <si>
    <t>Low Active</t>
    <phoneticPr fontId="1" type="noConversion"/>
  </si>
  <si>
    <t>PULL-UP</t>
    <phoneticPr fontId="3" type="noConversion"/>
  </si>
  <si>
    <t>DDS_FSYNC</t>
    <phoneticPr fontId="1" type="noConversion"/>
  </si>
  <si>
    <t>GPIO_EXTI12</t>
    <phoneticPr fontId="1" type="noConversion"/>
  </si>
  <si>
    <t>GPIO_EXTI13</t>
    <phoneticPr fontId="1" type="noConversion"/>
  </si>
  <si>
    <t>PB12_LIMIT_SW_A</t>
    <phoneticPr fontId="1" type="noConversion"/>
  </si>
  <si>
    <t>PB13_LIMIT_SW_B</t>
    <phoneticPr fontId="1" type="noConversion"/>
  </si>
  <si>
    <t>JP_BIAS</t>
    <phoneticPr fontId="1" type="noConversion"/>
  </si>
  <si>
    <t>GPIO_IN</t>
    <phoneticPr fontId="1" type="noConversion"/>
  </si>
  <si>
    <t>COM_LED</t>
    <phoneticPr fontId="1" type="noConversion"/>
  </si>
  <si>
    <t>WDT_LED</t>
    <phoneticPr fontId="1" type="noConversion"/>
  </si>
  <si>
    <t>HIGH Active</t>
    <phoneticPr fontId="1" type="noConversion"/>
  </si>
  <si>
    <t>TIM16_CH1</t>
    <phoneticPr fontId="1" type="noConversion"/>
  </si>
  <si>
    <t>PA6_FAN_PWM</t>
    <phoneticPr fontId="1" type="noConversion"/>
  </si>
  <si>
    <t>TIM3_CH1</t>
    <phoneticPr fontId="1" type="noConversion"/>
  </si>
  <si>
    <t>PC7_PWR_ENA</t>
    <phoneticPr fontId="1" type="noConversion"/>
  </si>
  <si>
    <t>PC8_PRE_AMP_ENA</t>
    <phoneticPr fontId="1" type="noConversion"/>
  </si>
  <si>
    <t>+48 input Voltage monitor</t>
    <phoneticPr fontId="1" type="noConversion"/>
  </si>
  <si>
    <t>VDC_OUT_AD</t>
    <phoneticPr fontId="1" type="noConversion"/>
  </si>
  <si>
    <t>Under INPUT Voltage : 40V 이하
Over INPUT Voltage : 56V 이상</t>
    <phoneticPr fontId="1" type="noConversion"/>
  </si>
  <si>
    <t>Buck output Voltage monitor</t>
    <phoneticPr fontId="1" type="noConversion"/>
  </si>
  <si>
    <t>과전류 상태</t>
    <phoneticPr fontId="1" type="noConversion"/>
  </si>
  <si>
    <t>FAN 동작 상태</t>
    <phoneticPr fontId="1" type="noConversion"/>
  </si>
  <si>
    <t>Forward Power monitor</t>
    <phoneticPr fontId="1" type="noConversion"/>
  </si>
  <si>
    <t>Reflected Power monitor</t>
    <phoneticPr fontId="1" type="noConversion"/>
  </si>
  <si>
    <t>RF Transistor Over(65℃) temp 상태</t>
    <phoneticPr fontId="1" type="noConversion"/>
  </si>
  <si>
    <t>RF Temperature</t>
  </si>
  <si>
    <t>RF Cable detect error</t>
    <phoneticPr fontId="1" type="noConversion"/>
  </si>
  <si>
    <t>Case detect error</t>
    <phoneticPr fontId="1" type="noConversion"/>
  </si>
  <si>
    <t>50KHz</t>
  </si>
  <si>
    <t>LCD와 통신</t>
    <phoneticPr fontId="1" type="noConversion"/>
  </si>
  <si>
    <t>RF PCB의 Bias control</t>
  </si>
  <si>
    <t>RF 48V 전원 control</t>
  </si>
  <si>
    <t>8MHz OSC</t>
    <phoneticPr fontId="1" type="noConversion"/>
  </si>
  <si>
    <t>Over OUTPUT Voltage : 48V 이상</t>
    <phoneticPr fontId="1" type="noConversion"/>
  </si>
  <si>
    <t>PW_IS_AD : 1.81V 이상(ADC : 2246)</t>
    <phoneticPr fontId="1" type="noConversion"/>
  </si>
  <si>
    <t>FAN_PW_AD : 0.83V 이하(ADC : 1029)</t>
    <phoneticPr fontId="1" type="noConversion"/>
  </si>
  <si>
    <t>FAN 속도 제어(25KHz)</t>
    <phoneticPr fontId="1" type="noConversion"/>
  </si>
  <si>
    <t>Buck, RF FET 냉각</t>
    <phoneticPr fontId="1" type="noConversion"/>
  </si>
  <si>
    <t>DDS control</t>
    <phoneticPr fontId="1" type="noConversion"/>
  </si>
  <si>
    <t>Buck Vout control</t>
    <phoneticPr fontId="1" type="noConversion"/>
  </si>
  <si>
    <t>PC6_PW_PWM</t>
    <phoneticPr fontId="1" type="noConversion"/>
  </si>
  <si>
    <t>PC6_PW_PWM Path On/Off control</t>
    <phoneticPr fontId="1" type="noConversion"/>
  </si>
  <si>
    <t>PWR PCB의 RF pre-amp On/Off control</t>
    <phoneticPr fontId="1" type="noConversion"/>
  </si>
  <si>
    <t>LCD와 RS-232 통신</t>
    <phoneticPr fontId="1" type="noConversion"/>
  </si>
  <si>
    <t>Not used</t>
    <phoneticPr fontId="1" type="noConversion"/>
  </si>
  <si>
    <t>PD2_GPIO_ON</t>
    <phoneticPr fontId="1" type="noConversion"/>
  </si>
  <si>
    <t>GPIO Drive IC On/Off control</t>
    <phoneticPr fontId="1" type="noConversion"/>
  </si>
  <si>
    <t>LCD 통신 상태 표시</t>
    <phoneticPr fontId="1" type="noConversion"/>
  </si>
  <si>
    <t>CPU watch-dog 상태 표시</t>
    <phoneticPr fontId="1" type="noConversion"/>
  </si>
  <si>
    <t>EPROM_WP</t>
    <phoneticPr fontId="1" type="noConversion"/>
  </si>
  <si>
    <t>PULL-UP</t>
    <phoneticPr fontId="3" type="noConversion"/>
  </si>
  <si>
    <t>EEPROM write protection</t>
    <phoneticPr fontId="1" type="noConversion"/>
  </si>
  <si>
    <t>RF FET bias +9V On/Off control</t>
    <phoneticPr fontId="1" type="noConversion"/>
  </si>
  <si>
    <t>I2C1_SDA</t>
    <phoneticPr fontId="1" type="noConversion"/>
  </si>
  <si>
    <t>I2C1_SCL</t>
    <phoneticPr fontId="1" type="noConversion"/>
  </si>
  <si>
    <t>I2C1_SCL</t>
    <phoneticPr fontId="1" type="noConversion"/>
  </si>
  <si>
    <t>EEPROM I2C 통신</t>
    <phoneticPr fontId="1" type="noConversion"/>
  </si>
  <si>
    <t>RF ON 상태 LED</t>
    <phoneticPr fontId="1" type="noConversion"/>
  </si>
  <si>
    <t>RF Gen - 11/7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</si>
</sst>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"/>
  </numFmts>
  <fonts count="9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name val="돋움"/>
      <family val="3"/>
      <charset val="129"/>
    </font>
    <font>
      <b/>
      <sz val="11"/>
      <color rgb="FFFF0000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b/>
      <sz val="11"/>
      <color rgb="FF0000FF"/>
      <name val="맑은 고딕"/>
      <family val="3"/>
      <charset val="129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</fills>
  <borders count="3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2">
    <xf numFmtId="0" fontId="0" fillId="0" borderId="0"/>
    <xf numFmtId="0" fontId="5" fillId="0" borderId="0"/>
  </cellStyleXfs>
  <cellXfs count="354">
    <xf numFmtId="0" fontId="0" fillId="0" borderId="0" xfId="0"/>
    <xf numFmtId="0" fontId="0" fillId="0" borderId="0" xfId="0" applyAlignment="1">
      <alignment vertical="center"/>
    </xf>
    <xf numFmtId="0" fontId="0" fillId="0" borderId="2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0" xfId="0" applyAlignment="1">
      <alignment horizontal="center" vertical="center"/>
    </xf>
    <xf numFmtId="0" fontId="0" fillId="7" borderId="5" xfId="0" quotePrefix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 wrapText="1"/>
    </xf>
    <xf numFmtId="0" fontId="0" fillId="0" borderId="6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3" borderId="5" xfId="0" applyFill="1" applyBorder="1" applyAlignment="1">
      <alignment horizontal="center" vertical="center"/>
    </xf>
    <xf numFmtId="0" fontId="0" fillId="7" borderId="4" xfId="0" quotePrefix="1" applyFill="1" applyBorder="1" applyAlignment="1">
      <alignment horizontal="center" vertical="center"/>
    </xf>
    <xf numFmtId="0" fontId="0" fillId="9" borderId="4" xfId="0" applyFill="1" applyBorder="1" applyAlignment="1">
      <alignment horizontal="center" vertical="center"/>
    </xf>
    <xf numFmtId="0" fontId="0" fillId="9" borderId="7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0" fillId="0" borderId="3" xfId="0" applyBorder="1" applyAlignment="1">
      <alignment vertical="center"/>
    </xf>
    <xf numFmtId="0" fontId="0" fillId="0" borderId="9" xfId="0" applyBorder="1" applyAlignment="1">
      <alignment vertical="center"/>
    </xf>
    <xf numFmtId="0" fontId="4" fillId="0" borderId="0" xfId="0" applyFont="1" applyAlignment="1">
      <alignment vertical="center"/>
    </xf>
    <xf numFmtId="0" fontId="0" fillId="7" borderId="6" xfId="0" applyFill="1" applyBorder="1" applyAlignment="1">
      <alignment vertical="center"/>
    </xf>
    <xf numFmtId="0" fontId="0" fillId="9" borderId="5" xfId="0" quotePrefix="1" applyFill="1" applyBorder="1" applyAlignment="1">
      <alignment horizontal="center" vertical="center"/>
    </xf>
    <xf numFmtId="0" fontId="0" fillId="9" borderId="6" xfId="0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8" borderId="5" xfId="0" applyFill="1" applyBorder="1" applyAlignment="1">
      <alignment vertical="center"/>
    </xf>
    <xf numFmtId="0" fontId="0" fillId="4" borderId="4" xfId="0" applyFill="1" applyBorder="1" applyAlignment="1">
      <alignment vertical="center"/>
    </xf>
    <xf numFmtId="176" fontId="0" fillId="0" borderId="5" xfId="0" applyNumberFormat="1" applyBorder="1" applyAlignment="1">
      <alignment vertical="center"/>
    </xf>
    <xf numFmtId="0" fontId="0" fillId="0" borderId="7" xfId="0" applyBorder="1" applyAlignment="1">
      <alignment vertical="center"/>
    </xf>
    <xf numFmtId="0" fontId="4" fillId="9" borderId="1" xfId="0" applyFont="1" applyFill="1" applyBorder="1" applyAlignment="1">
      <alignment horizontal="center" vertical="center"/>
    </xf>
    <xf numFmtId="0" fontId="4" fillId="9" borderId="2" xfId="0" applyFont="1" applyFill="1" applyBorder="1" applyAlignment="1">
      <alignment horizontal="center" vertical="center"/>
    </xf>
    <xf numFmtId="0" fontId="0" fillId="9" borderId="9" xfId="0" applyFill="1" applyBorder="1" applyAlignment="1">
      <alignment vertical="center"/>
    </xf>
    <xf numFmtId="0" fontId="0" fillId="3" borderId="6" xfId="0" applyFill="1" applyBorder="1" applyAlignment="1">
      <alignment vertical="center"/>
    </xf>
    <xf numFmtId="0" fontId="2" fillId="3" borderId="5" xfId="0" applyFont="1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 wrapText="1"/>
    </xf>
    <xf numFmtId="0" fontId="0" fillId="5" borderId="5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 wrapText="1"/>
    </xf>
    <xf numFmtId="0" fontId="0" fillId="5" borderId="4" xfId="0" applyFill="1" applyBorder="1" applyAlignment="1">
      <alignment horizontal="left" vertical="center"/>
    </xf>
    <xf numFmtId="0" fontId="0" fillId="5" borderId="5" xfId="0" quotePrefix="1" applyFill="1" applyBorder="1" applyAlignment="1">
      <alignment horizontal="center" vertical="center"/>
    </xf>
    <xf numFmtId="0" fontId="0" fillId="6" borderId="4" xfId="0" applyFill="1" applyBorder="1" applyAlignment="1">
      <alignment horizontal="left" vertical="center"/>
    </xf>
    <xf numFmtId="0" fontId="0" fillId="6" borderId="6" xfId="0" applyFill="1" applyBorder="1" applyAlignment="1">
      <alignment vertical="center"/>
    </xf>
    <xf numFmtId="0" fontId="0" fillId="6" borderId="5" xfId="0" quotePrefix="1" applyFill="1" applyBorder="1" applyAlignment="1">
      <alignment horizontal="center" vertical="center"/>
    </xf>
    <xf numFmtId="0" fontId="4" fillId="9" borderId="3" xfId="0" applyFon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0" xfId="0" applyFont="1"/>
    <xf numFmtId="0" fontId="2" fillId="3" borderId="4" xfId="0" applyFont="1" applyFill="1" applyBorder="1" applyAlignment="1">
      <alignment vertical="center"/>
    </xf>
    <xf numFmtId="0" fontId="2" fillId="8" borderId="1" xfId="0" applyFont="1" applyFill="1" applyBorder="1" applyAlignment="1">
      <alignment vertical="center"/>
    </xf>
    <xf numFmtId="0" fontId="2" fillId="8" borderId="4" xfId="0" applyFont="1" applyFill="1" applyBorder="1" applyAlignment="1">
      <alignment vertical="center"/>
    </xf>
    <xf numFmtId="0" fontId="2" fillId="8" borderId="4" xfId="0" applyFont="1" applyFill="1" applyBorder="1"/>
    <xf numFmtId="0" fontId="2" fillId="8" borderId="7" xfId="0" applyFont="1" applyFill="1" applyBorder="1"/>
    <xf numFmtId="0" fontId="2" fillId="8" borderId="7" xfId="0" applyFont="1" applyFill="1" applyBorder="1" applyAlignment="1">
      <alignment vertical="center"/>
    </xf>
    <xf numFmtId="176" fontId="0" fillId="0" borderId="5" xfId="0" applyNumberFormat="1" applyBorder="1"/>
    <xf numFmtId="0" fontId="2" fillId="0" borderId="9" xfId="0" applyFont="1" applyBorder="1"/>
    <xf numFmtId="0" fontId="2" fillId="0" borderId="6" xfId="0" applyFont="1" applyBorder="1"/>
    <xf numFmtId="0" fontId="7" fillId="3" borderId="5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left" vertical="center"/>
    </xf>
    <xf numFmtId="0" fontId="2" fillId="3" borderId="4" xfId="0" applyFont="1" applyFill="1" applyBorder="1" applyAlignment="1">
      <alignment horizontal="left" vertical="center"/>
    </xf>
    <xf numFmtId="0" fontId="2" fillId="10" borderId="5" xfId="0" applyFont="1" applyFill="1" applyBorder="1" applyAlignment="1">
      <alignment horizontal="center" vertical="center"/>
    </xf>
    <xf numFmtId="0" fontId="2" fillId="3" borderId="5" xfId="0" quotePrefix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5" xfId="0" quotePrefix="1" applyBorder="1" applyAlignment="1">
      <alignment horizontal="center"/>
    </xf>
    <xf numFmtId="0" fontId="0" fillId="0" borderId="6" xfId="0" quotePrefix="1" applyBorder="1" applyAlignment="1">
      <alignment horizontal="center"/>
    </xf>
    <xf numFmtId="0" fontId="0" fillId="0" borderId="8" xfId="0" quotePrefix="1" applyBorder="1" applyAlignment="1">
      <alignment horizontal="center"/>
    </xf>
    <xf numFmtId="0" fontId="0" fillId="0" borderId="9" xfId="0" quotePrefix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0" fillId="9" borderId="5" xfId="0" applyFill="1" applyBorder="1" applyAlignment="1">
      <alignment horizontal="center" vertical="center"/>
    </xf>
    <xf numFmtId="0" fontId="0" fillId="9" borderId="8" xfId="0" applyFill="1" applyBorder="1" applyAlignment="1">
      <alignment horizontal="center" vertical="center"/>
    </xf>
    <xf numFmtId="0" fontId="2" fillId="11" borderId="5" xfId="0" quotePrefix="1" applyFont="1" applyFill="1" applyBorder="1" applyAlignment="1">
      <alignment horizontal="center" vertical="center"/>
    </xf>
    <xf numFmtId="0" fontId="2" fillId="11" borderId="6" xfId="0" applyFont="1" applyFill="1" applyBorder="1" applyAlignment="1">
      <alignment vertical="center"/>
    </xf>
    <xf numFmtId="0" fontId="2" fillId="3" borderId="4" xfId="0" quotePrefix="1" applyFont="1" applyFill="1" applyBorder="1" applyAlignment="1">
      <alignment horizontal="left" vertical="center"/>
    </xf>
    <xf numFmtId="0" fontId="2" fillId="11" borderId="4" xfId="0" applyFont="1" applyFill="1" applyBorder="1" applyAlignment="1">
      <alignment horizontal="left" vertical="center"/>
    </xf>
    <xf numFmtId="0" fontId="0" fillId="0" borderId="5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0" fillId="6" borderId="5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9" borderId="8" xfId="0" applyFill="1" applyBorder="1" applyAlignment="1">
      <alignment horizontal="center" vertical="center"/>
    </xf>
    <xf numFmtId="0" fontId="8" fillId="0" borderId="5" xfId="0" applyFont="1" applyBorder="1" applyAlignment="1">
      <alignment horizontal="center"/>
    </xf>
    <xf numFmtId="0" fontId="0" fillId="0" borderId="0" xfId="0" applyFill="1" applyAlignment="1">
      <alignment vertical="center"/>
    </xf>
    <xf numFmtId="0" fontId="6" fillId="0" borderId="5" xfId="0" applyFont="1" applyFill="1" applyBorder="1" applyAlignment="1">
      <alignment horizontal="center" vertical="center"/>
    </xf>
    <xf numFmtId="0" fontId="2" fillId="11" borderId="5" xfId="0" applyFont="1" applyFill="1" applyBorder="1" applyAlignment="1">
      <alignment horizontal="center" vertical="center"/>
    </xf>
    <xf numFmtId="0" fontId="6" fillId="0" borderId="5" xfId="0" quotePrefix="1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vertical="center"/>
    </xf>
    <xf numFmtId="0" fontId="2" fillId="2" borderId="17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6" fillId="0" borderId="8" xfId="0" quotePrefix="1" applyFont="1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0" fillId="7" borderId="1" xfId="0" quotePrefix="1" applyFill="1" applyBorder="1" applyAlignment="1">
      <alignment horizontal="center" vertical="center"/>
    </xf>
    <xf numFmtId="0" fontId="0" fillId="7" borderId="2" xfId="0" quotePrefix="1" applyFill="1" applyBorder="1" applyAlignment="1">
      <alignment horizontal="center" vertical="center"/>
    </xf>
    <xf numFmtId="0" fontId="0" fillId="7" borderId="3" xfId="0" applyFill="1" applyBorder="1" applyAlignment="1">
      <alignment vertical="center"/>
    </xf>
    <xf numFmtId="0" fontId="0" fillId="6" borderId="11" xfId="0" applyFill="1" applyBorder="1" applyAlignment="1">
      <alignment horizontal="center" vertical="center"/>
    </xf>
    <xf numFmtId="0" fontId="0" fillId="6" borderId="10" xfId="0" applyFill="1" applyBorder="1" applyAlignment="1">
      <alignment horizontal="left" vertical="center"/>
    </xf>
    <xf numFmtId="0" fontId="0" fillId="6" borderId="11" xfId="0" quotePrefix="1" applyFill="1" applyBorder="1" applyAlignment="1">
      <alignment horizontal="center" vertical="center"/>
    </xf>
    <xf numFmtId="0" fontId="0" fillId="6" borderId="12" xfId="0" applyFill="1" applyBorder="1" applyAlignment="1">
      <alignment vertical="center"/>
    </xf>
    <xf numFmtId="0" fontId="2" fillId="0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 wrapText="1"/>
    </xf>
    <xf numFmtId="0" fontId="0" fillId="9" borderId="5" xfId="0" applyFill="1" applyBorder="1" applyAlignment="1">
      <alignment horizontal="center" vertical="center"/>
    </xf>
    <xf numFmtId="0" fontId="0" fillId="9" borderId="8" xfId="0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4" fillId="9" borderId="13" xfId="0" applyFont="1" applyFill="1" applyBorder="1" applyAlignment="1">
      <alignment horizontal="center" vertical="center"/>
    </xf>
    <xf numFmtId="0" fontId="4" fillId="9" borderId="4" xfId="0" applyFont="1" applyFill="1" applyBorder="1" applyAlignment="1">
      <alignment horizontal="center" vertical="center"/>
    </xf>
    <xf numFmtId="0" fontId="4" fillId="9" borderId="5" xfId="0" applyFont="1" applyFill="1" applyBorder="1" applyAlignment="1">
      <alignment horizontal="center" vertical="center"/>
    </xf>
    <xf numFmtId="0" fontId="4" fillId="0" borderId="6" xfId="0" applyFont="1" applyBorder="1" applyAlignment="1">
      <alignment vertical="center"/>
    </xf>
    <xf numFmtId="0" fontId="0" fillId="7" borderId="20" xfId="0" quotePrefix="1" applyFill="1" applyBorder="1" applyAlignment="1">
      <alignment horizontal="center" vertical="center"/>
    </xf>
    <xf numFmtId="0" fontId="2" fillId="3" borderId="20" xfId="0" quotePrefix="1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left" vertical="center" indent="1"/>
    </xf>
    <xf numFmtId="0" fontId="2" fillId="3" borderId="5" xfId="0" applyFont="1" applyFill="1" applyBorder="1" applyAlignment="1">
      <alignment horizontal="left" vertical="center" indent="1"/>
    </xf>
    <xf numFmtId="0" fontId="7" fillId="12" borderId="4" xfId="0" applyFont="1" applyFill="1" applyBorder="1" applyAlignment="1">
      <alignment horizontal="left" vertical="center"/>
    </xf>
    <xf numFmtId="0" fontId="7" fillId="12" borderId="20" xfId="0" applyFont="1" applyFill="1" applyBorder="1" applyAlignment="1">
      <alignment horizontal="center" vertical="center"/>
    </xf>
    <xf numFmtId="0" fontId="7" fillId="12" borderId="4" xfId="0" applyFont="1" applyFill="1" applyBorder="1" applyAlignment="1">
      <alignment horizontal="left" vertical="center" indent="1"/>
    </xf>
    <xf numFmtId="0" fontId="7" fillId="12" borderId="5" xfId="0" applyFont="1" applyFill="1" applyBorder="1" applyAlignment="1">
      <alignment horizontal="left" vertical="center" indent="1"/>
    </xf>
    <xf numFmtId="0" fontId="7" fillId="12" borderId="5" xfId="0" applyFont="1" applyFill="1" applyBorder="1" applyAlignment="1">
      <alignment horizontal="center" vertical="center"/>
    </xf>
    <xf numFmtId="0" fontId="2" fillId="3" borderId="20" xfId="0" applyFont="1" applyFill="1" applyBorder="1" applyAlignment="1">
      <alignment horizontal="center" vertical="center"/>
    </xf>
    <xf numFmtId="0" fontId="0" fillId="9" borderId="20" xfId="0" applyFill="1" applyBorder="1" applyAlignment="1">
      <alignment horizontal="center" vertical="center"/>
    </xf>
    <xf numFmtId="0" fontId="7" fillId="3" borderId="20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left" vertical="center" indent="1"/>
    </xf>
    <xf numFmtId="0" fontId="7" fillId="3" borderId="5" xfId="0" applyFont="1" applyFill="1" applyBorder="1" applyAlignment="1">
      <alignment horizontal="left" vertical="center" indent="1"/>
    </xf>
    <xf numFmtId="0" fontId="2" fillId="13" borderId="20" xfId="0" applyFont="1" applyFill="1" applyBorder="1" applyAlignment="1">
      <alignment horizontal="center" vertical="center"/>
    </xf>
    <xf numFmtId="0" fontId="2" fillId="13" borderId="4" xfId="0" applyFont="1" applyFill="1" applyBorder="1" applyAlignment="1">
      <alignment horizontal="left" vertical="center" indent="1"/>
    </xf>
    <xf numFmtId="0" fontId="2" fillId="13" borderId="5" xfId="0" applyFont="1" applyFill="1" applyBorder="1" applyAlignment="1">
      <alignment horizontal="left" vertical="center" indent="1"/>
    </xf>
    <xf numFmtId="0" fontId="2" fillId="13" borderId="5" xfId="0" quotePrefix="1" applyFont="1" applyFill="1" applyBorder="1" applyAlignment="1">
      <alignment horizontal="center" vertical="center"/>
    </xf>
    <xf numFmtId="0" fontId="2" fillId="12" borderId="20" xfId="0" applyFont="1" applyFill="1" applyBorder="1" applyAlignment="1">
      <alignment horizontal="center" vertical="center"/>
    </xf>
    <xf numFmtId="0" fontId="0" fillId="0" borderId="5" xfId="0" applyFill="1" applyBorder="1" applyAlignment="1">
      <alignment vertical="center"/>
    </xf>
    <xf numFmtId="0" fontId="7" fillId="3" borderId="5" xfId="0" quotePrefix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vertical="center"/>
    </xf>
    <xf numFmtId="0" fontId="6" fillId="0" borderId="6" xfId="0" applyFont="1" applyBorder="1" applyAlignment="1">
      <alignment vertical="center"/>
    </xf>
    <xf numFmtId="0" fontId="2" fillId="0" borderId="5" xfId="0" applyFont="1" applyFill="1" applyBorder="1" applyAlignment="1">
      <alignment vertical="center"/>
    </xf>
    <xf numFmtId="0" fontId="2" fillId="3" borderId="4" xfId="0" quotePrefix="1" applyFont="1" applyFill="1" applyBorder="1" applyAlignment="1">
      <alignment horizontal="left" vertical="center" indent="1"/>
    </xf>
    <xf numFmtId="0" fontId="2" fillId="3" borderId="5" xfId="0" quotePrefix="1" applyFont="1" applyFill="1" applyBorder="1" applyAlignment="1">
      <alignment horizontal="left" vertical="center" indent="1"/>
    </xf>
    <xf numFmtId="49" fontId="2" fillId="3" borderId="4" xfId="0" quotePrefix="1" applyNumberFormat="1" applyFont="1" applyFill="1" applyBorder="1" applyAlignment="1">
      <alignment horizontal="left" vertical="center" indent="1"/>
    </xf>
    <xf numFmtId="0" fontId="7" fillId="0" borderId="5" xfId="0" applyFont="1" applyFill="1" applyBorder="1" applyAlignment="1">
      <alignment vertical="center"/>
    </xf>
    <xf numFmtId="0" fontId="2" fillId="10" borderId="20" xfId="0" applyFont="1" applyFill="1" applyBorder="1" applyAlignment="1">
      <alignment horizontal="center" vertical="center"/>
    </xf>
    <xf numFmtId="0" fontId="2" fillId="10" borderId="4" xfId="0" applyFont="1" applyFill="1" applyBorder="1" applyAlignment="1">
      <alignment horizontal="left" vertical="center" indent="1"/>
    </xf>
    <xf numFmtId="0" fontId="2" fillId="10" borderId="5" xfId="0" applyFont="1" applyFill="1" applyBorder="1" applyAlignment="1">
      <alignment horizontal="left" vertical="center" indent="1"/>
    </xf>
    <xf numFmtId="0" fontId="0" fillId="5" borderId="20" xfId="0" applyFill="1" applyBorder="1" applyAlignment="1">
      <alignment horizontal="center" vertical="center"/>
    </xf>
    <xf numFmtId="0" fontId="0" fillId="5" borderId="4" xfId="0" applyFill="1" applyBorder="1" applyAlignment="1">
      <alignment horizontal="left" vertical="center" indent="1"/>
    </xf>
    <xf numFmtId="0" fontId="0" fillId="5" borderId="5" xfId="0" applyFill="1" applyBorder="1" applyAlignment="1">
      <alignment horizontal="left" vertical="center" indent="1"/>
    </xf>
    <xf numFmtId="0" fontId="2" fillId="6" borderId="20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left" vertical="center" indent="1"/>
    </xf>
    <xf numFmtId="0" fontId="2" fillId="6" borderId="5" xfId="0" applyFont="1" applyFill="1" applyBorder="1" applyAlignment="1">
      <alignment horizontal="left" vertical="center" indent="1"/>
    </xf>
    <xf numFmtId="0" fontId="2" fillId="6" borderId="5" xfId="0" quotePrefix="1" applyFont="1" applyFill="1" applyBorder="1" applyAlignment="1">
      <alignment horizontal="center" vertical="center"/>
    </xf>
    <xf numFmtId="0" fontId="2" fillId="12" borderId="4" xfId="0" applyFont="1" applyFill="1" applyBorder="1" applyAlignment="1">
      <alignment vertical="center"/>
    </xf>
    <xf numFmtId="0" fontId="2" fillId="12" borderId="4" xfId="0" quotePrefix="1" applyFont="1" applyFill="1" applyBorder="1" applyAlignment="1">
      <alignment horizontal="left" vertical="center" indent="1"/>
    </xf>
    <xf numFmtId="0" fontId="2" fillId="12" borderId="5" xfId="0" quotePrefix="1" applyFont="1" applyFill="1" applyBorder="1" applyAlignment="1">
      <alignment horizontal="left" vertical="center" indent="1"/>
    </xf>
    <xf numFmtId="0" fontId="2" fillId="12" borderId="5" xfId="0" quotePrefix="1" applyFont="1" applyFill="1" applyBorder="1" applyAlignment="1">
      <alignment horizontal="center" vertical="center"/>
    </xf>
    <xf numFmtId="0" fontId="0" fillId="9" borderId="4" xfId="0" applyFill="1" applyBorder="1" applyAlignment="1">
      <alignment horizontal="left" vertical="center" indent="1"/>
    </xf>
    <xf numFmtId="0" fontId="0" fillId="9" borderId="5" xfId="0" applyFill="1" applyBorder="1" applyAlignment="1">
      <alignment horizontal="left" vertical="center" indent="1"/>
    </xf>
    <xf numFmtId="0" fontId="2" fillId="12" borderId="4" xfId="0" applyFont="1" applyFill="1" applyBorder="1" applyAlignment="1">
      <alignment horizontal="left" vertical="center" indent="1"/>
    </xf>
    <xf numFmtId="0" fontId="2" fillId="12" borderId="5" xfId="0" applyFont="1" applyFill="1" applyBorder="1" applyAlignment="1">
      <alignment horizontal="left" vertical="center" indent="1"/>
    </xf>
    <xf numFmtId="0" fontId="2" fillId="12" borderId="5" xfId="0" applyFont="1" applyFill="1" applyBorder="1" applyAlignment="1">
      <alignment horizontal="center" vertical="center"/>
    </xf>
    <xf numFmtId="0" fontId="0" fillId="9" borderId="5" xfId="0" applyFill="1" applyBorder="1" applyAlignment="1">
      <alignment vertical="center"/>
    </xf>
    <xf numFmtId="0" fontId="0" fillId="9" borderId="19" xfId="0" applyFill="1" applyBorder="1" applyAlignment="1">
      <alignment horizontal="center" vertical="center"/>
    </xf>
    <xf numFmtId="0" fontId="0" fillId="9" borderId="8" xfId="0" applyFill="1" applyBorder="1" applyAlignment="1">
      <alignment vertical="center"/>
    </xf>
    <xf numFmtId="0" fontId="0" fillId="0" borderId="0" xfId="0" applyAlignment="1">
      <alignment horizontal="left" vertical="center"/>
    </xf>
    <xf numFmtId="0" fontId="2" fillId="2" borderId="9" xfId="0" applyFont="1" applyFill="1" applyBorder="1" applyAlignment="1">
      <alignment horizontal="center"/>
    </xf>
    <xf numFmtId="0" fontId="0" fillId="0" borderId="12" xfId="0" quotePrefix="1" applyBorder="1" applyAlignment="1">
      <alignment horizontal="center"/>
    </xf>
    <xf numFmtId="0" fontId="0" fillId="14" borderId="6" xfId="0" applyFill="1" applyBorder="1" applyAlignment="1">
      <alignment horizontal="center"/>
    </xf>
    <xf numFmtId="0" fontId="0" fillId="14" borderId="9" xfId="0" applyFill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14" borderId="28" xfId="0" applyFill="1" applyBorder="1" applyAlignment="1">
      <alignment horizontal="center"/>
    </xf>
    <xf numFmtId="0" fontId="0" fillId="14" borderId="26" xfId="0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2" fillId="3" borderId="26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2" fillId="15" borderId="5" xfId="0" applyFont="1" applyFill="1" applyBorder="1" applyAlignment="1">
      <alignment horizontal="center" vertical="center"/>
    </xf>
    <xf numFmtId="0" fontId="0" fillId="15" borderId="5" xfId="0" quotePrefix="1" applyFill="1" applyBorder="1" applyAlignment="1">
      <alignment horizontal="center" vertical="center"/>
    </xf>
    <xf numFmtId="0" fontId="0" fillId="15" borderId="6" xfId="0" applyFill="1" applyBorder="1" applyAlignment="1">
      <alignment vertical="center"/>
    </xf>
    <xf numFmtId="0" fontId="2" fillId="15" borderId="4" xfId="0" quotePrefix="1" applyFont="1" applyFill="1" applyBorder="1" applyAlignment="1">
      <alignment horizontal="center" vertical="center"/>
    </xf>
    <xf numFmtId="0" fontId="8" fillId="3" borderId="6" xfId="0" applyFont="1" applyFill="1" applyBorder="1" applyAlignment="1">
      <alignment vertical="center"/>
    </xf>
    <xf numFmtId="0" fontId="8" fillId="5" borderId="6" xfId="0" applyFont="1" applyFill="1" applyBorder="1" applyAlignment="1">
      <alignment vertical="center"/>
    </xf>
    <xf numFmtId="0" fontId="8" fillId="3" borderId="6" xfId="0" quotePrefix="1" applyFont="1" applyFill="1" applyBorder="1" applyAlignment="1">
      <alignment vertical="center"/>
    </xf>
    <xf numFmtId="0" fontId="8" fillId="3" borderId="9" xfId="0" quotePrefix="1" applyFont="1" applyFill="1" applyBorder="1" applyAlignment="1">
      <alignment vertical="center"/>
    </xf>
    <xf numFmtId="0" fontId="8" fillId="3" borderId="6" xfId="0" applyFont="1" applyFill="1" applyBorder="1" applyAlignment="1">
      <alignment horizontal="left" vertical="center"/>
    </xf>
    <xf numFmtId="0" fontId="0" fillId="3" borderId="2" xfId="0" applyFill="1" applyBorder="1" applyAlignment="1">
      <alignment horizontal="center" vertical="center"/>
    </xf>
    <xf numFmtId="0" fontId="0" fillId="15" borderId="5" xfId="0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left" vertical="center"/>
    </xf>
    <xf numFmtId="0" fontId="7" fillId="0" borderId="20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left" vertical="center" indent="1"/>
    </xf>
    <xf numFmtId="0" fontId="7" fillId="0" borderId="5" xfId="0" applyFont="1" applyFill="1" applyBorder="1" applyAlignment="1">
      <alignment horizontal="left" vertical="center" indent="1"/>
    </xf>
    <xf numFmtId="0" fontId="7" fillId="0" borderId="5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vertical="center"/>
    </xf>
    <xf numFmtId="0" fontId="0" fillId="3" borderId="5" xfId="0" quotePrefix="1" applyFill="1" applyBorder="1" applyAlignment="1">
      <alignment horizontal="center" vertical="center"/>
    </xf>
    <xf numFmtId="0" fontId="2" fillId="3" borderId="4" xfId="0" quotePrefix="1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0" borderId="4" xfId="0" quotePrefix="1" applyFont="1" applyFill="1" applyBorder="1" applyAlignment="1">
      <alignment horizontal="left" vertical="center"/>
    </xf>
    <xf numFmtId="0" fontId="2" fillId="0" borderId="5" xfId="0" quotePrefix="1" applyFont="1" applyFill="1" applyBorder="1" applyAlignment="1">
      <alignment horizontal="center" vertical="center"/>
    </xf>
    <xf numFmtId="0" fontId="0" fillId="0" borderId="4" xfId="0" quotePrefix="1" applyFill="1" applyBorder="1" applyAlignment="1">
      <alignment horizontal="center" vertical="center"/>
    </xf>
    <xf numFmtId="0" fontId="0" fillId="0" borderId="5" xfId="0" quotePrefix="1" applyFill="1" applyBorder="1" applyAlignment="1">
      <alignment horizontal="center" vertical="center"/>
    </xf>
    <xf numFmtId="0" fontId="0" fillId="0" borderId="6" xfId="0" applyFill="1" applyBorder="1" applyAlignment="1">
      <alignment vertical="center"/>
    </xf>
    <xf numFmtId="0" fontId="4" fillId="3" borderId="6" xfId="0" applyFont="1" applyFill="1" applyBorder="1" applyAlignment="1">
      <alignment vertical="center" wrapText="1"/>
    </xf>
    <xf numFmtId="0" fontId="2" fillId="15" borderId="0" xfId="0" applyFont="1" applyFill="1" applyAlignment="1">
      <alignment horizontal="center" vertical="center"/>
    </xf>
    <xf numFmtId="0" fontId="2" fillId="0" borderId="4" xfId="0" quotePrefix="1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left" vertical="center"/>
    </xf>
    <xf numFmtId="0" fontId="2" fillId="2" borderId="17" xfId="0" applyFont="1" applyFill="1" applyBorder="1" applyAlignment="1">
      <alignment horizontal="center" vertical="center"/>
    </xf>
    <xf numFmtId="0" fontId="0" fillId="0" borderId="14" xfId="0" applyBorder="1" applyAlignment="1">
      <alignment vertical="center"/>
    </xf>
    <xf numFmtId="0" fontId="0" fillId="0" borderId="29" xfId="0" applyBorder="1" applyAlignment="1">
      <alignment vertical="center"/>
    </xf>
    <xf numFmtId="0" fontId="0" fillId="0" borderId="30" xfId="0" applyBorder="1" applyAlignment="1">
      <alignment vertical="center"/>
    </xf>
    <xf numFmtId="0" fontId="4" fillId="9" borderId="25" xfId="0" applyFont="1" applyFill="1" applyBorder="1" applyAlignment="1">
      <alignment horizontal="center" vertical="center"/>
    </xf>
    <xf numFmtId="0" fontId="0" fillId="7" borderId="28" xfId="0" quotePrefix="1" applyFill="1" applyBorder="1" applyAlignment="1">
      <alignment horizontal="center" vertical="center"/>
    </xf>
    <xf numFmtId="0" fontId="2" fillId="3" borderId="28" xfId="0" applyFont="1" applyFill="1" applyBorder="1" applyAlignment="1">
      <alignment horizontal="left" vertical="center"/>
    </xf>
    <xf numFmtId="0" fontId="7" fillId="12" borderId="28" xfId="0" applyFont="1" applyFill="1" applyBorder="1" applyAlignment="1">
      <alignment horizontal="left" vertical="center"/>
    </xf>
    <xf numFmtId="0" fontId="2" fillId="3" borderId="28" xfId="0" applyFont="1" applyFill="1" applyBorder="1" applyAlignment="1">
      <alignment vertical="center"/>
    </xf>
    <xf numFmtId="0" fontId="0" fillId="9" borderId="28" xfId="0" applyFill="1" applyBorder="1" applyAlignment="1">
      <alignment horizontal="center" vertical="center"/>
    </xf>
    <xf numFmtId="0" fontId="7" fillId="3" borderId="28" xfId="0" applyFont="1" applyFill="1" applyBorder="1" applyAlignment="1">
      <alignment horizontal="left" vertical="center"/>
    </xf>
    <xf numFmtId="0" fontId="2" fillId="13" borderId="28" xfId="0" quotePrefix="1" applyFont="1" applyFill="1" applyBorder="1" applyAlignment="1">
      <alignment horizontal="left" vertical="center"/>
    </xf>
    <xf numFmtId="0" fontId="2" fillId="10" borderId="28" xfId="0" applyFont="1" applyFill="1" applyBorder="1" applyAlignment="1">
      <alignment horizontal="left" vertical="center"/>
    </xf>
    <xf numFmtId="0" fontId="0" fillId="5" borderId="28" xfId="0" applyFill="1" applyBorder="1" applyAlignment="1">
      <alignment horizontal="left" vertical="center"/>
    </xf>
    <xf numFmtId="0" fontId="2" fillId="6" borderId="28" xfId="0" applyFont="1" applyFill="1" applyBorder="1" applyAlignment="1">
      <alignment horizontal="left" vertical="center"/>
    </xf>
    <xf numFmtId="0" fontId="2" fillId="12" borderId="28" xfId="0" applyFont="1" applyFill="1" applyBorder="1" applyAlignment="1">
      <alignment vertical="center"/>
    </xf>
    <xf numFmtId="0" fontId="0" fillId="9" borderId="26" xfId="0" applyFill="1" applyBorder="1" applyAlignment="1">
      <alignment horizontal="center" vertical="center"/>
    </xf>
    <xf numFmtId="0" fontId="4" fillId="9" borderId="5" xfId="0" quotePrefix="1" applyFont="1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 wrapText="1"/>
    </xf>
    <xf numFmtId="0" fontId="4" fillId="9" borderId="2" xfId="0" quotePrefix="1" applyFont="1" applyFill="1" applyBorder="1" applyAlignment="1">
      <alignment horizontal="center" vertical="center"/>
    </xf>
    <xf numFmtId="0" fontId="4" fillId="9" borderId="8" xfId="0" quotePrefix="1" applyFont="1" applyFill="1" applyBorder="1" applyAlignment="1">
      <alignment horizontal="center" vertical="center"/>
    </xf>
    <xf numFmtId="0" fontId="0" fillId="11" borderId="5" xfId="0" quotePrefix="1" applyFill="1" applyBorder="1" applyAlignment="1">
      <alignment horizontal="center" vertical="center"/>
    </xf>
    <xf numFmtId="0" fontId="6" fillId="7" borderId="5" xfId="0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9" borderId="8" xfId="0" applyFill="1" applyBorder="1" applyAlignment="1">
      <alignment horizontal="center" vertical="center"/>
    </xf>
    <xf numFmtId="0" fontId="4" fillId="9" borderId="2" xfId="0" applyFont="1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0" borderId="14" xfId="0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0" fillId="0" borderId="30" xfId="0" applyBorder="1" applyAlignment="1">
      <alignment horizontal="left" vertical="center"/>
    </xf>
    <xf numFmtId="0" fontId="0" fillId="0" borderId="0" xfId="0" applyAlignment="1">
      <alignment horizontal="left"/>
    </xf>
    <xf numFmtId="0" fontId="2" fillId="2" borderId="14" xfId="0" applyFont="1" applyFill="1" applyBorder="1" applyAlignment="1">
      <alignment horizontal="left" vertical="center" wrapText="1"/>
    </xf>
    <xf numFmtId="0" fontId="2" fillId="2" borderId="31" xfId="0" applyFont="1" applyFill="1" applyBorder="1" applyAlignment="1">
      <alignment horizontal="left" vertical="center"/>
    </xf>
    <xf numFmtId="0" fontId="0" fillId="6" borderId="6" xfId="0" applyFill="1" applyBorder="1" applyAlignment="1">
      <alignment horizontal="left" vertical="center"/>
    </xf>
    <xf numFmtId="0" fontId="2" fillId="6" borderId="6" xfId="0" applyFont="1" applyFill="1" applyBorder="1" applyAlignment="1">
      <alignment horizontal="left" vertical="center"/>
    </xf>
    <xf numFmtId="0" fontId="6" fillId="0" borderId="11" xfId="0" quotePrefix="1" applyFont="1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7" borderId="11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vertical="center"/>
    </xf>
    <xf numFmtId="0" fontId="2" fillId="5" borderId="5" xfId="0" applyFont="1" applyFill="1" applyBorder="1" applyAlignment="1">
      <alignment horizontal="center" vertical="center"/>
    </xf>
    <xf numFmtId="0" fontId="0" fillId="9" borderId="6" xfId="0" applyFill="1" applyBorder="1" applyAlignment="1">
      <alignment horizontal="left" vertical="center"/>
    </xf>
    <xf numFmtId="0" fontId="0" fillId="7" borderId="6" xfId="0" applyFill="1" applyBorder="1" applyAlignment="1">
      <alignment horizontal="left" vertical="center"/>
    </xf>
    <xf numFmtId="0" fontId="0" fillId="9" borderId="9" xfId="0" applyFill="1" applyBorder="1" applyAlignment="1">
      <alignment horizontal="left" vertical="center"/>
    </xf>
    <xf numFmtId="0" fontId="0" fillId="3" borderId="2" xfId="0" quotePrefix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2" xfId="0" quotePrefix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2" fillId="11" borderId="4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0" fontId="2" fillId="15" borderId="4" xfId="0" applyFont="1" applyFill="1" applyBorder="1" applyAlignment="1">
      <alignment horizontal="center" vertical="center"/>
    </xf>
    <xf numFmtId="0" fontId="2" fillId="9" borderId="7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7" fillId="10" borderId="4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2" borderId="32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0" fillId="7" borderId="12" xfId="0" applyFill="1" applyBorder="1" applyAlignment="1">
      <alignment horizontal="left" vertical="center"/>
    </xf>
    <xf numFmtId="0" fontId="2" fillId="9" borderId="5" xfId="0" applyFont="1" applyFill="1" applyBorder="1" applyAlignment="1">
      <alignment horizontal="center" vertical="center"/>
    </xf>
    <xf numFmtId="0" fontId="4" fillId="9" borderId="3" xfId="0" applyFont="1" applyFill="1" applyBorder="1" applyAlignment="1">
      <alignment horizontal="left" vertical="center"/>
    </xf>
    <xf numFmtId="0" fontId="0" fillId="11" borderId="6" xfId="0" applyFill="1" applyBorder="1" applyAlignment="1">
      <alignment horizontal="left" vertical="center"/>
    </xf>
    <xf numFmtId="0" fontId="2" fillId="5" borderId="6" xfId="0" applyFont="1" applyFill="1" applyBorder="1" applyAlignment="1">
      <alignment horizontal="left" vertical="center" wrapText="1"/>
    </xf>
    <xf numFmtId="0" fontId="2" fillId="5" borderId="6" xfId="0" applyFont="1" applyFill="1" applyBorder="1" applyAlignment="1">
      <alignment horizontal="left" vertical="center"/>
    </xf>
    <xf numFmtId="0" fontId="0" fillId="5" borderId="6" xfId="0" applyFill="1" applyBorder="1" applyAlignment="1">
      <alignment horizontal="left" vertical="center"/>
    </xf>
    <xf numFmtId="0" fontId="2" fillId="3" borderId="7" xfId="0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left" vertical="center"/>
    </xf>
    <xf numFmtId="0" fontId="2" fillId="9" borderId="16" xfId="0" applyFont="1" applyFill="1" applyBorder="1" applyAlignment="1">
      <alignment horizontal="center" vertical="center"/>
    </xf>
    <xf numFmtId="0" fontId="0" fillId="9" borderId="17" xfId="0" applyFill="1" applyBorder="1" applyAlignment="1">
      <alignment horizontal="center" vertical="center"/>
    </xf>
    <xf numFmtId="0" fontId="4" fillId="9" borderId="17" xfId="0" quotePrefix="1" applyFont="1" applyFill="1" applyBorder="1" applyAlignment="1">
      <alignment horizontal="center" vertical="center"/>
    </xf>
    <xf numFmtId="0" fontId="0" fillId="9" borderId="18" xfId="0" applyFill="1" applyBorder="1" applyAlignment="1">
      <alignment horizontal="left" vertical="center"/>
    </xf>
    <xf numFmtId="0" fontId="0" fillId="10" borderId="5" xfId="0" quotePrefix="1" applyFill="1" applyBorder="1" applyAlignment="1">
      <alignment horizontal="center" vertical="center"/>
    </xf>
    <xf numFmtId="0" fontId="2" fillId="3" borderId="2" xfId="0" applyFont="1" applyFill="1" applyBorder="1" applyAlignment="1">
      <alignment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quotePrefix="1" applyFont="1" applyFill="1" applyBorder="1" applyAlignment="1">
      <alignment horizontal="left" vertical="center"/>
    </xf>
    <xf numFmtId="0" fontId="2" fillId="3" borderId="6" xfId="0" quotePrefix="1" applyFont="1" applyFill="1" applyBorder="1" applyAlignment="1">
      <alignment horizontal="left" vertical="center"/>
    </xf>
    <xf numFmtId="0" fontId="0" fillId="7" borderId="6" xfId="0" applyFill="1" applyBorder="1" applyAlignment="1">
      <alignment horizontal="left" vertical="center" wrapText="1"/>
    </xf>
    <xf numFmtId="0" fontId="2" fillId="6" borderId="6" xfId="0" quotePrefix="1" applyFont="1" applyFill="1" applyBorder="1" applyAlignment="1">
      <alignment horizontal="left" vertical="center"/>
    </xf>
    <xf numFmtId="0" fontId="0" fillId="7" borderId="6" xfId="0" quotePrefix="1" applyFill="1" applyBorder="1" applyAlignment="1">
      <alignment horizontal="left" vertical="center"/>
    </xf>
    <xf numFmtId="0" fontId="2" fillId="11" borderId="6" xfId="0" quotePrefix="1" applyFont="1" applyFill="1" applyBorder="1" applyAlignment="1">
      <alignment horizontal="left" vertical="center"/>
    </xf>
    <xf numFmtId="0" fontId="0" fillId="6" borderId="6" xfId="0" quotePrefix="1" applyFill="1" applyBorder="1" applyAlignment="1">
      <alignment horizontal="left" vertical="center"/>
    </xf>
    <xf numFmtId="0" fontId="2" fillId="5" borderId="5" xfId="0" quotePrefix="1" applyFont="1" applyFill="1" applyBorder="1" applyAlignment="1">
      <alignment horizontal="left" vertical="center"/>
    </xf>
    <xf numFmtId="0" fontId="0" fillId="6" borderId="3" xfId="0" quotePrefix="1" applyFill="1" applyBorder="1" applyAlignment="1">
      <alignment horizontal="left" vertical="center"/>
    </xf>
    <xf numFmtId="0" fontId="2" fillId="3" borderId="6" xfId="0" applyFont="1" applyFill="1" applyBorder="1" applyAlignment="1">
      <alignment horizontal="left" vertical="center"/>
    </xf>
    <xf numFmtId="0" fontId="2" fillId="5" borderId="6" xfId="0" quotePrefix="1" applyFont="1" applyFill="1" applyBorder="1" applyAlignment="1">
      <alignment horizontal="left" vertical="center"/>
    </xf>
    <xf numFmtId="0" fontId="2" fillId="9" borderId="5" xfId="0" applyFont="1" applyFill="1" applyBorder="1" applyAlignment="1">
      <alignment horizontal="left" vertical="center"/>
    </xf>
    <xf numFmtId="0" fontId="2" fillId="5" borderId="5" xfId="0" quotePrefix="1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4" fillId="9" borderId="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9" borderId="8" xfId="0" applyFill="1" applyBorder="1" applyAlignment="1">
      <alignment horizontal="center" vertical="center"/>
    </xf>
    <xf numFmtId="0" fontId="0" fillId="9" borderId="17" xfId="0" applyFill="1" applyBorder="1" applyAlignment="1">
      <alignment horizontal="center" vertical="center"/>
    </xf>
    <xf numFmtId="0" fontId="2" fillId="3" borderId="18" xfId="0" applyFont="1" applyFill="1" applyBorder="1" applyAlignment="1">
      <alignment horizontal="left" vertical="center"/>
    </xf>
    <xf numFmtId="0" fontId="2" fillId="3" borderId="33" xfId="0" applyFont="1" applyFill="1" applyBorder="1" applyAlignment="1">
      <alignment horizontal="left" vertical="center"/>
    </xf>
    <xf numFmtId="0" fontId="2" fillId="3" borderId="12" xfId="0" applyFont="1" applyFill="1" applyBorder="1" applyAlignment="1">
      <alignment horizontal="left" vertical="center"/>
    </xf>
    <xf numFmtId="0" fontId="2" fillId="5" borderId="6" xfId="0" quotePrefix="1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3" borderId="25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2" borderId="21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</cellXfs>
  <cellStyles count="2">
    <cellStyle name="표준" xfId="0" builtinId="0"/>
    <cellStyle name="표준 10" xfId="1"/>
  </cellStyles>
  <dxfs count="0"/>
  <tableStyles count="0" defaultTableStyle="TableStyleMedium2" defaultPivotStyle="PivotStyleMedium9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515471</xdr:colOff>
      <xdr:row>0</xdr:row>
      <xdr:rowOff>107538</xdr:rowOff>
    </xdr:from>
    <xdr:to>
      <xdr:col>35</xdr:col>
      <xdr:colOff>168088</xdr:colOff>
      <xdr:row>12</xdr:row>
      <xdr:rowOff>133628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61177" y="107538"/>
          <a:ext cx="7687235" cy="26146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247650</xdr:colOff>
      <xdr:row>19</xdr:row>
      <xdr:rowOff>180975</xdr:rowOff>
    </xdr:from>
    <xdr:to>
      <xdr:col>6</xdr:col>
      <xdr:colOff>28575</xdr:colOff>
      <xdr:row>34</xdr:row>
      <xdr:rowOff>161925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0" y="4181475"/>
          <a:ext cx="4695825" cy="3124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238125</xdr:colOff>
      <xdr:row>25</xdr:row>
      <xdr:rowOff>137711</xdr:rowOff>
    </xdr:from>
    <xdr:to>
      <xdr:col>12</xdr:col>
      <xdr:colOff>457200</xdr:colOff>
      <xdr:row>39</xdr:row>
      <xdr:rowOff>114300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xmlns="" id="{00000000-0008-0000-03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86650" y="5395511"/>
          <a:ext cx="4981575" cy="29102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304800</xdr:colOff>
      <xdr:row>18</xdr:row>
      <xdr:rowOff>5652</xdr:rowOff>
    </xdr:from>
    <xdr:to>
      <xdr:col>11</xdr:col>
      <xdr:colOff>95250</xdr:colOff>
      <xdr:row>24</xdr:row>
      <xdr:rowOff>152400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xmlns="" id="{00000000-0008-0000-03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0800000">
          <a:off x="7553325" y="3796602"/>
          <a:ext cx="3362325" cy="14040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B95"/>
  <sheetViews>
    <sheetView zoomScaleNormal="100" workbookViewId="0">
      <selection activeCell="G15" sqref="G15"/>
    </sheetView>
  </sheetViews>
  <sheetFormatPr defaultColWidth="9" defaultRowHeight="16.5"/>
  <cols>
    <col min="1" max="1" width="3.5" style="1" customWidth="1"/>
    <col min="2" max="2" width="7.5" style="15" customWidth="1"/>
    <col min="3" max="3" width="7.5" style="1" customWidth="1"/>
    <col min="4" max="4" width="7.5" style="5" customWidth="1"/>
    <col min="5" max="5" width="24.875" style="5" customWidth="1"/>
    <col min="6" max="9" width="18.125" style="5" customWidth="1"/>
    <col min="10" max="10" width="26.75" style="5" bestFit="1" customWidth="1"/>
    <col min="11" max="11" width="39.5" style="176" customWidth="1"/>
    <col min="12" max="12" width="25.25" style="5" hidden="1" customWidth="1"/>
    <col min="13" max="13" width="14.25" style="5" hidden="1" customWidth="1"/>
    <col min="14" max="14" width="15.625" style="5" hidden="1" customWidth="1"/>
    <col min="15" max="15" width="24.125" style="5" hidden="1" customWidth="1"/>
    <col min="16" max="16" width="11.625" style="5" hidden="1" customWidth="1"/>
    <col min="17" max="17" width="19.75" style="1" hidden="1" customWidth="1"/>
    <col min="18" max="18" width="44.625" style="1" hidden="1" customWidth="1"/>
    <col min="19" max="19" width="25.25" style="5" hidden="1" customWidth="1"/>
    <col min="20" max="20" width="14.25" style="5" hidden="1" customWidth="1"/>
    <col min="21" max="21" width="23.125" style="5" hidden="1" customWidth="1"/>
    <col min="22" max="22" width="24.125" style="5" hidden="1" customWidth="1"/>
    <col min="23" max="23" width="11.625" style="5" hidden="1" customWidth="1"/>
    <col min="24" max="24" width="27.25" style="1" hidden="1" customWidth="1"/>
    <col min="25" max="16384" width="9" style="1"/>
  </cols>
  <sheetData>
    <row r="1" spans="2:24">
      <c r="B1" s="51" t="s">
        <v>239</v>
      </c>
    </row>
    <row r="2" spans="2:24" ht="17.25" thickBot="1">
      <c r="B2" s="15" t="s">
        <v>523</v>
      </c>
      <c r="D2" s="1"/>
      <c r="E2" s="1"/>
      <c r="F2" s="1"/>
      <c r="G2" s="1"/>
      <c r="H2" s="1"/>
      <c r="I2" s="1"/>
      <c r="J2" s="1"/>
      <c r="L2" s="15" t="s">
        <v>389</v>
      </c>
      <c r="M2" s="1"/>
      <c r="N2" s="1"/>
      <c r="S2" s="15" t="s">
        <v>83</v>
      </c>
      <c r="T2" s="1"/>
      <c r="U2" s="1"/>
    </row>
    <row r="3" spans="2:24">
      <c r="B3" s="329" t="s">
        <v>1</v>
      </c>
      <c r="C3" s="330"/>
      <c r="D3" s="2">
        <v>128</v>
      </c>
      <c r="E3" s="2" t="s">
        <v>2</v>
      </c>
      <c r="F3" s="16"/>
      <c r="G3" s="227"/>
      <c r="H3" s="227"/>
      <c r="I3" s="227"/>
      <c r="J3" s="227"/>
      <c r="K3" s="255"/>
      <c r="L3" s="22" t="s">
        <v>74</v>
      </c>
      <c r="M3" s="2">
        <v>48000000</v>
      </c>
      <c r="N3" s="16" t="s">
        <v>75</v>
      </c>
      <c r="S3" s="22" t="s">
        <v>74</v>
      </c>
      <c r="T3" s="2">
        <v>48000000</v>
      </c>
      <c r="U3" s="16" t="s">
        <v>75</v>
      </c>
    </row>
    <row r="4" spans="2:24">
      <c r="B4" s="331" t="s">
        <v>3</v>
      </c>
      <c r="C4" s="332"/>
      <c r="D4" s="3">
        <v>16</v>
      </c>
      <c r="E4" s="3" t="s">
        <v>2</v>
      </c>
      <c r="F4" s="8"/>
      <c r="G4" s="228"/>
      <c r="H4" s="228"/>
      <c r="I4" s="228"/>
      <c r="J4" s="228"/>
      <c r="K4" s="256"/>
      <c r="L4" s="9" t="s">
        <v>76</v>
      </c>
      <c r="M4" s="23">
        <f>M3/1</f>
        <v>48000000</v>
      </c>
      <c r="N4" s="8" t="s">
        <v>390</v>
      </c>
      <c r="S4" s="9" t="s">
        <v>76</v>
      </c>
      <c r="T4" s="23">
        <f>T3/1</f>
        <v>48000000</v>
      </c>
      <c r="U4" s="8" t="s">
        <v>233</v>
      </c>
    </row>
    <row r="5" spans="2:24">
      <c r="B5" s="331" t="s">
        <v>4</v>
      </c>
      <c r="C5" s="332"/>
      <c r="D5" s="3">
        <v>48</v>
      </c>
      <c r="E5" s="3" t="s">
        <v>5</v>
      </c>
      <c r="F5" s="8" t="s">
        <v>6</v>
      </c>
      <c r="G5" s="228"/>
      <c r="H5" s="228"/>
      <c r="I5" s="228"/>
      <c r="J5" s="228"/>
      <c r="K5" s="256"/>
      <c r="L5" s="9" t="s">
        <v>391</v>
      </c>
      <c r="M5" s="23">
        <f>M3*1</f>
        <v>48000000</v>
      </c>
      <c r="N5" s="8" t="s">
        <v>234</v>
      </c>
      <c r="S5" s="9" t="s">
        <v>235</v>
      </c>
      <c r="T5" s="23">
        <f>T3*1</f>
        <v>48000000</v>
      </c>
      <c r="U5" s="8" t="s">
        <v>234</v>
      </c>
    </row>
    <row r="6" spans="2:24">
      <c r="B6" s="331" t="s">
        <v>7</v>
      </c>
      <c r="C6" s="332"/>
      <c r="D6" s="3" t="s">
        <v>8</v>
      </c>
      <c r="E6" s="3" t="s">
        <v>9</v>
      </c>
      <c r="F6" s="8"/>
      <c r="G6" s="228"/>
      <c r="H6" s="228"/>
      <c r="I6" s="228"/>
      <c r="J6" s="228"/>
      <c r="K6" s="256"/>
      <c r="L6" s="9" t="s">
        <v>195</v>
      </c>
      <c r="M6" s="23">
        <v>16000000</v>
      </c>
      <c r="N6" s="8"/>
      <c r="S6" s="9" t="s">
        <v>236</v>
      </c>
      <c r="T6" s="23">
        <v>16000000</v>
      </c>
      <c r="U6" s="8"/>
    </row>
    <row r="7" spans="2:24" ht="17.25" thickBot="1">
      <c r="B7" s="333" t="s">
        <v>10</v>
      </c>
      <c r="C7" s="334"/>
      <c r="D7" s="4" t="s">
        <v>11</v>
      </c>
      <c r="E7" s="4"/>
      <c r="F7" s="17"/>
      <c r="G7" s="229"/>
      <c r="H7" s="229"/>
      <c r="I7" s="229"/>
      <c r="J7" s="229"/>
      <c r="K7" s="257"/>
      <c r="L7" s="24" t="s">
        <v>77</v>
      </c>
      <c r="M7" s="3">
        <f>(M5)/M6-1</f>
        <v>2</v>
      </c>
      <c r="N7" s="8" t="s">
        <v>392</v>
      </c>
      <c r="S7" s="24" t="s">
        <v>77</v>
      </c>
      <c r="T7" s="3">
        <f>(T5)/T6-1</f>
        <v>2</v>
      </c>
      <c r="U7" s="8" t="s">
        <v>237</v>
      </c>
    </row>
    <row r="8" spans="2:24">
      <c r="E8" s="72" t="s">
        <v>371</v>
      </c>
      <c r="F8" s="5">
        <v>8</v>
      </c>
      <c r="L8" s="9" t="s">
        <v>393</v>
      </c>
      <c r="M8" s="3">
        <v>80000</v>
      </c>
      <c r="N8" s="8"/>
      <c r="S8" s="9" t="s">
        <v>78</v>
      </c>
      <c r="T8" s="3">
        <v>80000</v>
      </c>
      <c r="U8" s="8"/>
    </row>
    <row r="9" spans="2:24">
      <c r="E9" s="72" t="s">
        <v>372</v>
      </c>
      <c r="F9" s="5">
        <v>8</v>
      </c>
      <c r="L9" s="24" t="s">
        <v>394</v>
      </c>
      <c r="M9" s="25">
        <f>M6/M8-1</f>
        <v>199</v>
      </c>
      <c r="N9" s="8" t="s">
        <v>395</v>
      </c>
      <c r="S9" s="24" t="s">
        <v>79</v>
      </c>
      <c r="T9" s="25">
        <f>T6/T8-1</f>
        <v>199</v>
      </c>
      <c r="U9" s="8" t="s">
        <v>238</v>
      </c>
    </row>
    <row r="10" spans="2:24">
      <c r="E10" s="72" t="s">
        <v>373</v>
      </c>
      <c r="F10" s="66">
        <v>20</v>
      </c>
      <c r="G10" s="66"/>
      <c r="H10" s="66"/>
      <c r="I10" s="66"/>
      <c r="J10" s="66"/>
      <c r="K10" s="258"/>
      <c r="L10" s="9" t="s">
        <v>396</v>
      </c>
      <c r="M10" s="3">
        <v>50</v>
      </c>
      <c r="N10" s="8"/>
      <c r="S10" s="9" t="s">
        <v>80</v>
      </c>
      <c r="T10" s="3">
        <v>50</v>
      </c>
      <c r="U10" s="8"/>
    </row>
    <row r="11" spans="2:24">
      <c r="E11" s="72" t="s">
        <v>374</v>
      </c>
      <c r="F11" s="66">
        <v>1</v>
      </c>
      <c r="G11" s="66"/>
      <c r="H11" s="66"/>
      <c r="I11" s="66"/>
      <c r="J11" s="66"/>
      <c r="K11" s="258"/>
      <c r="L11" s="9" t="s">
        <v>397</v>
      </c>
      <c r="M11" s="25">
        <f>M10*M9/100</f>
        <v>99.5</v>
      </c>
      <c r="N11" s="8"/>
      <c r="S11" s="9" t="s">
        <v>81</v>
      </c>
      <c r="T11" s="25">
        <f>T10*T9/100</f>
        <v>99.5</v>
      </c>
      <c r="U11" s="8"/>
    </row>
    <row r="12" spans="2:24" ht="17.25" thickBot="1">
      <c r="E12" s="73" t="s">
        <v>171</v>
      </c>
      <c r="F12" s="66">
        <v>1</v>
      </c>
      <c r="G12" s="66"/>
      <c r="H12" s="66"/>
      <c r="I12" s="66"/>
      <c r="J12" s="66"/>
      <c r="K12" s="258"/>
      <c r="L12" s="26" t="s">
        <v>398</v>
      </c>
      <c r="M12" s="4">
        <f>1/M8</f>
        <v>1.2500000000000001E-5</v>
      </c>
      <c r="N12" s="17"/>
      <c r="S12" s="26" t="s">
        <v>82</v>
      </c>
      <c r="T12" s="4">
        <f>1/T8</f>
        <v>1.2500000000000001E-5</v>
      </c>
      <c r="U12" s="17"/>
    </row>
    <row r="13" spans="2:24" ht="17.25" thickBot="1"/>
    <row r="14" spans="2:24" ht="16.5" customHeight="1">
      <c r="B14" s="324" t="s">
        <v>99</v>
      </c>
      <c r="C14" s="325"/>
      <c r="D14" s="325" t="s">
        <v>84</v>
      </c>
      <c r="E14" s="325" t="s">
        <v>86</v>
      </c>
      <c r="F14" s="328"/>
      <c r="G14" s="320" t="s">
        <v>645</v>
      </c>
      <c r="H14" s="321"/>
      <c r="I14" s="321"/>
      <c r="J14" s="322"/>
      <c r="K14" s="259"/>
      <c r="L14" s="342" t="s">
        <v>399</v>
      </c>
      <c r="M14" s="343"/>
      <c r="N14" s="342" t="s">
        <v>400</v>
      </c>
      <c r="O14" s="344"/>
      <c r="P14" s="344"/>
      <c r="Q14" s="344"/>
      <c r="R14" s="345"/>
      <c r="S14" s="342" t="s">
        <v>12</v>
      </c>
      <c r="T14" s="344"/>
      <c r="U14" s="343" t="s">
        <v>375</v>
      </c>
      <c r="V14" s="346"/>
      <c r="W14" s="346"/>
      <c r="X14" s="347"/>
    </row>
    <row r="15" spans="2:24" ht="17.25" thickBot="1">
      <c r="B15" s="98" t="s">
        <v>100</v>
      </c>
      <c r="C15" s="99" t="s">
        <v>377</v>
      </c>
      <c r="D15" s="326"/>
      <c r="E15" s="99" t="s">
        <v>162</v>
      </c>
      <c r="F15" s="100" t="s">
        <v>163</v>
      </c>
      <c r="G15" s="101" t="s">
        <v>0</v>
      </c>
      <c r="H15" s="288" t="s">
        <v>13</v>
      </c>
      <c r="I15" s="101" t="s">
        <v>14</v>
      </c>
      <c r="J15" s="226" t="s">
        <v>0</v>
      </c>
      <c r="K15" s="260"/>
      <c r="L15" s="117" t="s">
        <v>401</v>
      </c>
      <c r="M15" s="118" t="s">
        <v>402</v>
      </c>
      <c r="N15" s="119" t="s">
        <v>403</v>
      </c>
      <c r="O15" s="120" t="s">
        <v>401</v>
      </c>
      <c r="P15" s="120" t="s">
        <v>404</v>
      </c>
      <c r="Q15" s="120" t="s">
        <v>405</v>
      </c>
      <c r="R15" s="121" t="s">
        <v>406</v>
      </c>
      <c r="S15" s="101" t="s">
        <v>0</v>
      </c>
      <c r="T15" s="99" t="s">
        <v>13</v>
      </c>
      <c r="U15" s="99" t="s">
        <v>14</v>
      </c>
      <c r="V15" s="99" t="s">
        <v>0</v>
      </c>
      <c r="W15" s="99" t="s">
        <v>15</v>
      </c>
      <c r="X15" s="100" t="s">
        <v>181</v>
      </c>
    </row>
    <row r="16" spans="2:24" s="18" customFormat="1">
      <c r="B16" s="276">
        <v>1</v>
      </c>
      <c r="C16" s="253" t="s">
        <v>378</v>
      </c>
      <c r="D16" s="253" t="s">
        <v>85</v>
      </c>
      <c r="E16" s="323" t="s">
        <v>97</v>
      </c>
      <c r="F16" s="323"/>
      <c r="G16" s="253"/>
      <c r="H16" s="253"/>
      <c r="I16" s="246" t="s">
        <v>562</v>
      </c>
      <c r="J16" s="253"/>
      <c r="K16" s="292"/>
      <c r="L16" s="230"/>
      <c r="M16" s="122"/>
      <c r="N16" s="123"/>
      <c r="O16" s="124"/>
      <c r="P16" s="124"/>
      <c r="Q16" s="3"/>
      <c r="R16" s="125"/>
      <c r="S16" s="27"/>
      <c r="T16" s="28"/>
      <c r="U16" s="28"/>
      <c r="V16" s="28"/>
      <c r="W16" s="28"/>
      <c r="X16" s="40"/>
    </row>
    <row r="17" spans="2:24">
      <c r="B17" s="277">
        <v>2</v>
      </c>
      <c r="C17" s="94" t="s">
        <v>379</v>
      </c>
      <c r="D17" s="83" t="s">
        <v>42</v>
      </c>
      <c r="E17" s="6" t="s">
        <v>101</v>
      </c>
      <c r="F17" s="83" t="s">
        <v>95</v>
      </c>
      <c r="G17" s="244"/>
      <c r="H17" s="244"/>
      <c r="I17" s="244"/>
      <c r="J17" s="244"/>
      <c r="K17" s="271"/>
      <c r="L17" s="231" t="s">
        <v>407</v>
      </c>
      <c r="M17" s="126" t="s">
        <v>408</v>
      </c>
      <c r="N17" s="11" t="s">
        <v>36</v>
      </c>
      <c r="O17" s="6" t="s">
        <v>36</v>
      </c>
      <c r="P17" s="6" t="s">
        <v>36</v>
      </c>
      <c r="Q17" s="3"/>
      <c r="R17" s="8"/>
      <c r="S17" s="11" t="s">
        <v>240</v>
      </c>
      <c r="T17" s="6" t="s">
        <v>241</v>
      </c>
      <c r="U17" s="6" t="s">
        <v>36</v>
      </c>
      <c r="V17" s="6" t="s">
        <v>36</v>
      </c>
      <c r="W17" s="6" t="s">
        <v>36</v>
      </c>
      <c r="X17" s="19"/>
    </row>
    <row r="18" spans="2:24">
      <c r="B18" s="278">
        <v>3</v>
      </c>
      <c r="C18" s="249" t="s">
        <v>379</v>
      </c>
      <c r="D18" s="244" t="s">
        <v>72</v>
      </c>
      <c r="E18" s="6" t="s">
        <v>101</v>
      </c>
      <c r="F18" s="244" t="s">
        <v>87</v>
      </c>
      <c r="G18" s="244"/>
      <c r="H18" s="244"/>
      <c r="I18" s="244" t="s">
        <v>563</v>
      </c>
      <c r="J18" s="244"/>
      <c r="K18" s="271"/>
      <c r="L18" s="231" t="s">
        <v>409</v>
      </c>
      <c r="M18" s="126" t="s">
        <v>410</v>
      </c>
      <c r="N18" s="11" t="s">
        <v>36</v>
      </c>
      <c r="O18" s="6" t="s">
        <v>36</v>
      </c>
      <c r="P18" s="6" t="s">
        <v>36</v>
      </c>
      <c r="Q18" s="3"/>
      <c r="R18" s="8"/>
      <c r="S18" s="82" t="s">
        <v>87</v>
      </c>
      <c r="T18" s="79" t="s">
        <v>241</v>
      </c>
      <c r="U18" s="79" t="s">
        <v>36</v>
      </c>
      <c r="V18" s="79" t="s">
        <v>324</v>
      </c>
      <c r="W18" s="79" t="s">
        <v>36</v>
      </c>
      <c r="X18" s="80"/>
    </row>
    <row r="19" spans="2:24">
      <c r="B19" s="278">
        <v>4</v>
      </c>
      <c r="C19" s="249" t="s">
        <v>379</v>
      </c>
      <c r="D19" s="244" t="s">
        <v>73</v>
      </c>
      <c r="E19" s="6" t="s">
        <v>101</v>
      </c>
      <c r="F19" s="244" t="s">
        <v>88</v>
      </c>
      <c r="G19" s="244"/>
      <c r="H19" s="244"/>
      <c r="I19" s="244" t="s">
        <v>563</v>
      </c>
      <c r="J19" s="244"/>
      <c r="K19" s="271"/>
      <c r="L19" s="231" t="s">
        <v>409</v>
      </c>
      <c r="M19" s="126" t="s">
        <v>410</v>
      </c>
      <c r="N19" s="11" t="s">
        <v>36</v>
      </c>
      <c r="O19" s="6" t="s">
        <v>36</v>
      </c>
      <c r="P19" s="6" t="s">
        <v>36</v>
      </c>
      <c r="Q19" s="3"/>
      <c r="R19" s="8"/>
      <c r="S19" s="82" t="s">
        <v>88</v>
      </c>
      <c r="T19" s="79" t="s">
        <v>241</v>
      </c>
      <c r="U19" s="79" t="s">
        <v>36</v>
      </c>
      <c r="V19" s="79" t="s">
        <v>324</v>
      </c>
      <c r="W19" s="79" t="s">
        <v>36</v>
      </c>
      <c r="X19" s="80"/>
    </row>
    <row r="20" spans="2:24">
      <c r="B20" s="279">
        <v>5</v>
      </c>
      <c r="C20" s="95" t="s">
        <v>380</v>
      </c>
      <c r="D20" s="84" t="s">
        <v>89</v>
      </c>
      <c r="E20" s="83" t="s">
        <v>93</v>
      </c>
      <c r="F20" s="84" t="s">
        <v>92</v>
      </c>
      <c r="G20" s="84"/>
      <c r="H20" s="84"/>
      <c r="I20" s="84" t="s">
        <v>564</v>
      </c>
      <c r="J20" s="84" t="s">
        <v>619</v>
      </c>
      <c r="K20" s="293"/>
      <c r="L20" s="231" t="s">
        <v>409</v>
      </c>
      <c r="M20" s="126" t="s">
        <v>410</v>
      </c>
      <c r="N20" s="11" t="s">
        <v>36</v>
      </c>
      <c r="O20" s="6" t="s">
        <v>36</v>
      </c>
      <c r="P20" s="6" t="s">
        <v>36</v>
      </c>
      <c r="Q20" s="3"/>
      <c r="R20" s="8"/>
      <c r="S20" s="82" t="s">
        <v>92</v>
      </c>
      <c r="T20" s="79" t="s">
        <v>241</v>
      </c>
      <c r="U20" s="79" t="s">
        <v>36</v>
      </c>
      <c r="V20" s="79" t="s">
        <v>325</v>
      </c>
      <c r="W20" s="79" t="s">
        <v>36</v>
      </c>
      <c r="X20" s="80"/>
    </row>
    <row r="21" spans="2:24">
      <c r="B21" s="278">
        <v>6</v>
      </c>
      <c r="C21" s="250" t="s">
        <v>380</v>
      </c>
      <c r="D21" s="244" t="s">
        <v>90</v>
      </c>
      <c r="E21" s="244" t="s">
        <v>94</v>
      </c>
      <c r="F21" s="244" t="s">
        <v>96</v>
      </c>
      <c r="G21" s="244"/>
      <c r="H21" s="244"/>
      <c r="I21" s="244" t="s">
        <v>564</v>
      </c>
      <c r="J21" s="244"/>
      <c r="K21" s="271"/>
      <c r="L21" s="231" t="s">
        <v>409</v>
      </c>
      <c r="M21" s="126" t="s">
        <v>410</v>
      </c>
      <c r="N21" s="11" t="s">
        <v>36</v>
      </c>
      <c r="O21" s="6" t="s">
        <v>36</v>
      </c>
      <c r="P21" s="6" t="s">
        <v>36</v>
      </c>
      <c r="Q21" s="3"/>
      <c r="R21" s="8"/>
      <c r="S21" s="82" t="s">
        <v>96</v>
      </c>
      <c r="T21" s="79" t="s">
        <v>241</v>
      </c>
      <c r="U21" s="79" t="s">
        <v>36</v>
      </c>
      <c r="V21" s="79" t="s">
        <v>325</v>
      </c>
      <c r="W21" s="79" t="s">
        <v>36</v>
      </c>
      <c r="X21" s="80"/>
    </row>
    <row r="22" spans="2:24">
      <c r="B22" s="280">
        <v>7</v>
      </c>
      <c r="C22" s="254" t="s">
        <v>381</v>
      </c>
      <c r="D22" s="254" t="s">
        <v>91</v>
      </c>
      <c r="E22" s="327" t="s">
        <v>98</v>
      </c>
      <c r="F22" s="327"/>
      <c r="G22" s="254"/>
      <c r="H22" s="254"/>
      <c r="I22" s="254" t="s">
        <v>565</v>
      </c>
      <c r="J22" s="254"/>
      <c r="K22" s="261"/>
      <c r="L22" s="232" t="s">
        <v>411</v>
      </c>
      <c r="M22" s="127" t="s">
        <v>36</v>
      </c>
      <c r="N22" s="128" t="s">
        <v>411</v>
      </c>
      <c r="O22" s="129" t="s">
        <v>412</v>
      </c>
      <c r="P22" s="31" t="s">
        <v>413</v>
      </c>
      <c r="Q22" s="3"/>
      <c r="R22" s="8"/>
      <c r="S22" s="37" t="s">
        <v>91</v>
      </c>
      <c r="T22" s="39" t="s">
        <v>36</v>
      </c>
      <c r="U22" s="89" t="s">
        <v>91</v>
      </c>
      <c r="V22" s="89" t="s">
        <v>166</v>
      </c>
      <c r="W22" s="89" t="s">
        <v>25</v>
      </c>
      <c r="X22" s="38"/>
    </row>
    <row r="23" spans="2:24" ht="33">
      <c r="B23" s="277">
        <v>8</v>
      </c>
      <c r="C23" s="96" t="s">
        <v>382</v>
      </c>
      <c r="D23" s="83" t="s">
        <v>21</v>
      </c>
      <c r="E23" s="6" t="s">
        <v>101</v>
      </c>
      <c r="F23" s="83" t="s">
        <v>541</v>
      </c>
      <c r="G23" s="269" t="s">
        <v>541</v>
      </c>
      <c r="H23" s="269" t="s">
        <v>18</v>
      </c>
      <c r="I23" s="33" t="s">
        <v>567</v>
      </c>
      <c r="J23" s="36" t="s">
        <v>603</v>
      </c>
      <c r="K23" s="294" t="s">
        <v>605</v>
      </c>
      <c r="L23" s="233" t="s">
        <v>414</v>
      </c>
      <c r="M23" s="131" t="s">
        <v>415</v>
      </c>
      <c r="N23" s="132" t="s">
        <v>416</v>
      </c>
      <c r="O23" s="133" t="s">
        <v>417</v>
      </c>
      <c r="P23" s="134" t="s">
        <v>418</v>
      </c>
      <c r="Q23" s="3"/>
      <c r="R23" s="8" t="s">
        <v>419</v>
      </c>
      <c r="S23" s="81" t="s">
        <v>541</v>
      </c>
      <c r="T23" s="31" t="s">
        <v>18</v>
      </c>
      <c r="U23" s="31" t="s">
        <v>542</v>
      </c>
      <c r="V23" s="65" t="s">
        <v>36</v>
      </c>
      <c r="W23" s="65" t="s">
        <v>36</v>
      </c>
      <c r="X23" s="30"/>
    </row>
    <row r="24" spans="2:24">
      <c r="B24" s="216">
        <v>9</v>
      </c>
      <c r="C24" s="96" t="s">
        <v>382</v>
      </c>
      <c r="D24" s="10" t="s">
        <v>20</v>
      </c>
      <c r="E24" s="6" t="s">
        <v>101</v>
      </c>
      <c r="F24" s="83" t="s">
        <v>102</v>
      </c>
      <c r="G24" s="269" t="s">
        <v>102</v>
      </c>
      <c r="H24" s="269" t="s">
        <v>18</v>
      </c>
      <c r="I24" s="33" t="s">
        <v>604</v>
      </c>
      <c r="J24" s="33" t="s">
        <v>606</v>
      </c>
      <c r="K24" s="294" t="s">
        <v>620</v>
      </c>
      <c r="L24" s="234" t="s">
        <v>420</v>
      </c>
      <c r="M24" s="135" t="s">
        <v>415</v>
      </c>
      <c r="N24" s="128" t="s">
        <v>421</v>
      </c>
      <c r="O24" s="129" t="s">
        <v>422</v>
      </c>
      <c r="P24" s="31" t="s">
        <v>413</v>
      </c>
      <c r="Q24" s="3"/>
      <c r="R24" s="8"/>
      <c r="S24" s="63" t="s">
        <v>102</v>
      </c>
      <c r="T24" s="31" t="s">
        <v>18</v>
      </c>
      <c r="U24" s="31" t="s">
        <v>537</v>
      </c>
      <c r="V24" s="65" t="s">
        <v>36</v>
      </c>
      <c r="W24" s="65" t="s">
        <v>36</v>
      </c>
      <c r="X24" s="30"/>
    </row>
    <row r="25" spans="2:24">
      <c r="B25" s="216">
        <v>10</v>
      </c>
      <c r="C25" s="96" t="s">
        <v>382</v>
      </c>
      <c r="D25" s="10" t="s">
        <v>16</v>
      </c>
      <c r="E25" s="83" t="s">
        <v>104</v>
      </c>
      <c r="F25" s="83" t="s">
        <v>103</v>
      </c>
      <c r="G25" s="269" t="s">
        <v>103</v>
      </c>
      <c r="H25" s="269" t="s">
        <v>18</v>
      </c>
      <c r="I25" s="33" t="s">
        <v>537</v>
      </c>
      <c r="J25" s="33" t="s">
        <v>607</v>
      </c>
      <c r="K25" s="295" t="s">
        <v>621</v>
      </c>
      <c r="L25" s="234" t="s">
        <v>420</v>
      </c>
      <c r="M25" s="135" t="s">
        <v>415</v>
      </c>
      <c r="N25" s="128" t="s">
        <v>423</v>
      </c>
      <c r="O25" s="129" t="s">
        <v>424</v>
      </c>
      <c r="P25" s="31" t="s">
        <v>413</v>
      </c>
      <c r="Q25" s="3"/>
      <c r="R25" s="8"/>
      <c r="S25" s="63" t="s">
        <v>103</v>
      </c>
      <c r="T25" s="31" t="s">
        <v>18</v>
      </c>
      <c r="U25" s="31" t="s">
        <v>538</v>
      </c>
      <c r="V25" s="65" t="s">
        <v>323</v>
      </c>
      <c r="W25" s="65" t="s">
        <v>36</v>
      </c>
      <c r="X25" s="30"/>
    </row>
    <row r="26" spans="2:24">
      <c r="B26" s="216">
        <v>11</v>
      </c>
      <c r="C26" s="96" t="s">
        <v>382</v>
      </c>
      <c r="D26" s="10" t="s">
        <v>71</v>
      </c>
      <c r="E26" s="83" t="s">
        <v>105</v>
      </c>
      <c r="F26" s="83" t="s">
        <v>180</v>
      </c>
      <c r="G26" s="269" t="s">
        <v>180</v>
      </c>
      <c r="H26" s="269" t="s">
        <v>18</v>
      </c>
      <c r="I26" s="33" t="s">
        <v>568</v>
      </c>
      <c r="J26" s="33" t="s">
        <v>608</v>
      </c>
      <c r="K26" s="295" t="s">
        <v>622</v>
      </c>
      <c r="L26" s="234" t="s">
        <v>420</v>
      </c>
      <c r="M26" s="135" t="s">
        <v>415</v>
      </c>
      <c r="N26" s="128" t="s">
        <v>425</v>
      </c>
      <c r="O26" s="129" t="s">
        <v>426</v>
      </c>
      <c r="P26" s="31" t="s">
        <v>413</v>
      </c>
      <c r="Q26" s="3"/>
      <c r="R26" s="8"/>
      <c r="S26" s="63" t="s">
        <v>180</v>
      </c>
      <c r="T26" s="31" t="s">
        <v>18</v>
      </c>
      <c r="U26" s="31" t="s">
        <v>539</v>
      </c>
      <c r="V26" s="31"/>
      <c r="W26" s="65" t="s">
        <v>36</v>
      </c>
      <c r="X26" s="200"/>
    </row>
    <row r="27" spans="2:24">
      <c r="B27" s="281">
        <v>12</v>
      </c>
      <c r="C27" s="20" t="s">
        <v>378</v>
      </c>
      <c r="D27" s="251" t="s">
        <v>106</v>
      </c>
      <c r="E27" s="335" t="s">
        <v>108</v>
      </c>
      <c r="F27" s="335"/>
      <c r="G27" s="291"/>
      <c r="H27" s="251"/>
      <c r="I27" s="251" t="s">
        <v>566</v>
      </c>
      <c r="J27" s="251"/>
      <c r="K27" s="270"/>
      <c r="L27" s="235"/>
      <c r="M27" s="136"/>
      <c r="N27" s="12"/>
      <c r="O27" s="115"/>
      <c r="P27" s="115"/>
      <c r="Q27" s="3"/>
      <c r="R27" s="8"/>
      <c r="S27" s="12"/>
      <c r="T27" s="90"/>
      <c r="U27" s="90"/>
      <c r="V27" s="90"/>
      <c r="W27" s="90"/>
      <c r="X27" s="21"/>
    </row>
    <row r="28" spans="2:24">
      <c r="B28" s="281">
        <v>13</v>
      </c>
      <c r="C28" s="20" t="s">
        <v>378</v>
      </c>
      <c r="D28" s="251" t="s">
        <v>107</v>
      </c>
      <c r="E28" s="335" t="s">
        <v>109</v>
      </c>
      <c r="F28" s="335"/>
      <c r="G28" s="291"/>
      <c r="H28" s="251"/>
      <c r="I28" s="243" t="s">
        <v>562</v>
      </c>
      <c r="J28" s="251"/>
      <c r="K28" s="270"/>
      <c r="L28" s="235"/>
      <c r="M28" s="136"/>
      <c r="N28" s="12"/>
      <c r="O28" s="115"/>
      <c r="P28" s="115"/>
      <c r="Q28" s="3"/>
      <c r="R28" s="8"/>
      <c r="S28" s="12"/>
      <c r="T28" s="90"/>
      <c r="U28" s="90"/>
      <c r="V28" s="90"/>
      <c r="W28" s="90"/>
      <c r="X28" s="21"/>
    </row>
    <row r="29" spans="2:24">
      <c r="B29" s="277">
        <v>14</v>
      </c>
      <c r="C29" s="96" t="s">
        <v>382</v>
      </c>
      <c r="D29" s="83" t="s">
        <v>63</v>
      </c>
      <c r="E29" s="7" t="s">
        <v>123</v>
      </c>
      <c r="F29" s="83" t="s">
        <v>110</v>
      </c>
      <c r="G29" s="269" t="s">
        <v>110</v>
      </c>
      <c r="H29" s="269" t="s">
        <v>18</v>
      </c>
      <c r="I29" s="33" t="s">
        <v>577</v>
      </c>
      <c r="J29" s="33" t="s">
        <v>610</v>
      </c>
      <c r="K29" s="296"/>
      <c r="L29" s="231" t="s">
        <v>409</v>
      </c>
      <c r="M29" s="126" t="s">
        <v>410</v>
      </c>
      <c r="N29" s="11" t="s">
        <v>36</v>
      </c>
      <c r="O29" s="6" t="s">
        <v>36</v>
      </c>
      <c r="P29" s="6" t="s">
        <v>36</v>
      </c>
      <c r="Q29" s="3"/>
      <c r="R29" s="8"/>
      <c r="S29" s="11" t="s">
        <v>240</v>
      </c>
      <c r="T29" s="6" t="s">
        <v>241</v>
      </c>
      <c r="U29" s="6" t="s">
        <v>36</v>
      </c>
      <c r="V29" s="6" t="s">
        <v>36</v>
      </c>
      <c r="W29" s="6" t="s">
        <v>36</v>
      </c>
      <c r="X29" s="19"/>
    </row>
    <row r="30" spans="2:24" ht="33">
      <c r="B30" s="216">
        <v>15</v>
      </c>
      <c r="C30" s="96" t="s">
        <v>382</v>
      </c>
      <c r="D30" s="10" t="s">
        <v>64</v>
      </c>
      <c r="E30" s="7" t="s">
        <v>124</v>
      </c>
      <c r="F30" s="83" t="s">
        <v>111</v>
      </c>
      <c r="G30" s="269" t="s">
        <v>111</v>
      </c>
      <c r="H30" s="269" t="s">
        <v>18</v>
      </c>
      <c r="I30" s="33" t="s">
        <v>569</v>
      </c>
      <c r="J30" s="33" t="s">
        <v>609</v>
      </c>
      <c r="K30" s="296"/>
      <c r="L30" s="236" t="s">
        <v>427</v>
      </c>
      <c r="M30" s="137" t="s">
        <v>415</v>
      </c>
      <c r="N30" s="138" t="s">
        <v>428</v>
      </c>
      <c r="O30" s="139" t="s">
        <v>429</v>
      </c>
      <c r="P30" s="61" t="s">
        <v>430</v>
      </c>
      <c r="Q30" s="3"/>
      <c r="R30" s="8"/>
      <c r="S30" s="62" t="s">
        <v>427</v>
      </c>
      <c r="T30" s="137" t="s">
        <v>528</v>
      </c>
      <c r="U30" s="207" t="s">
        <v>540</v>
      </c>
      <c r="V30" s="139"/>
      <c r="W30" s="61"/>
      <c r="X30" s="200"/>
    </row>
    <row r="31" spans="2:24" ht="17.25" thickBot="1">
      <c r="B31" s="297">
        <v>16</v>
      </c>
      <c r="C31" s="102" t="s">
        <v>382</v>
      </c>
      <c r="D31" s="103" t="s">
        <v>65</v>
      </c>
      <c r="E31" s="104" t="s">
        <v>122</v>
      </c>
      <c r="F31" s="104" t="s">
        <v>112</v>
      </c>
      <c r="G31" s="298" t="s">
        <v>112</v>
      </c>
      <c r="H31" s="298" t="s">
        <v>18</v>
      </c>
      <c r="I31" s="266" t="s">
        <v>538</v>
      </c>
      <c r="J31" s="266" t="s">
        <v>612</v>
      </c>
      <c r="K31" s="299" t="s">
        <v>611</v>
      </c>
      <c r="L31" s="236" t="s">
        <v>427</v>
      </c>
      <c r="M31" s="137" t="s">
        <v>415</v>
      </c>
      <c r="N31" s="138" t="s">
        <v>431</v>
      </c>
      <c r="O31" s="139" t="s">
        <v>429</v>
      </c>
      <c r="P31" s="61" t="s">
        <v>430</v>
      </c>
      <c r="Q31" s="3"/>
      <c r="R31" s="8"/>
      <c r="S31" s="208"/>
      <c r="T31" s="209"/>
      <c r="U31" s="210"/>
      <c r="V31" s="211"/>
      <c r="W31" s="212"/>
      <c r="X31" s="213"/>
    </row>
    <row r="32" spans="2:24">
      <c r="B32" s="289">
        <v>17</v>
      </c>
      <c r="C32" s="263" t="s">
        <v>382</v>
      </c>
      <c r="D32" s="264" t="s">
        <v>66</v>
      </c>
      <c r="E32" s="264" t="s">
        <v>125</v>
      </c>
      <c r="F32" s="264" t="s">
        <v>113</v>
      </c>
      <c r="G32" s="265"/>
      <c r="H32" s="265"/>
      <c r="I32" s="265"/>
      <c r="J32" s="265"/>
      <c r="K32" s="290"/>
      <c r="L32" s="231" t="s">
        <v>409</v>
      </c>
      <c r="M32" s="126" t="s">
        <v>410</v>
      </c>
      <c r="N32" s="11" t="s">
        <v>36</v>
      </c>
      <c r="O32" s="6" t="s">
        <v>36</v>
      </c>
      <c r="P32" s="6" t="s">
        <v>36</v>
      </c>
      <c r="Q32" s="3"/>
      <c r="R32" s="8"/>
      <c r="S32" s="106" t="s">
        <v>240</v>
      </c>
      <c r="T32" s="107" t="s">
        <v>241</v>
      </c>
      <c r="U32" s="107" t="s">
        <v>36</v>
      </c>
      <c r="V32" s="107" t="s">
        <v>36</v>
      </c>
      <c r="W32" s="107" t="s">
        <v>36</v>
      </c>
      <c r="X32" s="108"/>
    </row>
    <row r="33" spans="2:28">
      <c r="B33" s="281">
        <v>18</v>
      </c>
      <c r="C33" s="20" t="s">
        <v>383</v>
      </c>
      <c r="D33" s="251" t="s">
        <v>134</v>
      </c>
      <c r="E33" s="335" t="s">
        <v>114</v>
      </c>
      <c r="F33" s="335"/>
      <c r="G33" s="251"/>
      <c r="H33" s="251"/>
      <c r="I33" s="251" t="s">
        <v>566</v>
      </c>
      <c r="J33" s="251"/>
      <c r="K33" s="270"/>
      <c r="L33" s="235"/>
      <c r="M33" s="136"/>
      <c r="N33" s="12"/>
      <c r="O33" s="115"/>
      <c r="P33" s="115"/>
      <c r="Q33" s="3"/>
      <c r="R33" s="8"/>
      <c r="S33" s="12"/>
      <c r="T33" s="90"/>
      <c r="U33" s="90"/>
      <c r="V33" s="90"/>
      <c r="W33" s="90"/>
      <c r="X33" s="21"/>
    </row>
    <row r="34" spans="2:28">
      <c r="B34" s="281">
        <v>19</v>
      </c>
      <c r="C34" s="20" t="s">
        <v>383</v>
      </c>
      <c r="D34" s="251" t="s">
        <v>85</v>
      </c>
      <c r="E34" s="335" t="s">
        <v>97</v>
      </c>
      <c r="F34" s="335"/>
      <c r="G34" s="251"/>
      <c r="H34" s="251"/>
      <c r="I34" s="243" t="s">
        <v>562</v>
      </c>
      <c r="J34" s="251"/>
      <c r="K34" s="270"/>
      <c r="L34" s="235"/>
      <c r="M34" s="136"/>
      <c r="N34" s="12"/>
      <c r="O34" s="115"/>
      <c r="P34" s="115"/>
      <c r="Q34" s="3"/>
      <c r="R34" s="8"/>
      <c r="S34" s="12"/>
      <c r="T34" s="90"/>
      <c r="U34" s="90"/>
      <c r="V34" s="90"/>
      <c r="W34" s="90"/>
      <c r="X34" s="21"/>
    </row>
    <row r="35" spans="2:28" ht="33">
      <c r="B35" s="277">
        <v>20</v>
      </c>
      <c r="C35" s="96" t="s">
        <v>382</v>
      </c>
      <c r="D35" s="83" t="s">
        <v>22</v>
      </c>
      <c r="E35" s="7" t="s">
        <v>126</v>
      </c>
      <c r="F35" s="83" t="s">
        <v>115</v>
      </c>
      <c r="G35" s="244"/>
      <c r="H35" s="244"/>
      <c r="I35" s="244"/>
      <c r="J35" s="244"/>
      <c r="K35" s="271"/>
      <c r="L35" s="231" t="s">
        <v>409</v>
      </c>
      <c r="M35" s="126" t="s">
        <v>410</v>
      </c>
      <c r="N35" s="11" t="s">
        <v>36</v>
      </c>
      <c r="O35" s="6" t="s">
        <v>36</v>
      </c>
      <c r="P35" s="6" t="s">
        <v>36</v>
      </c>
      <c r="Q35" s="3"/>
      <c r="R35" s="8"/>
      <c r="S35" s="11" t="s">
        <v>240</v>
      </c>
      <c r="T35" s="6" t="s">
        <v>241</v>
      </c>
      <c r="U35" s="6" t="s">
        <v>36</v>
      </c>
      <c r="V35" s="6" t="s">
        <v>36</v>
      </c>
      <c r="W35" s="6" t="s">
        <v>36</v>
      </c>
      <c r="X35" s="19"/>
    </row>
    <row r="36" spans="2:28">
      <c r="B36" s="277">
        <v>21</v>
      </c>
      <c r="C36" s="96" t="s">
        <v>382</v>
      </c>
      <c r="D36" s="83" t="s">
        <v>23</v>
      </c>
      <c r="E36" s="83" t="s">
        <v>121</v>
      </c>
      <c r="F36" s="83" t="s">
        <v>116</v>
      </c>
      <c r="G36" s="244"/>
      <c r="H36" s="244"/>
      <c r="I36" s="244"/>
      <c r="J36" s="244"/>
      <c r="K36" s="271"/>
      <c r="L36" s="231" t="s">
        <v>409</v>
      </c>
      <c r="M36" s="126" t="s">
        <v>410</v>
      </c>
      <c r="N36" s="11" t="s">
        <v>36</v>
      </c>
      <c r="O36" s="6" t="s">
        <v>36</v>
      </c>
      <c r="P36" s="6" t="s">
        <v>36</v>
      </c>
      <c r="Q36" s="3"/>
      <c r="R36" s="8"/>
      <c r="S36" s="11" t="s">
        <v>240</v>
      </c>
      <c r="T36" s="6" t="s">
        <v>241</v>
      </c>
      <c r="U36" s="6" t="s">
        <v>36</v>
      </c>
      <c r="V36" s="6" t="s">
        <v>36</v>
      </c>
      <c r="W36" s="6" t="s">
        <v>36</v>
      </c>
      <c r="X36" s="19"/>
    </row>
    <row r="37" spans="2:28" ht="49.5">
      <c r="B37" s="282">
        <v>22</v>
      </c>
      <c r="C37" s="96" t="s">
        <v>382</v>
      </c>
      <c r="D37" s="206" t="s">
        <v>45</v>
      </c>
      <c r="E37" s="7" t="s">
        <v>524</v>
      </c>
      <c r="F37" s="83" t="s">
        <v>117</v>
      </c>
      <c r="G37" s="267" t="s">
        <v>598</v>
      </c>
      <c r="H37" s="267" t="s">
        <v>446</v>
      </c>
      <c r="I37" s="254" t="s">
        <v>599</v>
      </c>
      <c r="J37" s="254" t="s">
        <v>623</v>
      </c>
      <c r="K37" s="262" t="s">
        <v>624</v>
      </c>
      <c r="L37" s="231" t="s">
        <v>409</v>
      </c>
      <c r="M37" s="126" t="s">
        <v>410</v>
      </c>
      <c r="N37" s="11" t="s">
        <v>36</v>
      </c>
      <c r="O37" s="6" t="s">
        <v>36</v>
      </c>
      <c r="P37" s="6" t="s">
        <v>36</v>
      </c>
      <c r="Q37" s="3"/>
      <c r="R37" s="8"/>
      <c r="S37" s="199" t="s">
        <v>525</v>
      </c>
      <c r="T37" s="196" t="s">
        <v>242</v>
      </c>
      <c r="U37" s="223" t="s">
        <v>561</v>
      </c>
      <c r="V37" s="197" t="s">
        <v>36</v>
      </c>
      <c r="W37" s="197" t="s">
        <v>36</v>
      </c>
      <c r="X37" s="198" t="s">
        <v>536</v>
      </c>
      <c r="AB37" s="1" t="s">
        <v>560</v>
      </c>
    </row>
    <row r="38" spans="2:28" s="93" customFormat="1" ht="49.5">
      <c r="B38" s="282">
        <v>23</v>
      </c>
      <c r="C38" s="96" t="s">
        <v>382</v>
      </c>
      <c r="D38" s="206" t="s">
        <v>59</v>
      </c>
      <c r="E38" s="7" t="s">
        <v>526</v>
      </c>
      <c r="F38" s="83" t="s">
        <v>118</v>
      </c>
      <c r="G38" s="244"/>
      <c r="H38" s="244"/>
      <c r="I38" s="244"/>
      <c r="J38" s="244"/>
      <c r="K38" s="271"/>
      <c r="L38" s="237" t="s">
        <v>432</v>
      </c>
      <c r="M38" s="140" t="s">
        <v>415</v>
      </c>
      <c r="N38" s="141" t="s">
        <v>433</v>
      </c>
      <c r="O38" s="142" t="s">
        <v>434</v>
      </c>
      <c r="P38" s="143" t="s">
        <v>36</v>
      </c>
      <c r="Q38" s="3"/>
      <c r="R38" s="8"/>
      <c r="S38" s="224" t="s">
        <v>527</v>
      </c>
      <c r="T38" s="97" t="s">
        <v>242</v>
      </c>
      <c r="U38" s="218"/>
      <c r="V38" s="220"/>
      <c r="W38" s="220"/>
      <c r="X38" s="221"/>
    </row>
    <row r="39" spans="2:28">
      <c r="B39" s="277">
        <v>24</v>
      </c>
      <c r="C39" s="96" t="s">
        <v>382</v>
      </c>
      <c r="D39" s="83" t="s">
        <v>60</v>
      </c>
      <c r="E39" s="83" t="s">
        <v>127</v>
      </c>
      <c r="F39" s="83" t="s">
        <v>128</v>
      </c>
      <c r="G39" s="244"/>
      <c r="H39" s="244"/>
      <c r="I39" s="244"/>
      <c r="J39" s="244"/>
      <c r="K39" s="271"/>
      <c r="L39" s="237" t="s">
        <v>435</v>
      </c>
      <c r="M39" s="140" t="s">
        <v>415</v>
      </c>
      <c r="N39" s="141" t="s">
        <v>436</v>
      </c>
      <c r="O39" s="142" t="s">
        <v>434</v>
      </c>
      <c r="P39" s="143" t="s">
        <v>36</v>
      </c>
      <c r="Q39" s="3"/>
      <c r="R39" s="8"/>
      <c r="S39" s="11" t="s">
        <v>240</v>
      </c>
      <c r="T39" s="6" t="s">
        <v>241</v>
      </c>
      <c r="U39" s="6" t="s">
        <v>36</v>
      </c>
      <c r="V39" s="6" t="s">
        <v>36</v>
      </c>
      <c r="W39" s="6" t="s">
        <v>36</v>
      </c>
      <c r="X39" s="19"/>
    </row>
    <row r="40" spans="2:28">
      <c r="B40" s="277">
        <v>25</v>
      </c>
      <c r="C40" s="96" t="s">
        <v>382</v>
      </c>
      <c r="D40" s="83" t="s">
        <v>29</v>
      </c>
      <c r="E40" s="83" t="s">
        <v>129</v>
      </c>
      <c r="F40" s="83" t="s">
        <v>130</v>
      </c>
      <c r="G40" s="244"/>
      <c r="H40" s="244"/>
      <c r="I40" s="244"/>
      <c r="J40" s="244"/>
      <c r="K40" s="271"/>
      <c r="L40" s="233" t="s">
        <v>437</v>
      </c>
      <c r="M40" s="144" t="s">
        <v>415</v>
      </c>
      <c r="N40" s="132" t="s">
        <v>438</v>
      </c>
      <c r="O40" s="133" t="s">
        <v>439</v>
      </c>
      <c r="P40" s="134" t="s">
        <v>418</v>
      </c>
      <c r="Q40" s="145"/>
      <c r="R40" s="8" t="s">
        <v>440</v>
      </c>
      <c r="S40" s="11" t="s">
        <v>240</v>
      </c>
      <c r="T40" s="6" t="s">
        <v>241</v>
      </c>
      <c r="U40" s="6" t="s">
        <v>36</v>
      </c>
      <c r="V40" s="6" t="s">
        <v>36</v>
      </c>
      <c r="W40" s="6" t="s">
        <v>36</v>
      </c>
      <c r="X40" s="19"/>
    </row>
    <row r="41" spans="2:28" ht="33">
      <c r="B41" s="282">
        <v>26</v>
      </c>
      <c r="C41" s="96" t="s">
        <v>382</v>
      </c>
      <c r="D41" s="206" t="s">
        <v>24</v>
      </c>
      <c r="E41" s="7" t="s">
        <v>529</v>
      </c>
      <c r="F41" s="83" t="s">
        <v>131</v>
      </c>
      <c r="G41" s="268" t="s">
        <v>17</v>
      </c>
      <c r="H41" s="31" t="s">
        <v>446</v>
      </c>
      <c r="I41" s="10" t="s">
        <v>582</v>
      </c>
      <c r="J41" s="10" t="s">
        <v>583</v>
      </c>
      <c r="K41" s="338" t="s">
        <v>625</v>
      </c>
      <c r="L41" s="234" t="s">
        <v>420</v>
      </c>
      <c r="M41" s="135" t="s">
        <v>415</v>
      </c>
      <c r="N41" s="128" t="s">
        <v>441</v>
      </c>
      <c r="O41" s="129" t="s">
        <v>442</v>
      </c>
      <c r="P41" s="31" t="s">
        <v>418</v>
      </c>
      <c r="Q41" s="145"/>
      <c r="R41" s="8"/>
      <c r="S41" s="216" t="s">
        <v>17</v>
      </c>
      <c r="T41" s="31" t="s">
        <v>549</v>
      </c>
      <c r="U41" s="31" t="s">
        <v>550</v>
      </c>
      <c r="V41" s="214" t="s">
        <v>36</v>
      </c>
      <c r="W41" s="65" t="s">
        <v>552</v>
      </c>
      <c r="X41" s="30" t="s">
        <v>554</v>
      </c>
    </row>
    <row r="42" spans="2:28" ht="33">
      <c r="B42" s="277">
        <v>27</v>
      </c>
      <c r="C42" s="96" t="s">
        <v>382</v>
      </c>
      <c r="D42" s="83" t="s">
        <v>26</v>
      </c>
      <c r="E42" s="7" t="s">
        <v>132</v>
      </c>
      <c r="F42" s="83" t="s">
        <v>182</v>
      </c>
      <c r="G42" s="268" t="s">
        <v>17</v>
      </c>
      <c r="H42" s="31" t="s">
        <v>446</v>
      </c>
      <c r="I42" s="10" t="s">
        <v>585</v>
      </c>
      <c r="J42" s="10" t="s">
        <v>584</v>
      </c>
      <c r="K42" s="339"/>
      <c r="L42" s="232" t="s">
        <v>427</v>
      </c>
      <c r="M42" s="135" t="s">
        <v>415</v>
      </c>
      <c r="N42" s="138" t="s">
        <v>443</v>
      </c>
      <c r="O42" s="139" t="s">
        <v>444</v>
      </c>
      <c r="P42" s="146" t="s">
        <v>36</v>
      </c>
      <c r="Q42" s="147" t="s">
        <v>445</v>
      </c>
      <c r="R42" s="148"/>
      <c r="S42" s="216" t="s">
        <v>17</v>
      </c>
      <c r="T42" s="31" t="s">
        <v>549</v>
      </c>
      <c r="U42" s="31" t="s">
        <v>546</v>
      </c>
      <c r="V42" s="214" t="s">
        <v>36</v>
      </c>
      <c r="W42" s="65" t="s">
        <v>552</v>
      </c>
      <c r="X42" s="30"/>
    </row>
    <row r="43" spans="2:28">
      <c r="B43" s="277">
        <v>28</v>
      </c>
      <c r="C43" s="97" t="s">
        <v>380</v>
      </c>
      <c r="D43" s="83" t="s">
        <v>27</v>
      </c>
      <c r="E43" s="6" t="s">
        <v>101</v>
      </c>
      <c r="F43" s="6" t="s">
        <v>101</v>
      </c>
      <c r="G43" s="268" t="s">
        <v>17</v>
      </c>
      <c r="H43" s="31" t="s">
        <v>587</v>
      </c>
      <c r="I43" s="214" t="s">
        <v>588</v>
      </c>
      <c r="J43" s="214" t="s">
        <v>586</v>
      </c>
      <c r="K43" s="339"/>
      <c r="L43" s="231" t="s">
        <v>409</v>
      </c>
      <c r="M43" s="126" t="s">
        <v>410</v>
      </c>
      <c r="N43" s="11" t="s">
        <v>36</v>
      </c>
      <c r="O43" s="6" t="s">
        <v>36</v>
      </c>
      <c r="P43" s="6" t="s">
        <v>36</v>
      </c>
      <c r="Q43" s="3"/>
      <c r="R43" s="8"/>
      <c r="S43" s="216" t="s">
        <v>17</v>
      </c>
      <c r="T43" s="31" t="s">
        <v>388</v>
      </c>
      <c r="U43" s="31" t="s">
        <v>551</v>
      </c>
      <c r="V43" s="214" t="s">
        <v>36</v>
      </c>
      <c r="W43" s="65" t="s">
        <v>553</v>
      </c>
      <c r="X43" s="30"/>
    </row>
    <row r="44" spans="2:28">
      <c r="B44" s="277">
        <v>29</v>
      </c>
      <c r="C44" s="97" t="s">
        <v>380</v>
      </c>
      <c r="D44" s="83" t="s">
        <v>28</v>
      </c>
      <c r="E44" s="83" t="s">
        <v>543</v>
      </c>
      <c r="F44" s="6" t="s">
        <v>101</v>
      </c>
      <c r="G44" s="319" t="s">
        <v>578</v>
      </c>
      <c r="H44" s="269" t="s">
        <v>587</v>
      </c>
      <c r="I44" s="36" t="s">
        <v>580</v>
      </c>
      <c r="J44" s="36"/>
      <c r="K44" s="339"/>
      <c r="L44" s="231" t="s">
        <v>409</v>
      </c>
      <c r="M44" s="126" t="s">
        <v>410</v>
      </c>
      <c r="N44" s="11" t="s">
        <v>36</v>
      </c>
      <c r="O44" s="6" t="s">
        <v>36</v>
      </c>
      <c r="P44" s="6" t="s">
        <v>36</v>
      </c>
      <c r="Q44" s="3"/>
      <c r="R44" s="8"/>
      <c r="S44" s="215" t="s">
        <v>544</v>
      </c>
      <c r="T44" s="65" t="s">
        <v>241</v>
      </c>
      <c r="U44" s="31" t="s">
        <v>547</v>
      </c>
      <c r="V44" s="214" t="s">
        <v>36</v>
      </c>
      <c r="W44" s="214" t="s">
        <v>36</v>
      </c>
      <c r="X44" s="30"/>
    </row>
    <row r="45" spans="2:28" ht="33">
      <c r="B45" s="277">
        <v>30</v>
      </c>
      <c r="C45" s="97" t="s">
        <v>380</v>
      </c>
      <c r="D45" s="83" t="s">
        <v>61</v>
      </c>
      <c r="E45" s="7" t="s">
        <v>133</v>
      </c>
      <c r="F45" s="6" t="s">
        <v>101</v>
      </c>
      <c r="G45" s="319" t="s">
        <v>579</v>
      </c>
      <c r="H45" s="269" t="s">
        <v>587</v>
      </c>
      <c r="I45" s="36" t="s">
        <v>581</v>
      </c>
      <c r="J45" s="36"/>
      <c r="K45" s="340"/>
      <c r="L45" s="231" t="s">
        <v>409</v>
      </c>
      <c r="M45" s="126" t="s">
        <v>410</v>
      </c>
      <c r="N45" s="11" t="s">
        <v>36</v>
      </c>
      <c r="O45" s="6" t="s">
        <v>36</v>
      </c>
      <c r="P45" s="6" t="s">
        <v>36</v>
      </c>
      <c r="Q45" s="3"/>
      <c r="R45" s="8"/>
      <c r="S45" s="215" t="s">
        <v>545</v>
      </c>
      <c r="T45" s="65" t="s">
        <v>241</v>
      </c>
      <c r="U45" s="31" t="s">
        <v>548</v>
      </c>
      <c r="V45" s="214" t="s">
        <v>36</v>
      </c>
      <c r="W45" s="214" t="s">
        <v>36</v>
      </c>
      <c r="X45" s="30"/>
    </row>
    <row r="46" spans="2:28">
      <c r="B46" s="281">
        <v>31</v>
      </c>
      <c r="C46" s="251" t="s">
        <v>378</v>
      </c>
      <c r="D46" s="251" t="s">
        <v>134</v>
      </c>
      <c r="E46" s="335" t="s">
        <v>114</v>
      </c>
      <c r="F46" s="335"/>
      <c r="G46" s="251"/>
      <c r="H46" s="251"/>
      <c r="I46" s="251" t="s">
        <v>566</v>
      </c>
      <c r="J46" s="251"/>
      <c r="K46" s="270"/>
      <c r="L46" s="235"/>
      <c r="M46" s="136"/>
      <c r="N46" s="12"/>
      <c r="O46" s="115"/>
      <c r="P46" s="115"/>
      <c r="Q46" s="145"/>
      <c r="R46" s="8"/>
      <c r="S46" s="12"/>
      <c r="T46" s="90"/>
      <c r="U46" s="90"/>
      <c r="V46" s="90"/>
      <c r="W46" s="90"/>
      <c r="X46" s="21"/>
    </row>
    <row r="47" spans="2:28" ht="17.25" thickBot="1">
      <c r="B47" s="300">
        <v>32</v>
      </c>
      <c r="C47" s="301" t="s">
        <v>378</v>
      </c>
      <c r="D47" s="301" t="s">
        <v>85</v>
      </c>
      <c r="E47" s="337" t="s">
        <v>97</v>
      </c>
      <c r="F47" s="337"/>
      <c r="G47" s="301"/>
      <c r="H47" s="301"/>
      <c r="I47" s="302" t="s">
        <v>562</v>
      </c>
      <c r="J47" s="301"/>
      <c r="K47" s="303"/>
      <c r="L47" s="235"/>
      <c r="M47" s="136"/>
      <c r="N47" s="12"/>
      <c r="O47" s="115"/>
      <c r="P47" s="115"/>
      <c r="Q47" s="145"/>
      <c r="R47" s="8"/>
      <c r="S47" s="13"/>
      <c r="T47" s="91"/>
      <c r="U47" s="91"/>
      <c r="V47" s="91"/>
      <c r="W47" s="91"/>
      <c r="X47" s="29"/>
    </row>
    <row r="48" spans="2:28" ht="49.5">
      <c r="B48" s="284">
        <v>33</v>
      </c>
      <c r="C48" s="113" t="s">
        <v>380</v>
      </c>
      <c r="D48" s="205" t="s">
        <v>68</v>
      </c>
      <c r="E48" s="114" t="s">
        <v>135</v>
      </c>
      <c r="F48" s="107" t="s">
        <v>101</v>
      </c>
      <c r="G48" s="305" t="s">
        <v>589</v>
      </c>
      <c r="H48" s="306" t="s">
        <v>587</v>
      </c>
      <c r="I48" s="273" t="s">
        <v>591</v>
      </c>
      <c r="J48" s="273" t="s">
        <v>586</v>
      </c>
      <c r="K48" s="307" t="s">
        <v>613</v>
      </c>
      <c r="L48" s="234" t="s">
        <v>420</v>
      </c>
      <c r="M48" s="135" t="s">
        <v>446</v>
      </c>
      <c r="N48" s="128" t="s">
        <v>447</v>
      </c>
      <c r="O48" s="129" t="s">
        <v>444</v>
      </c>
      <c r="P48" s="31" t="s">
        <v>418</v>
      </c>
      <c r="Q48" s="149"/>
      <c r="R48" s="8" t="s">
        <v>448</v>
      </c>
      <c r="S48" s="81" t="s">
        <v>387</v>
      </c>
      <c r="T48" s="31" t="s">
        <v>388</v>
      </c>
      <c r="U48" s="31" t="s">
        <v>555</v>
      </c>
      <c r="V48" s="65" t="s">
        <v>36</v>
      </c>
      <c r="W48" s="65" t="s">
        <v>552</v>
      </c>
      <c r="X48" s="222" t="s">
        <v>557</v>
      </c>
    </row>
    <row r="49" spans="2:24" ht="33">
      <c r="B49" s="216">
        <v>34</v>
      </c>
      <c r="C49" s="97" t="s">
        <v>384</v>
      </c>
      <c r="D49" s="10" t="s">
        <v>69</v>
      </c>
      <c r="E49" s="7" t="s">
        <v>136</v>
      </c>
      <c r="F49" s="6" t="s">
        <v>101</v>
      </c>
      <c r="G49" s="268" t="s">
        <v>590</v>
      </c>
      <c r="H49" s="31" t="s">
        <v>587</v>
      </c>
      <c r="I49" s="214" t="s">
        <v>592</v>
      </c>
      <c r="J49" s="214" t="s">
        <v>586</v>
      </c>
      <c r="K49" s="308" t="s">
        <v>614</v>
      </c>
      <c r="L49" s="234" t="s">
        <v>420</v>
      </c>
      <c r="M49" s="135" t="s">
        <v>446</v>
      </c>
      <c r="N49" s="150" t="s">
        <v>449</v>
      </c>
      <c r="O49" s="151" t="s">
        <v>450</v>
      </c>
      <c r="P49" s="31" t="s">
        <v>418</v>
      </c>
      <c r="Q49" s="145"/>
      <c r="R49" s="8"/>
      <c r="S49" s="81" t="s">
        <v>386</v>
      </c>
      <c r="T49" s="31" t="s">
        <v>388</v>
      </c>
      <c r="U49" s="31" t="s">
        <v>556</v>
      </c>
      <c r="V49" s="65" t="s">
        <v>36</v>
      </c>
      <c r="W49" s="65" t="s">
        <v>552</v>
      </c>
      <c r="X49" s="222" t="s">
        <v>557</v>
      </c>
    </row>
    <row r="50" spans="2:24" ht="49.5">
      <c r="B50" s="216">
        <v>35</v>
      </c>
      <c r="C50" s="97" t="s">
        <v>384</v>
      </c>
      <c r="D50" s="10" t="s">
        <v>70</v>
      </c>
      <c r="E50" s="7" t="s">
        <v>137</v>
      </c>
      <c r="F50" s="6" t="s">
        <v>101</v>
      </c>
      <c r="G50" s="268" t="s">
        <v>594</v>
      </c>
      <c r="H50" s="31" t="s">
        <v>587</v>
      </c>
      <c r="I50" s="214" t="s">
        <v>593</v>
      </c>
      <c r="J50" s="214"/>
      <c r="K50" s="308" t="s">
        <v>631</v>
      </c>
      <c r="L50" s="234" t="s">
        <v>420</v>
      </c>
      <c r="M50" s="135" t="s">
        <v>415</v>
      </c>
      <c r="N50" s="152" t="s">
        <v>451</v>
      </c>
      <c r="O50" s="151" t="s">
        <v>452</v>
      </c>
      <c r="P50" s="31" t="s">
        <v>413</v>
      </c>
      <c r="Q50" s="145"/>
      <c r="R50" s="8"/>
      <c r="S50" s="217"/>
      <c r="T50" s="218"/>
      <c r="U50" s="218"/>
      <c r="V50" s="218"/>
      <c r="W50" s="218"/>
      <c r="X50" s="221"/>
    </row>
    <row r="51" spans="2:24" ht="33">
      <c r="B51" s="277">
        <v>36</v>
      </c>
      <c r="C51" s="97" t="s">
        <v>380</v>
      </c>
      <c r="D51" s="83" t="s">
        <v>34</v>
      </c>
      <c r="E51" s="7" t="s">
        <v>138</v>
      </c>
      <c r="F51" s="7" t="s">
        <v>139</v>
      </c>
      <c r="G51" s="245"/>
      <c r="H51" s="245"/>
      <c r="I51" s="245"/>
      <c r="J51" s="245"/>
      <c r="K51" s="309"/>
      <c r="L51" s="234" t="s">
        <v>420</v>
      </c>
      <c r="M51" s="135" t="s">
        <v>415</v>
      </c>
      <c r="N51" s="152" t="s">
        <v>453</v>
      </c>
      <c r="O51" s="151" t="s">
        <v>454</v>
      </c>
      <c r="P51" s="31" t="s">
        <v>413</v>
      </c>
      <c r="Q51" s="145"/>
      <c r="R51" s="8"/>
      <c r="S51" s="219"/>
      <c r="T51" s="220"/>
      <c r="U51" s="220"/>
      <c r="V51" s="220"/>
      <c r="W51" s="220"/>
      <c r="X51" s="221"/>
    </row>
    <row r="52" spans="2:24">
      <c r="B52" s="277">
        <v>37</v>
      </c>
      <c r="C52" s="97" t="s">
        <v>380</v>
      </c>
      <c r="D52" s="83" t="s">
        <v>30</v>
      </c>
      <c r="E52" s="83" t="s">
        <v>119</v>
      </c>
      <c r="F52" s="6" t="s">
        <v>101</v>
      </c>
      <c r="G52" s="163" t="s">
        <v>600</v>
      </c>
      <c r="H52" s="267" t="s">
        <v>446</v>
      </c>
      <c r="I52" s="39" t="s">
        <v>627</v>
      </c>
      <c r="J52" s="39" t="s">
        <v>615</v>
      </c>
      <c r="K52" s="310" t="s">
        <v>626</v>
      </c>
      <c r="L52" s="234" t="s">
        <v>420</v>
      </c>
      <c r="M52" s="135" t="s">
        <v>415</v>
      </c>
      <c r="N52" s="152" t="s">
        <v>455</v>
      </c>
      <c r="O52" s="151" t="s">
        <v>456</v>
      </c>
      <c r="P52" s="31" t="s">
        <v>413</v>
      </c>
      <c r="Q52" s="145"/>
      <c r="R52" s="8"/>
      <c r="S52" s="219"/>
      <c r="T52" s="220"/>
      <c r="U52" s="220"/>
      <c r="V52" s="220"/>
      <c r="W52" s="220"/>
      <c r="X52" s="221"/>
    </row>
    <row r="53" spans="2:24">
      <c r="B53" s="277">
        <v>38</v>
      </c>
      <c r="C53" s="97" t="s">
        <v>380</v>
      </c>
      <c r="D53" s="83" t="s">
        <v>31</v>
      </c>
      <c r="E53" s="83" t="s">
        <v>120</v>
      </c>
      <c r="F53" s="6" t="s">
        <v>101</v>
      </c>
      <c r="G53" s="268" t="s">
        <v>17</v>
      </c>
      <c r="H53" s="31" t="s">
        <v>446</v>
      </c>
      <c r="I53" s="214" t="s">
        <v>601</v>
      </c>
      <c r="J53" s="214" t="s">
        <v>618</v>
      </c>
      <c r="K53" s="308" t="s">
        <v>628</v>
      </c>
      <c r="L53" s="233" t="s">
        <v>457</v>
      </c>
      <c r="M53" s="131" t="s">
        <v>415</v>
      </c>
      <c r="N53" s="132" t="s">
        <v>458</v>
      </c>
      <c r="O53" s="133" t="s">
        <v>459</v>
      </c>
      <c r="P53" s="134" t="s">
        <v>418</v>
      </c>
      <c r="Q53" s="153" t="s">
        <v>427</v>
      </c>
      <c r="R53" s="8" t="s">
        <v>440</v>
      </c>
      <c r="S53" s="219"/>
      <c r="T53" s="220"/>
      <c r="U53" s="220"/>
      <c r="V53" s="220"/>
      <c r="W53" s="220"/>
      <c r="X53" s="221"/>
    </row>
    <row r="54" spans="2:24">
      <c r="B54" s="277">
        <v>39</v>
      </c>
      <c r="C54" s="97" t="s">
        <v>380</v>
      </c>
      <c r="D54" s="83" t="s">
        <v>32</v>
      </c>
      <c r="E54" s="83" t="s">
        <v>141</v>
      </c>
      <c r="F54" s="6" t="s">
        <v>101</v>
      </c>
      <c r="G54" s="268" t="s">
        <v>17</v>
      </c>
      <c r="H54" s="31" t="s">
        <v>446</v>
      </c>
      <c r="I54" s="214" t="s">
        <v>602</v>
      </c>
      <c r="J54" s="214" t="s">
        <v>617</v>
      </c>
      <c r="K54" s="308" t="s">
        <v>629</v>
      </c>
      <c r="L54" s="231" t="s">
        <v>409</v>
      </c>
      <c r="M54" s="126" t="s">
        <v>410</v>
      </c>
      <c r="N54" s="11" t="s">
        <v>36</v>
      </c>
      <c r="O54" s="6" t="s">
        <v>36</v>
      </c>
      <c r="P54" s="6" t="s">
        <v>36</v>
      </c>
      <c r="Q54" s="3"/>
      <c r="R54" s="8"/>
      <c r="S54" s="219"/>
      <c r="T54" s="220"/>
      <c r="U54" s="220"/>
      <c r="V54" s="220"/>
      <c r="W54" s="220"/>
      <c r="X54" s="221"/>
    </row>
    <row r="55" spans="2:24">
      <c r="B55" s="277">
        <v>40</v>
      </c>
      <c r="C55" s="97" t="s">
        <v>380</v>
      </c>
      <c r="D55" s="83" t="s">
        <v>33</v>
      </c>
      <c r="E55" s="83" t="s">
        <v>142</v>
      </c>
      <c r="F55" s="6" t="s">
        <v>101</v>
      </c>
      <c r="G55" s="6"/>
      <c r="H55" s="6"/>
      <c r="I55" s="6"/>
      <c r="J55" s="6"/>
      <c r="K55" s="311"/>
      <c r="L55" s="231" t="s">
        <v>409</v>
      </c>
      <c r="M55" s="126" t="s">
        <v>410</v>
      </c>
      <c r="N55" s="11" t="s">
        <v>36</v>
      </c>
      <c r="O55" s="6" t="s">
        <v>36</v>
      </c>
      <c r="P55" s="6" t="s">
        <v>36</v>
      </c>
      <c r="Q55" s="3"/>
      <c r="R55" s="8"/>
      <c r="S55" s="219"/>
      <c r="T55" s="220"/>
      <c r="U55" s="220"/>
      <c r="V55" s="220"/>
      <c r="W55" s="220"/>
      <c r="X55" s="221"/>
    </row>
    <row r="56" spans="2:24" ht="33">
      <c r="B56" s="285">
        <v>41</v>
      </c>
      <c r="C56" s="97" t="s">
        <v>380</v>
      </c>
      <c r="D56" s="14" t="s">
        <v>67</v>
      </c>
      <c r="E56" s="32" t="s">
        <v>173</v>
      </c>
      <c r="F56" s="304" t="s">
        <v>101</v>
      </c>
      <c r="G56" s="248"/>
      <c r="H56" s="248"/>
      <c r="I56" s="248" t="s">
        <v>570</v>
      </c>
      <c r="J56" s="248"/>
      <c r="K56" s="312" t="s">
        <v>631</v>
      </c>
      <c r="L56" s="238" t="s">
        <v>460</v>
      </c>
      <c r="M56" s="154" t="s">
        <v>461</v>
      </c>
      <c r="N56" s="155" t="s">
        <v>462</v>
      </c>
      <c r="O56" s="156" t="s">
        <v>463</v>
      </c>
      <c r="P56" s="64" t="s">
        <v>418</v>
      </c>
      <c r="Q56" s="3"/>
      <c r="R56" s="8"/>
      <c r="S56" s="225" t="s">
        <v>174</v>
      </c>
      <c r="T56" s="97" t="s">
        <v>242</v>
      </c>
      <c r="U56" s="97" t="s">
        <v>177</v>
      </c>
      <c r="V56" s="97" t="s">
        <v>176</v>
      </c>
      <c r="W56" s="97" t="s">
        <v>19</v>
      </c>
      <c r="X56" s="213" t="s">
        <v>530</v>
      </c>
    </row>
    <row r="57" spans="2:24" ht="33">
      <c r="B57" s="286">
        <v>42</v>
      </c>
      <c r="C57" s="97" t="s">
        <v>380</v>
      </c>
      <c r="D57" s="33" t="s">
        <v>55</v>
      </c>
      <c r="E57" s="34" t="s">
        <v>143</v>
      </c>
      <c r="F57" s="36" t="s">
        <v>101</v>
      </c>
      <c r="G57" s="319" t="s">
        <v>571</v>
      </c>
      <c r="H57" s="33" t="s">
        <v>51</v>
      </c>
      <c r="I57" s="36" t="s">
        <v>571</v>
      </c>
      <c r="J57" s="36" t="s">
        <v>616</v>
      </c>
      <c r="K57" s="341" t="s">
        <v>630</v>
      </c>
      <c r="L57" s="239" t="s">
        <v>464</v>
      </c>
      <c r="M57" s="157" t="s">
        <v>465</v>
      </c>
      <c r="N57" s="158" t="s">
        <v>464</v>
      </c>
      <c r="O57" s="159" t="s">
        <v>466</v>
      </c>
      <c r="P57" s="36" t="s">
        <v>467</v>
      </c>
      <c r="Q57" s="3"/>
      <c r="R57" s="8"/>
      <c r="S57" s="35" t="s">
        <v>171</v>
      </c>
      <c r="T57" s="33" t="s">
        <v>51</v>
      </c>
      <c r="U57" s="33" t="s">
        <v>171</v>
      </c>
      <c r="V57" s="33" t="s">
        <v>170</v>
      </c>
      <c r="W57" s="36" t="s">
        <v>169</v>
      </c>
      <c r="X57" s="201" t="s">
        <v>531</v>
      </c>
    </row>
    <row r="58" spans="2:24" ht="33">
      <c r="B58" s="286">
        <v>43</v>
      </c>
      <c r="C58" s="97" t="s">
        <v>380</v>
      </c>
      <c r="D58" s="33" t="s">
        <v>39</v>
      </c>
      <c r="E58" s="34" t="s">
        <v>144</v>
      </c>
      <c r="F58" s="36" t="s">
        <v>101</v>
      </c>
      <c r="G58" s="319" t="s">
        <v>572</v>
      </c>
      <c r="H58" s="33" t="s">
        <v>51</v>
      </c>
      <c r="I58" s="36" t="s">
        <v>572</v>
      </c>
      <c r="J58" s="36" t="s">
        <v>616</v>
      </c>
      <c r="K58" s="341"/>
      <c r="L58" s="239" t="s">
        <v>468</v>
      </c>
      <c r="M58" s="157" t="s">
        <v>465</v>
      </c>
      <c r="N58" s="158" t="s">
        <v>468</v>
      </c>
      <c r="O58" s="159" t="s">
        <v>466</v>
      </c>
      <c r="P58" s="36" t="s">
        <v>467</v>
      </c>
      <c r="Q58" s="3"/>
      <c r="R58" s="8"/>
      <c r="S58" s="35" t="s">
        <v>172</v>
      </c>
      <c r="T58" s="33" t="s">
        <v>51</v>
      </c>
      <c r="U58" s="33" t="s">
        <v>172</v>
      </c>
      <c r="V58" s="33" t="s">
        <v>170</v>
      </c>
      <c r="W58" s="36" t="s">
        <v>169</v>
      </c>
      <c r="X58" s="201" t="s">
        <v>531</v>
      </c>
    </row>
    <row r="59" spans="2:24" ht="33">
      <c r="B59" s="285">
        <v>44</v>
      </c>
      <c r="C59" s="97" t="s">
        <v>380</v>
      </c>
      <c r="D59" s="14" t="s">
        <v>40</v>
      </c>
      <c r="E59" s="32" t="s">
        <v>145</v>
      </c>
      <c r="F59" s="14" t="s">
        <v>146</v>
      </c>
      <c r="G59" s="84"/>
      <c r="H59" s="84"/>
      <c r="I59" s="84" t="s">
        <v>573</v>
      </c>
      <c r="J59" s="84"/>
      <c r="K59" s="312" t="s">
        <v>631</v>
      </c>
      <c r="L59" s="238" t="s">
        <v>469</v>
      </c>
      <c r="M59" s="154" t="s">
        <v>461</v>
      </c>
      <c r="N59" s="155" t="s">
        <v>470</v>
      </c>
      <c r="O59" s="156" t="s">
        <v>463</v>
      </c>
      <c r="P59" s="64" t="s">
        <v>418</v>
      </c>
      <c r="Q59" s="3"/>
      <c r="R59" s="8"/>
      <c r="S59" s="225" t="s">
        <v>175</v>
      </c>
      <c r="T59" s="97" t="s">
        <v>242</v>
      </c>
      <c r="U59" s="97" t="s">
        <v>178</v>
      </c>
      <c r="V59" s="97" t="s">
        <v>176</v>
      </c>
      <c r="W59" s="97" t="s">
        <v>19</v>
      </c>
      <c r="X59" s="213" t="s">
        <v>530</v>
      </c>
    </row>
    <row r="60" spans="2:24" ht="33">
      <c r="B60" s="277">
        <v>45</v>
      </c>
      <c r="C60" s="97" t="s">
        <v>380</v>
      </c>
      <c r="D60" s="83" t="s">
        <v>35</v>
      </c>
      <c r="E60" s="7" t="s">
        <v>147</v>
      </c>
      <c r="F60" s="83" t="s">
        <v>148</v>
      </c>
      <c r="G60" s="244"/>
      <c r="H60" s="244"/>
      <c r="I60" s="244"/>
      <c r="J60" s="244"/>
      <c r="K60" s="271"/>
      <c r="L60" s="234" t="s">
        <v>420</v>
      </c>
      <c r="M60" s="135" t="s">
        <v>446</v>
      </c>
      <c r="N60" s="128" t="s">
        <v>471</v>
      </c>
      <c r="O60" s="129" t="s">
        <v>472</v>
      </c>
      <c r="P60" s="31" t="s">
        <v>418</v>
      </c>
      <c r="Q60" s="3"/>
      <c r="R60" s="8"/>
      <c r="S60" s="11" t="s">
        <v>240</v>
      </c>
      <c r="T60" s="6" t="s">
        <v>241</v>
      </c>
      <c r="U60" s="6" t="s">
        <v>36</v>
      </c>
      <c r="V60" s="6" t="s">
        <v>36</v>
      </c>
      <c r="W60" s="6" t="s">
        <v>36</v>
      </c>
      <c r="X60" s="19"/>
    </row>
    <row r="61" spans="2:24">
      <c r="B61" s="280">
        <v>46</v>
      </c>
      <c r="C61" s="97" t="s">
        <v>380</v>
      </c>
      <c r="D61" s="254" t="s">
        <v>53</v>
      </c>
      <c r="E61" s="254" t="s">
        <v>164</v>
      </c>
      <c r="F61" s="39" t="s">
        <v>101</v>
      </c>
      <c r="G61" s="39"/>
      <c r="H61" s="39"/>
      <c r="I61" s="39" t="s">
        <v>574</v>
      </c>
      <c r="J61" s="39"/>
      <c r="K61" s="313"/>
      <c r="L61" s="240" t="s">
        <v>473</v>
      </c>
      <c r="M61" s="160" t="s">
        <v>465</v>
      </c>
      <c r="N61" s="161" t="s">
        <v>473</v>
      </c>
      <c r="O61" s="162" t="s">
        <v>474</v>
      </c>
      <c r="P61" s="163" t="s">
        <v>467</v>
      </c>
      <c r="Q61" s="3"/>
      <c r="R61" s="8"/>
      <c r="S61" s="37" t="s">
        <v>54</v>
      </c>
      <c r="T61" s="89" t="s">
        <v>51</v>
      </c>
      <c r="U61" s="89" t="s">
        <v>54</v>
      </c>
      <c r="V61" s="89" t="s">
        <v>52</v>
      </c>
      <c r="W61" s="39" t="s">
        <v>169</v>
      </c>
      <c r="X61" s="38"/>
    </row>
    <row r="62" spans="2:24">
      <c r="B62" s="281">
        <v>47</v>
      </c>
      <c r="C62" s="251" t="s">
        <v>378</v>
      </c>
      <c r="D62" s="251" t="s">
        <v>134</v>
      </c>
      <c r="E62" s="335" t="s">
        <v>114</v>
      </c>
      <c r="F62" s="335"/>
      <c r="G62" s="251"/>
      <c r="H62" s="251"/>
      <c r="I62" s="251" t="s">
        <v>566</v>
      </c>
      <c r="J62" s="251"/>
      <c r="K62" s="270"/>
      <c r="L62" s="235"/>
      <c r="M62" s="136"/>
      <c r="N62" s="12"/>
      <c r="O62" s="115"/>
      <c r="P62" s="115"/>
      <c r="Q62" s="3"/>
      <c r="R62" s="8"/>
      <c r="S62" s="12"/>
      <c r="T62" s="90"/>
      <c r="U62" s="90"/>
      <c r="V62" s="90"/>
      <c r="W62" s="90"/>
      <c r="X62" s="21"/>
    </row>
    <row r="63" spans="2:24" ht="17.25" thickBot="1">
      <c r="B63" s="300">
        <v>48</v>
      </c>
      <c r="C63" s="301" t="s">
        <v>378</v>
      </c>
      <c r="D63" s="301" t="s">
        <v>85</v>
      </c>
      <c r="E63" s="337" t="s">
        <v>97</v>
      </c>
      <c r="F63" s="337"/>
      <c r="G63" s="301"/>
      <c r="H63" s="301"/>
      <c r="I63" s="302" t="s">
        <v>562</v>
      </c>
      <c r="J63" s="301"/>
      <c r="K63" s="303"/>
      <c r="L63" s="235"/>
      <c r="M63" s="136"/>
      <c r="N63" s="12"/>
      <c r="O63" s="115"/>
      <c r="P63" s="115"/>
      <c r="Q63" s="3"/>
      <c r="R63" s="8"/>
      <c r="S63" s="13"/>
      <c r="T63" s="91"/>
      <c r="U63" s="91"/>
      <c r="V63" s="91"/>
      <c r="W63" s="91"/>
      <c r="X63" s="29"/>
    </row>
    <row r="64" spans="2:24">
      <c r="B64" s="287">
        <v>49</v>
      </c>
      <c r="C64" s="113" t="s">
        <v>380</v>
      </c>
      <c r="D64" s="274" t="s">
        <v>49</v>
      </c>
      <c r="E64" s="274" t="s">
        <v>165</v>
      </c>
      <c r="F64" s="275" t="s">
        <v>101</v>
      </c>
      <c r="G64" s="275"/>
      <c r="H64" s="275"/>
      <c r="I64" s="275" t="s">
        <v>575</v>
      </c>
      <c r="J64" s="275"/>
      <c r="K64" s="315"/>
      <c r="L64" s="240" t="s">
        <v>475</v>
      </c>
      <c r="M64" s="160" t="s">
        <v>465</v>
      </c>
      <c r="N64" s="161" t="s">
        <v>475</v>
      </c>
      <c r="O64" s="162" t="s">
        <v>474</v>
      </c>
      <c r="P64" s="163" t="s">
        <v>476</v>
      </c>
      <c r="Q64" s="3"/>
      <c r="R64" s="8"/>
      <c r="S64" s="110" t="s">
        <v>50</v>
      </c>
      <c r="T64" s="109" t="s">
        <v>51</v>
      </c>
      <c r="U64" s="109" t="s">
        <v>50</v>
      </c>
      <c r="V64" s="109" t="s">
        <v>52</v>
      </c>
      <c r="W64" s="111" t="s">
        <v>168</v>
      </c>
      <c r="X64" s="112"/>
    </row>
    <row r="65" spans="2:24" ht="33">
      <c r="B65" s="277">
        <v>50</v>
      </c>
      <c r="C65" s="97" t="s">
        <v>380</v>
      </c>
      <c r="D65" s="83" t="s">
        <v>46</v>
      </c>
      <c r="E65" s="7" t="s">
        <v>149</v>
      </c>
      <c r="F65" s="6" t="s">
        <v>101</v>
      </c>
      <c r="G65" s="6"/>
      <c r="H65" s="6"/>
      <c r="I65" s="6"/>
      <c r="J65" s="6"/>
      <c r="K65" s="311"/>
      <c r="L65" s="232" t="s">
        <v>427</v>
      </c>
      <c r="M65" s="135" t="s">
        <v>415</v>
      </c>
      <c r="N65" s="128" t="s">
        <v>477</v>
      </c>
      <c r="O65" s="129" t="s">
        <v>459</v>
      </c>
      <c r="P65" s="31" t="s">
        <v>418</v>
      </c>
      <c r="Q65" s="149" t="s">
        <v>478</v>
      </c>
      <c r="R65" s="8" t="s">
        <v>479</v>
      </c>
      <c r="S65" s="11" t="s">
        <v>240</v>
      </c>
      <c r="T65" s="6" t="s">
        <v>241</v>
      </c>
      <c r="U65" s="6" t="s">
        <v>36</v>
      </c>
      <c r="V65" s="6" t="s">
        <v>36</v>
      </c>
      <c r="W65" s="6" t="s">
        <v>36</v>
      </c>
      <c r="X65" s="19"/>
    </row>
    <row r="66" spans="2:24">
      <c r="B66" s="277">
        <v>51</v>
      </c>
      <c r="C66" s="97" t="s">
        <v>380</v>
      </c>
      <c r="D66" s="83" t="s">
        <v>41</v>
      </c>
      <c r="E66" s="83" t="s">
        <v>150</v>
      </c>
      <c r="F66" s="6" t="s">
        <v>101</v>
      </c>
      <c r="G66" s="6"/>
      <c r="H66" s="6"/>
      <c r="I66" s="6"/>
      <c r="J66" s="6"/>
      <c r="K66" s="311"/>
      <c r="L66" s="231" t="s">
        <v>409</v>
      </c>
      <c r="M66" s="126" t="s">
        <v>410</v>
      </c>
      <c r="N66" s="11" t="s">
        <v>36</v>
      </c>
      <c r="O66" s="6" t="s">
        <v>36</v>
      </c>
      <c r="P66" s="6" t="s">
        <v>36</v>
      </c>
      <c r="Q66" s="3"/>
      <c r="R66" s="8"/>
      <c r="S66" s="11" t="s">
        <v>240</v>
      </c>
      <c r="T66" s="6" t="s">
        <v>241</v>
      </c>
      <c r="U66" s="6" t="s">
        <v>36</v>
      </c>
      <c r="V66" s="6" t="s">
        <v>36</v>
      </c>
      <c r="W66" s="6" t="s">
        <v>36</v>
      </c>
      <c r="X66" s="19"/>
    </row>
    <row r="67" spans="2:24">
      <c r="B67" s="277">
        <v>52</v>
      </c>
      <c r="C67" s="97" t="s">
        <v>380</v>
      </c>
      <c r="D67" s="83" t="s">
        <v>38</v>
      </c>
      <c r="E67" s="83" t="s">
        <v>151</v>
      </c>
      <c r="F67" s="6" t="s">
        <v>101</v>
      </c>
      <c r="G67" s="6"/>
      <c r="H67" s="6"/>
      <c r="I67" s="6"/>
      <c r="J67" s="6"/>
      <c r="K67" s="311"/>
      <c r="L67" s="231" t="s">
        <v>409</v>
      </c>
      <c r="M67" s="126" t="s">
        <v>410</v>
      </c>
      <c r="N67" s="11" t="s">
        <v>36</v>
      </c>
      <c r="O67" s="6" t="s">
        <v>36</v>
      </c>
      <c r="P67" s="6" t="s">
        <v>36</v>
      </c>
      <c r="Q67" s="3"/>
      <c r="R67" s="8"/>
      <c r="S67" s="11" t="s">
        <v>240</v>
      </c>
      <c r="T67" s="6" t="s">
        <v>241</v>
      </c>
      <c r="U67" s="6" t="s">
        <v>36</v>
      </c>
      <c r="V67" s="6" t="s">
        <v>36</v>
      </c>
      <c r="W67" s="6" t="s">
        <v>36</v>
      </c>
      <c r="X67" s="19"/>
    </row>
    <row r="68" spans="2:24">
      <c r="B68" s="277">
        <v>53</v>
      </c>
      <c r="C68" s="97" t="s">
        <v>380</v>
      </c>
      <c r="D68" s="83" t="s">
        <v>37</v>
      </c>
      <c r="E68" s="7" t="s">
        <v>152</v>
      </c>
      <c r="F68" s="6" t="s">
        <v>101</v>
      </c>
      <c r="G68" s="6"/>
      <c r="H68" s="6"/>
      <c r="I68" s="6"/>
      <c r="J68" s="6"/>
      <c r="K68" s="311"/>
      <c r="L68" s="231" t="s">
        <v>409</v>
      </c>
      <c r="M68" s="126" t="s">
        <v>410</v>
      </c>
      <c r="N68" s="11" t="s">
        <v>36</v>
      </c>
      <c r="O68" s="6" t="s">
        <v>36</v>
      </c>
      <c r="P68" s="6" t="s">
        <v>36</v>
      </c>
      <c r="Q68" s="3"/>
      <c r="R68" s="8"/>
      <c r="S68" s="11" t="s">
        <v>240</v>
      </c>
      <c r="T68" s="6" t="s">
        <v>241</v>
      </c>
      <c r="U68" s="6" t="s">
        <v>36</v>
      </c>
      <c r="V68" s="6" t="s">
        <v>36</v>
      </c>
      <c r="W68" s="6" t="s">
        <v>36</v>
      </c>
      <c r="X68" s="19"/>
    </row>
    <row r="69" spans="2:24">
      <c r="B69" s="277">
        <v>54</v>
      </c>
      <c r="C69" s="97" t="s">
        <v>380</v>
      </c>
      <c r="D69" s="83" t="s">
        <v>62</v>
      </c>
      <c r="E69" s="83" t="s">
        <v>153</v>
      </c>
      <c r="F69" s="6" t="s">
        <v>101</v>
      </c>
      <c r="G69" s="268" t="s">
        <v>17</v>
      </c>
      <c r="H69" s="31" t="s">
        <v>18</v>
      </c>
      <c r="I69" s="214" t="s">
        <v>632</v>
      </c>
      <c r="J69" s="214" t="s">
        <v>586</v>
      </c>
      <c r="K69" s="308" t="s">
        <v>633</v>
      </c>
      <c r="L69" s="231" t="s">
        <v>409</v>
      </c>
      <c r="M69" s="126" t="s">
        <v>410</v>
      </c>
      <c r="N69" s="11" t="s">
        <v>36</v>
      </c>
      <c r="O69" s="6" t="s">
        <v>36</v>
      </c>
      <c r="P69" s="6" t="s">
        <v>36</v>
      </c>
      <c r="Q69" s="3"/>
      <c r="R69" s="8"/>
      <c r="S69" s="11" t="s">
        <v>240</v>
      </c>
      <c r="T69" s="6" t="s">
        <v>241</v>
      </c>
      <c r="U69" s="6" t="s">
        <v>36</v>
      </c>
      <c r="V69" s="6" t="s">
        <v>36</v>
      </c>
      <c r="W69" s="6" t="s">
        <v>36</v>
      </c>
      <c r="X69" s="19"/>
    </row>
    <row r="70" spans="2:24" s="93" customFormat="1">
      <c r="B70" s="277">
        <v>55</v>
      </c>
      <c r="C70" s="97" t="s">
        <v>380</v>
      </c>
      <c r="D70" s="83" t="s">
        <v>47</v>
      </c>
      <c r="E70" s="83" t="s">
        <v>376</v>
      </c>
      <c r="F70" s="220" t="s">
        <v>101</v>
      </c>
      <c r="G70" s="268" t="s">
        <v>17</v>
      </c>
      <c r="H70" s="31" t="s">
        <v>18</v>
      </c>
      <c r="I70" s="214" t="s">
        <v>595</v>
      </c>
      <c r="J70" s="214" t="s">
        <v>586</v>
      </c>
      <c r="K70" s="308" t="s">
        <v>634</v>
      </c>
      <c r="L70" s="231" t="s">
        <v>409</v>
      </c>
      <c r="M70" s="126" t="s">
        <v>410</v>
      </c>
      <c r="N70" s="11" t="s">
        <v>36</v>
      </c>
      <c r="O70" s="6" t="s">
        <v>36</v>
      </c>
      <c r="P70" s="6" t="s">
        <v>36</v>
      </c>
      <c r="Q70" s="3"/>
      <c r="R70" s="8"/>
      <c r="S70" s="11" t="s">
        <v>240</v>
      </c>
      <c r="T70" s="6" t="s">
        <v>241</v>
      </c>
      <c r="U70" s="6" t="s">
        <v>36</v>
      </c>
      <c r="V70" s="6" t="s">
        <v>36</v>
      </c>
      <c r="W70" s="6" t="s">
        <v>36</v>
      </c>
      <c r="X70" s="19"/>
    </row>
    <row r="71" spans="2:24" ht="33">
      <c r="B71" s="277">
        <v>56</v>
      </c>
      <c r="C71" s="97" t="s">
        <v>380</v>
      </c>
      <c r="D71" s="83" t="s">
        <v>48</v>
      </c>
      <c r="E71" s="7" t="s">
        <v>154</v>
      </c>
      <c r="F71" s="6" t="s">
        <v>101</v>
      </c>
      <c r="G71" s="268" t="s">
        <v>17</v>
      </c>
      <c r="H71" s="31" t="s">
        <v>18</v>
      </c>
      <c r="I71" s="214" t="s">
        <v>596</v>
      </c>
      <c r="J71" s="214" t="s">
        <v>586</v>
      </c>
      <c r="K71" s="308" t="s">
        <v>635</v>
      </c>
      <c r="L71" s="241" t="s">
        <v>480</v>
      </c>
      <c r="M71" s="144" t="s">
        <v>481</v>
      </c>
      <c r="N71" s="165" t="s">
        <v>482</v>
      </c>
      <c r="O71" s="166" t="s">
        <v>483</v>
      </c>
      <c r="P71" s="167" t="s">
        <v>413</v>
      </c>
      <c r="Q71" s="3"/>
      <c r="R71" s="8" t="s">
        <v>484</v>
      </c>
      <c r="S71" s="11" t="s">
        <v>240</v>
      </c>
      <c r="T71" s="6" t="s">
        <v>241</v>
      </c>
      <c r="U71" s="6" t="s">
        <v>36</v>
      </c>
      <c r="V71" s="6" t="s">
        <v>36</v>
      </c>
      <c r="W71" s="6" t="s">
        <v>36</v>
      </c>
      <c r="X71" s="19"/>
    </row>
    <row r="72" spans="2:24" ht="33">
      <c r="B72" s="277">
        <v>57</v>
      </c>
      <c r="C72" s="97" t="s">
        <v>380</v>
      </c>
      <c r="D72" s="83" t="s">
        <v>56</v>
      </c>
      <c r="E72" s="7" t="s">
        <v>155</v>
      </c>
      <c r="F72" s="83" t="s">
        <v>160</v>
      </c>
      <c r="G72" s="268" t="s">
        <v>17</v>
      </c>
      <c r="H72" s="31" t="s">
        <v>637</v>
      </c>
      <c r="I72" s="10" t="s">
        <v>636</v>
      </c>
      <c r="J72" s="214" t="s">
        <v>586</v>
      </c>
      <c r="K72" s="316" t="s">
        <v>638</v>
      </c>
      <c r="L72" s="231" t="s">
        <v>409</v>
      </c>
      <c r="M72" s="126" t="s">
        <v>410</v>
      </c>
      <c r="N72" s="11" t="s">
        <v>36</v>
      </c>
      <c r="O72" s="6" t="s">
        <v>36</v>
      </c>
      <c r="P72" s="6" t="s">
        <v>36</v>
      </c>
      <c r="Q72" s="3"/>
      <c r="R72" s="8"/>
      <c r="S72" s="11" t="s">
        <v>240</v>
      </c>
      <c r="T72" s="6" t="s">
        <v>241</v>
      </c>
      <c r="U72" s="6" t="s">
        <v>36</v>
      </c>
      <c r="V72" s="6" t="s">
        <v>36</v>
      </c>
      <c r="W72" s="6" t="s">
        <v>36</v>
      </c>
      <c r="X72" s="19"/>
    </row>
    <row r="73" spans="2:24" ht="33">
      <c r="B73" s="216">
        <v>58</v>
      </c>
      <c r="C73" s="97" t="s">
        <v>384</v>
      </c>
      <c r="D73" s="10" t="s">
        <v>57</v>
      </c>
      <c r="E73" s="7" t="s">
        <v>156</v>
      </c>
      <c r="F73" s="6" t="s">
        <v>101</v>
      </c>
      <c r="G73" s="268" t="s">
        <v>17</v>
      </c>
      <c r="H73" s="31" t="s">
        <v>446</v>
      </c>
      <c r="I73" s="214" t="s">
        <v>559</v>
      </c>
      <c r="J73" s="214" t="s">
        <v>597</v>
      </c>
      <c r="K73" s="308" t="s">
        <v>639</v>
      </c>
      <c r="L73" s="241" t="s">
        <v>485</v>
      </c>
      <c r="M73" s="144" t="s">
        <v>481</v>
      </c>
      <c r="N73" s="165" t="s">
        <v>486</v>
      </c>
      <c r="O73" s="166" t="s">
        <v>483</v>
      </c>
      <c r="P73" s="167" t="s">
        <v>413</v>
      </c>
      <c r="Q73" s="3"/>
      <c r="R73" s="8" t="s">
        <v>484</v>
      </c>
      <c r="S73" s="52" t="s">
        <v>17</v>
      </c>
      <c r="T73" s="31" t="s">
        <v>388</v>
      </c>
      <c r="U73" s="31" t="s">
        <v>559</v>
      </c>
      <c r="V73" s="31"/>
      <c r="W73" s="31" t="s">
        <v>19</v>
      </c>
      <c r="X73" s="202"/>
    </row>
    <row r="74" spans="2:24" ht="33.75" thickBot="1">
      <c r="B74" s="216">
        <v>59</v>
      </c>
      <c r="C74" s="97" t="s">
        <v>384</v>
      </c>
      <c r="D74" s="10" t="s">
        <v>58</v>
      </c>
      <c r="E74" s="7" t="s">
        <v>157</v>
      </c>
      <c r="F74" s="6" t="s">
        <v>101</v>
      </c>
      <c r="G74" s="314" t="s">
        <v>640</v>
      </c>
      <c r="H74" s="269" t="s">
        <v>388</v>
      </c>
      <c r="I74" s="36" t="s">
        <v>640</v>
      </c>
      <c r="J74" s="36"/>
      <c r="K74" s="317" t="s">
        <v>643</v>
      </c>
      <c r="L74" s="231" t="s">
        <v>409</v>
      </c>
      <c r="M74" s="126" t="s">
        <v>410</v>
      </c>
      <c r="N74" s="11" t="s">
        <v>36</v>
      </c>
      <c r="O74" s="6" t="s">
        <v>36</v>
      </c>
      <c r="P74" s="6" t="s">
        <v>36</v>
      </c>
      <c r="Q74" s="145"/>
      <c r="R74" s="8"/>
      <c r="S74" s="52" t="s">
        <v>17</v>
      </c>
      <c r="T74" s="31" t="s">
        <v>388</v>
      </c>
      <c r="U74" s="105" t="s">
        <v>558</v>
      </c>
      <c r="V74" s="105"/>
      <c r="W74" s="105" t="s">
        <v>553</v>
      </c>
      <c r="X74" s="203"/>
    </row>
    <row r="75" spans="2:24">
      <c r="B75" s="281">
        <v>60</v>
      </c>
      <c r="C75" s="251" t="s">
        <v>385</v>
      </c>
      <c r="D75" s="251" t="s">
        <v>140</v>
      </c>
      <c r="E75" s="335" t="s">
        <v>158</v>
      </c>
      <c r="F75" s="335"/>
      <c r="G75" s="318"/>
      <c r="H75" s="251"/>
      <c r="I75" s="251" t="s">
        <v>566</v>
      </c>
      <c r="J75" s="251"/>
      <c r="K75" s="270"/>
      <c r="L75" s="235" t="s">
        <v>487</v>
      </c>
      <c r="M75" s="136"/>
      <c r="N75" s="168" t="s">
        <v>487</v>
      </c>
      <c r="O75" s="169"/>
      <c r="P75" s="115"/>
      <c r="Q75" s="145"/>
      <c r="R75" s="8"/>
      <c r="S75" s="12" t="s">
        <v>179</v>
      </c>
      <c r="T75" s="77"/>
      <c r="U75" s="77" t="s">
        <v>179</v>
      </c>
      <c r="V75" s="77"/>
      <c r="W75" s="77"/>
      <c r="X75" s="21"/>
    </row>
    <row r="76" spans="2:24">
      <c r="B76" s="216">
        <v>61</v>
      </c>
      <c r="C76" s="97" t="s">
        <v>384</v>
      </c>
      <c r="D76" s="10" t="s">
        <v>44</v>
      </c>
      <c r="E76" s="83" t="s">
        <v>159</v>
      </c>
      <c r="F76" s="6" t="s">
        <v>101</v>
      </c>
      <c r="G76" s="314" t="s">
        <v>642</v>
      </c>
      <c r="H76" s="269" t="s">
        <v>388</v>
      </c>
      <c r="I76" s="36" t="s">
        <v>641</v>
      </c>
      <c r="J76" s="36"/>
      <c r="K76" s="317" t="s">
        <v>643</v>
      </c>
      <c r="L76" s="234" t="s">
        <v>420</v>
      </c>
      <c r="M76" s="135" t="s">
        <v>415</v>
      </c>
      <c r="N76" s="128" t="s">
        <v>488</v>
      </c>
      <c r="O76" s="129" t="s">
        <v>489</v>
      </c>
      <c r="P76" s="31" t="s">
        <v>418</v>
      </c>
      <c r="Q76" s="97" t="s">
        <v>490</v>
      </c>
      <c r="R76" s="8" t="s">
        <v>491</v>
      </c>
      <c r="S76" s="52" t="s">
        <v>17</v>
      </c>
      <c r="T76" s="31" t="s">
        <v>388</v>
      </c>
      <c r="U76" s="31" t="s">
        <v>535</v>
      </c>
      <c r="V76" s="31" t="s">
        <v>167</v>
      </c>
      <c r="W76" s="31" t="s">
        <v>25</v>
      </c>
      <c r="X76" s="200" t="s">
        <v>532</v>
      </c>
    </row>
    <row r="77" spans="2:24" ht="49.5">
      <c r="B77" s="216">
        <v>62</v>
      </c>
      <c r="C77" s="97" t="s">
        <v>384</v>
      </c>
      <c r="D77" s="10" t="s">
        <v>43</v>
      </c>
      <c r="E77" s="7" t="s">
        <v>161</v>
      </c>
      <c r="F77" s="6" t="s">
        <v>101</v>
      </c>
      <c r="G77" s="268" t="s">
        <v>17</v>
      </c>
      <c r="H77" s="31" t="s">
        <v>18</v>
      </c>
      <c r="I77" s="214" t="s">
        <v>576</v>
      </c>
      <c r="J77" s="214" t="s">
        <v>586</v>
      </c>
      <c r="K77" s="308" t="s">
        <v>644</v>
      </c>
      <c r="L77" s="241" t="s">
        <v>492</v>
      </c>
      <c r="M77" s="144" t="s">
        <v>481</v>
      </c>
      <c r="N77" s="170" t="s">
        <v>493</v>
      </c>
      <c r="O77" s="171" t="s">
        <v>489</v>
      </c>
      <c r="P77" s="172" t="s">
        <v>413</v>
      </c>
      <c r="Q77" s="149"/>
      <c r="R77" s="8" t="s">
        <v>484</v>
      </c>
      <c r="S77" s="52" t="s">
        <v>17</v>
      </c>
      <c r="T77" s="31" t="s">
        <v>388</v>
      </c>
      <c r="U77" s="31" t="s">
        <v>534</v>
      </c>
      <c r="V77" s="31" t="s">
        <v>326</v>
      </c>
      <c r="W77" s="31" t="s">
        <v>25</v>
      </c>
      <c r="X77" s="204" t="s">
        <v>533</v>
      </c>
    </row>
    <row r="78" spans="2:24">
      <c r="B78" s="281">
        <v>63</v>
      </c>
      <c r="C78" s="251" t="s">
        <v>378</v>
      </c>
      <c r="D78" s="251" t="s">
        <v>134</v>
      </c>
      <c r="E78" s="335" t="s">
        <v>114</v>
      </c>
      <c r="F78" s="335"/>
      <c r="G78" s="251"/>
      <c r="H78" s="251"/>
      <c r="I78" s="251" t="s">
        <v>566</v>
      </c>
      <c r="J78" s="251"/>
      <c r="K78" s="270"/>
      <c r="L78" s="235"/>
      <c r="M78" s="136"/>
      <c r="N78" s="12"/>
      <c r="O78" s="115"/>
      <c r="P78" s="115"/>
      <c r="Q78" s="173"/>
      <c r="R78" s="8"/>
      <c r="S78" s="12"/>
      <c r="T78" s="77"/>
      <c r="U78" s="77"/>
      <c r="V78" s="77"/>
      <c r="W78" s="77"/>
      <c r="X78" s="21"/>
    </row>
    <row r="79" spans="2:24" ht="17.25" thickBot="1">
      <c r="B79" s="283">
        <v>64</v>
      </c>
      <c r="C79" s="252" t="s">
        <v>378</v>
      </c>
      <c r="D79" s="252" t="s">
        <v>85</v>
      </c>
      <c r="E79" s="336" t="s">
        <v>97</v>
      </c>
      <c r="F79" s="336"/>
      <c r="G79" s="252"/>
      <c r="H79" s="252"/>
      <c r="I79" s="247" t="s">
        <v>562</v>
      </c>
      <c r="J79" s="252"/>
      <c r="K79" s="272"/>
      <c r="L79" s="242"/>
      <c r="M79" s="174"/>
      <c r="N79" s="13"/>
      <c r="O79" s="116"/>
      <c r="P79" s="116"/>
      <c r="Q79" s="175"/>
      <c r="R79" s="17"/>
      <c r="S79" s="13"/>
      <c r="T79" s="78"/>
      <c r="U79" s="78"/>
      <c r="V79" s="78"/>
      <c r="W79" s="78"/>
      <c r="X79" s="29"/>
    </row>
    <row r="83" spans="5:16">
      <c r="L83" s="130" t="s">
        <v>414</v>
      </c>
      <c r="M83" s="131" t="s">
        <v>415</v>
      </c>
      <c r="N83" s="132" t="s">
        <v>416</v>
      </c>
      <c r="O83" s="133" t="s">
        <v>417</v>
      </c>
      <c r="P83" s="134" t="s">
        <v>418</v>
      </c>
    </row>
    <row r="84" spans="5:16">
      <c r="E84" s="1"/>
      <c r="F84" s="1"/>
      <c r="G84" s="1"/>
      <c r="H84" s="1"/>
      <c r="I84" s="1"/>
      <c r="J84" s="1"/>
      <c r="L84" s="164" t="s">
        <v>480</v>
      </c>
      <c r="M84" s="144" t="s">
        <v>481</v>
      </c>
      <c r="N84" s="165" t="s">
        <v>482</v>
      </c>
      <c r="O84" s="166" t="s">
        <v>483</v>
      </c>
      <c r="P84" s="167" t="s">
        <v>413</v>
      </c>
    </row>
    <row r="85" spans="5:16">
      <c r="E85" s="1"/>
      <c r="F85" s="1"/>
      <c r="G85" s="1"/>
      <c r="H85" s="1"/>
      <c r="I85" s="1"/>
      <c r="J85" s="1"/>
      <c r="L85" s="130" t="s">
        <v>437</v>
      </c>
      <c r="M85" s="144" t="s">
        <v>415</v>
      </c>
      <c r="N85" s="132" t="s">
        <v>438</v>
      </c>
      <c r="O85" s="133" t="s">
        <v>439</v>
      </c>
      <c r="P85" s="134" t="s">
        <v>418</v>
      </c>
    </row>
    <row r="86" spans="5:16">
      <c r="E86" s="1"/>
      <c r="F86" s="1"/>
      <c r="G86" s="1"/>
      <c r="H86" s="1"/>
      <c r="I86" s="1"/>
      <c r="J86" s="1"/>
      <c r="L86" s="164" t="s">
        <v>485</v>
      </c>
      <c r="M86" s="144" t="s">
        <v>481</v>
      </c>
      <c r="N86" s="165" t="s">
        <v>486</v>
      </c>
      <c r="O86" s="166" t="s">
        <v>483</v>
      </c>
      <c r="P86" s="167" t="s">
        <v>413</v>
      </c>
    </row>
    <row r="87" spans="5:16">
      <c r="E87" s="1"/>
      <c r="F87" s="1"/>
      <c r="G87" s="1"/>
      <c r="H87" s="1"/>
      <c r="I87" s="1"/>
      <c r="J87" s="1"/>
      <c r="L87" s="130" t="s">
        <v>457</v>
      </c>
      <c r="M87" s="131" t="s">
        <v>415</v>
      </c>
      <c r="N87" s="132" t="s">
        <v>458</v>
      </c>
      <c r="O87" s="133" t="s">
        <v>459</v>
      </c>
      <c r="P87" s="134" t="s">
        <v>418</v>
      </c>
    </row>
    <row r="88" spans="5:16">
      <c r="E88" s="1"/>
      <c r="F88" s="1"/>
      <c r="G88" s="1"/>
      <c r="H88" s="1"/>
      <c r="I88" s="1"/>
      <c r="J88" s="1"/>
      <c r="L88" s="164" t="s">
        <v>492</v>
      </c>
      <c r="M88" s="144" t="s">
        <v>481</v>
      </c>
      <c r="N88" s="170" t="s">
        <v>493</v>
      </c>
      <c r="O88" s="171" t="s">
        <v>489</v>
      </c>
      <c r="P88" s="172" t="s">
        <v>413</v>
      </c>
    </row>
    <row r="89" spans="5:16">
      <c r="E89" s="1"/>
      <c r="F89" s="1"/>
      <c r="G89" s="1"/>
      <c r="H89" s="1"/>
      <c r="I89" s="1"/>
      <c r="J89" s="1"/>
    </row>
    <row r="90" spans="5:16">
      <c r="E90" s="1"/>
      <c r="F90" s="1"/>
      <c r="G90" s="1"/>
      <c r="H90" s="1"/>
      <c r="I90" s="1"/>
      <c r="J90" s="1"/>
    </row>
    <row r="91" spans="5:16">
      <c r="E91" s="1"/>
      <c r="F91" s="1"/>
      <c r="G91" s="1"/>
      <c r="H91" s="1"/>
      <c r="I91" s="1"/>
      <c r="J91" s="1"/>
    </row>
    <row r="92" spans="5:16">
      <c r="E92" s="1"/>
      <c r="F92" s="1"/>
      <c r="G92" s="1"/>
      <c r="H92" s="1"/>
      <c r="I92" s="1"/>
      <c r="J92" s="1"/>
    </row>
    <row r="93" spans="5:16">
      <c r="E93" s="1"/>
      <c r="F93" s="1"/>
      <c r="G93" s="1"/>
      <c r="H93" s="1"/>
      <c r="I93" s="1"/>
      <c r="J93" s="1"/>
    </row>
    <row r="94" spans="5:16">
      <c r="E94" s="1"/>
      <c r="F94" s="1"/>
      <c r="G94" s="1"/>
      <c r="H94" s="1"/>
      <c r="I94" s="1"/>
      <c r="J94" s="1"/>
    </row>
    <row r="95" spans="5:16">
      <c r="E95" s="1"/>
      <c r="F95" s="1"/>
      <c r="G95" s="1"/>
      <c r="H95" s="1"/>
      <c r="I95" s="1"/>
      <c r="J95" s="1"/>
    </row>
  </sheetData>
  <autoFilter ref="B15:X79"/>
  <mergeCells count="28">
    <mergeCell ref="K41:K45"/>
    <mergeCell ref="K57:K58"/>
    <mergeCell ref="L14:M14"/>
    <mergeCell ref="N14:R14"/>
    <mergeCell ref="U14:X14"/>
    <mergeCell ref="S14:T14"/>
    <mergeCell ref="E78:F78"/>
    <mergeCell ref="E79:F79"/>
    <mergeCell ref="E75:F75"/>
    <mergeCell ref="E27:F27"/>
    <mergeCell ref="E28:F28"/>
    <mergeCell ref="E33:F33"/>
    <mergeCell ref="E34:F34"/>
    <mergeCell ref="E46:F46"/>
    <mergeCell ref="E47:F47"/>
    <mergeCell ref="E62:F62"/>
    <mergeCell ref="E63:F63"/>
    <mergeCell ref="B3:C3"/>
    <mergeCell ref="B4:C4"/>
    <mergeCell ref="B5:C5"/>
    <mergeCell ref="B6:C6"/>
    <mergeCell ref="B7:C7"/>
    <mergeCell ref="G14:J14"/>
    <mergeCell ref="E16:F16"/>
    <mergeCell ref="B14:C14"/>
    <mergeCell ref="D14:D15"/>
    <mergeCell ref="E22:F22"/>
    <mergeCell ref="E14:F14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41"/>
  <sheetViews>
    <sheetView tabSelected="1" topLeftCell="A19" workbookViewId="0">
      <selection activeCell="H44" sqref="H44"/>
    </sheetView>
  </sheetViews>
  <sheetFormatPr defaultRowHeight="16.5"/>
  <cols>
    <col min="2" max="2" width="7.625" customWidth="1"/>
    <col min="3" max="3" width="7.875" customWidth="1"/>
    <col min="4" max="4" width="22.125" bestFit="1" customWidth="1"/>
    <col min="5" max="5" width="21.25" bestFit="1" customWidth="1"/>
    <col min="6" max="9" width="13.625" customWidth="1"/>
    <col min="10" max="10" width="6.125" customWidth="1"/>
    <col min="11" max="11" width="90.75" bestFit="1" customWidth="1"/>
  </cols>
  <sheetData>
    <row r="2" spans="2:11">
      <c r="B2" s="51" t="s">
        <v>203</v>
      </c>
    </row>
    <row r="3" spans="2:11">
      <c r="C3" t="s">
        <v>239</v>
      </c>
    </row>
    <row r="4" spans="2:11">
      <c r="C4" t="s">
        <v>209</v>
      </c>
    </row>
    <row r="5" spans="2:11">
      <c r="C5" t="s">
        <v>226</v>
      </c>
    </row>
    <row r="6" spans="2:11" ht="17.25" thickBot="1">
      <c r="C6" s="51" t="s">
        <v>211</v>
      </c>
    </row>
    <row r="7" spans="2:11">
      <c r="D7" s="42"/>
      <c r="E7" s="49" t="s">
        <v>210</v>
      </c>
      <c r="F7" s="49" t="s">
        <v>205</v>
      </c>
      <c r="G7" s="49" t="s">
        <v>228</v>
      </c>
      <c r="H7" s="49" t="s">
        <v>204</v>
      </c>
      <c r="I7" s="49" t="s">
        <v>229</v>
      </c>
      <c r="J7" s="49" t="s">
        <v>212</v>
      </c>
      <c r="K7" s="50" t="s">
        <v>213</v>
      </c>
    </row>
    <row r="8" spans="2:11">
      <c r="D8" s="55" t="s">
        <v>184</v>
      </c>
      <c r="E8" s="45">
        <v>8000000</v>
      </c>
      <c r="F8" s="45">
        <v>8000000</v>
      </c>
      <c r="G8" s="45">
        <v>8000000</v>
      </c>
      <c r="H8" s="45">
        <v>8000000</v>
      </c>
      <c r="I8" s="45">
        <v>8000000</v>
      </c>
      <c r="J8" s="45" t="s">
        <v>193</v>
      </c>
      <c r="K8" s="46" t="s">
        <v>206</v>
      </c>
    </row>
    <row r="9" spans="2:11">
      <c r="D9" s="55" t="s">
        <v>185</v>
      </c>
      <c r="E9" s="45">
        <v>2</v>
      </c>
      <c r="F9" s="45">
        <v>2</v>
      </c>
      <c r="G9" s="45">
        <v>2</v>
      </c>
      <c r="H9" s="45">
        <v>1</v>
      </c>
      <c r="I9" s="45">
        <v>2</v>
      </c>
      <c r="J9" s="45"/>
      <c r="K9" s="46"/>
    </row>
    <row r="10" spans="2:11">
      <c r="D10" s="55" t="s">
        <v>187</v>
      </c>
      <c r="E10" s="45">
        <f>E8/E9</f>
        <v>4000000</v>
      </c>
      <c r="F10" s="45">
        <f>F8/F9</f>
        <v>4000000</v>
      </c>
      <c r="G10" s="45">
        <f>G8/G9</f>
        <v>4000000</v>
      </c>
      <c r="H10" s="45">
        <f>H8/H9</f>
        <v>8000000</v>
      </c>
      <c r="I10" s="45">
        <f>I8/I9</f>
        <v>4000000</v>
      </c>
      <c r="J10" s="45" t="s">
        <v>193</v>
      </c>
      <c r="K10" s="46" t="s">
        <v>207</v>
      </c>
    </row>
    <row r="11" spans="2:11">
      <c r="D11" s="55" t="s">
        <v>186</v>
      </c>
      <c r="E11" s="45">
        <v>12</v>
      </c>
      <c r="F11" s="45">
        <v>12</v>
      </c>
      <c r="G11" s="45">
        <v>12</v>
      </c>
      <c r="H11" s="45">
        <v>6</v>
      </c>
      <c r="I11" s="45">
        <v>12</v>
      </c>
      <c r="J11" s="45"/>
      <c r="K11" s="46"/>
    </row>
    <row r="12" spans="2:11">
      <c r="D12" s="55" t="s">
        <v>188</v>
      </c>
      <c r="E12" s="45">
        <f>E10*E11</f>
        <v>48000000</v>
      </c>
      <c r="F12" s="45">
        <f>F10*F11</f>
        <v>48000000</v>
      </c>
      <c r="G12" s="45">
        <f>G10*G11</f>
        <v>48000000</v>
      </c>
      <c r="H12" s="45">
        <f>H10*H11</f>
        <v>48000000</v>
      </c>
      <c r="I12" s="45">
        <f>I10*I11</f>
        <v>48000000</v>
      </c>
      <c r="J12" s="45" t="s">
        <v>193</v>
      </c>
      <c r="K12" s="46" t="s">
        <v>208</v>
      </c>
    </row>
    <row r="13" spans="2:11">
      <c r="D13" s="55" t="s">
        <v>189</v>
      </c>
      <c r="E13" s="45">
        <v>1</v>
      </c>
      <c r="F13" s="45">
        <v>1</v>
      </c>
      <c r="G13" s="45">
        <v>1</v>
      </c>
      <c r="H13" s="45">
        <v>1</v>
      </c>
      <c r="I13" s="45">
        <v>1</v>
      </c>
      <c r="J13" s="45"/>
      <c r="K13" s="46"/>
    </row>
    <row r="14" spans="2:11" ht="17.25" thickBot="1">
      <c r="D14" s="56" t="s">
        <v>190</v>
      </c>
      <c r="E14" s="47">
        <f>E12/E13</f>
        <v>48000000</v>
      </c>
      <c r="F14" s="47">
        <f>F12/F13</f>
        <v>48000000</v>
      </c>
      <c r="G14" s="47">
        <f>G12/G13</f>
        <v>48000000</v>
      </c>
      <c r="H14" s="47">
        <f>H12/H13</f>
        <v>48000000</v>
      </c>
      <c r="I14" s="47">
        <f>I12/I13</f>
        <v>48000000</v>
      </c>
      <c r="J14" s="47" t="s">
        <v>193</v>
      </c>
      <c r="K14" s="48"/>
    </row>
    <row r="16" spans="2:11">
      <c r="C16" s="51" t="s">
        <v>214</v>
      </c>
    </row>
    <row r="17" spans="2:12" ht="17.25" thickBot="1">
      <c r="C17" s="51" t="s">
        <v>215</v>
      </c>
    </row>
    <row r="18" spans="2:12">
      <c r="D18" s="53" t="s">
        <v>183</v>
      </c>
      <c r="E18" s="43">
        <v>1</v>
      </c>
      <c r="F18" s="43">
        <v>1</v>
      </c>
      <c r="G18" s="43">
        <v>1</v>
      </c>
      <c r="H18" s="43">
        <v>4</v>
      </c>
      <c r="I18" s="43">
        <v>1</v>
      </c>
      <c r="J18" s="43"/>
      <c r="K18" s="44"/>
    </row>
    <row r="19" spans="2:12">
      <c r="D19" s="54" t="s">
        <v>191</v>
      </c>
      <c r="E19" s="45">
        <f>E14/E18</f>
        <v>48000000</v>
      </c>
      <c r="F19" s="45">
        <f>F14/F18</f>
        <v>48000000</v>
      </c>
      <c r="G19" s="45">
        <f>G14/G18</f>
        <v>48000000</v>
      </c>
      <c r="H19" s="45">
        <f>H14/H18</f>
        <v>12000000</v>
      </c>
      <c r="I19" s="45">
        <f>I14/I18</f>
        <v>48000000</v>
      </c>
      <c r="J19" s="45" t="s">
        <v>193</v>
      </c>
      <c r="K19" s="46" t="s">
        <v>198</v>
      </c>
    </row>
    <row r="20" spans="2:12">
      <c r="D20" s="55" t="s">
        <v>192</v>
      </c>
      <c r="E20" s="45">
        <v>1</v>
      </c>
      <c r="F20" s="45">
        <v>1</v>
      </c>
      <c r="G20" s="45">
        <v>1</v>
      </c>
      <c r="H20" s="45">
        <v>2</v>
      </c>
      <c r="I20" s="45">
        <v>1</v>
      </c>
      <c r="J20" s="45"/>
      <c r="K20" s="8" t="s">
        <v>216</v>
      </c>
    </row>
    <row r="21" spans="2:12" ht="17.25" thickBot="1">
      <c r="D21" s="56" t="s">
        <v>230</v>
      </c>
      <c r="E21" s="47">
        <f>E19*E20</f>
        <v>48000000</v>
      </c>
      <c r="F21" s="47">
        <f>F19*F20</f>
        <v>48000000</v>
      </c>
      <c r="G21" s="47">
        <f>G19*G20</f>
        <v>48000000</v>
      </c>
      <c r="H21" s="47">
        <f>H19*H20</f>
        <v>24000000</v>
      </c>
      <c r="I21" s="47">
        <f>I19*I20</f>
        <v>48000000</v>
      </c>
      <c r="J21" s="47" t="s">
        <v>193</v>
      </c>
      <c r="K21" s="48" t="s">
        <v>199</v>
      </c>
      <c r="L21" t="s">
        <v>194</v>
      </c>
    </row>
    <row r="23" spans="2:12">
      <c r="B23" s="51" t="s">
        <v>219</v>
      </c>
    </row>
    <row r="24" spans="2:12">
      <c r="B24" s="51"/>
      <c r="C24" t="s">
        <v>227</v>
      </c>
    </row>
    <row r="25" spans="2:12" ht="17.25" thickBot="1">
      <c r="C25" s="51" t="s">
        <v>217</v>
      </c>
    </row>
    <row r="26" spans="2:12">
      <c r="D26" s="53" t="s">
        <v>195</v>
      </c>
      <c r="E26" s="43">
        <v>16000000</v>
      </c>
      <c r="F26" s="43">
        <v>16000000</v>
      </c>
      <c r="G26" s="43">
        <v>8000000</v>
      </c>
      <c r="H26" s="43">
        <v>16000000</v>
      </c>
      <c r="I26" s="43">
        <v>1000000</v>
      </c>
      <c r="J26" s="43" t="s">
        <v>193</v>
      </c>
      <c r="K26" s="44" t="s">
        <v>196</v>
      </c>
    </row>
    <row r="27" spans="2:12" ht="17.25" thickBot="1">
      <c r="D27" s="57" t="s">
        <v>197</v>
      </c>
      <c r="E27" s="47">
        <f>(E21/E26)-1</f>
        <v>2</v>
      </c>
      <c r="F27" s="47">
        <f>(F21/F26)-1</f>
        <v>2</v>
      </c>
      <c r="G27" s="47">
        <f>(G21/G26)-1</f>
        <v>5</v>
      </c>
      <c r="H27" s="47">
        <f>(H21/H26)-1</f>
        <v>0.5</v>
      </c>
      <c r="I27" s="47">
        <f>(I21/I26)-1</f>
        <v>47</v>
      </c>
      <c r="J27" s="47"/>
      <c r="K27" s="59" t="s">
        <v>231</v>
      </c>
    </row>
    <row r="28" spans="2:12">
      <c r="D28" s="41"/>
    </row>
    <row r="29" spans="2:12" ht="17.25" thickBot="1">
      <c r="C29" s="51" t="s">
        <v>218</v>
      </c>
      <c r="D29" s="41"/>
    </row>
    <row r="30" spans="2:12">
      <c r="D30" s="53" t="s">
        <v>200</v>
      </c>
      <c r="E30" s="43">
        <v>24000</v>
      </c>
      <c r="F30" s="43">
        <v>80000</v>
      </c>
      <c r="G30" s="43">
        <v>80000</v>
      </c>
      <c r="H30" s="43">
        <v>50000</v>
      </c>
      <c r="I30" s="43">
        <v>80000</v>
      </c>
      <c r="J30" s="43" t="s">
        <v>193</v>
      </c>
      <c r="K30" s="44"/>
    </row>
    <row r="31" spans="2:12">
      <c r="D31" s="54" t="s">
        <v>220</v>
      </c>
      <c r="E31" s="45">
        <f>INT(E26/E30-1)</f>
        <v>665</v>
      </c>
      <c r="F31" s="45">
        <f>INT(F26/F30-1)</f>
        <v>199</v>
      </c>
      <c r="G31" s="45">
        <f>INT(G26/G30-1)</f>
        <v>99</v>
      </c>
      <c r="H31" s="45">
        <f>INT(H26/H30-1)</f>
        <v>319</v>
      </c>
      <c r="I31" s="45">
        <f>INT(I26/I30-1)</f>
        <v>11</v>
      </c>
      <c r="J31" s="45"/>
      <c r="K31" s="60" t="s">
        <v>232</v>
      </c>
    </row>
    <row r="32" spans="2:12">
      <c r="D32" s="54" t="s">
        <v>221</v>
      </c>
      <c r="E32" s="58">
        <f>E26/(65535+1)</f>
        <v>244.140625</v>
      </c>
      <c r="F32" s="58">
        <f>F26/(65535+1)</f>
        <v>244.140625</v>
      </c>
      <c r="G32" s="58">
        <f>G26/(65535+1)</f>
        <v>122.0703125</v>
      </c>
      <c r="H32" s="58">
        <f>H26/(65535+1)</f>
        <v>244.140625</v>
      </c>
      <c r="I32" s="58">
        <f>I26/(65535+1)</f>
        <v>15.2587890625</v>
      </c>
      <c r="J32" s="45" t="s">
        <v>193</v>
      </c>
      <c r="K32" s="46" t="s">
        <v>222</v>
      </c>
    </row>
    <row r="33" spans="4:11">
      <c r="D33" s="54" t="s">
        <v>223</v>
      </c>
      <c r="E33" s="58">
        <f>E26/(0+1)</f>
        <v>16000000</v>
      </c>
      <c r="F33" s="58">
        <f>F26/(0+1)</f>
        <v>16000000</v>
      </c>
      <c r="G33" s="58">
        <f>G26/(0+1)</f>
        <v>8000000</v>
      </c>
      <c r="H33" s="58">
        <f>H26/(0+1)</f>
        <v>16000000</v>
      </c>
      <c r="I33" s="58">
        <f>I26/(0+1)</f>
        <v>1000000</v>
      </c>
      <c r="J33" s="45" t="s">
        <v>193</v>
      </c>
      <c r="K33" s="46" t="s">
        <v>224</v>
      </c>
    </row>
    <row r="34" spans="4:11">
      <c r="D34" s="54" t="s">
        <v>201</v>
      </c>
      <c r="E34" s="45">
        <v>50</v>
      </c>
      <c r="F34" s="45">
        <v>50</v>
      </c>
      <c r="G34" s="45">
        <v>50</v>
      </c>
      <c r="H34" s="45">
        <v>60</v>
      </c>
      <c r="I34" s="45">
        <v>50</v>
      </c>
      <c r="J34" s="45" t="s">
        <v>202</v>
      </c>
      <c r="K34" s="46"/>
    </row>
    <row r="35" spans="4:11" ht="17.25" thickBot="1">
      <c r="D35" s="57" t="s">
        <v>81</v>
      </c>
      <c r="E35" s="47">
        <f>INT(E31*E34/100)</f>
        <v>332</v>
      </c>
      <c r="F35" s="47">
        <f>INT(F31*F34/100)</f>
        <v>99</v>
      </c>
      <c r="G35" s="47">
        <f>INT(G31*G34/100)</f>
        <v>49</v>
      </c>
      <c r="H35" s="47">
        <f>INT(H31*H34/100)</f>
        <v>191</v>
      </c>
      <c r="I35" s="47">
        <f>INT(I31*I34/100)</f>
        <v>5</v>
      </c>
      <c r="J35" s="47"/>
      <c r="K35" s="59" t="s">
        <v>225</v>
      </c>
    </row>
    <row r="36" spans="4:11">
      <c r="F36">
        <f>1/F30*1000</f>
        <v>1.2500000000000001E-2</v>
      </c>
    </row>
    <row r="38" spans="4:11">
      <c r="H38">
        <v>48</v>
      </c>
    </row>
    <row r="39" spans="4:11">
      <c r="F39">
        <f>1/F8*1000</f>
        <v>1.25E-4</v>
      </c>
      <c r="H39">
        <f>H38*H34/100</f>
        <v>28.8</v>
      </c>
    </row>
    <row r="41" spans="4:11">
      <c r="F41">
        <f>F36/F39</f>
        <v>100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46"/>
  <sheetViews>
    <sheetView zoomScaleNormal="100" workbookViewId="0">
      <selection activeCell="H3" sqref="H3:I13"/>
    </sheetView>
  </sheetViews>
  <sheetFormatPr defaultRowHeight="16.5"/>
  <cols>
    <col min="2" max="2" width="9" style="67"/>
    <col min="3" max="3" width="12.75" style="66" bestFit="1" customWidth="1"/>
    <col min="4" max="4" width="12.625" style="66" bestFit="1" customWidth="1"/>
    <col min="5" max="5" width="12.625" style="66" customWidth="1"/>
    <col min="6" max="6" width="17.25" style="66" bestFit="1" customWidth="1"/>
    <col min="7" max="7" width="12.625" style="66" customWidth="1"/>
    <col min="8" max="8" width="9" style="67"/>
    <col min="9" max="9" width="11.875" style="66" bestFit="1" customWidth="1"/>
    <col min="10" max="10" width="11.375" style="66" bestFit="1" customWidth="1"/>
    <col min="11" max="11" width="11.375" bestFit="1" customWidth="1"/>
    <col min="12" max="13" width="12.625" style="66" customWidth="1"/>
  </cols>
  <sheetData>
    <row r="2" spans="2:13" ht="17.25" thickBot="1">
      <c r="B2" s="67" t="s">
        <v>280</v>
      </c>
    </row>
    <row r="3" spans="2:13" s="67" customFormat="1">
      <c r="B3" s="85" t="s">
        <v>317</v>
      </c>
      <c r="C3" s="86" t="s">
        <v>301</v>
      </c>
      <c r="D3" s="86" t="s">
        <v>327</v>
      </c>
      <c r="E3" s="86" t="s">
        <v>322</v>
      </c>
      <c r="F3" s="87" t="s">
        <v>328</v>
      </c>
      <c r="G3" s="88" t="s">
        <v>322</v>
      </c>
      <c r="H3" s="85" t="s">
        <v>317</v>
      </c>
      <c r="I3" s="86" t="s">
        <v>301</v>
      </c>
      <c r="J3" s="86" t="s">
        <v>327</v>
      </c>
      <c r="K3" s="86" t="s">
        <v>322</v>
      </c>
      <c r="L3" s="87" t="s">
        <v>328</v>
      </c>
      <c r="M3" s="88" t="s">
        <v>322</v>
      </c>
    </row>
    <row r="4" spans="2:13">
      <c r="B4" s="75">
        <v>1</v>
      </c>
      <c r="C4" s="73" t="s">
        <v>243</v>
      </c>
      <c r="D4" s="68" t="s">
        <v>302</v>
      </c>
      <c r="E4" s="68"/>
      <c r="F4" s="68" t="s">
        <v>302</v>
      </c>
      <c r="G4" s="69"/>
      <c r="H4" s="75">
        <v>2</v>
      </c>
      <c r="I4" s="73" t="s">
        <v>244</v>
      </c>
      <c r="J4" s="68" t="s">
        <v>302</v>
      </c>
      <c r="K4" s="45"/>
      <c r="L4" s="68" t="s">
        <v>335</v>
      </c>
      <c r="M4" s="69" t="s">
        <v>336</v>
      </c>
    </row>
    <row r="5" spans="2:13">
      <c r="B5" s="75">
        <v>3</v>
      </c>
      <c r="C5" s="73" t="s">
        <v>245</v>
      </c>
      <c r="D5" s="73" t="s">
        <v>303</v>
      </c>
      <c r="E5" s="73" t="s">
        <v>312</v>
      </c>
      <c r="F5" s="73" t="s">
        <v>329</v>
      </c>
      <c r="G5" s="72" t="s">
        <v>371</v>
      </c>
      <c r="H5" s="75">
        <v>4</v>
      </c>
      <c r="I5" s="73" t="s">
        <v>246</v>
      </c>
      <c r="J5" s="68" t="s">
        <v>302</v>
      </c>
      <c r="K5" s="45"/>
      <c r="L5" s="73" t="s">
        <v>337</v>
      </c>
      <c r="M5" s="72" t="s">
        <v>371</v>
      </c>
    </row>
    <row r="6" spans="2:13">
      <c r="B6" s="75">
        <v>5</v>
      </c>
      <c r="C6" s="73" t="s">
        <v>247</v>
      </c>
      <c r="D6" s="73" t="s">
        <v>304</v>
      </c>
      <c r="E6" s="73"/>
      <c r="F6" s="73" t="s">
        <v>330</v>
      </c>
      <c r="G6" s="72" t="s">
        <v>371</v>
      </c>
      <c r="H6" s="75">
        <v>6</v>
      </c>
      <c r="I6" s="73" t="s">
        <v>248</v>
      </c>
      <c r="J6" s="68" t="s">
        <v>302</v>
      </c>
      <c r="K6" s="45"/>
      <c r="L6" s="73" t="s">
        <v>338</v>
      </c>
      <c r="M6" s="72" t="s">
        <v>371</v>
      </c>
    </row>
    <row r="7" spans="2:13">
      <c r="B7" s="75">
        <v>7</v>
      </c>
      <c r="C7" s="73" t="s">
        <v>249</v>
      </c>
      <c r="D7" s="73" t="s">
        <v>305</v>
      </c>
      <c r="E7" s="73"/>
      <c r="F7" s="73" t="s">
        <v>331</v>
      </c>
      <c r="G7" s="72" t="s">
        <v>371</v>
      </c>
      <c r="H7" s="75">
        <v>8</v>
      </c>
      <c r="I7" s="73" t="s">
        <v>251</v>
      </c>
      <c r="J7" s="68" t="s">
        <v>302</v>
      </c>
      <c r="K7" s="45"/>
      <c r="L7" s="73" t="s">
        <v>339</v>
      </c>
      <c r="M7" s="72" t="s">
        <v>371</v>
      </c>
    </row>
    <row r="8" spans="2:13">
      <c r="B8" s="75">
        <v>9</v>
      </c>
      <c r="C8" s="73" t="s">
        <v>250</v>
      </c>
      <c r="D8" s="68" t="s">
        <v>302</v>
      </c>
      <c r="E8" s="68"/>
      <c r="F8" s="68" t="s">
        <v>332</v>
      </c>
      <c r="G8" s="72" t="s">
        <v>371</v>
      </c>
      <c r="H8" s="75">
        <v>10</v>
      </c>
      <c r="I8" s="73" t="s">
        <v>252</v>
      </c>
      <c r="J8" s="68" t="s">
        <v>302</v>
      </c>
      <c r="K8" s="45"/>
      <c r="L8" s="68" t="s">
        <v>340</v>
      </c>
      <c r="M8" s="72" t="s">
        <v>371</v>
      </c>
    </row>
    <row r="9" spans="2:13">
      <c r="B9" s="75">
        <v>11</v>
      </c>
      <c r="C9" s="73" t="s">
        <v>253</v>
      </c>
      <c r="D9" s="68" t="s">
        <v>302</v>
      </c>
      <c r="E9" s="68"/>
      <c r="F9" s="68" t="s">
        <v>302</v>
      </c>
      <c r="G9" s="69"/>
      <c r="H9" s="75">
        <v>12</v>
      </c>
      <c r="I9" s="73" t="s">
        <v>254</v>
      </c>
      <c r="J9" s="68" t="s">
        <v>302</v>
      </c>
      <c r="K9" s="45"/>
      <c r="L9" s="68" t="s">
        <v>302</v>
      </c>
      <c r="M9" s="69"/>
    </row>
    <row r="10" spans="2:13">
      <c r="B10" s="75">
        <v>13</v>
      </c>
      <c r="C10" s="73" t="s">
        <v>255</v>
      </c>
      <c r="D10" s="68" t="s">
        <v>302</v>
      </c>
      <c r="E10" s="68"/>
      <c r="F10" s="68" t="s">
        <v>302</v>
      </c>
      <c r="G10" s="69"/>
      <c r="H10" s="75">
        <v>14</v>
      </c>
      <c r="I10" s="73" t="s">
        <v>256</v>
      </c>
      <c r="J10" s="68" t="s">
        <v>302</v>
      </c>
      <c r="K10" s="45"/>
      <c r="L10" s="68" t="s">
        <v>302</v>
      </c>
      <c r="M10" s="69"/>
    </row>
    <row r="11" spans="2:13">
      <c r="B11" s="75">
        <v>15</v>
      </c>
      <c r="C11" s="73" t="s">
        <v>257</v>
      </c>
      <c r="D11" s="68" t="s">
        <v>302</v>
      </c>
      <c r="E11" s="68"/>
      <c r="F11" s="68" t="s">
        <v>302</v>
      </c>
      <c r="G11" s="69"/>
      <c r="H11" s="75">
        <v>16</v>
      </c>
      <c r="I11" s="73" t="s">
        <v>259</v>
      </c>
      <c r="J11" s="68" t="s">
        <v>302</v>
      </c>
      <c r="K11" s="45"/>
      <c r="L11" s="68" t="s">
        <v>302</v>
      </c>
      <c r="M11" s="69"/>
    </row>
    <row r="12" spans="2:13">
      <c r="B12" s="75">
        <v>17</v>
      </c>
      <c r="C12" s="73" t="s">
        <v>258</v>
      </c>
      <c r="D12" s="68" t="s">
        <v>302</v>
      </c>
      <c r="E12" s="68"/>
      <c r="F12" s="68" t="s">
        <v>302</v>
      </c>
      <c r="G12" s="69"/>
      <c r="H12" s="75">
        <v>18</v>
      </c>
      <c r="I12" s="73" t="s">
        <v>260</v>
      </c>
      <c r="J12" s="68" t="s">
        <v>302</v>
      </c>
      <c r="K12" s="45"/>
      <c r="L12" s="68" t="s">
        <v>302</v>
      </c>
      <c r="M12" s="69"/>
    </row>
    <row r="13" spans="2:13">
      <c r="B13" s="75">
        <v>19</v>
      </c>
      <c r="C13" s="73" t="s">
        <v>261</v>
      </c>
      <c r="D13" s="73" t="s">
        <v>261</v>
      </c>
      <c r="E13" s="73"/>
      <c r="F13" s="73" t="s">
        <v>261</v>
      </c>
      <c r="G13" s="72"/>
      <c r="H13" s="75">
        <v>20</v>
      </c>
      <c r="I13" s="73" t="s">
        <v>262</v>
      </c>
      <c r="J13" s="73" t="s">
        <v>262</v>
      </c>
      <c r="K13" s="45"/>
      <c r="L13" s="73" t="s">
        <v>262</v>
      </c>
      <c r="M13" s="72"/>
    </row>
    <row r="14" spans="2:13">
      <c r="B14" s="75">
        <v>21</v>
      </c>
      <c r="C14" s="73" t="s">
        <v>263</v>
      </c>
      <c r="D14" s="68" t="s">
        <v>302</v>
      </c>
      <c r="E14" s="73"/>
      <c r="F14" s="68" t="s">
        <v>302</v>
      </c>
      <c r="G14" s="72"/>
      <c r="H14" s="75">
        <v>22</v>
      </c>
      <c r="I14" s="73" t="s">
        <v>264</v>
      </c>
      <c r="J14" s="68" t="s">
        <v>302</v>
      </c>
      <c r="K14" s="45"/>
      <c r="L14" s="68" t="s">
        <v>341</v>
      </c>
      <c r="M14" s="72" t="s">
        <v>372</v>
      </c>
    </row>
    <row r="15" spans="2:13">
      <c r="B15" s="75">
        <v>23</v>
      </c>
      <c r="C15" s="73" t="s">
        <v>265</v>
      </c>
      <c r="D15" s="73" t="s">
        <v>306</v>
      </c>
      <c r="E15" s="73"/>
      <c r="F15" s="73" t="s">
        <v>306</v>
      </c>
      <c r="G15" s="72"/>
      <c r="H15" s="75">
        <v>24</v>
      </c>
      <c r="I15" s="73" t="s">
        <v>265</v>
      </c>
      <c r="J15" s="68" t="s">
        <v>302</v>
      </c>
      <c r="K15" s="45"/>
      <c r="L15" s="68" t="s">
        <v>302</v>
      </c>
      <c r="M15" s="72"/>
    </row>
    <row r="16" spans="2:13">
      <c r="B16" s="75">
        <v>25</v>
      </c>
      <c r="C16" s="73" t="s">
        <v>266</v>
      </c>
      <c r="D16" s="68" t="s">
        <v>302</v>
      </c>
      <c r="E16" s="68"/>
      <c r="F16" s="68" t="s">
        <v>302</v>
      </c>
      <c r="G16" s="69"/>
      <c r="H16" s="75">
        <v>26</v>
      </c>
      <c r="I16" s="73" t="s">
        <v>273</v>
      </c>
      <c r="J16" s="68" t="s">
        <v>302</v>
      </c>
      <c r="K16" s="45"/>
      <c r="L16" s="68" t="s">
        <v>342</v>
      </c>
      <c r="M16" s="72" t="s">
        <v>372</v>
      </c>
    </row>
    <row r="17" spans="2:13">
      <c r="B17" s="75">
        <v>27</v>
      </c>
      <c r="C17" s="73" t="s">
        <v>267</v>
      </c>
      <c r="D17" s="73" t="s">
        <v>306</v>
      </c>
      <c r="E17" s="68"/>
      <c r="F17" s="73" t="s">
        <v>306</v>
      </c>
      <c r="G17" s="69"/>
      <c r="H17" s="75">
        <v>28</v>
      </c>
      <c r="I17" s="73" t="s">
        <v>274</v>
      </c>
      <c r="J17" s="68" t="s">
        <v>302</v>
      </c>
      <c r="K17" s="45"/>
      <c r="L17" s="73" t="s">
        <v>343</v>
      </c>
      <c r="M17" s="72" t="s">
        <v>372</v>
      </c>
    </row>
    <row r="18" spans="2:13">
      <c r="B18" s="75">
        <v>29</v>
      </c>
      <c r="C18" s="73" t="s">
        <v>268</v>
      </c>
      <c r="D18" s="68" t="s">
        <v>302</v>
      </c>
      <c r="E18" s="68"/>
      <c r="F18" s="68" t="s">
        <v>333</v>
      </c>
      <c r="G18" s="72" t="s">
        <v>372</v>
      </c>
      <c r="H18" s="75">
        <v>30</v>
      </c>
      <c r="I18" s="73" t="s">
        <v>275</v>
      </c>
      <c r="J18" s="68" t="s">
        <v>302</v>
      </c>
      <c r="K18" s="45"/>
      <c r="L18" s="68" t="s">
        <v>344</v>
      </c>
      <c r="M18" s="72" t="s">
        <v>372</v>
      </c>
    </row>
    <row r="19" spans="2:13">
      <c r="B19" s="75">
        <v>31</v>
      </c>
      <c r="C19" s="73" t="s">
        <v>269</v>
      </c>
      <c r="D19" s="68" t="s">
        <v>302</v>
      </c>
      <c r="E19" s="68"/>
      <c r="F19" s="68" t="s">
        <v>334</v>
      </c>
      <c r="G19" s="72" t="s">
        <v>372</v>
      </c>
      <c r="H19" s="75">
        <v>32</v>
      </c>
      <c r="I19" s="73" t="s">
        <v>276</v>
      </c>
      <c r="J19" s="68" t="s">
        <v>302</v>
      </c>
      <c r="K19" s="45"/>
      <c r="L19" s="68" t="s">
        <v>345</v>
      </c>
      <c r="M19" s="72" t="s">
        <v>372</v>
      </c>
    </row>
    <row r="20" spans="2:13">
      <c r="B20" s="75">
        <v>33</v>
      </c>
      <c r="C20" s="73" t="s">
        <v>270</v>
      </c>
      <c r="D20" s="68" t="s">
        <v>302</v>
      </c>
      <c r="E20" s="68"/>
      <c r="F20" s="68" t="s">
        <v>302</v>
      </c>
      <c r="G20" s="69"/>
      <c r="H20" s="75">
        <v>34</v>
      </c>
      <c r="I20" s="73" t="s">
        <v>277</v>
      </c>
      <c r="J20" s="68" t="s">
        <v>302</v>
      </c>
      <c r="K20" s="45"/>
      <c r="L20" s="68" t="s">
        <v>302</v>
      </c>
      <c r="M20" s="69"/>
    </row>
    <row r="21" spans="2:13">
      <c r="B21" s="75">
        <v>35</v>
      </c>
      <c r="C21" s="73" t="s">
        <v>271</v>
      </c>
      <c r="D21" s="68" t="s">
        <v>302</v>
      </c>
      <c r="E21" s="68"/>
      <c r="F21" s="68" t="s">
        <v>302</v>
      </c>
      <c r="G21" s="69"/>
      <c r="H21" s="75">
        <v>36</v>
      </c>
      <c r="I21" s="73" t="s">
        <v>278</v>
      </c>
      <c r="J21" s="68" t="s">
        <v>302</v>
      </c>
      <c r="K21" s="45"/>
      <c r="L21" s="68" t="s">
        <v>302</v>
      </c>
      <c r="M21" s="69"/>
    </row>
    <row r="22" spans="2:13">
      <c r="B22" s="75">
        <v>37</v>
      </c>
      <c r="C22" s="73" t="s">
        <v>272</v>
      </c>
      <c r="D22" s="68" t="s">
        <v>302</v>
      </c>
      <c r="E22" s="68"/>
      <c r="F22" s="68" t="s">
        <v>302</v>
      </c>
      <c r="G22" s="69"/>
      <c r="H22" s="75">
        <v>38</v>
      </c>
      <c r="I22" s="73" t="s">
        <v>279</v>
      </c>
      <c r="J22" s="68" t="s">
        <v>302</v>
      </c>
      <c r="K22" s="45"/>
      <c r="L22" s="68" t="s">
        <v>346</v>
      </c>
      <c r="M22" s="72" t="s">
        <v>372</v>
      </c>
    </row>
    <row r="23" spans="2:13" ht="17.25" thickBot="1">
      <c r="B23" s="76">
        <v>39</v>
      </c>
      <c r="C23" s="74" t="s">
        <v>267</v>
      </c>
      <c r="D23" s="70" t="s">
        <v>302</v>
      </c>
      <c r="E23" s="70"/>
      <c r="F23" s="70" t="s">
        <v>302</v>
      </c>
      <c r="G23" s="71"/>
      <c r="H23" s="76">
        <v>40</v>
      </c>
      <c r="I23" s="74" t="s">
        <v>274</v>
      </c>
      <c r="J23" s="70" t="s">
        <v>302</v>
      </c>
      <c r="K23" s="47"/>
      <c r="L23" s="70" t="s">
        <v>302</v>
      </c>
      <c r="M23" s="71"/>
    </row>
    <row r="25" spans="2:13" ht="17.25" thickBot="1">
      <c r="B25" s="67" t="s">
        <v>281</v>
      </c>
    </row>
    <row r="26" spans="2:13" s="67" customFormat="1">
      <c r="B26" s="85" t="s">
        <v>317</v>
      </c>
      <c r="C26" s="86" t="s">
        <v>301</v>
      </c>
      <c r="D26" s="86" t="s">
        <v>327</v>
      </c>
      <c r="E26" s="86" t="s">
        <v>322</v>
      </c>
      <c r="F26" s="87" t="s">
        <v>328</v>
      </c>
      <c r="G26" s="88" t="s">
        <v>322</v>
      </c>
      <c r="H26" s="85" t="s">
        <v>317</v>
      </c>
      <c r="I26" s="86" t="s">
        <v>301</v>
      </c>
      <c r="J26" s="86" t="s">
        <v>327</v>
      </c>
      <c r="K26" s="86" t="s">
        <v>322</v>
      </c>
      <c r="L26" s="87" t="s">
        <v>328</v>
      </c>
      <c r="M26" s="88" t="s">
        <v>322</v>
      </c>
    </row>
    <row r="27" spans="2:13">
      <c r="B27" s="75">
        <v>1</v>
      </c>
      <c r="C27" s="73" t="s">
        <v>313</v>
      </c>
      <c r="D27" s="92" t="s">
        <v>307</v>
      </c>
      <c r="E27" s="92" t="s">
        <v>318</v>
      </c>
      <c r="F27" s="73" t="s">
        <v>347</v>
      </c>
      <c r="G27" s="72" t="s">
        <v>373</v>
      </c>
      <c r="H27" s="75">
        <v>2</v>
      </c>
      <c r="I27" s="73" t="s">
        <v>285</v>
      </c>
      <c r="J27" s="68" t="s">
        <v>302</v>
      </c>
      <c r="K27" s="45"/>
      <c r="L27" s="68" t="s">
        <v>302</v>
      </c>
      <c r="M27" s="72"/>
    </row>
    <row r="28" spans="2:13">
      <c r="B28" s="75">
        <v>3</v>
      </c>
      <c r="C28" s="73" t="s">
        <v>284</v>
      </c>
      <c r="D28" s="68" t="s">
        <v>302</v>
      </c>
      <c r="E28" s="68"/>
      <c r="F28" s="68" t="s">
        <v>348</v>
      </c>
      <c r="G28" s="72" t="s">
        <v>373</v>
      </c>
      <c r="H28" s="75">
        <v>4</v>
      </c>
      <c r="I28" s="73" t="s">
        <v>286</v>
      </c>
      <c r="J28" s="68" t="s">
        <v>302</v>
      </c>
      <c r="K28" s="45"/>
      <c r="L28" s="68" t="s">
        <v>302</v>
      </c>
      <c r="M28" s="69"/>
    </row>
    <row r="29" spans="2:13">
      <c r="B29" s="75">
        <v>5</v>
      </c>
      <c r="C29" s="73" t="s">
        <v>282</v>
      </c>
      <c r="D29" s="68" t="s">
        <v>302</v>
      </c>
      <c r="E29" s="68"/>
      <c r="F29" s="68" t="s">
        <v>349</v>
      </c>
      <c r="G29" s="72" t="s">
        <v>373</v>
      </c>
      <c r="H29" s="75">
        <v>6</v>
      </c>
      <c r="I29" s="73" t="s">
        <v>287</v>
      </c>
      <c r="J29" s="68" t="s">
        <v>302</v>
      </c>
      <c r="K29" s="45"/>
      <c r="L29" s="68" t="s">
        <v>363</v>
      </c>
      <c r="M29" s="72" t="s">
        <v>373</v>
      </c>
    </row>
    <row r="30" spans="2:13">
      <c r="B30" s="75">
        <v>7</v>
      </c>
      <c r="C30" s="73" t="s">
        <v>283</v>
      </c>
      <c r="D30" s="68" t="s">
        <v>302</v>
      </c>
      <c r="E30" s="68"/>
      <c r="F30" s="68" t="s">
        <v>302</v>
      </c>
      <c r="G30" s="69"/>
      <c r="H30" s="75">
        <v>8</v>
      </c>
      <c r="I30" s="73" t="s">
        <v>284</v>
      </c>
      <c r="J30" s="68" t="s">
        <v>302</v>
      </c>
      <c r="K30" s="45"/>
      <c r="L30" s="68" t="s">
        <v>302</v>
      </c>
      <c r="M30" s="69"/>
    </row>
    <row r="31" spans="2:13">
      <c r="B31" s="75">
        <v>9</v>
      </c>
      <c r="C31" s="73" t="s">
        <v>263</v>
      </c>
      <c r="D31" s="68" t="s">
        <v>302</v>
      </c>
      <c r="E31" s="68"/>
      <c r="F31" s="68" t="s">
        <v>350</v>
      </c>
      <c r="G31" s="72" t="s">
        <v>373</v>
      </c>
      <c r="H31" s="75">
        <v>10</v>
      </c>
      <c r="I31" s="73" t="s">
        <v>264</v>
      </c>
      <c r="J31" s="68" t="s">
        <v>302</v>
      </c>
      <c r="K31" s="45"/>
      <c r="L31" s="68" t="s">
        <v>302</v>
      </c>
      <c r="M31" s="69"/>
    </row>
    <row r="32" spans="2:13">
      <c r="B32" s="75">
        <v>11</v>
      </c>
      <c r="C32" s="73" t="s">
        <v>288</v>
      </c>
      <c r="D32" s="68" t="s">
        <v>302</v>
      </c>
      <c r="E32" s="68"/>
      <c r="F32" s="68" t="s">
        <v>351</v>
      </c>
      <c r="G32" s="72" t="s">
        <v>373</v>
      </c>
      <c r="H32" s="75">
        <v>12</v>
      </c>
      <c r="I32" s="73" t="s">
        <v>297</v>
      </c>
      <c r="J32" s="68" t="s">
        <v>302</v>
      </c>
      <c r="K32" s="45"/>
      <c r="L32" s="68" t="s">
        <v>302</v>
      </c>
      <c r="M32" s="69"/>
    </row>
    <row r="33" spans="2:13">
      <c r="B33" s="75">
        <v>13</v>
      </c>
      <c r="C33" s="73" t="s">
        <v>314</v>
      </c>
      <c r="D33" s="92" t="s">
        <v>308</v>
      </c>
      <c r="E33" s="92" t="s">
        <v>319</v>
      </c>
      <c r="F33" s="73" t="s">
        <v>352</v>
      </c>
      <c r="G33" s="72" t="s">
        <v>373</v>
      </c>
      <c r="H33" s="75">
        <v>14</v>
      </c>
      <c r="I33" s="73" t="s">
        <v>270</v>
      </c>
      <c r="J33" s="68" t="s">
        <v>302</v>
      </c>
      <c r="K33" s="45"/>
      <c r="L33" s="73" t="s">
        <v>366</v>
      </c>
      <c r="M33" s="72" t="s">
        <v>374</v>
      </c>
    </row>
    <row r="34" spans="2:13">
      <c r="B34" s="75">
        <v>15</v>
      </c>
      <c r="C34" s="73" t="s">
        <v>277</v>
      </c>
      <c r="D34" s="68" t="s">
        <v>302</v>
      </c>
      <c r="E34" s="68"/>
      <c r="F34" s="68" t="s">
        <v>353</v>
      </c>
      <c r="G34" s="72" t="s">
        <v>373</v>
      </c>
      <c r="H34" s="75">
        <v>16</v>
      </c>
      <c r="I34" s="73" t="s">
        <v>271</v>
      </c>
      <c r="J34" s="68" t="s">
        <v>302</v>
      </c>
      <c r="K34" s="45"/>
      <c r="L34" s="68" t="s">
        <v>367</v>
      </c>
      <c r="M34" s="72" t="s">
        <v>374</v>
      </c>
    </row>
    <row r="35" spans="2:13">
      <c r="B35" s="75">
        <v>17</v>
      </c>
      <c r="C35" s="73" t="s">
        <v>286</v>
      </c>
      <c r="D35" s="68" t="s">
        <v>302</v>
      </c>
      <c r="E35" s="68"/>
      <c r="F35" s="68" t="s">
        <v>354</v>
      </c>
      <c r="G35" s="72" t="s">
        <v>373</v>
      </c>
      <c r="H35" s="75">
        <v>18</v>
      </c>
      <c r="I35" s="73" t="s">
        <v>287</v>
      </c>
      <c r="J35" s="68" t="s">
        <v>302</v>
      </c>
      <c r="K35" s="45"/>
      <c r="L35" s="68" t="s">
        <v>302</v>
      </c>
      <c r="M35" s="69"/>
    </row>
    <row r="36" spans="2:13">
      <c r="B36" s="75">
        <v>19</v>
      </c>
      <c r="C36" s="73" t="s">
        <v>289</v>
      </c>
      <c r="D36" s="68" t="s">
        <v>302</v>
      </c>
      <c r="E36" s="68"/>
      <c r="F36" s="68" t="s">
        <v>355</v>
      </c>
      <c r="G36" s="72" t="s">
        <v>373</v>
      </c>
      <c r="H36" s="75">
        <v>20</v>
      </c>
      <c r="I36" s="73" t="s">
        <v>294</v>
      </c>
      <c r="J36" s="68" t="s">
        <v>302</v>
      </c>
      <c r="K36" s="45"/>
      <c r="L36" s="68" t="s">
        <v>302</v>
      </c>
      <c r="M36" s="69"/>
    </row>
    <row r="37" spans="2:13">
      <c r="B37" s="75">
        <v>21</v>
      </c>
      <c r="C37" s="73" t="s">
        <v>290</v>
      </c>
      <c r="D37" s="68" t="s">
        <v>302</v>
      </c>
      <c r="E37" s="68"/>
      <c r="F37" s="68" t="s">
        <v>356</v>
      </c>
      <c r="G37" s="72" t="s">
        <v>373</v>
      </c>
      <c r="H37" s="75">
        <v>22</v>
      </c>
      <c r="I37" s="73" t="s">
        <v>315</v>
      </c>
      <c r="J37" s="73" t="s">
        <v>320</v>
      </c>
      <c r="K37" s="73" t="s">
        <v>309</v>
      </c>
      <c r="L37" s="68" t="s">
        <v>364</v>
      </c>
      <c r="M37" s="73" t="s">
        <v>171</v>
      </c>
    </row>
    <row r="38" spans="2:13">
      <c r="B38" s="75">
        <v>23</v>
      </c>
      <c r="C38" s="73" t="s">
        <v>291</v>
      </c>
      <c r="D38" s="68" t="s">
        <v>302</v>
      </c>
      <c r="E38" s="68"/>
      <c r="F38" s="68" t="s">
        <v>357</v>
      </c>
      <c r="G38" s="72" t="s">
        <v>373</v>
      </c>
      <c r="H38" s="75">
        <v>24</v>
      </c>
      <c r="I38" s="73" t="s">
        <v>316</v>
      </c>
      <c r="J38" s="73" t="s">
        <v>321</v>
      </c>
      <c r="K38" s="73" t="s">
        <v>310</v>
      </c>
      <c r="L38" s="68" t="s">
        <v>365</v>
      </c>
      <c r="M38" s="73" t="s">
        <v>172</v>
      </c>
    </row>
    <row r="39" spans="2:13">
      <c r="B39" s="75">
        <v>25</v>
      </c>
      <c r="C39" s="73" t="s">
        <v>289</v>
      </c>
      <c r="D39" s="68" t="s">
        <v>302</v>
      </c>
      <c r="E39" s="68"/>
      <c r="F39" s="68" t="s">
        <v>302</v>
      </c>
      <c r="G39" s="69"/>
      <c r="H39" s="75">
        <v>26</v>
      </c>
      <c r="I39" s="73" t="s">
        <v>290</v>
      </c>
      <c r="J39" s="68" t="s">
        <v>302</v>
      </c>
      <c r="K39" s="45"/>
      <c r="L39" s="68" t="s">
        <v>302</v>
      </c>
      <c r="M39" s="69"/>
    </row>
    <row r="40" spans="2:13">
      <c r="B40" s="75">
        <v>27</v>
      </c>
      <c r="C40" s="73" t="s">
        <v>292</v>
      </c>
      <c r="D40" s="68" t="s">
        <v>302</v>
      </c>
      <c r="E40" s="68"/>
      <c r="F40" s="68" t="s">
        <v>358</v>
      </c>
      <c r="G40" s="72" t="s">
        <v>373</v>
      </c>
      <c r="H40" s="75">
        <v>28</v>
      </c>
      <c r="I40" s="73" t="s">
        <v>298</v>
      </c>
      <c r="J40" s="68" t="s">
        <v>302</v>
      </c>
      <c r="K40" s="45"/>
      <c r="L40" s="68" t="s">
        <v>368</v>
      </c>
      <c r="M40" s="72" t="s">
        <v>373</v>
      </c>
    </row>
    <row r="41" spans="2:13">
      <c r="B41" s="75">
        <v>29</v>
      </c>
      <c r="C41" s="73" t="s">
        <v>293</v>
      </c>
      <c r="D41" s="68" t="s">
        <v>302</v>
      </c>
      <c r="E41" s="68"/>
      <c r="F41" s="68" t="s">
        <v>359</v>
      </c>
      <c r="G41" s="72" t="s">
        <v>373</v>
      </c>
      <c r="H41" s="75">
        <v>30</v>
      </c>
      <c r="I41" s="73" t="s">
        <v>299</v>
      </c>
      <c r="J41" s="73" t="s">
        <v>299</v>
      </c>
      <c r="K41" s="45"/>
      <c r="L41" s="68" t="s">
        <v>369</v>
      </c>
      <c r="M41" s="72" t="s">
        <v>373</v>
      </c>
    </row>
    <row r="42" spans="2:13">
      <c r="B42" s="75">
        <v>31</v>
      </c>
      <c r="C42" s="73" t="s">
        <v>294</v>
      </c>
      <c r="D42" s="68" t="s">
        <v>302</v>
      </c>
      <c r="E42" s="68"/>
      <c r="F42" s="68" t="s">
        <v>360</v>
      </c>
      <c r="G42" s="72" t="s">
        <v>373</v>
      </c>
      <c r="H42" s="75">
        <v>32</v>
      </c>
      <c r="I42" s="73" t="s">
        <v>278</v>
      </c>
      <c r="J42" s="73" t="s">
        <v>278</v>
      </c>
      <c r="K42" s="45"/>
      <c r="L42" s="68" t="s">
        <v>370</v>
      </c>
      <c r="M42" s="72" t="s">
        <v>373</v>
      </c>
    </row>
    <row r="43" spans="2:13">
      <c r="B43" s="75">
        <v>33</v>
      </c>
      <c r="C43" s="73" t="s">
        <v>266</v>
      </c>
      <c r="D43" s="68" t="s">
        <v>302</v>
      </c>
      <c r="E43" s="68"/>
      <c r="F43" s="68" t="s">
        <v>361</v>
      </c>
      <c r="G43" s="72" t="s">
        <v>373</v>
      </c>
      <c r="H43" s="75">
        <v>34</v>
      </c>
      <c r="I43" s="73" t="s">
        <v>273</v>
      </c>
      <c r="J43" s="73" t="s">
        <v>273</v>
      </c>
      <c r="K43" s="73" t="s">
        <v>311</v>
      </c>
      <c r="L43" s="68" t="s">
        <v>302</v>
      </c>
      <c r="M43" s="69"/>
    </row>
    <row r="44" spans="2:13">
      <c r="B44" s="75">
        <v>35</v>
      </c>
      <c r="C44" s="73" t="s">
        <v>272</v>
      </c>
      <c r="D44" s="68" t="s">
        <v>302</v>
      </c>
      <c r="E44" s="68"/>
      <c r="F44" s="68" t="s">
        <v>362</v>
      </c>
      <c r="G44" s="72" t="s">
        <v>373</v>
      </c>
      <c r="H44" s="75">
        <v>36</v>
      </c>
      <c r="I44" s="73" t="s">
        <v>279</v>
      </c>
      <c r="J44" s="68" t="s">
        <v>302</v>
      </c>
      <c r="K44" s="45"/>
      <c r="L44" s="68" t="s">
        <v>302</v>
      </c>
      <c r="M44" s="69"/>
    </row>
    <row r="45" spans="2:13">
      <c r="B45" s="75">
        <v>37</v>
      </c>
      <c r="C45" s="73" t="s">
        <v>295</v>
      </c>
      <c r="D45" s="68" t="s">
        <v>302</v>
      </c>
      <c r="E45" s="68"/>
      <c r="F45" s="68" t="s">
        <v>302</v>
      </c>
      <c r="G45" s="69"/>
      <c r="H45" s="75">
        <v>38</v>
      </c>
      <c r="I45" s="73" t="s">
        <v>282</v>
      </c>
      <c r="J45" s="68" t="s">
        <v>302</v>
      </c>
      <c r="K45" s="45"/>
      <c r="L45" s="68" t="s">
        <v>302</v>
      </c>
      <c r="M45" s="69"/>
    </row>
    <row r="46" spans="2:13" ht="17.25" thickBot="1">
      <c r="B46" s="76">
        <v>39</v>
      </c>
      <c r="C46" s="74" t="s">
        <v>296</v>
      </c>
      <c r="D46" s="70" t="s">
        <v>302</v>
      </c>
      <c r="E46" s="70"/>
      <c r="F46" s="70" t="s">
        <v>302</v>
      </c>
      <c r="G46" s="71"/>
      <c r="H46" s="76">
        <v>40</v>
      </c>
      <c r="I46" s="74" t="s">
        <v>300</v>
      </c>
      <c r="J46" s="70" t="s">
        <v>302</v>
      </c>
      <c r="K46" s="47"/>
      <c r="L46" s="70" t="s">
        <v>302</v>
      </c>
      <c r="M46" s="7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27"/>
  <sheetViews>
    <sheetView workbookViewId="0">
      <selection activeCell="P14" sqref="P14"/>
    </sheetView>
  </sheetViews>
  <sheetFormatPr defaultRowHeight="16.5"/>
  <cols>
    <col min="3" max="3" width="17.625" customWidth="1"/>
    <col min="4" max="6" width="15.625" customWidth="1"/>
    <col min="7" max="7" width="3.625" customWidth="1"/>
    <col min="9" max="12" width="15.625" customWidth="1"/>
  </cols>
  <sheetData>
    <row r="2" spans="2:12" ht="17.25" thickBot="1">
      <c r="B2" t="s">
        <v>494</v>
      </c>
    </row>
    <row r="3" spans="2:12">
      <c r="B3" s="350" t="s">
        <v>317</v>
      </c>
      <c r="C3" s="352" t="s">
        <v>514</v>
      </c>
      <c r="D3" s="353"/>
      <c r="E3" s="348" t="s">
        <v>515</v>
      </c>
      <c r="F3" s="349"/>
      <c r="H3" s="350" t="s">
        <v>317</v>
      </c>
      <c r="I3" s="352" t="s">
        <v>514</v>
      </c>
      <c r="J3" s="353"/>
      <c r="K3" s="348" t="s">
        <v>515</v>
      </c>
      <c r="L3" s="349"/>
    </row>
    <row r="4" spans="2:12" ht="17.25" thickBot="1">
      <c r="B4" s="351"/>
      <c r="C4" s="188" t="s">
        <v>513</v>
      </c>
      <c r="D4" s="177" t="s">
        <v>496</v>
      </c>
      <c r="E4" s="194" t="s">
        <v>513</v>
      </c>
      <c r="F4" s="195" t="s">
        <v>516</v>
      </c>
      <c r="H4" s="351"/>
      <c r="I4" s="188" t="s">
        <v>301</v>
      </c>
      <c r="J4" s="177" t="s">
        <v>496</v>
      </c>
      <c r="K4" s="194" t="s">
        <v>513</v>
      </c>
      <c r="L4" s="195" t="s">
        <v>516</v>
      </c>
    </row>
    <row r="5" spans="2:12">
      <c r="B5" s="181">
        <v>1</v>
      </c>
      <c r="C5" s="189" t="s">
        <v>495</v>
      </c>
      <c r="D5" s="190" t="s">
        <v>495</v>
      </c>
      <c r="E5" s="184" t="s">
        <v>517</v>
      </c>
      <c r="F5" s="178" t="s">
        <v>518</v>
      </c>
      <c r="H5" s="181">
        <v>2</v>
      </c>
      <c r="I5" s="189" t="s">
        <v>495</v>
      </c>
      <c r="J5" s="190" t="s">
        <v>495</v>
      </c>
      <c r="K5" s="184" t="s">
        <v>517</v>
      </c>
      <c r="L5" s="178" t="s">
        <v>518</v>
      </c>
    </row>
    <row r="6" spans="2:12">
      <c r="B6" s="182">
        <v>3</v>
      </c>
      <c r="C6" s="191" t="s">
        <v>497</v>
      </c>
      <c r="D6" s="72" t="s">
        <v>498</v>
      </c>
      <c r="E6" s="185" t="s">
        <v>499</v>
      </c>
      <c r="F6" s="72" t="s">
        <v>499</v>
      </c>
      <c r="H6" s="182">
        <v>4</v>
      </c>
      <c r="I6" s="191" t="s">
        <v>499</v>
      </c>
      <c r="J6" s="72" t="s">
        <v>500</v>
      </c>
      <c r="K6" s="185" t="s">
        <v>499</v>
      </c>
      <c r="L6" s="72" t="s">
        <v>499</v>
      </c>
    </row>
    <row r="7" spans="2:12">
      <c r="B7" s="182">
        <v>5</v>
      </c>
      <c r="C7" s="191" t="s">
        <v>501</v>
      </c>
      <c r="D7" s="72" t="s">
        <v>498</v>
      </c>
      <c r="E7" s="185" t="s">
        <v>499</v>
      </c>
      <c r="F7" s="72" t="s">
        <v>499</v>
      </c>
      <c r="H7" s="182">
        <v>6</v>
      </c>
      <c r="I7" s="191" t="s">
        <v>499</v>
      </c>
      <c r="J7" s="72" t="s">
        <v>500</v>
      </c>
      <c r="K7" s="185" t="s">
        <v>499</v>
      </c>
      <c r="L7" s="72" t="s">
        <v>499</v>
      </c>
    </row>
    <row r="8" spans="2:12">
      <c r="B8" s="182">
        <v>7</v>
      </c>
      <c r="C8" s="191" t="s">
        <v>502</v>
      </c>
      <c r="D8" s="72" t="s">
        <v>503</v>
      </c>
      <c r="E8" s="185" t="s">
        <v>503</v>
      </c>
      <c r="F8" s="72" t="s">
        <v>519</v>
      </c>
      <c r="H8" s="182">
        <v>8</v>
      </c>
      <c r="I8" s="191" t="s">
        <v>499</v>
      </c>
      <c r="J8" s="72" t="s">
        <v>500</v>
      </c>
      <c r="K8" s="185" t="s">
        <v>499</v>
      </c>
      <c r="L8" s="72" t="s">
        <v>499</v>
      </c>
    </row>
    <row r="9" spans="2:12">
      <c r="B9" s="182">
        <v>9</v>
      </c>
      <c r="C9" s="191" t="s">
        <v>506</v>
      </c>
      <c r="D9" s="72" t="s">
        <v>507</v>
      </c>
      <c r="E9" s="185" t="s">
        <v>507</v>
      </c>
      <c r="F9" s="72" t="s">
        <v>520</v>
      </c>
      <c r="H9" s="182">
        <v>10</v>
      </c>
      <c r="I9" s="191" t="s">
        <v>499</v>
      </c>
      <c r="J9" s="72" t="s">
        <v>500</v>
      </c>
      <c r="K9" s="185" t="s">
        <v>499</v>
      </c>
      <c r="L9" s="72" t="s">
        <v>499</v>
      </c>
    </row>
    <row r="10" spans="2:12">
      <c r="B10" s="182">
        <v>11</v>
      </c>
      <c r="C10" s="191" t="s">
        <v>508</v>
      </c>
      <c r="D10" s="72" t="s">
        <v>508</v>
      </c>
      <c r="E10" s="186"/>
      <c r="F10" s="179"/>
      <c r="H10" s="182">
        <v>12</v>
      </c>
      <c r="I10" s="191" t="s">
        <v>499</v>
      </c>
      <c r="J10" s="72" t="s">
        <v>500</v>
      </c>
      <c r="K10" s="186"/>
      <c r="L10" s="179"/>
    </row>
    <row r="11" spans="2:12">
      <c r="B11" s="182">
        <v>13</v>
      </c>
      <c r="C11" s="191" t="s">
        <v>509</v>
      </c>
      <c r="D11" s="72" t="s">
        <v>510</v>
      </c>
      <c r="E11" s="186"/>
      <c r="F11" s="179"/>
      <c r="H11" s="182">
        <v>14</v>
      </c>
      <c r="I11" s="191" t="s">
        <v>499</v>
      </c>
      <c r="J11" s="72" t="s">
        <v>500</v>
      </c>
      <c r="K11" s="186"/>
      <c r="L11" s="179"/>
    </row>
    <row r="12" spans="2:12">
      <c r="B12" s="182">
        <v>15</v>
      </c>
      <c r="C12" s="191" t="s">
        <v>511</v>
      </c>
      <c r="D12" s="72" t="s">
        <v>511</v>
      </c>
      <c r="E12" s="186"/>
      <c r="F12" s="179"/>
      <c r="H12" s="182">
        <v>16</v>
      </c>
      <c r="I12" s="191" t="s">
        <v>499</v>
      </c>
      <c r="J12" s="72" t="s">
        <v>500</v>
      </c>
      <c r="K12" s="186"/>
      <c r="L12" s="179"/>
    </row>
    <row r="13" spans="2:12">
      <c r="B13" s="182">
        <v>17</v>
      </c>
      <c r="C13" s="191" t="s">
        <v>508</v>
      </c>
      <c r="D13" s="72" t="s">
        <v>508</v>
      </c>
      <c r="E13" s="186"/>
      <c r="F13" s="179"/>
      <c r="H13" s="182">
        <v>18</v>
      </c>
      <c r="I13" s="191" t="s">
        <v>499</v>
      </c>
      <c r="J13" s="72" t="s">
        <v>500</v>
      </c>
      <c r="K13" s="186"/>
      <c r="L13" s="179"/>
    </row>
    <row r="14" spans="2:12" ht="17.25" thickBot="1">
      <c r="B14" s="183">
        <v>19</v>
      </c>
      <c r="C14" s="192" t="s">
        <v>512</v>
      </c>
      <c r="D14" s="193" t="s">
        <v>508</v>
      </c>
      <c r="E14" s="187"/>
      <c r="F14" s="180"/>
      <c r="H14" s="183">
        <v>20</v>
      </c>
      <c r="I14" s="192" t="s">
        <v>499</v>
      </c>
      <c r="J14" s="193" t="s">
        <v>500</v>
      </c>
      <c r="K14" s="187"/>
      <c r="L14" s="180"/>
    </row>
    <row r="15" spans="2:12">
      <c r="B15" s="176" t="s">
        <v>522</v>
      </c>
      <c r="C15" s="5"/>
      <c r="E15" s="5"/>
    </row>
    <row r="16" spans="2:12">
      <c r="B16" s="176" t="s">
        <v>504</v>
      </c>
      <c r="C16" s="5"/>
      <c r="E16" s="5"/>
    </row>
    <row r="17" spans="2:5">
      <c r="B17" s="176" t="s">
        <v>505</v>
      </c>
      <c r="C17" s="5"/>
      <c r="E17" s="5"/>
    </row>
    <row r="18" spans="2:5">
      <c r="B18" s="176" t="s">
        <v>521</v>
      </c>
      <c r="C18" s="5"/>
      <c r="E18" s="5"/>
    </row>
    <row r="19" spans="2:5">
      <c r="B19" s="5"/>
      <c r="C19" s="5"/>
      <c r="E19" s="5"/>
    </row>
    <row r="20" spans="2:5">
      <c r="B20" s="5"/>
      <c r="C20" s="5"/>
      <c r="E20" s="5"/>
    </row>
    <row r="21" spans="2:5">
      <c r="B21" s="5"/>
      <c r="C21" s="5"/>
      <c r="E21" s="5"/>
    </row>
    <row r="22" spans="2:5">
      <c r="B22" s="5"/>
      <c r="C22" s="5"/>
      <c r="E22" s="5"/>
    </row>
    <row r="27" spans="2:5">
      <c r="B27" s="67"/>
      <c r="C27" s="67"/>
      <c r="E27" s="67"/>
    </row>
  </sheetData>
  <mergeCells count="6">
    <mergeCell ref="K3:L3"/>
    <mergeCell ref="B3:B4"/>
    <mergeCell ref="C3:D3"/>
    <mergeCell ref="I3:J3"/>
    <mergeCell ref="H3:H4"/>
    <mergeCell ref="E3:F3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Pin-map</vt:lpstr>
      <vt:lpstr>TIMER</vt:lpstr>
      <vt:lpstr>CON</vt:lpstr>
      <vt:lpstr>JTAG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2020-02-26T11:57:24Z</dcterms:modified>
</cp:coreProperties>
</file>