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28800" windowHeight="12390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전통차_67ea!$A$1:$U$68</definedName>
  </definedNames>
  <calcPr calcId="152511"/>
</workbook>
</file>

<file path=xl/calcChain.xml><?xml version="1.0" encoding="utf-8"?>
<calcChain xmlns="http://schemas.openxmlformats.org/spreadsheetml/2006/main">
  <c r="D28" i="10" l="1"/>
  <c r="F43" i="3" l="1"/>
  <c r="E43" i="3"/>
  <c r="E17" i="10" l="1"/>
  <c r="E16" i="10"/>
  <c r="E14" i="10"/>
  <c r="E15" i="10"/>
  <c r="E11" i="10"/>
  <c r="E8" i="10"/>
  <c r="E12" i="10"/>
  <c r="E13" i="10"/>
  <c r="E10" i="10"/>
  <c r="E9" i="10"/>
  <c r="E6" i="10"/>
  <c r="E7" i="10"/>
  <c r="E2" i="10"/>
  <c r="E4" i="10"/>
  <c r="E5" i="10"/>
  <c r="E3" i="10"/>
  <c r="E40" i="10"/>
  <c r="E39" i="10"/>
  <c r="E38" i="10"/>
  <c r="E37" i="10"/>
  <c r="E33" i="10"/>
  <c r="E31" i="10"/>
  <c r="E32" i="10"/>
  <c r="E34" i="10"/>
  <c r="E18" i="10"/>
  <c r="E20" i="10"/>
  <c r="E21" i="10"/>
  <c r="E19" i="10"/>
  <c r="E26" i="10"/>
  <c r="E22" i="10"/>
  <c r="E23" i="10"/>
  <c r="E25" i="10"/>
  <c r="E36" i="10"/>
  <c r="E24" i="10"/>
  <c r="E29" i="10"/>
  <c r="E30" i="10"/>
  <c r="E27" i="10"/>
  <c r="E35" i="10"/>
  <c r="E28" i="10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D22" i="14" l="1"/>
  <c r="D61" i="14"/>
  <c r="D59" i="14"/>
  <c r="D58" i="14"/>
  <c r="D64" i="14"/>
  <c r="D63" i="14"/>
  <c r="D62" i="14"/>
  <c r="D60" i="14"/>
  <c r="D56" i="14"/>
  <c r="D54" i="14"/>
  <c r="D57" i="14"/>
  <c r="D53" i="14"/>
  <c r="D65" i="14"/>
  <c r="D55" i="14"/>
  <c r="D66" i="14"/>
  <c r="D3" i="14"/>
  <c r="D2" i="14"/>
  <c r="D52" i="14"/>
  <c r="D51" i="14"/>
  <c r="D21" i="14"/>
  <c r="D20" i="14"/>
  <c r="D19" i="14"/>
  <c r="D18" i="14"/>
  <c r="D17" i="14"/>
  <c r="D16" i="14"/>
  <c r="D15" i="14"/>
  <c r="D14" i="14"/>
  <c r="D13" i="14"/>
  <c r="D8" i="14"/>
  <c r="D12" i="14"/>
  <c r="D11" i="14"/>
  <c r="D10" i="14"/>
  <c r="D9" i="14"/>
  <c r="D7" i="14"/>
  <c r="D6" i="14"/>
  <c r="D5" i="14"/>
  <c r="D4" i="14"/>
  <c r="D67" i="14"/>
  <c r="D68" i="14"/>
  <c r="D33" i="14"/>
  <c r="D34" i="14"/>
  <c r="D40" i="14"/>
  <c r="D37" i="14"/>
  <c r="D36" i="14"/>
  <c r="D42" i="14"/>
  <c r="D41" i="14"/>
  <c r="D39" i="14"/>
  <c r="D38" i="14"/>
  <c r="D35" i="14"/>
  <c r="D29" i="14"/>
  <c r="D27" i="14"/>
  <c r="D26" i="14"/>
  <c r="D25" i="14"/>
  <c r="D24" i="14"/>
  <c r="D28" i="14"/>
  <c r="D31" i="14"/>
  <c r="D32" i="14"/>
  <c r="D23" i="14"/>
  <c r="D30" i="14"/>
  <c r="D44" i="14"/>
  <c r="D43" i="14"/>
  <c r="D48" i="14"/>
  <c r="D50" i="14"/>
  <c r="D46" i="14"/>
  <c r="D45" i="14"/>
  <c r="D47" i="14"/>
  <c r="D49" i="14"/>
  <c r="D4" i="13"/>
  <c r="D5" i="13"/>
  <c r="D2" i="13"/>
  <c r="D3" i="13"/>
  <c r="D16" i="13"/>
  <c r="D7" i="13"/>
  <c r="D15" i="13"/>
  <c r="D18" i="13"/>
  <c r="D11" i="13"/>
  <c r="D9" i="13"/>
  <c r="D13" i="13"/>
  <c r="D12" i="13"/>
  <c r="D8" i="13"/>
  <c r="D10" i="13"/>
  <c r="D17" i="13"/>
  <c r="D14" i="13"/>
  <c r="D6" i="13"/>
  <c r="D19" i="13"/>
  <c r="D20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17" i="10"/>
  <c r="D16" i="10"/>
  <c r="D14" i="10"/>
  <c r="D15" i="10"/>
  <c r="D11" i="10"/>
  <c r="D8" i="10"/>
  <c r="D12" i="10"/>
  <c r="D13" i="10"/>
  <c r="D10" i="10"/>
  <c r="D9" i="10"/>
  <c r="D6" i="10"/>
  <c r="D7" i="10"/>
  <c r="D2" i="10"/>
  <c r="D4" i="10"/>
  <c r="D5" i="10"/>
  <c r="D3" i="10"/>
  <c r="D40" i="10"/>
  <c r="D39" i="10"/>
  <c r="D38" i="10"/>
  <c r="D37" i="10"/>
  <c r="D33" i="10"/>
  <c r="D31" i="10"/>
  <c r="D32" i="10"/>
  <c r="D34" i="10"/>
  <c r="D18" i="10"/>
  <c r="D20" i="10"/>
  <c r="D21" i="10"/>
  <c r="D19" i="10"/>
  <c r="D26" i="10"/>
  <c r="D22" i="10"/>
  <c r="D23" i="10"/>
  <c r="D25" i="10"/>
  <c r="D36" i="10"/>
  <c r="D24" i="10"/>
  <c r="D29" i="10"/>
  <c r="D30" i="10"/>
  <c r="D27" i="10"/>
  <c r="D35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S22" i="14"/>
  <c r="S61" i="14"/>
  <c r="S59" i="14"/>
  <c r="S58" i="14"/>
  <c r="S64" i="14"/>
  <c r="S63" i="14"/>
  <c r="S62" i="14"/>
  <c r="S60" i="14"/>
  <c r="S56" i="14"/>
  <c r="S54" i="14"/>
  <c r="S57" i="14"/>
  <c r="S53" i="14"/>
  <c r="S65" i="14"/>
  <c r="S55" i="14"/>
  <c r="S66" i="14"/>
  <c r="S3" i="14"/>
  <c r="S2" i="14"/>
  <c r="S52" i="14"/>
  <c r="S51" i="14"/>
  <c r="S21" i="14"/>
  <c r="S20" i="14"/>
  <c r="S19" i="14"/>
  <c r="S18" i="14"/>
  <c r="S17" i="14"/>
  <c r="S16" i="14"/>
  <c r="S15" i="14"/>
  <c r="S14" i="14"/>
  <c r="S13" i="14"/>
  <c r="S8" i="14"/>
  <c r="S12" i="14"/>
  <c r="S11" i="14"/>
  <c r="S10" i="14"/>
  <c r="S9" i="14"/>
  <c r="S7" i="14"/>
  <c r="S6" i="14"/>
  <c r="S5" i="14"/>
  <c r="S4" i="14"/>
  <c r="S67" i="14"/>
  <c r="S68" i="14"/>
  <c r="S33" i="14"/>
  <c r="S34" i="14"/>
  <c r="S40" i="14"/>
  <c r="S37" i="14"/>
  <c r="S36" i="14"/>
  <c r="S42" i="14"/>
  <c r="S41" i="14"/>
  <c r="S39" i="14"/>
  <c r="S38" i="14"/>
  <c r="S35" i="14"/>
  <c r="S29" i="14"/>
  <c r="S27" i="14"/>
  <c r="S26" i="14"/>
  <c r="S25" i="14"/>
  <c r="S24" i="14"/>
  <c r="S28" i="14"/>
  <c r="S31" i="14"/>
  <c r="S32" i="14"/>
  <c r="S23" i="14"/>
  <c r="S30" i="14"/>
  <c r="S44" i="14"/>
  <c r="S43" i="14"/>
  <c r="S48" i="14"/>
  <c r="S50" i="14"/>
  <c r="S46" i="14"/>
  <c r="S45" i="14"/>
  <c r="S47" i="14"/>
  <c r="S49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<sst xmlns="http://schemas.openxmlformats.org/spreadsheetml/2006/main" count="4348" uniqueCount="1381">
  <si>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</si>
  <si>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</si>
  <si>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</si>
  <si>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</si>
  <si>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</si>
  <si>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</si>
  <si>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</si>
  <si>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</si>
  <si>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</si>
  <si>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</si>
  <si>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</si>
  <si>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</si>
  <si>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</si>
  <si>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</si>
  <si>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</si>
  <si>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</si>
  <si>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</si>
  <si>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</si>
  <si>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</si>
  <si>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</si>
  <si>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</si>
  <si>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</si>
  <si>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</si>
  <si>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</si>
  <si>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</si>
  <si>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</si>
  <si>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</si>
  <si>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</si>
  <si>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</si>
  <si>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</si>
  <si>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</si>
  <si>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</si>
  <si>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</si>
  <si>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</si>
  <si>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</si>
  <si>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</si>
  <si>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</si>
  <si>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</si>
  <si>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</si>
  <si>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</si>
  <si>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</si>
  <si>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</si>
  <si>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</si>
  <si>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</si>
  <si>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</si>
  <si>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</si>
  <si>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</si>
  <si>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</si>
  <si>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</si>
  <si>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</si>
  <si>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</si>
  <si>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</si>
  <si>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</si>
  <si>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</si>
  <si>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</si>
  <si>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</si>
  <si>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</si>
  <si>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</si>
  <si>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</si>
  <si>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</si>
  <si>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</si>
  <si>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</si>
  <si>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</si>
  <si>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</si>
  <si>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</si>
  <si>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</si>
  <si>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</si>
  <si>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</si>
  <si>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</si>
  <si>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</si>
  <si>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</si>
  <si>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</si>
  <si>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</si>
  <si>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</si>
  <si>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</si>
  <si>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</si>
  <si>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</si>
  <si>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</si>
  <si>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</si>
  <si>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</si>
  <si>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</si>
  <si>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</si>
  <si>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</si>
  <si>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</si>
  <si>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</si>
  <si>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</si>
  <si>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</si>
  <si>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</si>
  <si>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</si>
  <si>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</si>
  <si>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</si>
  <si>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</si>
  <si>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</si>
  <si>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</si>
  <si>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</si>
  <si>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</si>
  <si>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</si>
  <si>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</si>
  <si>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</si>
  <si>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</si>
  <si>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</si>
  <si>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</si>
  <si>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</si>
  <si>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</si>
  <si>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</si>
  <si>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</si>
  <si>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</si>
  <si>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</si>
  <si>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</si>
  <si>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</si>
  <si>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</si>
  <si>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</si>
  <si>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</si>
  <si>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</si>
  <si>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</si>
  <si>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</si>
  <si>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</si>
  <si>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</si>
  <si>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</si>
  <si>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</si>
  <si>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</si>
  <si>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</si>
  <si>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</si>
  <si>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</si>
  <si>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</si>
  <si>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</si>
  <si>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</si>
  <si>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</si>
  <si>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</si>
  <si>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</si>
  <si>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</si>
  <si>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</si>
  <si>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</si>
  <si>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</si>
  <si>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</si>
  <si>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</si>
  <si>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</si>
  <si>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</si>
  <si>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</si>
  <si>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</si>
  <si>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</si>
  <si>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</si>
  <si>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</si>
  <si>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</si>
  <si>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</si>
  <si>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</si>
  <si>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</si>
  <si>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</si>
  <si>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</si>
  <si>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</si>
  <si>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</si>
  <si>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</si>
  <si>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</si>
  <si>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</si>
  <si>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</si>
  <si>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</si>
  <si>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</si>
  <si>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</si>
  <si>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</si>
  <si>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</si>
  <si>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</si>
  <si>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</si>
  <si>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</si>
  <si>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</si>
  <si>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</si>
  <si>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</si>
  <si>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</si>
  <si>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</si>
  <si>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</si>
  <si>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</si>
  <si>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</si>
  <si>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</si>
  <si>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</si>
  <si>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</si>
  <si>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</si>
  <si>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</si>
  <si>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</si>
  <si>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</si>
  <si>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</si>
  <si>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</si>
  <si>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</si>
  <si>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</si>
  <si>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</si>
  <si>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</si>
  <si>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</si>
  <si>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</si>
  <si>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</si>
  <si>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</si>
  <si>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</si>
  <si>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</si>
  <si>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</si>
  <si>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</si>
  <si>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</si>
  <si>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</si>
  <si>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</si>
  <si>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</si>
  <si>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</si>
  <si>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</si>
  <si>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</si>
  <si>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</si>
  <si>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</si>
  <si>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</si>
  <si>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</si>
  <si>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</si>
  <si>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</si>
  <si>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</si>
  <si>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</si>
  <si>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</si>
  <si>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</si>
  <si>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</si>
  <si>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</si>
  <si>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</si>
  <si>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</si>
  <si>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</si>
  <si>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</si>
  <si>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</si>
  <si>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</si>
  <si>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</si>
  <si>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</si>
  <si>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</si>
  <si>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</si>
  <si>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</si>
  <si>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</si>
  <si>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</si>
  <si>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</si>
  <si>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</si>
  <si>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</si>
  <si>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</si>
  <si>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</si>
  <si>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</si>
  <si>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</si>
  <si>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</si>
  <si>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</si>
  <si>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</si>
  <si>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</si>
  <si>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</si>
  <si>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</si>
  <si>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</si>
  <si>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</si>
  <si>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</si>
  <si>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</si>
  <si>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</si>
  <si>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</si>
  <si>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</si>
  <si>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</si>
  <si>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</si>
  <si>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</si>
  <si>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</si>
  <si>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</si>
  <si>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</si>
  <si>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</si>
  <si>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</si>
  <si>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</si>
  <si>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</si>
  <si>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</si>
  <si>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</si>
  <si>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</si>
  <si>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</si>
  <si>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</si>
  <si>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</si>
  <si>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</si>
  <si>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</si>
  <si>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</si>
  <si>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</si>
  <si>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</si>
  <si>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</si>
  <si>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</si>
  <si>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</si>
  <si>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</si>
  <si>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</si>
  <si>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</si>
  <si>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</si>
  <si>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</si>
  <si>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</si>
  <si>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</si>
  <si>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</si>
  <si>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</si>
  <si>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</si>
  <si>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</si>
  <si>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</si>
  <si>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</si>
  <si>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</si>
  <si>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</si>
  <si>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</si>
  <si>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</si>
  <si>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</si>
  <si>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</si>
  <si>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</si>
  <si>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</si>
  <si>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</si>
  <si>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</si>
  <si>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</si>
  <si>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</si>
  <si>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</si>
  <si>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</si>
  <si>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</si>
  <si>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</si>
  <si>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</si>
  <si>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</si>
  <si>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</si>
  <si>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</si>
  <si>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</si>
  <si>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</si>
  <si>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</si>
  <si>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</si>
  <si>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</si>
  <si>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</si>
  <si>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</si>
  <si>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</si>
  <si>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</si>
  <si>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</si>
  <si>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</si>
  <si>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</si>
  <si>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</si>
  <si>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</si>
  <si>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</si>
  <si>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</si>
  <si>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</si>
  <si>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</si>
  <si>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</si>
  <si>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</si>
  <si>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</si>
  <si>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</si>
  <si>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</si>
  <si>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</si>
  <si>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</si>
  <si>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</si>
  <si>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</si>
  <si>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</si>
  <si>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</si>
  <si>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</si>
  <si>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</si>
  <si>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</si>
  <si>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</si>
  <si>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</si>
  <si>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</si>
  <si>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</si>
  <si>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</si>
  <si>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</si>
  <si>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</si>
  <si>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</si>
  <si>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</si>
  <si>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</si>
  <si>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</si>
  <si>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</si>
  <si>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</si>
  <si>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</si>
  <si>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</si>
  <si>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</si>
  <si>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</si>
  <si>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</si>
  <si>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</si>
  <si>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</si>
  <si>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</si>
  <si>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</si>
  <si>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</si>
  <si>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</si>
  <si>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</si>
  <si>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</si>
  <si>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</si>
  <si>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</si>
  <si>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</si>
  <si>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</si>
  <si>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</si>
  <si>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</si>
  <si>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</si>
  <si>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</si>
  <si>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</si>
  <si>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</si>
  <si>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</si>
  <si>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</si>
  <si>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</si>
  <si>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</si>
  <si>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</si>
  <si>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</si>
  <si>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</si>
  <si>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</si>
  <si>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</si>
  <si>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</si>
  <si>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</si>
  <si>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</si>
  <si>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</si>
  <si>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</si>
  <si>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</si>
  <si>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</si>
  <si>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</si>
  <si>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</si>
  <si>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</si>
  <si>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</si>
  <si>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</si>
  <si>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</si>
  <si>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</si>
  <si>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</si>
  <si>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</si>
  <si>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</si>
  <si>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</si>
  <si>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</si>
  <si>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</si>
  <si>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</si>
  <si>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</si>
  <si>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</si>
  <si>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</si>
  <si>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</si>
  <si>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</si>
  <si>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</si>
  <si>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</si>
  <si>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</si>
  <si>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</si>
  <si>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</si>
  <si>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</si>
  <si>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</si>
  <si>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</si>
  <si>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</si>
  <si>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</si>
  <si>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</si>
  <si>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</si>
  <si>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</si>
  <si>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</si>
  <si>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</si>
  <si>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</si>
  <si>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</si>
  <si>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</si>
  <si>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</si>
  <si>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</si>
  <si>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</si>
  <si>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</si>
  <si>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</si>
  <si>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</si>
  <si>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</si>
  <si>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</si>
  <si>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</si>
  <si>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</si>
  <si>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</si>
  <si>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</si>
  <si>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</si>
  <si>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</si>
  <si>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</si>
  <si>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</si>
  <si>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</si>
  <si>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</si>
  <si>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</si>
  <si>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</si>
  <si>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</si>
  <si>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</si>
  <si>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</si>
  <si>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</si>
  <si>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</si>
  <si>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</si>
  <si>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</si>
  <si>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</si>
  <si>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</si>
  <si>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</si>
  <si>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</si>
  <si>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</si>
  <si>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</si>
  <si>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</si>
  <si>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</si>
  <si>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</si>
  <si>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</si>
  <si>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</si>
  <si>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</si>
  <si>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</si>
  <si>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</si>
  <si>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</si>
  <si>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</si>
  <si>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</si>
  <si>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</si>
  <si>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</si>
  <si>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</si>
  <si>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</si>
  <si>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</si>
  <si>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</si>
  <si>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</si>
  <si>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</si>
  <si>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</si>
  <si>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</si>
  <si>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</si>
  <si>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</si>
  <si>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</si>
  <si>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</si>
  <si>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</si>
  <si>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</si>
  <si>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</si>
  <si>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</si>
  <si>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</si>
  <si>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</si>
  <si>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</si>
  <si>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</si>
  <si>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</si>
  <si>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</si>
  <si>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</si>
  <si>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</si>
  <si>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</si>
  <si>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</si>
  <si>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</si>
  <si>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</si>
  <si>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</si>
  <si>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</si>
  <si>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</si>
  <si>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</si>
  <si>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</si>
  <si>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</si>
  <si>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</si>
  <si>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</si>
  <si>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</si>
  <si>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</si>
  <si>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</si>
  <si>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</si>
  <si>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</si>
  <si>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</si>
  <si>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</si>
  <si>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</si>
  <si>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</si>
  <si>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</si>
  <si>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</si>
  <si>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</si>
  <si>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</si>
  <si>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</si>
  <si>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</si>
  <si>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</si>
  <si>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</si>
  <si>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</si>
  <si>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</si>
  <si>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</si>
  <si>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</si>
  <si>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</si>
  <si>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</si>
  <si>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</si>
  <si>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</si>
  <si>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</si>
  <si>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</si>
  <si>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</si>
  <si>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</si>
  <si>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</si>
  <si>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</si>
  <si>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</si>
  <si>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</si>
  <si>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</si>
  <si>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</si>
  <si>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</si>
  <si>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</si>
  <si>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</si>
  <si>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</si>
  <si>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</si>
  <si>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</si>
  <si>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</si>
  <si>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</si>
  <si>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</si>
  <si>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</si>
  <si>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</si>
  <si>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</si>
  <si>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</si>
  <si>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</si>
  <si>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</si>
  <si>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</si>
  <si>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</si>
  <si>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</si>
  <si>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</si>
  <si>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</si>
  <si>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</si>
  <si>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</si>
  <si>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</si>
  <si>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</si>
  <si>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</si>
  <si>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</si>
  <si>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</si>
  <si>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</si>
  <si>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</si>
  <si>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</si>
  <si>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</si>
  <si>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</si>
  <si>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</si>
  <si>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</si>
  <si>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</si>
  <si>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</si>
  <si>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</si>
  <si>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</si>
  <si>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</si>
  <si>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</si>
  <si>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</si>
  <si>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</si>
  <si>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</si>
  <si>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</si>
  <si>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</si>
  <si>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</si>
  <si>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</si>
  <si>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</si>
  <si>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</si>
  <si>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</si>
  <si>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</si>
  <si>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</si>
  <si>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</si>
  <si>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</si>
  <si>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</si>
  <si>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</si>
  <si>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</si>
  <si>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</si>
  <si>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</si>
  <si>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</si>
  <si>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</si>
  <si>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</si>
  <si>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</si>
  <si>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</si>
  <si>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</si>
  <si>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</si>
  <si>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</si>
  <si>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</si>
  <si>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</si>
  <si>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</si>
  <si>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</si>
  <si>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</si>
  <si>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</si>
  <si>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</si>
  <si>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</si>
  <si>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</si>
  <si>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</si>
  <si>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</si>
  <si>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</si>
  <si>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</si>
  <si>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</si>
  <si>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</si>
  <si>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</si>
  <si>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</si>
  <si>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</si>
  <si>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</si>
  <si>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</si>
  <si>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</si>
  <si>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</si>
  <si>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</si>
  <si>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</si>
  <si>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</si>
  <si>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</si>
  <si>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</si>
  <si>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</si>
  <si>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</si>
  <si>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</si>
  <si>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</si>
  <si>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</si>
  <si>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</si>
  <si>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</si>
  <si>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</si>
  <si>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</si>
  <si>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</si>
  <si>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</si>
  <si>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</si>
  <si>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</si>
  <si>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</si>
  <si>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</si>
  <si>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</si>
  <si>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</si>
  <si>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</si>
  <si>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</si>
  <si>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</si>
  <si>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</si>
  <si>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</si>
  <si>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</si>
  <si>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</si>
  <si>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</si>
  <si>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</si>
  <si>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</si>
  <si>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</si>
  <si>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</si>
  <si>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</si>
  <si>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</si>
  <si>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</si>
  <si>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</si>
  <si>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</si>
  <si>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</si>
  <si>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</si>
  <si>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</si>
  <si>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</si>
  <si>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</si>
  <si>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</si>
  <si>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</si>
  <si>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</si>
  <si>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</si>
  <si>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</si>
  <si>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</si>
  <si>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</si>
  <si>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</si>
  <si>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</si>
  <si>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</si>
  <si>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</si>
  <si>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</si>
  <si>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</si>
  <si>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</si>
  <si>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</si>
  <si>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</si>
  <si>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</si>
  <si>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</si>
  <si>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</si>
  <si>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</si>
  <si>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</si>
  <si>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</si>
  <si>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</si>
  <si>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</si>
  <si>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</si>
  <si>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</si>
  <si>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</si>
  <si>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</si>
  <si>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</si>
  <si>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</si>
  <si>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</si>
  <si>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</si>
  <si>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</si>
  <si>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</si>
  <si>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</si>
  <si>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</si>
  <si>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</si>
  <si>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</si>
  <si>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</si>
  <si>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</si>
  <si>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</si>
  <si>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</si>
  <si>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</si>
  <si>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</si>
  <si>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</si>
  <si>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</si>
  <si>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</si>
  <si>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</si>
  <si>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</si>
  <si>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</si>
  <si>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</si>
  <si>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</si>
  <si>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</si>
  <si>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</si>
  <si>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</si>
  <si>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</si>
  <si>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</si>
  <si>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</si>
  <si>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</si>
  <si>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</si>
  <si>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</si>
  <si>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</si>
  <si>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</si>
  <si>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</si>
  <si>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</si>
  <si>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</si>
  <si>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</si>
  <si>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</si>
  <si>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</si>
  <si>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</si>
  <si>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</si>
  <si>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</si>
  <si>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</si>
  <si>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</si>
  <si>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</si>
  <si>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</si>
  <si>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</si>
  <si>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</si>
  <si>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</si>
  <si>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</si>
  <si>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</si>
  <si>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</si>
  <si>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</si>
  <si>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</si>
  <si>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</si>
  <si>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</si>
  <si>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</si>
  <si>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</si>
  <si>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</si>
  <si>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</si>
  <si>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</si>
  <si>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</si>
  <si>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</si>
  <si>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</si>
  <si>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</si>
  <si>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</si>
  <si>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</si>
  <si>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</si>
  <si>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</si>
  <si>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</si>
  <si>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</si>
  <si>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</si>
  <si>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</si>
  <si>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</si>
  <si>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</si>
  <si>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</si>
  <si>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</si>
  <si>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</si>
  <si>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</si>
  <si>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</si>
  <si>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</si>
  <si>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</si>
  <si>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</si>
  <si>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</si>
  <si>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</si>
  <si>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</si>
  <si>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</si>
  <si>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</si>
  <si>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</si>
  <si>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</si>
  <si>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</si>
  <si>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</si>
  <si>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</si>
  <si>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</si>
  <si>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</si>
  <si>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</si>
  <si>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</si>
  <si>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</si>
  <si>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</si>
  <si>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</si>
  <si>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</si>
  <si>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</si>
  <si>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</si>
  <si>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</si>
  <si>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</si>
  <si>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</si>
  <si>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</si>
  <si>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</si>
  <si>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</si>
  <si>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</si>
  <si>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</si>
  <si>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</si>
  <si>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0201</t>
    <phoneticPr fontId="1" type="noConversion"/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</si>
  <si>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</si>
  <si>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</si>
  <si>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</si>
  <si>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</si>
  <si>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</si>
  <si>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</si>
  <si>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</si>
  <si>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</si>
  <si>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</si>
  <si>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</si>
  <si>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</si>
  <si>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</si>
  <si>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</si>
  <si>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</si>
  <si>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</si>
  <si>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</si>
  <si>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</si>
  <si>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</si>
  <si>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</si>
  <si>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</si>
  <si>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</si>
  <si>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</si>
  <si>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</si>
  <si>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</si>
  <si>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</si>
  <si>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</si>
  <si>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</si>
  <si>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</si>
  <si>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</si>
  <si>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</si>
  <si>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</si>
  <si>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</si>
  <si>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</si>
  <si>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</si>
  <si>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</si>
  <si>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</si>
  <si>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</si>
  <si>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</si>
  <si>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</si>
  <si>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</si>
  <si>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</si>
  <si>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</si>
  <si>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</si>
  <si>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</si>
  <si>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</si>
  <si>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</si>
  <si>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</si>
  <si>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</si>
  <si>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</si>
  <si>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</si>
  <si>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</si>
  <si>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</si>
  <si>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</si>
  <si>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</si>
  <si>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</si>
  <si>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</si>
  <si>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</si>
  <si>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</si>
  <si>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</si>
  <si>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</si>
  <si>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</si>
  <si>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</si>
  <si>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</si>
  <si>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</si>
  <si>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</si>
  <si>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</si>
  <si>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</si>
  <si>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</si>
  <si>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</si>
  <si>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</si>
  <si>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</si>
  <si>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</si>
  <si>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</si>
  <si>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</si>
  <si>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</si>
  <si>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</si>
  <si>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</si>
  <si>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</si>
  <si>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</si>
  <si>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</si>
  <si>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</si>
  <si>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</si>
  <si>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</si>
  <si>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</si>
  <si>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</si>
  <si>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</si>
  <si>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</si>
  <si>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</si>
  <si>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</si>
  <si>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</si>
  <si>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</si>
  <si>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</si>
  <si>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</si>
  <si>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</si>
  <si>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</si>
  <si>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</si>
  <si>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</si>
  <si>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</si>
  <si>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</si>
  <si>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</si>
  <si>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</si>
  <si>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</si>
  <si>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</si>
  <si>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</si>
  <si>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</si>
  <si>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</si>
  <si>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</si>
  <si>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</si>
  <si>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</si>
  <si>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</si>
  <si>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</si>
  <si>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</si>
  <si>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</si>
  <si>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</si>
  <si>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</si>
  <si>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</si>
  <si>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</si>
  <si>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</si>
  <si>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</si>
  <si>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</si>
  <si>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</si>
  <si>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</si>
  <si>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</si>
  <si>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</si>
  <si>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</si>
  <si>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</si>
  <si>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</si>
  <si>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</si>
  <si>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</si>
  <si>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</si>
  <si>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</si>
  <si>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</si>
  <si>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</si>
  <si>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</si>
  <si>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</si>
  <si>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</si>
  <si>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</si>
  <si>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</si>
  <si>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</si>
  <si>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</si>
  <si>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</si>
  <si>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</si>
  <si>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</si>
  <si>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</si>
  <si>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</si>
  <si>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</si>
  <si>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</si>
  <si>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</si>
  <si>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</si>
  <si>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</si>
  <si>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</si>
  <si>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</si>
  <si>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</si>
  <si>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</si>
  <si>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</si>
  <si>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</si>
  <si>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</si>
  <si>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</si>
  <si>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</si>
  <si>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</si>
  <si>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</si>
  <si>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</si>
  <si>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</si>
  <si>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</si>
  <si>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</si>
  <si>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</si>
  <si>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</si>
  <si>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</si>
  <si>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</si>
  <si>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</si>
  <si>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</si>
  <si>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</si>
  <si>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</si>
  <si>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</si>
  <si>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</si>
  <si>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</si>
  <si>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</si>
  <si>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</si>
  <si>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</si>
  <si>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</si>
  <si>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</si>
  <si>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</si>
  <si>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</si>
  <si>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</si>
  <si>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</si>
  <si>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</si>
  <si>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</si>
  <si>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</si>
  <si>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</si>
  <si>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</si>
  <si>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</si>
  <si>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</si>
  <si>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</si>
  <si>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</si>
  <si>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</si>
  <si>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</si>
  <si>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</si>
  <si>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</si>
  <si>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</si>
  <si>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</si>
  <si>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</si>
  <si>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</si>
  <si>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</si>
  <si>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</si>
  <si>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</si>
  <si>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</si>
  <si>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</si>
  <si>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</si>
  <si>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</si>
  <si>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</si>
  <si>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</si>
  <si>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</si>
  <si>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</si>
  <si>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</si>
  <si>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</si>
  <si>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</si>
  <si>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</si>
  <si>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제조사</t>
    <phoneticPr fontId="1" type="noConversion"/>
  </si>
  <si>
    <t>X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</si>
  <si>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</si>
  <si>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</si>
  <si>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</si>
  <si>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</si>
  <si>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</si>
  <si>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</si>
  <si>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</si>
  <si>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</si>
  <si>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</si>
  <si>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</si>
  <si>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</si>
  <si>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</si>
  <si>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</si>
  <si>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</si>
  <si>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</si>
  <si>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</si>
  <si>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</si>
  <si>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</si>
  <si>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</si>
  <si>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</si>
  <si>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</si>
  <si>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</si>
  <si>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</si>
  <si>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</si>
  <si>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</si>
  <si>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</si>
  <si>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</si>
  <si>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</si>
  <si>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</si>
  <si>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</si>
  <si>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</si>
  <si>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</si>
  <si>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</si>
  <si>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</si>
  <si>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</si>
  <si>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</si>
  <si>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</si>
  <si>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</si>
  <si>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</si>
  <si>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</si>
  <si>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</si>
  <si>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</si>
  <si>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</si>
  <si>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</si>
  <si>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</si>
  <si>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</si>
  <si>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</si>
  <si>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</si>
  <si>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</si>
  <si>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</si>
  <si>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</si>
  <si>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</si>
  <si>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</si>
  <si>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</si>
  <si>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</si>
  <si>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</si>
  <si>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</si>
  <si>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</si>
  <si>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</si>
  <si>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</si>
  <si>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</si>
  <si>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</si>
  <si>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</si>
  <si>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</si>
  <si>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</si>
  <si>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</si>
  <si>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</si>
  <si>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</si>
  <si>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</si>
  <si>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</si>
  <si>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</si>
  <si>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</si>
  <si>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</si>
  <si>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</si>
  <si>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</si>
  <si>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</si>
  <si>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</si>
  <si>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</si>
  <si>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</si>
  <si>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</si>
  <si>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</si>
  <si>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</si>
  <si>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</si>
  <si>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</si>
  <si>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</si>
  <si>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</si>
  <si>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</si>
  <si>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</si>
  <si>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</si>
  <si>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</si>
  <si>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</si>
  <si>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</si>
  <si>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</si>
  <si>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</si>
  <si>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</si>
  <si>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</si>
  <si>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</si>
  <si>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</si>
  <si>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</si>
  <si>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</si>
  <si>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</si>
  <si>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</si>
  <si>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</si>
  <si>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</si>
  <si>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</si>
  <si>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</si>
  <si>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</si>
  <si>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</si>
  <si>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</si>
  <si>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</si>
  <si>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</si>
  <si>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</si>
  <si>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</si>
  <si>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</si>
  <si>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</si>
  <si>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</si>
  <si>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</si>
  <si>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</si>
  <si>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</si>
  <si>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</si>
  <si>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</si>
  <si>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</si>
  <si>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</si>
  <si>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</si>
  <si>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</si>
  <si>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</si>
  <si>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</si>
  <si>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</si>
  <si>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</si>
  <si>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</si>
  <si>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</si>
  <si>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</si>
  <si>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</si>
  <si>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</si>
  <si>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</si>
  <si>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</si>
  <si>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</si>
  <si>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</si>
  <si>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</si>
  <si>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</si>
  <si>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</si>
  <si>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</si>
  <si>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</si>
  <si>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</si>
  <si>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</si>
  <si>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</si>
  <si>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</si>
  <si>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</si>
  <si>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</si>
  <si>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</si>
  <si>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</si>
  <si>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</si>
  <si>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</si>
  <si>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</si>
  <si>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</si>
  <si>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</si>
  <si>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</si>
  <si>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8300.jpg</t>
  </si>
  <si>
    <t>94510_상세.jpg</t>
  </si>
  <si>
    <t>94158_상세.jpg</t>
  </si>
  <si>
    <t>94153_상세.jpg</t>
  </si>
  <si>
    <t>94155_상세.jpg</t>
  </si>
  <si>
    <t>94517_상세.jpg</t>
  </si>
  <si>
    <t>94197_상세.jpg</t>
  </si>
  <si>
    <t>94135_상세.jpg</t>
  </si>
  <si>
    <t>94151_상세.jpg</t>
  </si>
  <si>
    <t>8845_상세.jpg</t>
  </si>
  <si>
    <t>1882_상세.jpg</t>
  </si>
  <si>
    <t>8903_상세.jpg</t>
  </si>
  <si>
    <t>8846_상세.jpg</t>
  </si>
  <si>
    <t>8818_상세.jpg</t>
  </si>
  <si>
    <t>8684_상세.jpg</t>
  </si>
  <si>
    <t>8814_상세.jpg</t>
  </si>
  <si>
    <t>8815_상세.jpg</t>
  </si>
  <si>
    <t>8816_상세.jpg</t>
  </si>
  <si>
    <t>8821_상세.jpg</t>
  </si>
  <si>
    <t>8916_상세.jpg</t>
  </si>
  <si>
    <t>8928_상세.jpg</t>
  </si>
  <si>
    <t>8944_상세.jpg</t>
  </si>
  <si>
    <t>8978_상세.jpg</t>
  </si>
  <si>
    <t>9084_상세.jpg</t>
  </si>
  <si>
    <t>8917_상세.jpg</t>
  </si>
  <si>
    <t>8921_상세.jpg</t>
  </si>
  <si>
    <t>8948_상세.jpg</t>
  </si>
  <si>
    <t>8915_상세.jpg</t>
  </si>
  <si>
    <t>8914_상세.jpg</t>
  </si>
  <si>
    <t>1868_상세.jpg</t>
  </si>
  <si>
    <t>1493_상세.jpg</t>
  </si>
  <si>
    <t>1485_상세.jpg</t>
  </si>
  <si>
    <t>1486_상세.jpg</t>
  </si>
  <si>
    <t>8300_상세.jpg</t>
  </si>
  <si>
    <t>8301_상세.jpg</t>
  </si>
  <si>
    <t>8311_상세.jpg</t>
  </si>
  <si>
    <t>8323_상세.jpg</t>
  </si>
  <si>
    <t>8332_상세.jpg</t>
  </si>
  <si>
    <t>8333_상세.jpg</t>
  </si>
  <si>
    <t>8304_상세.jpg</t>
  </si>
  <si>
    <t>8732_상세.jpg</t>
  </si>
  <si>
    <t>8902_상세.jpg</t>
  </si>
  <si>
    <t>8904_상세.jpg</t>
  </si>
  <si>
    <t>8906_상세.jpg</t>
  </si>
  <si>
    <t>8909_상세.jpg</t>
  </si>
  <si>
    <t>8922_상세.jpg</t>
  </si>
  <si>
    <t>8961_상세.jpg</t>
  </si>
  <si>
    <t>1487_상세.jpg</t>
  </si>
  <si>
    <t>1488_상세.jpg</t>
  </si>
  <si>
    <t>1910_상세.jpg</t>
  </si>
  <si>
    <t>1911_상세.jpg</t>
  </si>
  <si>
    <t>8766_상세.jpg</t>
  </si>
  <si>
    <t>8910_상세.jpg</t>
  </si>
  <si>
    <t>8926_상세.jpg</t>
  </si>
  <si>
    <t>1491_상세.jpg</t>
  </si>
  <si>
    <t>8744_상세.jpg</t>
  </si>
  <si>
    <t>1479_상세.jpg</t>
  </si>
  <si>
    <t>1789_상세.jpg</t>
  </si>
  <si>
    <t>1490_상세.jpg</t>
  </si>
  <si>
    <t>1492_상세.jpg</t>
  </si>
  <si>
    <t>8738_상세.jpg</t>
  </si>
  <si>
    <t>8741_상세.jpg</t>
  </si>
  <si>
    <t>8742_상세.jpg</t>
  </si>
  <si>
    <t>8743_상세.jpg</t>
  </si>
  <si>
    <t>1873_상세.jpg</t>
  </si>
  <si>
    <t>8730_상세.jpg</t>
  </si>
  <si>
    <t>8739_상세.jpg</t>
  </si>
  <si>
    <t>8731_상세.jpg</t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</si>
  <si>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</si>
  <si>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</si>
  <si>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</si>
  <si>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</si>
  <si>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</si>
  <si>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</si>
  <si>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</si>
  <si>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</si>
  <si>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</si>
  <si>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</si>
  <si>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</si>
  <si>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</si>
  <si>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</si>
  <si>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</si>
  <si>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</si>
  <si>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</si>
  <si>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</si>
  <si>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</si>
  <si>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</si>
  <si>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</si>
  <si>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</si>
  <si>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</si>
  <si>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</si>
  <si>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</si>
  <si>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</si>
  <si>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</si>
  <si>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</si>
  <si>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</si>
  <si>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</si>
  <si>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</si>
  <si>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</si>
  <si>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고향 쑥차20티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</si>
  <si>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</si>
  <si>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</si>
  <si>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</si>
  <si>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</si>
  <si>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</si>
  <si>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</si>
  <si>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</si>
  <si>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</si>
  <si>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</si>
  <si>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</si>
  <si>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</si>
  <si>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</si>
  <si>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</si>
  <si>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</si>
  <si>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</si>
  <si>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</si>
  <si>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</si>
  <si>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</si>
  <si>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</si>
  <si>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</si>
  <si>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</si>
  <si>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</si>
  <si>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</si>
  <si>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</si>
  <si>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</si>
  <si>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</si>
  <si>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</si>
  <si>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</si>
  <si>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</si>
  <si>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</si>
  <si>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</si>
  <si>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</si>
  <si>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</si>
  <si>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</si>
  <si>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</si>
  <si>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</si>
  <si>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</si>
  <si>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</si>
  <si>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</si>
  <si>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</si>
  <si>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</si>
  <si>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</si>
  <si>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</si>
  <si>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</si>
  <si>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</si>
  <si>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</si>
  <si>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</si>
  <si>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</si>
  <si>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</si>
  <si>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</si>
  <si>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</si>
  <si>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</si>
  <si>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</si>
  <si>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</si>
  <si>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</si>
  <si>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</si>
  <si>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</si>
  <si>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</si>
  <si>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</si>
  <si>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</si>
  <si>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</si>
  <si>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</si>
  <si>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</si>
  <si>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</si>
  <si>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</si>
  <si>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</si>
  <si>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</si>
  <si>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</si>
  <si>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</si>
  <si>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</si>
  <si>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</si>
  <si>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</si>
  <si>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</si>
  <si>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</si>
  <si>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상품명 : 15티?, 20티 제품은 검색이 안됨/수정 15T만 있다고 합니다 20T는 삭제해주세요</t>
    <phoneticPr fontId="1" type="noConversion"/>
  </si>
  <si>
    <t>상품명 : 쌍화차골드 15티?/쌍화차골드 15T로 수정</t>
    <phoneticPr fontId="1" type="noConversion"/>
  </si>
  <si>
    <t>상품명 : 호두아몬드마차 15티?/호두아몬드마차 15T로 수정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</si>
  <si>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</si>
  <si>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</si>
  <si>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</si>
  <si>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상품명 : 옥수수수염차?/ 옥수수수염차40T 로 수정</t>
    <phoneticPr fontId="1" type="noConversion"/>
  </si>
  <si>
    <t>쌍화차골드 15T</t>
    <phoneticPr fontId="1" type="noConversion"/>
  </si>
  <si>
    <t>고향)호두아몬드마차 15T</t>
    <phoneticPr fontId="1" type="noConversion"/>
  </si>
  <si>
    <t>담터 옥수수수염차40T</t>
    <phoneticPr fontId="1" type="noConversion"/>
  </si>
  <si>
    <t>쌍계 맑은 순환 돼지감자차 20T</t>
    <phoneticPr fontId="1" type="noConversion"/>
  </si>
  <si>
    <t>쌍계 백세누리 겨우살이차 20T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</si>
  <si>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</si>
  <si>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아래 이미지 상품이 맞는지 확인 요청/ 맞습니다</t>
    <phoneticPr fontId="1" type="noConversion"/>
  </si>
  <si>
    <t>아델홀쯔너</t>
    <phoneticPr fontId="1" type="noConversion"/>
  </si>
  <si>
    <t>제조사, 브랜드 수정/ 제가 농심에 문의드렸는데 파워오투의 제조사는 아델홀쯔너 알펜쾰렌(Adelholzener Alpenquellen)로 되어있습니다, 원산지는 독일이며 브랜드는 파워오투입니다.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</si>
</sst>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1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5" fillId="0" borderId="6" xfId="0" applyFont="1" applyBorder="1">
      <alignment vertical="center"/>
    </xf>
    <xf numFmtId="49" fontId="14" fillId="5" borderId="11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indent="1"/>
    </xf>
    <xf numFmtId="0" fontId="3" fillId="0" borderId="4" xfId="0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41" fontId="13" fillId="0" borderId="4" xfId="1" applyFont="1" applyBorder="1" applyAlignment="1"/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16" fillId="0" borderId="8" xfId="0" applyFont="1" applyBorder="1">
      <alignment vertical="center"/>
    </xf>
    <xf numFmtId="0" fontId="7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9" xfId="0" applyFont="1" applyFill="1" applyBorder="1">
      <alignment vertical="center"/>
    </xf>
    <xf numFmtId="41" fontId="3" fillId="0" borderId="9" xfId="1" applyFont="1" applyBorder="1">
      <alignment vertical="center"/>
    </xf>
    <xf numFmtId="0" fontId="0" fillId="0" borderId="9" xfId="0" applyBorder="1" applyAlignment="1">
      <alignment vertical="center" wrapText="1"/>
    </xf>
    <xf numFmtId="0" fontId="16" fillId="0" borderId="13" xfId="0" applyFont="1" applyBorder="1">
      <alignment vertical="center"/>
    </xf>
    <xf numFmtId="0" fontId="0" fillId="0" borderId="9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2" xfId="0" applyFont="1" applyBorder="1">
      <alignment vertical="center"/>
    </xf>
    <xf numFmtId="41" fontId="3" fillId="0" borderId="12" xfId="1" applyFont="1" applyBorder="1">
      <alignment vertical="center"/>
    </xf>
    <xf numFmtId="0" fontId="0" fillId="0" borderId="12" xfId="0" applyFon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2" xfId="0" applyBorder="1">
      <alignment vertical="center"/>
    </xf>
    <xf numFmtId="41" fontId="0" fillId="0" borderId="12" xfId="1" applyFont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7" fillId="0" borderId="9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16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41" fontId="3" fillId="0" borderId="17" xfId="1" applyFont="1" applyBorder="1">
      <alignment vertical="center"/>
    </xf>
    <xf numFmtId="0" fontId="3" fillId="0" borderId="17" xfId="0" applyFont="1" applyBorder="1">
      <alignment vertical="center"/>
    </xf>
    <xf numFmtId="0" fontId="7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 indent="1"/>
    </xf>
    <xf numFmtId="0" fontId="7" fillId="0" borderId="18" xfId="0" applyFont="1" applyFill="1" applyBorder="1" applyAlignment="1">
      <alignment horizontal="center" vertical="center"/>
    </xf>
    <xf numFmtId="0" fontId="3" fillId="0" borderId="18" xfId="0" applyFont="1" applyFill="1" applyBorder="1">
      <alignment vertical="center"/>
    </xf>
    <xf numFmtId="0" fontId="3" fillId="0" borderId="18" xfId="0" applyFont="1" applyBorder="1" applyAlignment="1">
      <alignment vertical="center" wrapText="1"/>
    </xf>
    <xf numFmtId="41" fontId="3" fillId="0" borderId="18" xfId="1" applyFont="1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7" fillId="4" borderId="18" xfId="0" applyFont="1" applyFill="1" applyBorder="1">
      <alignment vertical="center"/>
    </xf>
    <xf numFmtId="0" fontId="10" fillId="6" borderId="11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7" fillId="0" borderId="4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178" fontId="3" fillId="0" borderId="18" xfId="0" applyNumberFormat="1" applyFont="1" applyBorder="1" applyAlignment="1">
      <alignment horizontal="right" vertical="center"/>
    </xf>
    <xf numFmtId="178" fontId="3" fillId="0" borderId="18" xfId="0" applyNumberFormat="1" applyFont="1" applyFill="1" applyBorder="1" applyAlignment="1">
      <alignment horizontal="right" vertical="center"/>
    </xf>
    <xf numFmtId="178" fontId="3" fillId="0" borderId="18" xfId="1" applyNumberFormat="1" applyFont="1" applyBorder="1" applyAlignment="1">
      <alignment horizontal="right" vertical="center"/>
    </xf>
    <xf numFmtId="0" fontId="0" fillId="0" borderId="18" xfId="0" applyBorder="1" applyAlignment="1">
      <alignment vertical="center" wrapText="1"/>
    </xf>
    <xf numFmtId="0" fontId="3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/>
    </xf>
    <xf numFmtId="178" fontId="3" fillId="0" borderId="17" xfId="0" applyNumberFormat="1" applyFont="1" applyBorder="1" applyAlignment="1">
      <alignment horizontal="right" vertical="center"/>
    </xf>
    <xf numFmtId="178" fontId="3" fillId="0" borderId="17" xfId="0" applyNumberFormat="1" applyFont="1" applyFill="1" applyBorder="1" applyAlignment="1">
      <alignment horizontal="right" vertical="center"/>
    </xf>
    <xf numFmtId="178" fontId="3" fillId="0" borderId="17" xfId="1" applyNumberFormat="1" applyFont="1" applyBorder="1" applyAlignment="1">
      <alignment horizontal="right" vertical="center"/>
    </xf>
    <xf numFmtId="0" fontId="0" fillId="0" borderId="17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18" xfId="0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 wrapText="1"/>
    </xf>
    <xf numFmtId="0" fontId="16" fillId="0" borderId="15" xfId="0" applyFont="1" applyBorder="1">
      <alignment vertical="center"/>
    </xf>
    <xf numFmtId="41" fontId="3" fillId="0" borderId="18" xfId="1" applyFont="1" applyFill="1" applyBorder="1">
      <alignment vertical="center"/>
    </xf>
    <xf numFmtId="0" fontId="3" fillId="0" borderId="17" xfId="0" applyFont="1" applyFill="1" applyBorder="1" applyAlignment="1">
      <alignment horizontal="right" vertical="center"/>
    </xf>
    <xf numFmtId="41" fontId="3" fillId="0" borderId="17" xfId="1" applyFont="1" applyFill="1" applyBorder="1">
      <alignment vertical="center"/>
    </xf>
    <xf numFmtId="0" fontId="3" fillId="0" borderId="17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41" fontId="3" fillId="0" borderId="28" xfId="1" applyFont="1" applyFill="1" applyBorder="1">
      <alignment vertical="center"/>
    </xf>
    <xf numFmtId="0" fontId="3" fillId="0" borderId="28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" fillId="0" borderId="28" xfId="0" applyFont="1" applyFill="1" applyBorder="1">
      <alignment vertical="center"/>
    </xf>
    <xf numFmtId="0" fontId="0" fillId="0" borderId="28" xfId="0" applyBorder="1" applyAlignment="1">
      <alignment vertical="center" wrapText="1"/>
    </xf>
    <xf numFmtId="41" fontId="3" fillId="0" borderId="28" xfId="1" applyFont="1" applyBorder="1">
      <alignment vertical="center"/>
    </xf>
    <xf numFmtId="0" fontId="16" fillId="0" borderId="29" xfId="0" applyFont="1" applyBorder="1" applyAlignment="1">
      <alignment vertical="center"/>
    </xf>
    <xf numFmtId="0" fontId="3" fillId="0" borderId="29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16" fillId="0" borderId="18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16" fillId="0" borderId="17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11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8" xfId="0" applyFont="1" applyFill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 indent="1"/>
    </xf>
    <xf numFmtId="0" fontId="13" fillId="0" borderId="28" xfId="0" applyFont="1" applyBorder="1" applyAlignment="1">
      <alignment horizontal="right" vertical="center"/>
    </xf>
    <xf numFmtId="41" fontId="0" fillId="0" borderId="28" xfId="1" applyFont="1" applyFill="1" applyBorder="1">
      <alignment vertical="center"/>
    </xf>
    <xf numFmtId="49" fontId="13" fillId="0" borderId="17" xfId="0" applyNumberFormat="1" applyFont="1" applyBorder="1" applyAlignment="1">
      <alignment horizontal="center" vertical="center"/>
    </xf>
    <xf numFmtId="41" fontId="0" fillId="0" borderId="17" xfId="1" applyFont="1" applyFill="1" applyBorder="1">
      <alignment vertical="center"/>
    </xf>
    <xf numFmtId="41" fontId="13" fillId="0" borderId="17" xfId="1" applyFont="1" applyBorder="1" applyAlignment="1"/>
    <xf numFmtId="49" fontId="13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indent="1"/>
    </xf>
    <xf numFmtId="0" fontId="13" fillId="0" borderId="18" xfId="0" applyFont="1" applyBorder="1" applyAlignment="1">
      <alignment horizontal="right" vertical="center"/>
    </xf>
    <xf numFmtId="41" fontId="0" fillId="0" borderId="18" xfId="1" applyFont="1" applyFill="1" applyBorder="1">
      <alignment vertical="center"/>
    </xf>
    <xf numFmtId="41" fontId="13" fillId="0" borderId="18" xfId="1" applyFont="1" applyBorder="1" applyAlignment="1"/>
    <xf numFmtId="0" fontId="7" fillId="0" borderId="18" xfId="0" applyFont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41" fontId="7" fillId="0" borderId="18" xfId="1" applyFont="1" applyFill="1" applyBorder="1">
      <alignment vertical="center"/>
    </xf>
    <xf numFmtId="0" fontId="7" fillId="4" borderId="18" xfId="0" applyFont="1" applyFill="1" applyBorder="1" applyAlignment="1">
      <alignment horizontal="left" vertical="center" indent="1"/>
    </xf>
    <xf numFmtId="0" fontId="7" fillId="4" borderId="18" xfId="0" applyFont="1" applyFill="1" applyBorder="1" applyAlignment="1">
      <alignment horizontal="right" vertical="center"/>
    </xf>
    <xf numFmtId="0" fontId="13" fillId="0" borderId="18" xfId="0" applyFont="1" applyBorder="1" applyAlignment="1">
      <alignment horizontal="left" vertical="center" indent="1"/>
    </xf>
    <xf numFmtId="0" fontId="3" fillId="4" borderId="18" xfId="0" applyFont="1" applyFill="1" applyBorder="1">
      <alignment vertical="center"/>
    </xf>
    <xf numFmtId="0" fontId="5" fillId="0" borderId="18" xfId="0" applyFont="1" applyBorder="1" applyAlignment="1">
      <alignment horizontal="right" vertical="center"/>
    </xf>
    <xf numFmtId="49" fontId="13" fillId="0" borderId="4" xfId="0" quotePrefix="1" applyNumberFormat="1" applyFont="1" applyBorder="1" applyAlignment="1">
      <alignment horizontal="center" vertical="center"/>
    </xf>
    <xf numFmtId="41" fontId="13" fillId="0" borderId="28" xfId="1" applyFont="1" applyBorder="1" applyAlignment="1"/>
    <xf numFmtId="41" fontId="3" fillId="0" borderId="18" xfId="1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5" fillId="0" borderId="15" xfId="0" applyFont="1" applyBorder="1">
      <alignment vertical="center"/>
    </xf>
    <xf numFmtId="0" fontId="7" fillId="0" borderId="18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 indent="1"/>
    </xf>
    <xf numFmtId="0" fontId="5" fillId="0" borderId="18" xfId="0" applyFont="1" applyBorder="1">
      <alignment vertical="center"/>
    </xf>
    <xf numFmtId="0" fontId="7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11" fillId="0" borderId="28" xfId="0" applyFont="1" applyBorder="1" applyAlignment="1">
      <alignment horizontal="center" vertical="center"/>
    </xf>
    <xf numFmtId="41" fontId="3" fillId="0" borderId="28" xfId="1" applyFont="1" applyBorder="1" applyAlignment="1"/>
    <xf numFmtId="49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indent="1"/>
    </xf>
    <xf numFmtId="0" fontId="5" fillId="0" borderId="28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41" fontId="7" fillId="0" borderId="17" xfId="1" applyFont="1" applyFill="1" applyBorder="1">
      <alignment vertical="center"/>
    </xf>
    <xf numFmtId="0" fontId="7" fillId="0" borderId="28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inden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7" fillId="0" borderId="15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8" xfId="0" applyNumberFormat="1" applyFont="1" applyFill="1" applyBorder="1" applyAlignment="1">
      <alignment horizontal="right" vertical="center"/>
    </xf>
    <xf numFmtId="41" fontId="7" fillId="0" borderId="15" xfId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right" vertical="center"/>
    </xf>
    <xf numFmtId="0" fontId="0" fillId="0" borderId="28" xfId="0" applyFont="1" applyBorder="1">
      <alignment vertical="center"/>
    </xf>
    <xf numFmtId="0" fontId="0" fillId="0" borderId="28" xfId="0" applyFont="1" applyFill="1" applyBorder="1">
      <alignment vertical="center"/>
    </xf>
    <xf numFmtId="177" fontId="7" fillId="0" borderId="28" xfId="0" applyNumberFormat="1" applyFont="1" applyFill="1" applyBorder="1" applyAlignment="1">
      <alignment vertical="center"/>
    </xf>
    <xf numFmtId="177" fontId="0" fillId="0" borderId="28" xfId="0" applyNumberFormat="1" applyFont="1" applyBorder="1" applyAlignment="1">
      <alignment horizontal="right" vertical="center"/>
    </xf>
    <xf numFmtId="0" fontId="0" fillId="0" borderId="29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6" xfId="0" applyFont="1" applyBorder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18" xfId="0" applyFont="1" applyBorder="1">
      <alignment vertical="center"/>
    </xf>
    <xf numFmtId="0" fontId="0" fillId="0" borderId="18" xfId="0" applyFont="1" applyFill="1" applyBorder="1">
      <alignment vertical="center"/>
    </xf>
    <xf numFmtId="177" fontId="3" fillId="2" borderId="18" xfId="1" applyNumberFormat="1" applyFont="1" applyFill="1" applyBorder="1" applyAlignment="1">
      <alignment horizontal="right" vertical="center"/>
    </xf>
    <xf numFmtId="0" fontId="0" fillId="0" borderId="15" xfId="0" applyFont="1" applyBorder="1">
      <alignment vertical="center"/>
    </xf>
    <xf numFmtId="177" fontId="3" fillId="0" borderId="18" xfId="1" applyNumberFormat="1" applyFont="1" applyBorder="1" applyAlignment="1">
      <alignment horizontal="right" vertical="center"/>
    </xf>
    <xf numFmtId="176" fontId="3" fillId="0" borderId="18" xfId="0" applyNumberFormat="1" applyFont="1" applyBorder="1">
      <alignment vertical="center"/>
    </xf>
    <xf numFmtId="177" fontId="3" fillId="0" borderId="18" xfId="0" applyNumberFormat="1" applyFont="1" applyBorder="1" applyAlignment="1">
      <alignment horizontal="right" vertical="center"/>
    </xf>
    <xf numFmtId="0" fontId="0" fillId="0" borderId="18" xfId="0" quotePrefix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177" fontId="3" fillId="8" borderId="18" xfId="1" applyNumberFormat="1" applyFont="1" applyFill="1" applyBorder="1" applyAlignment="1">
      <alignment horizontal="right" vertical="center"/>
    </xf>
    <xf numFmtId="177" fontId="3" fillId="7" borderId="18" xfId="1" applyNumberFormat="1" applyFont="1" applyFill="1" applyBorder="1" applyAlignment="1">
      <alignment horizontal="right" vertical="center"/>
    </xf>
    <xf numFmtId="177" fontId="0" fillId="0" borderId="18" xfId="0" applyNumberFormat="1" applyFont="1" applyBorder="1" applyAlignment="1">
      <alignment horizontal="right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7" fillId="0" borderId="18" xfId="1" applyFont="1" applyBorder="1">
      <alignment vertical="center"/>
    </xf>
    <xf numFmtId="177" fontId="7" fillId="0" borderId="18" xfId="0" applyNumberFormat="1" applyFont="1" applyBorder="1" applyAlignment="1">
      <alignment horizontal="right" vertical="center"/>
    </xf>
    <xf numFmtId="177" fontId="0" fillId="7" borderId="18" xfId="0" applyNumberFormat="1" applyFont="1" applyFill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0" fillId="0" borderId="17" xfId="0" applyFont="1" applyBorder="1">
      <alignment vertical="center"/>
    </xf>
    <xf numFmtId="177" fontId="3" fillId="0" borderId="17" xfId="1" applyNumberFormat="1" applyFont="1" applyBorder="1" applyAlignment="1">
      <alignment horizontal="right" vertical="center"/>
    </xf>
    <xf numFmtId="177" fontId="0" fillId="0" borderId="17" xfId="0" applyNumberFormat="1" applyFont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 indent="1"/>
    </xf>
    <xf numFmtId="177" fontId="7" fillId="0" borderId="18" xfId="0" applyNumberFormat="1" applyFont="1" applyFill="1" applyBorder="1" applyAlignment="1">
      <alignment horizontal="right" vertical="center"/>
    </xf>
    <xf numFmtId="0" fontId="7" fillId="0" borderId="18" xfId="4" applyFont="1" applyFill="1" applyBorder="1" applyAlignment="1">
      <alignment horizontal="center" vertical="center"/>
    </xf>
    <xf numFmtId="177" fontId="3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horizontal="center" vertical="center" wrapText="1"/>
    </xf>
    <xf numFmtId="177" fontId="7" fillId="0" borderId="18" xfId="0" applyNumberFormat="1" applyFont="1" applyFill="1" applyBorder="1" applyAlignment="1">
      <alignment vertical="center"/>
    </xf>
    <xf numFmtId="177" fontId="7" fillId="0" borderId="18" xfId="0" applyNumberFormat="1" applyFont="1" applyBorder="1" applyAlignment="1">
      <alignment vertical="center"/>
    </xf>
    <xf numFmtId="0" fontId="17" fillId="0" borderId="17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8" xfId="0" applyFont="1" applyBorder="1">
      <alignment vertical="center"/>
    </xf>
    <xf numFmtId="0" fontId="13" fillId="0" borderId="18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49" fontId="8" fillId="0" borderId="18" xfId="0" applyNumberFormat="1" applyFont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5" fillId="0" borderId="1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16" fillId="11" borderId="6" xfId="0" applyFont="1" applyFill="1" applyBorder="1">
      <alignment vertical="center"/>
    </xf>
    <xf numFmtId="0" fontId="16" fillId="11" borderId="1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8" xfId="0" applyFont="1" applyFill="1" applyBorder="1" applyAlignment="1">
      <alignment horizontal="right" vertical="center"/>
    </xf>
    <xf numFmtId="41" fontId="13" fillId="0" borderId="18" xfId="1" applyFont="1" applyFill="1" applyBorder="1" applyAlignment="1"/>
    <xf numFmtId="0" fontId="13" fillId="0" borderId="18" xfId="0" applyFont="1" applyFill="1" applyBorder="1" applyAlignment="1">
      <alignment horizontal="left" vertical="center" indent="1"/>
    </xf>
    <xf numFmtId="0" fontId="8" fillId="11" borderId="15" xfId="0" applyFont="1" applyFill="1" applyBorder="1">
      <alignment vertical="center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8" xfId="0" quotePrefix="1" applyNumberFormat="1" applyFont="1" applyFill="1" applyBorder="1" applyAlignment="1">
      <alignment horizontal="center" vertical="center"/>
    </xf>
    <xf numFmtId="49" fontId="3" fillId="4" borderId="17" xfId="0" quotePrefix="1" applyNumberFormat="1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4" borderId="18" xfId="0" quotePrefix="1" applyNumberFormat="1" applyFont="1" applyFill="1" applyBorder="1" applyAlignment="1">
      <alignment horizontal="center" vertical="center"/>
    </xf>
    <xf numFmtId="0" fontId="8" fillId="4" borderId="18" xfId="0" quotePrefix="1" applyNumberFormat="1" applyFont="1" applyFill="1" applyBorder="1" applyAlignment="1">
      <alignment horizontal="center" vertical="center"/>
    </xf>
    <xf numFmtId="0" fontId="3" fillId="4" borderId="18" xfId="0" quotePrefix="1" applyNumberFormat="1" applyFont="1" applyFill="1" applyBorder="1" applyAlignment="1">
      <alignment horizontal="center" vertical="center"/>
    </xf>
    <xf numFmtId="0" fontId="3" fillId="4" borderId="9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4" borderId="18" xfId="0" quotePrefix="1" applyNumberFormat="1" applyFill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41" fontId="7" fillId="7" borderId="18" xfId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8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8" xfId="0" applyFont="1" applyFill="1" applyBorder="1" applyAlignment="1">
      <alignment vertical="center" wrapText="1"/>
    </xf>
    <xf numFmtId="41" fontId="3" fillId="12" borderId="18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16" fillId="3" borderId="18" xfId="0" applyFont="1" applyFill="1" applyBorder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7" xfId="0" applyFont="1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3" fillId="0" borderId="38" xfId="0" applyFont="1" applyFill="1" applyBorder="1">
      <alignment vertical="center"/>
    </xf>
    <xf numFmtId="41" fontId="3" fillId="0" borderId="38" xfId="1" applyFont="1" applyFill="1" applyBorder="1">
      <alignment vertical="center"/>
    </xf>
    <xf numFmtId="0" fontId="3" fillId="0" borderId="38" xfId="0" applyFont="1" applyFill="1" applyBorder="1" applyAlignment="1">
      <alignment vertical="center" wrapText="1"/>
    </xf>
    <xf numFmtId="0" fontId="0" fillId="0" borderId="38" xfId="0" applyFont="1" applyFill="1" applyBorder="1">
      <alignment vertical="center"/>
    </xf>
    <xf numFmtId="0" fontId="16" fillId="0" borderId="38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14" fillId="0" borderId="18" xfId="0" applyFont="1" applyFill="1" applyBorder="1" applyAlignment="1">
      <alignment horizontal="center" vertical="center"/>
    </xf>
    <xf numFmtId="41" fontId="7" fillId="0" borderId="18" xfId="1" applyNumberFormat="1" applyFont="1" applyFill="1" applyBorder="1">
      <alignment vertical="center"/>
    </xf>
    <xf numFmtId="41" fontId="7" fillId="0" borderId="18" xfId="0" applyNumberFormat="1" applyFont="1" applyFill="1" applyBorder="1">
      <alignment vertical="center"/>
    </xf>
    <xf numFmtId="0" fontId="14" fillId="0" borderId="28" xfId="0" applyFont="1" applyFill="1" applyBorder="1" applyAlignment="1">
      <alignment horizontal="center" vertical="center"/>
    </xf>
    <xf numFmtId="0" fontId="7" fillId="0" borderId="28" xfId="0" applyFont="1" applyFill="1" applyBorder="1">
      <alignment vertical="center"/>
    </xf>
    <xf numFmtId="41" fontId="7" fillId="0" borderId="28" xfId="1" applyNumberFormat="1" applyFont="1" applyFill="1" applyBorder="1">
      <alignment vertical="center"/>
    </xf>
    <xf numFmtId="41" fontId="7" fillId="0" borderId="28" xfId="0" applyNumberFormat="1" applyFont="1" applyFill="1" applyBorder="1">
      <alignment vertical="center"/>
    </xf>
    <xf numFmtId="41" fontId="7" fillId="0" borderId="28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right" vertical="center"/>
    </xf>
    <xf numFmtId="41" fontId="7" fillId="0" borderId="17" xfId="1" applyNumberFormat="1" applyFont="1" applyFill="1" applyBorder="1">
      <alignment vertical="center"/>
    </xf>
    <xf numFmtId="41" fontId="7" fillId="0" borderId="17" xfId="0" applyNumberFormat="1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8" xfId="0" quotePrefix="1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6" fillId="0" borderId="29" xfId="0" applyFont="1" applyFill="1" applyBorder="1">
      <alignment vertical="center"/>
    </xf>
    <xf numFmtId="0" fontId="12" fillId="0" borderId="19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right" vertical="center"/>
    </xf>
    <xf numFmtId="0" fontId="16" fillId="0" borderId="22" xfId="0" applyFont="1" applyFill="1" applyBorder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8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8" xfId="0" applyNumberFormat="1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41" fontId="7" fillId="0" borderId="17" xfId="1" applyFont="1" applyFill="1" applyBorder="1" applyAlignment="1">
      <alignment horizontal="center" vertical="center"/>
    </xf>
    <xf numFmtId="49" fontId="7" fillId="0" borderId="2" xfId="0" quotePrefix="1" applyNumberFormat="1" applyFont="1" applyFill="1" applyBorder="1" applyAlignment="1">
      <alignment horizontal="center" vertical="center"/>
    </xf>
    <xf numFmtId="49" fontId="7" fillId="0" borderId="18" xfId="0" quotePrefix="1" applyNumberFormat="1" applyFont="1" applyFill="1" applyBorder="1" applyAlignment="1">
      <alignment horizontal="center" vertical="center"/>
    </xf>
    <xf numFmtId="49" fontId="7" fillId="0" borderId="17" xfId="0" quotePrefix="1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 inden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7" fillId="0" borderId="4" xfId="0" applyFont="1" applyBorder="1" applyAlignment="1">
      <alignment horizontal="right" vertical="center"/>
    </xf>
    <xf numFmtId="0" fontId="13" fillId="0" borderId="28" xfId="0" applyFont="1" applyFill="1" applyBorder="1" applyAlignment="1">
      <alignment horizontal="left" vertical="center" indent="1"/>
    </xf>
    <xf numFmtId="0" fontId="13" fillId="0" borderId="28" xfId="0" applyFont="1" applyFill="1" applyBorder="1" applyAlignment="1">
      <alignment horizontal="right" vertical="center"/>
    </xf>
    <xf numFmtId="0" fontId="7" fillId="4" borderId="28" xfId="0" applyFont="1" applyFill="1" applyBorder="1" applyAlignment="1">
      <alignment horizontal="left" vertical="center" indent="1"/>
    </xf>
    <xf numFmtId="0" fontId="23" fillId="4" borderId="18" xfId="0" quotePrefix="1" applyNumberFormat="1" applyFont="1" applyFill="1" applyBorder="1" applyAlignment="1">
      <alignment horizontal="center" vertical="center"/>
    </xf>
    <xf numFmtId="49" fontId="5" fillId="4" borderId="18" xfId="0" quotePrefix="1" applyNumberFormat="1" applyFont="1" applyFill="1" applyBorder="1" applyAlignment="1">
      <alignment horizontal="center" vertical="center"/>
    </xf>
    <xf numFmtId="49" fontId="5" fillId="4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5" fillId="11" borderId="35" xfId="0" applyFont="1" applyFill="1" applyBorder="1">
      <alignment vertical="center"/>
    </xf>
    <xf numFmtId="0" fontId="7" fillId="13" borderId="18" xfId="0" applyFont="1" applyFill="1" applyBorder="1" applyAlignment="1">
      <alignment vertical="center"/>
    </xf>
    <xf numFmtId="0" fontId="12" fillId="7" borderId="34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13" fillId="4" borderId="18" xfId="0" applyFont="1" applyFill="1" applyBorder="1" applyAlignment="1">
      <alignment vertical="center"/>
    </xf>
    <xf numFmtId="0" fontId="17" fillId="0" borderId="15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8" xfId="0" applyFont="1" applyFill="1" applyBorder="1">
      <alignment vertical="center"/>
    </xf>
    <xf numFmtId="0" fontId="12" fillId="0" borderId="42" xfId="0" applyFont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6" fillId="0" borderId="28" xfId="0" applyFont="1" applyFill="1" applyBorder="1">
      <alignment vertical="center"/>
    </xf>
    <xf numFmtId="0" fontId="13" fillId="4" borderId="2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7" xfId="0" quotePrefix="1" applyNumberFormat="1" applyFont="1" applyFill="1" applyBorder="1" applyAlignment="1">
      <alignment horizontal="center" vertical="center"/>
    </xf>
    <xf numFmtId="0" fontId="16" fillId="0" borderId="17" xfId="0" applyFont="1" applyFill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38" xfId="0" applyFont="1" applyFill="1" applyBorder="1" applyAlignment="1">
      <alignment horizontal="right" vertical="center"/>
    </xf>
    <xf numFmtId="0" fontId="7" fillId="0" borderId="38" xfId="0" applyFont="1" applyFill="1" applyBorder="1">
      <alignment vertical="center"/>
    </xf>
    <xf numFmtId="0" fontId="16" fillId="3" borderId="38" xfId="0" applyFont="1" applyFill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2326342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4"/>
  <sheetViews>
    <sheetView topLeftCell="B1" zoomScale="85" zoomScaleNormal="85" workbookViewId="0">
      <selection activeCell="G11" sqref="G11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16384" width="9" style="2"/>
  </cols>
  <sheetData>
    <row r="1" spans="1:23" ht="33.75" thickBot="1" x14ac:dyDescent="0.35">
      <c r="A1" s="114" t="s">
        <v>599</v>
      </c>
      <c r="B1" s="158" t="s">
        <v>1037</v>
      </c>
      <c r="C1" s="12" t="s">
        <v>634</v>
      </c>
      <c r="D1" s="86" t="s">
        <v>813</v>
      </c>
      <c r="E1" s="86" t="s">
        <v>972</v>
      </c>
      <c r="F1" s="245" t="s">
        <v>958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4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854</v>
      </c>
      <c r="V1" s="473" t="s">
        <v>1020</v>
      </c>
      <c r="W1" s="474" t="s">
        <v>1350</v>
      </c>
    </row>
    <row r="2" spans="1:23" x14ac:dyDescent="0.3">
      <c r="A2" s="42">
        <v>4</v>
      </c>
      <c r="B2" s="159">
        <v>1</v>
      </c>
      <c r="C2" s="349">
        <v>672</v>
      </c>
      <c r="D2" s="77" t="str">
        <f t="shared" ref="D2:D12" si="0">CONCATENATE(C2,".jpg")</f>
        <v>672.jpg</v>
      </c>
      <c r="E2" s="77" t="s">
        <v>1024</v>
      </c>
      <c r="F2" s="112" t="s">
        <v>1032</v>
      </c>
      <c r="G2" s="212" t="s">
        <v>1331</v>
      </c>
      <c r="H2" s="81" t="s">
        <v>676</v>
      </c>
      <c r="I2" s="80">
        <v>1</v>
      </c>
      <c r="J2" s="81">
        <v>6</v>
      </c>
      <c r="K2" s="82">
        <v>32500</v>
      </c>
      <c r="L2" s="83" t="s">
        <v>817</v>
      </c>
      <c r="M2" s="82">
        <v>2500</v>
      </c>
      <c r="N2" s="80"/>
      <c r="O2" s="80"/>
      <c r="P2" s="80" t="s">
        <v>619</v>
      </c>
      <c r="Q2" s="80">
        <v>50002266</v>
      </c>
      <c r="R2" s="77" t="str">
        <f t="shared" ref="R2:R12" si="1">CONCATENATE(G2,"[",C2,"/",I2,"]")</f>
        <v>맥스웰 하우스 맥스 골드 2KG [672/1]</v>
      </c>
      <c r="S2" s="80" t="s">
        <v>602</v>
      </c>
      <c r="T2" s="80" t="s">
        <v>602</v>
      </c>
      <c r="U2" s="43"/>
      <c r="V2" s="471" t="s">
        <v>1340</v>
      </c>
      <c r="W2" s="475"/>
    </row>
    <row r="3" spans="1:23" x14ac:dyDescent="0.3">
      <c r="A3" s="42">
        <v>5</v>
      </c>
      <c r="B3" s="159">
        <v>2</v>
      </c>
      <c r="C3" s="349">
        <v>673</v>
      </c>
      <c r="D3" s="77" t="str">
        <f t="shared" si="0"/>
        <v>673.jpg</v>
      </c>
      <c r="E3" s="77" t="s">
        <v>1025</v>
      </c>
      <c r="F3" s="112" t="s">
        <v>1032</v>
      </c>
      <c r="G3" s="212" t="s">
        <v>1332</v>
      </c>
      <c r="H3" s="80" t="s">
        <v>677</v>
      </c>
      <c r="I3" s="80">
        <v>1</v>
      </c>
      <c r="J3" s="81">
        <v>8</v>
      </c>
      <c r="K3" s="82">
        <v>18600</v>
      </c>
      <c r="L3" s="83" t="s">
        <v>817</v>
      </c>
      <c r="M3" s="82">
        <v>2500</v>
      </c>
      <c r="N3" s="80"/>
      <c r="O3" s="80"/>
      <c r="P3" s="80" t="s">
        <v>619</v>
      </c>
      <c r="Q3" s="80">
        <v>50002266</v>
      </c>
      <c r="R3" s="77" t="str">
        <f t="shared" si="1"/>
        <v>맥스웰 하우스 아메리카노 1KG[673/1]</v>
      </c>
      <c r="S3" s="100" t="s">
        <v>602</v>
      </c>
      <c r="T3" s="100" t="s">
        <v>602</v>
      </c>
      <c r="U3" s="74" t="s">
        <v>576</v>
      </c>
      <c r="V3" s="471" t="s">
        <v>1341</v>
      </c>
      <c r="W3" s="303"/>
    </row>
    <row r="4" spans="1:23" x14ac:dyDescent="0.3">
      <c r="A4" s="42">
        <v>6</v>
      </c>
      <c r="B4" s="159">
        <v>3</v>
      </c>
      <c r="C4" s="349">
        <v>674</v>
      </c>
      <c r="D4" s="77" t="str">
        <f t="shared" si="0"/>
        <v>674.jpg</v>
      </c>
      <c r="E4" s="77" t="s">
        <v>1026</v>
      </c>
      <c r="F4" s="192" t="s">
        <v>1033</v>
      </c>
      <c r="G4" s="212" t="s">
        <v>1333</v>
      </c>
      <c r="H4" s="80" t="s">
        <v>677</v>
      </c>
      <c r="I4" s="80">
        <v>1</v>
      </c>
      <c r="J4" s="81">
        <v>8</v>
      </c>
      <c r="K4" s="82">
        <v>19000</v>
      </c>
      <c r="L4" s="83" t="s">
        <v>817</v>
      </c>
      <c r="M4" s="82">
        <v>2500</v>
      </c>
      <c r="N4" s="80"/>
      <c r="O4" s="80"/>
      <c r="P4" s="80" t="s">
        <v>619</v>
      </c>
      <c r="Q4" s="80">
        <v>50002266</v>
      </c>
      <c r="R4" s="77" t="str">
        <f t="shared" si="1"/>
        <v>맥스웰 하우스  콜롬비아 1KG[674/1]</v>
      </c>
      <c r="S4" s="100" t="s">
        <v>602</v>
      </c>
      <c r="T4" s="100" t="s">
        <v>602</v>
      </c>
      <c r="U4" s="74" t="s">
        <v>576</v>
      </c>
      <c r="V4" s="471" t="s">
        <v>1342</v>
      </c>
      <c r="W4" s="303"/>
    </row>
    <row r="5" spans="1:23" x14ac:dyDescent="0.3">
      <c r="A5" s="42">
        <v>7</v>
      </c>
      <c r="B5" s="159">
        <v>4</v>
      </c>
      <c r="C5" s="349">
        <v>675</v>
      </c>
      <c r="D5" s="77" t="str">
        <f t="shared" si="0"/>
        <v>675.jpg</v>
      </c>
      <c r="E5" s="77" t="s">
        <v>1027</v>
      </c>
      <c r="F5" s="192" t="s">
        <v>1033</v>
      </c>
      <c r="G5" s="212" t="s">
        <v>1334</v>
      </c>
      <c r="H5" s="80" t="s">
        <v>676</v>
      </c>
      <c r="I5" s="80">
        <v>1</v>
      </c>
      <c r="J5" s="81">
        <v>6</v>
      </c>
      <c r="K5" s="82">
        <v>30700</v>
      </c>
      <c r="L5" s="83" t="s">
        <v>817</v>
      </c>
      <c r="M5" s="82">
        <v>2500</v>
      </c>
      <c r="N5" s="80"/>
      <c r="O5" s="80"/>
      <c r="P5" s="80" t="s">
        <v>619</v>
      </c>
      <c r="Q5" s="80">
        <v>50002266</v>
      </c>
      <c r="R5" s="77" t="str">
        <f t="shared" si="1"/>
        <v>맥스웰 하우스 원두커피 오리지날 골드 2KG[675/1]</v>
      </c>
      <c r="S5" s="100" t="s">
        <v>602</v>
      </c>
      <c r="T5" s="100" t="s">
        <v>602</v>
      </c>
      <c r="U5" s="74" t="s">
        <v>576</v>
      </c>
      <c r="V5" s="471" t="s">
        <v>1343</v>
      </c>
      <c r="W5" s="303"/>
    </row>
    <row r="6" spans="1:23" x14ac:dyDescent="0.3">
      <c r="A6" s="42">
        <v>8</v>
      </c>
      <c r="B6" s="159">
        <v>5</v>
      </c>
      <c r="C6" s="349">
        <v>676</v>
      </c>
      <c r="D6" s="77" t="str">
        <f t="shared" si="0"/>
        <v>676.jpg</v>
      </c>
      <c r="E6" s="77" t="s">
        <v>1028</v>
      </c>
      <c r="F6" s="112" t="s">
        <v>1032</v>
      </c>
      <c r="G6" s="212" t="s">
        <v>1335</v>
      </c>
      <c r="H6" s="80" t="s">
        <v>677</v>
      </c>
      <c r="I6" s="80">
        <v>1</v>
      </c>
      <c r="J6" s="81">
        <v>8</v>
      </c>
      <c r="K6" s="82">
        <v>20500</v>
      </c>
      <c r="L6" s="83" t="s">
        <v>817</v>
      </c>
      <c r="M6" s="82">
        <v>2500</v>
      </c>
      <c r="N6" s="80"/>
      <c r="O6" s="80"/>
      <c r="P6" s="80" t="s">
        <v>619</v>
      </c>
      <c r="Q6" s="80">
        <v>50002266</v>
      </c>
      <c r="R6" s="77" t="str">
        <f t="shared" si="1"/>
        <v>맥스웰 하우스 에스프레소 1KG[676/1]</v>
      </c>
      <c r="S6" s="100" t="s">
        <v>602</v>
      </c>
      <c r="T6" s="100" t="s">
        <v>602</v>
      </c>
      <c r="U6" s="74" t="s">
        <v>576</v>
      </c>
      <c r="V6" s="471" t="s">
        <v>1344</v>
      </c>
      <c r="W6" s="303"/>
    </row>
    <row r="7" spans="1:23" x14ac:dyDescent="0.3">
      <c r="A7" s="42">
        <v>1</v>
      </c>
      <c r="B7" s="159">
        <v>6</v>
      </c>
      <c r="C7" s="349">
        <v>677</v>
      </c>
      <c r="D7" s="77" t="str">
        <f t="shared" si="0"/>
        <v>677.jpg</v>
      </c>
      <c r="E7" s="77" t="s">
        <v>1021</v>
      </c>
      <c r="F7" s="112" t="s">
        <v>1032</v>
      </c>
      <c r="G7" s="122" t="s">
        <v>1336</v>
      </c>
      <c r="H7" s="125" t="s">
        <v>1348</v>
      </c>
      <c r="I7" s="80">
        <v>1</v>
      </c>
      <c r="J7" s="81">
        <v>10</v>
      </c>
      <c r="K7" s="82">
        <v>3500</v>
      </c>
      <c r="L7" s="83" t="s">
        <v>817</v>
      </c>
      <c r="M7" s="82">
        <v>2500</v>
      </c>
      <c r="N7" s="80"/>
      <c r="O7" s="80"/>
      <c r="P7" s="80" t="s">
        <v>619</v>
      </c>
      <c r="Q7" s="80">
        <v>50002266</v>
      </c>
      <c r="R7" s="77" t="str">
        <f t="shared" si="1"/>
        <v>맥심 원두 분쇄커피 No.7 과테말라 블렌드 드립백 5T[677/1]</v>
      </c>
      <c r="S7" s="81" t="s">
        <v>602</v>
      </c>
      <c r="T7" s="81" t="s">
        <v>602</v>
      </c>
      <c r="U7" s="43"/>
      <c r="V7" s="471" t="s">
        <v>1345</v>
      </c>
      <c r="W7" s="303"/>
    </row>
    <row r="8" spans="1:23" x14ac:dyDescent="0.3">
      <c r="A8" s="42">
        <v>2</v>
      </c>
      <c r="B8" s="159">
        <v>7</v>
      </c>
      <c r="C8" s="349">
        <v>678</v>
      </c>
      <c r="D8" s="77" t="str">
        <f t="shared" si="0"/>
        <v>678.jpg</v>
      </c>
      <c r="E8" s="77" t="s">
        <v>1022</v>
      </c>
      <c r="F8" s="112" t="s">
        <v>1032</v>
      </c>
      <c r="G8" s="122" t="s">
        <v>1337</v>
      </c>
      <c r="H8" s="125" t="s">
        <v>1348</v>
      </c>
      <c r="I8" s="80">
        <v>1</v>
      </c>
      <c r="J8" s="81">
        <v>10</v>
      </c>
      <c r="K8" s="82">
        <v>3500</v>
      </c>
      <c r="L8" s="83" t="s">
        <v>817</v>
      </c>
      <c r="M8" s="82">
        <v>2500</v>
      </c>
      <c r="N8" s="80"/>
      <c r="O8" s="80"/>
      <c r="P8" s="80" t="s">
        <v>619</v>
      </c>
      <c r="Q8" s="80">
        <v>50002266</v>
      </c>
      <c r="R8" s="77" t="str">
        <f t="shared" si="1"/>
        <v>맥심 원두 분쇄커피 No.5 코스타리카 블렌드 드립백 5T[678/1]</v>
      </c>
      <c r="S8" s="81" t="s">
        <v>602</v>
      </c>
      <c r="T8" s="81" t="s">
        <v>602</v>
      </c>
      <c r="U8" s="43"/>
      <c r="V8" s="471" t="s">
        <v>1345</v>
      </c>
      <c r="W8" s="303"/>
    </row>
    <row r="9" spans="1:23" x14ac:dyDescent="0.3">
      <c r="A9" s="42">
        <v>3</v>
      </c>
      <c r="B9" s="159">
        <v>8</v>
      </c>
      <c r="C9" s="349">
        <v>679</v>
      </c>
      <c r="D9" s="77" t="str">
        <f t="shared" si="0"/>
        <v>679.jpg</v>
      </c>
      <c r="E9" s="77" t="s">
        <v>1023</v>
      </c>
      <c r="F9" s="112" t="s">
        <v>1032</v>
      </c>
      <c r="G9" s="212" t="s">
        <v>1338</v>
      </c>
      <c r="H9" s="125" t="s">
        <v>1348</v>
      </c>
      <c r="I9" s="80">
        <v>1</v>
      </c>
      <c r="J9" s="81">
        <v>10</v>
      </c>
      <c r="K9" s="82">
        <v>3500</v>
      </c>
      <c r="L9" s="83" t="s">
        <v>817</v>
      </c>
      <c r="M9" s="82">
        <v>2500</v>
      </c>
      <c r="N9" s="80"/>
      <c r="O9" s="80"/>
      <c r="P9" s="80" t="s">
        <v>619</v>
      </c>
      <c r="Q9" s="80">
        <v>50002266</v>
      </c>
      <c r="R9" s="77" t="str">
        <f t="shared" si="1"/>
        <v>맥심 원두 분쇄커피 No.3 에티오피아 블렌드 드립백 5T[679/1]</v>
      </c>
      <c r="S9" s="81" t="s">
        <v>602</v>
      </c>
      <c r="T9" s="81" t="s">
        <v>602</v>
      </c>
      <c r="U9" s="43"/>
      <c r="V9" s="471" t="s">
        <v>1346</v>
      </c>
      <c r="W9" s="303"/>
    </row>
    <row r="10" spans="1:23" x14ac:dyDescent="0.3">
      <c r="A10" s="42">
        <v>9</v>
      </c>
      <c r="B10" s="159">
        <v>9</v>
      </c>
      <c r="C10" s="76" t="s">
        <v>388</v>
      </c>
      <c r="D10" s="77" t="str">
        <f t="shared" si="0"/>
        <v>8033.jpg</v>
      </c>
      <c r="E10" s="77" t="s">
        <v>1029</v>
      </c>
      <c r="F10" s="192" t="s">
        <v>1033</v>
      </c>
      <c r="G10" s="469" t="s">
        <v>1339</v>
      </c>
      <c r="H10" s="78" t="s">
        <v>875</v>
      </c>
      <c r="I10" s="80">
        <v>1</v>
      </c>
      <c r="J10" s="103">
        <v>60</v>
      </c>
      <c r="K10" s="82">
        <v>2700</v>
      </c>
      <c r="L10" s="83" t="s">
        <v>817</v>
      </c>
      <c r="M10" s="82">
        <v>2500</v>
      </c>
      <c r="N10" s="80"/>
      <c r="O10" s="80"/>
      <c r="P10" s="80" t="s">
        <v>619</v>
      </c>
      <c r="Q10" s="80">
        <v>50002266</v>
      </c>
      <c r="R10" s="77" t="str">
        <f t="shared" si="1"/>
        <v>금장(헤즐넛)200g*60[8033/1]</v>
      </c>
      <c r="S10" s="100" t="s">
        <v>1034</v>
      </c>
      <c r="T10" s="100" t="s">
        <v>871</v>
      </c>
      <c r="U10" s="74" t="s">
        <v>876</v>
      </c>
      <c r="V10" s="303"/>
      <c r="W10" s="303"/>
    </row>
    <row r="11" spans="1:23" x14ac:dyDescent="0.3">
      <c r="A11" s="42">
        <v>10</v>
      </c>
      <c r="B11" s="159">
        <v>10</v>
      </c>
      <c r="C11" s="76" t="s">
        <v>389</v>
      </c>
      <c r="D11" s="77" t="str">
        <f t="shared" si="0"/>
        <v>8772.jpg</v>
      </c>
      <c r="E11" s="77" t="s">
        <v>1030</v>
      </c>
      <c r="F11" s="192" t="s">
        <v>1033</v>
      </c>
      <c r="G11" s="472" t="s">
        <v>1036</v>
      </c>
      <c r="H11" s="78" t="s">
        <v>678</v>
      </c>
      <c r="I11" s="80">
        <v>40</v>
      </c>
      <c r="J11" s="103">
        <v>150</v>
      </c>
      <c r="K11" s="82">
        <v>1000</v>
      </c>
      <c r="L11" s="83" t="s">
        <v>817</v>
      </c>
      <c r="M11" s="82">
        <v>2500</v>
      </c>
      <c r="N11" s="80"/>
      <c r="O11" s="80"/>
      <c r="P11" s="80" t="s">
        <v>620</v>
      </c>
      <c r="Q11" s="80">
        <v>50004797</v>
      </c>
      <c r="R11" s="77" t="str">
        <f t="shared" si="1"/>
        <v>수입여과지3-4인용40*150[8772/40]</v>
      </c>
      <c r="S11" s="100" t="s">
        <v>1035</v>
      </c>
      <c r="T11" s="100" t="s">
        <v>1349</v>
      </c>
      <c r="U11" s="74" t="s">
        <v>876</v>
      </c>
      <c r="V11" s="471" t="s">
        <v>1347</v>
      </c>
      <c r="W11" s="471" t="s">
        <v>1378</v>
      </c>
    </row>
    <row r="12" spans="1:23" ht="17.25" thickBot="1" x14ac:dyDescent="0.35">
      <c r="A12" s="89">
        <v>11</v>
      </c>
      <c r="B12" s="159">
        <v>11</v>
      </c>
      <c r="C12" s="101" t="s">
        <v>390</v>
      </c>
      <c r="D12" s="90" t="str">
        <f t="shared" si="0"/>
        <v>8773.jpg</v>
      </c>
      <c r="E12" s="77" t="s">
        <v>1031</v>
      </c>
      <c r="F12" s="192" t="s">
        <v>1033</v>
      </c>
      <c r="G12" s="470" t="s">
        <v>874</v>
      </c>
      <c r="H12" s="102" t="s">
        <v>679</v>
      </c>
      <c r="I12" s="91">
        <v>40</v>
      </c>
      <c r="J12" s="104">
        <v>120</v>
      </c>
      <c r="K12" s="92">
        <v>1200</v>
      </c>
      <c r="L12" s="99" t="s">
        <v>817</v>
      </c>
      <c r="M12" s="92">
        <v>2500</v>
      </c>
      <c r="N12" s="91"/>
      <c r="O12" s="91"/>
      <c r="P12" s="91" t="s">
        <v>620</v>
      </c>
      <c r="Q12" s="91">
        <v>50004797</v>
      </c>
      <c r="R12" s="90" t="str">
        <f t="shared" si="1"/>
        <v>수입여과지5-7인용40*120[8773/40]</v>
      </c>
      <c r="S12" s="360" t="s">
        <v>872</v>
      </c>
      <c r="T12" s="360" t="s">
        <v>873</v>
      </c>
      <c r="U12" s="84" t="s">
        <v>876</v>
      </c>
      <c r="V12" s="304"/>
      <c r="W12" s="304"/>
    </row>
    <row r="14" spans="1:23" x14ac:dyDescent="0.3">
      <c r="G14" s="21" t="s">
        <v>675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37"/>
  <sheetViews>
    <sheetView topLeftCell="B1" zoomScale="85" zoomScaleNormal="85" workbookViewId="0">
      <selection activeCell="F20" sqref="F20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4" width="9" style="16"/>
    <col min="5" max="5" width="13.5" style="16" bestFit="1" customWidth="1"/>
    <col min="6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bestFit="1" customWidth="1"/>
    <col min="23" max="16384" width="9" style="16"/>
  </cols>
  <sheetData>
    <row r="1" spans="1:22" s="2" customFormat="1" ht="33.75" thickBot="1" x14ac:dyDescent="0.35">
      <c r="A1" s="114" t="s">
        <v>599</v>
      </c>
      <c r="B1" s="46" t="s">
        <v>1066</v>
      </c>
      <c r="C1" s="45" t="s">
        <v>634</v>
      </c>
      <c r="D1" s="126" t="s">
        <v>813</v>
      </c>
      <c r="E1" s="126" t="s">
        <v>972</v>
      </c>
      <c r="F1" s="245" t="s">
        <v>958</v>
      </c>
      <c r="G1" s="46" t="s">
        <v>94</v>
      </c>
      <c r="H1" s="46" t="s">
        <v>95</v>
      </c>
      <c r="I1" s="47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508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8" t="s">
        <v>854</v>
      </c>
      <c r="V1" s="340" t="s">
        <v>1020</v>
      </c>
    </row>
    <row r="2" spans="1:22" x14ac:dyDescent="0.3">
      <c r="A2" s="161">
        <v>6</v>
      </c>
      <c r="B2" s="114">
        <v>1</v>
      </c>
      <c r="C2" s="487">
        <v>56</v>
      </c>
      <c r="D2" s="26" t="str">
        <f t="shared" ref="D2:D23" si="0">CONCATENATE(C2,".jpg")</f>
        <v>56.jpg</v>
      </c>
      <c r="E2" s="26" t="s">
        <v>1047</v>
      </c>
      <c r="F2" s="39" t="s">
        <v>1063</v>
      </c>
      <c r="G2" s="70" t="s">
        <v>393</v>
      </c>
      <c r="H2" s="265" t="s">
        <v>683</v>
      </c>
      <c r="I2" s="27">
        <v>1</v>
      </c>
      <c r="J2" s="70">
        <v>10</v>
      </c>
      <c r="K2" s="73">
        <v>6100</v>
      </c>
      <c r="L2" s="66" t="s">
        <v>817</v>
      </c>
      <c r="M2" s="73">
        <v>2500</v>
      </c>
      <c r="N2" s="265"/>
      <c r="O2" s="265"/>
      <c r="P2" s="265" t="s">
        <v>621</v>
      </c>
      <c r="Q2" s="265">
        <v>50002606</v>
      </c>
      <c r="R2" s="26" t="str">
        <f t="shared" ref="R2:R23" si="1">CONCATENATE(G2,"[",C2,"/",I2,"]")</f>
        <v>카푸치노 모카자판900g[56/1]</v>
      </c>
      <c r="S2" s="27" t="s">
        <v>602</v>
      </c>
      <c r="T2" s="27" t="s">
        <v>602</v>
      </c>
      <c r="U2" s="488" t="s">
        <v>1171</v>
      </c>
      <c r="V2" s="489"/>
    </row>
    <row r="3" spans="1:22" x14ac:dyDescent="0.3">
      <c r="A3" s="161">
        <v>7</v>
      </c>
      <c r="B3" s="138">
        <v>2</v>
      </c>
      <c r="C3" s="346">
        <v>77</v>
      </c>
      <c r="D3" s="112" t="str">
        <f t="shared" si="0"/>
        <v>77.jpg</v>
      </c>
      <c r="E3" s="112" t="s">
        <v>1048</v>
      </c>
      <c r="F3" s="385" t="s">
        <v>1361</v>
      </c>
      <c r="G3" s="119" t="s">
        <v>1065</v>
      </c>
      <c r="H3" s="271" t="s">
        <v>683</v>
      </c>
      <c r="I3" s="122">
        <v>1</v>
      </c>
      <c r="J3" s="119">
        <v>10</v>
      </c>
      <c r="K3" s="121">
        <v>5100</v>
      </c>
      <c r="L3" s="143" t="s">
        <v>817</v>
      </c>
      <c r="M3" s="121">
        <v>2500</v>
      </c>
      <c r="N3" s="271"/>
      <c r="O3" s="271"/>
      <c r="P3" s="271" t="s">
        <v>623</v>
      </c>
      <c r="Q3" s="271">
        <v>50002267</v>
      </c>
      <c r="R3" s="112" t="str">
        <f t="shared" si="1"/>
        <v>핫초코1kg[77/1]</v>
      </c>
      <c r="S3" s="122" t="s">
        <v>602</v>
      </c>
      <c r="T3" s="122" t="s">
        <v>602</v>
      </c>
      <c r="U3" s="480" t="s">
        <v>1171</v>
      </c>
      <c r="V3" s="478"/>
    </row>
    <row r="4" spans="1:22" x14ac:dyDescent="0.3">
      <c r="A4" s="161">
        <v>11</v>
      </c>
      <c r="B4" s="138">
        <v>3</v>
      </c>
      <c r="C4" s="346">
        <v>245</v>
      </c>
      <c r="D4" s="112" t="str">
        <f t="shared" si="0"/>
        <v>245.jpg</v>
      </c>
      <c r="E4" s="112" t="s">
        <v>1052</v>
      </c>
      <c r="F4" s="116" t="s">
        <v>1063</v>
      </c>
      <c r="G4" s="119" t="s">
        <v>624</v>
      </c>
      <c r="H4" s="271" t="s">
        <v>684</v>
      </c>
      <c r="I4" s="122">
        <v>1</v>
      </c>
      <c r="J4" s="119">
        <v>9</v>
      </c>
      <c r="K4" s="121">
        <v>5300</v>
      </c>
      <c r="L4" s="143" t="s">
        <v>817</v>
      </c>
      <c r="M4" s="121">
        <v>2500</v>
      </c>
      <c r="N4" s="271"/>
      <c r="O4" s="271"/>
      <c r="P4" s="271" t="s">
        <v>625</v>
      </c>
      <c r="Q4" s="271">
        <v>50002607</v>
      </c>
      <c r="R4" s="112" t="str">
        <f t="shared" si="1"/>
        <v>업소용 프리마 1.6kg[245/1]</v>
      </c>
      <c r="S4" s="122" t="s">
        <v>602</v>
      </c>
      <c r="T4" s="122" t="s">
        <v>602</v>
      </c>
      <c r="U4" s="480" t="s">
        <v>1171</v>
      </c>
      <c r="V4" s="478"/>
    </row>
    <row r="5" spans="1:22" x14ac:dyDescent="0.3">
      <c r="A5" s="161">
        <v>12</v>
      </c>
      <c r="B5" s="138">
        <v>4</v>
      </c>
      <c r="C5" s="346">
        <v>246</v>
      </c>
      <c r="D5" s="112" t="str">
        <f t="shared" si="0"/>
        <v>246.jpg</v>
      </c>
      <c r="E5" s="112" t="s">
        <v>1053</v>
      </c>
      <c r="F5" s="116" t="s">
        <v>1063</v>
      </c>
      <c r="G5" s="119" t="s">
        <v>394</v>
      </c>
      <c r="H5" s="271" t="s">
        <v>682</v>
      </c>
      <c r="I5" s="122">
        <v>1</v>
      </c>
      <c r="J5" s="119">
        <v>12</v>
      </c>
      <c r="K5" s="121">
        <v>3400</v>
      </c>
      <c r="L5" s="143" t="s">
        <v>817</v>
      </c>
      <c r="M5" s="121">
        <v>2500</v>
      </c>
      <c r="N5" s="271"/>
      <c r="O5" s="271"/>
      <c r="P5" s="271" t="s">
        <v>625</v>
      </c>
      <c r="Q5" s="271">
        <v>50002607</v>
      </c>
      <c r="R5" s="112" t="str">
        <f t="shared" si="1"/>
        <v>자판기용 프리마 1kg[246/1]</v>
      </c>
      <c r="S5" s="122" t="s">
        <v>602</v>
      </c>
      <c r="T5" s="122" t="s">
        <v>602</v>
      </c>
      <c r="U5" s="480" t="s">
        <v>1190</v>
      </c>
      <c r="V5" s="478"/>
    </row>
    <row r="6" spans="1:22" x14ac:dyDescent="0.3">
      <c r="A6" s="161">
        <v>1</v>
      </c>
      <c r="B6" s="138">
        <v>5</v>
      </c>
      <c r="C6" s="348">
        <v>502</v>
      </c>
      <c r="D6" s="112" t="str">
        <f t="shared" si="0"/>
        <v>502.jpg</v>
      </c>
      <c r="E6" s="112" t="s">
        <v>1042</v>
      </c>
      <c r="F6" s="116" t="s">
        <v>1063</v>
      </c>
      <c r="G6" s="119" t="s">
        <v>1038</v>
      </c>
      <c r="H6" s="271" t="s">
        <v>681</v>
      </c>
      <c r="I6" s="122">
        <v>1</v>
      </c>
      <c r="J6" s="119">
        <v>12</v>
      </c>
      <c r="K6" s="121">
        <v>3900</v>
      </c>
      <c r="L6" s="143" t="s">
        <v>817</v>
      </c>
      <c r="M6" s="121">
        <v>2500</v>
      </c>
      <c r="N6" s="271"/>
      <c r="O6" s="271"/>
      <c r="P6" s="271" t="s">
        <v>621</v>
      </c>
      <c r="Q6" s="271">
        <v>50002606</v>
      </c>
      <c r="R6" s="112" t="str">
        <f t="shared" si="1"/>
        <v>맥스웰하우스 커피믹스 마일드 900g [502/1]</v>
      </c>
      <c r="S6" s="122" t="s">
        <v>602</v>
      </c>
      <c r="T6" s="122" t="s">
        <v>602</v>
      </c>
      <c r="U6" s="480" t="s">
        <v>1190</v>
      </c>
      <c r="V6" s="477" t="s">
        <v>1041</v>
      </c>
    </row>
    <row r="7" spans="1:22" x14ac:dyDescent="0.3">
      <c r="A7" s="161">
        <v>4</v>
      </c>
      <c r="B7" s="138">
        <v>6</v>
      </c>
      <c r="C7" s="348">
        <v>503</v>
      </c>
      <c r="D7" s="112" t="str">
        <f t="shared" si="0"/>
        <v>503.jpg</v>
      </c>
      <c r="E7" s="112" t="s">
        <v>1045</v>
      </c>
      <c r="F7" s="385" t="s">
        <v>1361</v>
      </c>
      <c r="G7" s="119" t="s">
        <v>1360</v>
      </c>
      <c r="H7" s="271" t="s">
        <v>682</v>
      </c>
      <c r="I7" s="122">
        <v>1</v>
      </c>
      <c r="J7" s="119">
        <v>12</v>
      </c>
      <c r="K7" s="121">
        <v>3700</v>
      </c>
      <c r="L7" s="143" t="s">
        <v>817</v>
      </c>
      <c r="M7" s="121">
        <v>2500</v>
      </c>
      <c r="N7" s="271"/>
      <c r="O7" s="271"/>
      <c r="P7" s="271" t="s">
        <v>621</v>
      </c>
      <c r="Q7" s="271">
        <v>50002606</v>
      </c>
      <c r="R7" s="112" t="str">
        <f t="shared" si="1"/>
        <v>맥스웰하우스 커피믹스 마일드 아로마900g [503/1]</v>
      </c>
      <c r="S7" s="122" t="s">
        <v>602</v>
      </c>
      <c r="T7" s="122" t="s">
        <v>602</v>
      </c>
      <c r="U7" s="480" t="s">
        <v>1190</v>
      </c>
      <c r="V7" s="342" t="s">
        <v>1351</v>
      </c>
    </row>
    <row r="8" spans="1:22" x14ac:dyDescent="0.3">
      <c r="A8" s="161">
        <v>3</v>
      </c>
      <c r="B8" s="138">
        <v>7</v>
      </c>
      <c r="C8" s="348">
        <v>504</v>
      </c>
      <c r="D8" s="112" t="str">
        <f t="shared" si="0"/>
        <v>504.jpg</v>
      </c>
      <c r="E8" s="112" t="s">
        <v>1044</v>
      </c>
      <c r="F8" s="116" t="s">
        <v>1063</v>
      </c>
      <c r="G8" s="119" t="s">
        <v>1040</v>
      </c>
      <c r="H8" s="271" t="s">
        <v>682</v>
      </c>
      <c r="I8" s="122">
        <v>1</v>
      </c>
      <c r="J8" s="119">
        <v>12</v>
      </c>
      <c r="K8" s="121">
        <v>4500</v>
      </c>
      <c r="L8" s="143" t="s">
        <v>817</v>
      </c>
      <c r="M8" s="121">
        <v>2500</v>
      </c>
      <c r="N8" s="271"/>
      <c r="O8" s="271"/>
      <c r="P8" s="271" t="s">
        <v>621</v>
      </c>
      <c r="Q8" s="271">
        <v>50002606</v>
      </c>
      <c r="R8" s="112" t="str">
        <f t="shared" si="1"/>
        <v>맥스웰하우스 커피믹스 헤이즐넛향 900g [504/1]</v>
      </c>
      <c r="S8" s="122" t="s">
        <v>602</v>
      </c>
      <c r="T8" s="122" t="s">
        <v>602</v>
      </c>
      <c r="U8" s="480" t="s">
        <v>1190</v>
      </c>
      <c r="V8" s="342" t="s">
        <v>1041</v>
      </c>
    </row>
    <row r="9" spans="1:22" x14ac:dyDescent="0.3">
      <c r="A9" s="161">
        <v>8</v>
      </c>
      <c r="B9" s="138">
        <v>8</v>
      </c>
      <c r="C9" s="346">
        <v>505</v>
      </c>
      <c r="D9" s="112" t="str">
        <f t="shared" si="0"/>
        <v>505.jpg</v>
      </c>
      <c r="E9" s="112" t="s">
        <v>1049</v>
      </c>
      <c r="F9" s="116" t="s">
        <v>1063</v>
      </c>
      <c r="G9" s="119" t="s">
        <v>391</v>
      </c>
      <c r="H9" s="271" t="s">
        <v>682</v>
      </c>
      <c r="I9" s="122">
        <v>1</v>
      </c>
      <c r="J9" s="119">
        <v>12</v>
      </c>
      <c r="K9" s="121">
        <v>14800</v>
      </c>
      <c r="L9" s="143" t="s">
        <v>817</v>
      </c>
      <c r="M9" s="121">
        <v>2500</v>
      </c>
      <c r="N9" s="271"/>
      <c r="O9" s="271"/>
      <c r="P9" s="271" t="s">
        <v>621</v>
      </c>
      <c r="Q9" s="271">
        <v>50002606</v>
      </c>
      <c r="R9" s="112" t="str">
        <f t="shared" si="1"/>
        <v>맥심 오리지날 500g[505/1]</v>
      </c>
      <c r="S9" s="122" t="s">
        <v>602</v>
      </c>
      <c r="T9" s="122" t="s">
        <v>602</v>
      </c>
      <c r="U9" s="480" t="s">
        <v>1190</v>
      </c>
      <c r="V9" s="342"/>
    </row>
    <row r="10" spans="1:22" x14ac:dyDescent="0.3">
      <c r="A10" s="161">
        <v>2</v>
      </c>
      <c r="B10" s="138">
        <v>9</v>
      </c>
      <c r="C10" s="348">
        <v>509</v>
      </c>
      <c r="D10" s="112" t="str">
        <f t="shared" si="0"/>
        <v>509.jpg</v>
      </c>
      <c r="E10" s="112" t="s">
        <v>1043</v>
      </c>
      <c r="F10" s="116" t="s">
        <v>1063</v>
      </c>
      <c r="G10" s="119" t="s">
        <v>1039</v>
      </c>
      <c r="H10" s="271" t="s">
        <v>682</v>
      </c>
      <c r="I10" s="122">
        <v>1</v>
      </c>
      <c r="J10" s="119">
        <v>12</v>
      </c>
      <c r="K10" s="121">
        <v>4300</v>
      </c>
      <c r="L10" s="143" t="s">
        <v>817</v>
      </c>
      <c r="M10" s="121">
        <v>2500</v>
      </c>
      <c r="N10" s="271"/>
      <c r="O10" s="271"/>
      <c r="P10" s="271" t="s">
        <v>621</v>
      </c>
      <c r="Q10" s="271">
        <v>50002606</v>
      </c>
      <c r="R10" s="112" t="str">
        <f t="shared" si="1"/>
        <v>맥스웰하우스 커피믹스 오리지널 900g [509/1]</v>
      </c>
      <c r="S10" s="122" t="s">
        <v>602</v>
      </c>
      <c r="T10" s="122" t="s">
        <v>602</v>
      </c>
      <c r="U10" s="480" t="s">
        <v>1190</v>
      </c>
      <c r="V10" s="342" t="s">
        <v>1041</v>
      </c>
    </row>
    <row r="11" spans="1:22" x14ac:dyDescent="0.3">
      <c r="A11" s="161">
        <v>9</v>
      </c>
      <c r="B11" s="138">
        <v>10</v>
      </c>
      <c r="C11" s="346">
        <v>515</v>
      </c>
      <c r="D11" s="112" t="str">
        <f t="shared" si="0"/>
        <v>515.jpg</v>
      </c>
      <c r="E11" s="112" t="s">
        <v>1050</v>
      </c>
      <c r="F11" s="116" t="s">
        <v>1063</v>
      </c>
      <c r="G11" s="119" t="s">
        <v>392</v>
      </c>
      <c r="H11" s="271" t="s">
        <v>682</v>
      </c>
      <c r="I11" s="122">
        <v>1</v>
      </c>
      <c r="J11" s="119">
        <v>12</v>
      </c>
      <c r="K11" s="121">
        <v>14800</v>
      </c>
      <c r="L11" s="143" t="s">
        <v>817</v>
      </c>
      <c r="M11" s="121">
        <v>2500</v>
      </c>
      <c r="N11" s="271"/>
      <c r="O11" s="271"/>
      <c r="P11" s="271" t="s">
        <v>621</v>
      </c>
      <c r="Q11" s="271">
        <v>50002606</v>
      </c>
      <c r="R11" s="112" t="str">
        <f t="shared" si="1"/>
        <v>맥심 모카골드 500g[515/1]</v>
      </c>
      <c r="S11" s="122" t="s">
        <v>602</v>
      </c>
      <c r="T11" s="122" t="s">
        <v>602</v>
      </c>
      <c r="U11" s="480" t="s">
        <v>1190</v>
      </c>
      <c r="V11" s="342"/>
    </row>
    <row r="12" spans="1:22" x14ac:dyDescent="0.3">
      <c r="A12" s="161">
        <v>5</v>
      </c>
      <c r="B12" s="138">
        <v>11</v>
      </c>
      <c r="C12" s="348">
        <v>557</v>
      </c>
      <c r="D12" s="112" t="str">
        <f t="shared" si="0"/>
        <v>557.jpg</v>
      </c>
      <c r="E12" s="112" t="s">
        <v>1046</v>
      </c>
      <c r="F12" s="385" t="s">
        <v>1361</v>
      </c>
      <c r="G12" s="119" t="s">
        <v>1064</v>
      </c>
      <c r="H12" s="271" t="s">
        <v>682</v>
      </c>
      <c r="I12" s="122">
        <v>1</v>
      </c>
      <c r="J12" s="119">
        <v>12</v>
      </c>
      <c r="K12" s="154">
        <v>7500</v>
      </c>
      <c r="L12" s="143" t="s">
        <v>817</v>
      </c>
      <c r="M12" s="121">
        <v>2500</v>
      </c>
      <c r="N12" s="271"/>
      <c r="O12" s="271"/>
      <c r="P12" s="271" t="s">
        <v>621</v>
      </c>
      <c r="Q12" s="271">
        <v>50002606</v>
      </c>
      <c r="R12" s="112" t="str">
        <f t="shared" si="1"/>
        <v>맥심 모카골드 커피믹스 1kg[557/1]</v>
      </c>
      <c r="S12" s="122" t="s">
        <v>602</v>
      </c>
      <c r="T12" s="122" t="s">
        <v>602</v>
      </c>
      <c r="U12" s="480" t="s">
        <v>1190</v>
      </c>
      <c r="V12" s="342" t="s">
        <v>1041</v>
      </c>
    </row>
    <row r="13" spans="1:22" ht="17.25" thickBot="1" x14ac:dyDescent="0.35">
      <c r="A13" s="486">
        <v>10</v>
      </c>
      <c r="B13" s="107">
        <v>12</v>
      </c>
      <c r="C13" s="490">
        <v>558</v>
      </c>
      <c r="D13" s="108" t="str">
        <f t="shared" si="0"/>
        <v>558.jpg</v>
      </c>
      <c r="E13" s="108" t="s">
        <v>1051</v>
      </c>
      <c r="F13" s="183" t="s">
        <v>1063</v>
      </c>
      <c r="G13" s="184" t="s">
        <v>622</v>
      </c>
      <c r="H13" s="290" t="s">
        <v>682</v>
      </c>
      <c r="I13" s="110">
        <v>1</v>
      </c>
      <c r="J13" s="184">
        <v>12</v>
      </c>
      <c r="K13" s="109">
        <v>7400</v>
      </c>
      <c r="L13" s="149" t="s">
        <v>817</v>
      </c>
      <c r="M13" s="109">
        <v>2500</v>
      </c>
      <c r="N13" s="290"/>
      <c r="O13" s="290"/>
      <c r="P13" s="290" t="s">
        <v>621</v>
      </c>
      <c r="Q13" s="290">
        <v>50002606</v>
      </c>
      <c r="R13" s="108" t="str">
        <f t="shared" si="1"/>
        <v>맥스웰화인 500g[558/1]</v>
      </c>
      <c r="S13" s="110" t="s">
        <v>602</v>
      </c>
      <c r="T13" s="110" t="s">
        <v>602</v>
      </c>
      <c r="U13" s="491" t="s">
        <v>1190</v>
      </c>
      <c r="V13" s="440"/>
    </row>
    <row r="14" spans="1:22" x14ac:dyDescent="0.3">
      <c r="A14" s="481">
        <v>13</v>
      </c>
      <c r="B14" s="114">
        <v>13</v>
      </c>
      <c r="C14" s="350">
        <v>8688</v>
      </c>
      <c r="D14" s="26" t="str">
        <f t="shared" si="0"/>
        <v>8688.jpg</v>
      </c>
      <c r="E14" s="26" t="s">
        <v>1054</v>
      </c>
      <c r="F14" s="39" t="s">
        <v>1063</v>
      </c>
      <c r="G14" s="484" t="s">
        <v>1352</v>
      </c>
      <c r="H14" s="265" t="s">
        <v>682</v>
      </c>
      <c r="I14" s="27">
        <v>1</v>
      </c>
      <c r="J14" s="70">
        <v>12</v>
      </c>
      <c r="K14" s="73">
        <v>2950</v>
      </c>
      <c r="L14" s="66" t="s">
        <v>817</v>
      </c>
      <c r="M14" s="73">
        <v>2500</v>
      </c>
      <c r="N14" s="70"/>
      <c r="O14" s="265"/>
      <c r="P14" s="265" t="s">
        <v>626</v>
      </c>
      <c r="Q14" s="265">
        <v>50002596</v>
      </c>
      <c r="R14" s="26" t="str">
        <f t="shared" si="1"/>
        <v>율무자판1000g(유안)[8688/1]</v>
      </c>
      <c r="S14" s="265" t="s">
        <v>627</v>
      </c>
      <c r="T14" s="265" t="s">
        <v>627</v>
      </c>
      <c r="U14" s="131"/>
      <c r="V14" s="479" t="s">
        <v>1358</v>
      </c>
    </row>
    <row r="15" spans="1:22" x14ac:dyDescent="0.3">
      <c r="A15" s="161">
        <v>14</v>
      </c>
      <c r="B15" s="138">
        <v>14</v>
      </c>
      <c r="C15" s="351">
        <v>8717</v>
      </c>
      <c r="D15" s="112" t="str">
        <f t="shared" si="0"/>
        <v>8717.jpg</v>
      </c>
      <c r="E15" s="112" t="s">
        <v>1055</v>
      </c>
      <c r="F15" s="116" t="s">
        <v>1063</v>
      </c>
      <c r="G15" s="307" t="s">
        <v>395</v>
      </c>
      <c r="H15" s="271" t="s">
        <v>682</v>
      </c>
      <c r="I15" s="122">
        <v>1</v>
      </c>
      <c r="J15" s="119">
        <v>12</v>
      </c>
      <c r="K15" s="121">
        <v>2800</v>
      </c>
      <c r="L15" s="143" t="s">
        <v>817</v>
      </c>
      <c r="M15" s="121">
        <v>2500</v>
      </c>
      <c r="N15" s="119"/>
      <c r="O15" s="271"/>
      <c r="P15" s="271" t="s">
        <v>623</v>
      </c>
      <c r="Q15" s="271">
        <v>50002267</v>
      </c>
      <c r="R15" s="112" t="str">
        <f t="shared" si="1"/>
        <v>코코아자판900g(유안)[8717/1]</v>
      </c>
      <c r="S15" s="271" t="s">
        <v>627</v>
      </c>
      <c r="T15" s="271" t="s">
        <v>627</v>
      </c>
      <c r="U15" s="181"/>
      <c r="V15" s="342"/>
    </row>
    <row r="16" spans="1:22" x14ac:dyDescent="0.3">
      <c r="A16" s="161">
        <v>15</v>
      </c>
      <c r="B16" s="138">
        <v>15</v>
      </c>
      <c r="C16" s="351">
        <v>8718</v>
      </c>
      <c r="D16" s="112" t="str">
        <f t="shared" si="0"/>
        <v>8718.jpg</v>
      </c>
      <c r="E16" s="112" t="s">
        <v>1056</v>
      </c>
      <c r="F16" s="116" t="s">
        <v>1063</v>
      </c>
      <c r="G16" s="476" t="s">
        <v>1353</v>
      </c>
      <c r="H16" s="271" t="s">
        <v>682</v>
      </c>
      <c r="I16" s="122">
        <v>1</v>
      </c>
      <c r="J16" s="119">
        <v>12</v>
      </c>
      <c r="K16" s="121">
        <v>3400</v>
      </c>
      <c r="L16" s="143" t="s">
        <v>817</v>
      </c>
      <c r="M16" s="121">
        <v>2500</v>
      </c>
      <c r="N16" s="119"/>
      <c r="O16" s="271"/>
      <c r="P16" s="271" t="s">
        <v>628</v>
      </c>
      <c r="Q16" s="271">
        <v>50002380</v>
      </c>
      <c r="R16" s="112" t="str">
        <f t="shared" si="1"/>
        <v>복숭아홍차자판900g(유안)[8718/1]</v>
      </c>
      <c r="S16" s="271" t="s">
        <v>627</v>
      </c>
      <c r="T16" s="271" t="s">
        <v>627</v>
      </c>
      <c r="U16" s="181"/>
      <c r="V16" s="342" t="s">
        <v>1359</v>
      </c>
    </row>
    <row r="17" spans="1:22" x14ac:dyDescent="0.3">
      <c r="A17" s="161">
        <v>16</v>
      </c>
      <c r="B17" s="138">
        <v>16</v>
      </c>
      <c r="C17" s="351">
        <v>8725</v>
      </c>
      <c r="D17" s="112" t="str">
        <f t="shared" si="0"/>
        <v>8725.jpg</v>
      </c>
      <c r="E17" s="112" t="s">
        <v>1057</v>
      </c>
      <c r="F17" s="116" t="s">
        <v>1063</v>
      </c>
      <c r="G17" s="468" t="s">
        <v>1354</v>
      </c>
      <c r="H17" s="271" t="s">
        <v>682</v>
      </c>
      <c r="I17" s="122">
        <v>1</v>
      </c>
      <c r="J17" s="119">
        <v>12</v>
      </c>
      <c r="K17" s="121">
        <v>3400</v>
      </c>
      <c r="L17" s="143" t="s">
        <v>817</v>
      </c>
      <c r="M17" s="121">
        <v>2500</v>
      </c>
      <c r="N17" s="119"/>
      <c r="O17" s="271"/>
      <c r="P17" s="272" t="s">
        <v>631</v>
      </c>
      <c r="Q17" s="272">
        <v>50002006</v>
      </c>
      <c r="R17" s="112" t="str">
        <f t="shared" si="1"/>
        <v>벤딩우유자판900g(유안)[8725/1]</v>
      </c>
      <c r="S17" s="271" t="s">
        <v>627</v>
      </c>
      <c r="T17" s="271" t="s">
        <v>627</v>
      </c>
      <c r="U17" s="480" t="s">
        <v>877</v>
      </c>
      <c r="V17" s="342" t="s">
        <v>1359</v>
      </c>
    </row>
    <row r="18" spans="1:22" x14ac:dyDescent="0.3">
      <c r="A18" s="482">
        <v>17</v>
      </c>
      <c r="B18" s="138">
        <v>17</v>
      </c>
      <c r="C18" s="362">
        <v>8725</v>
      </c>
      <c r="D18" s="151" t="str">
        <f t="shared" si="0"/>
        <v>8725.jpg</v>
      </c>
      <c r="E18" s="151" t="s">
        <v>1057</v>
      </c>
      <c r="F18" s="128" t="s">
        <v>1063</v>
      </c>
      <c r="G18" s="468" t="s">
        <v>1354</v>
      </c>
      <c r="H18" s="272" t="s">
        <v>681</v>
      </c>
      <c r="I18" s="119">
        <v>1</v>
      </c>
      <c r="J18" s="119">
        <v>12</v>
      </c>
      <c r="K18" s="154">
        <v>3400</v>
      </c>
      <c r="L18" s="327" t="s">
        <v>817</v>
      </c>
      <c r="M18" s="154">
        <v>2500</v>
      </c>
      <c r="N18" s="119"/>
      <c r="O18" s="272"/>
      <c r="P18" s="272" t="s">
        <v>618</v>
      </c>
      <c r="Q18" s="272">
        <v>50002384</v>
      </c>
      <c r="R18" s="151" t="str">
        <f t="shared" si="1"/>
        <v>벤딩우유자판900g(유안)[8725/1]</v>
      </c>
      <c r="S18" s="272" t="s">
        <v>627</v>
      </c>
      <c r="T18" s="272" t="s">
        <v>627</v>
      </c>
      <c r="U18" s="480" t="s">
        <v>877</v>
      </c>
      <c r="V18" s="342" t="s">
        <v>1359</v>
      </c>
    </row>
    <row r="19" spans="1:22" x14ac:dyDescent="0.3">
      <c r="A19" s="161">
        <v>18</v>
      </c>
      <c r="B19" s="138">
        <v>18</v>
      </c>
      <c r="C19" s="351">
        <v>8727</v>
      </c>
      <c r="D19" s="112" t="str">
        <f t="shared" si="0"/>
        <v>8727.jpg</v>
      </c>
      <c r="E19" s="112" t="s">
        <v>1058</v>
      </c>
      <c r="F19" s="116" t="s">
        <v>1063</v>
      </c>
      <c r="G19" s="307" t="s">
        <v>396</v>
      </c>
      <c r="H19" s="271" t="s">
        <v>682</v>
      </c>
      <c r="I19" s="122">
        <v>1</v>
      </c>
      <c r="J19" s="119">
        <v>12</v>
      </c>
      <c r="K19" s="121">
        <v>3400</v>
      </c>
      <c r="L19" s="143" t="s">
        <v>817</v>
      </c>
      <c r="M19" s="121">
        <v>2500</v>
      </c>
      <c r="N19" s="119"/>
      <c r="O19" s="271"/>
      <c r="P19" s="271" t="s">
        <v>629</v>
      </c>
      <c r="Q19" s="271">
        <v>50002595</v>
      </c>
      <c r="R19" s="112" t="str">
        <f t="shared" si="1"/>
        <v>유자차자판900g(유안)[8727/1]</v>
      </c>
      <c r="S19" s="271" t="s">
        <v>627</v>
      </c>
      <c r="T19" s="271" t="s">
        <v>627</v>
      </c>
      <c r="U19" s="181"/>
      <c r="V19" s="342"/>
    </row>
    <row r="20" spans="1:22" x14ac:dyDescent="0.3">
      <c r="A20" s="161">
        <v>19</v>
      </c>
      <c r="B20" s="138">
        <v>19</v>
      </c>
      <c r="C20" s="351">
        <v>8728</v>
      </c>
      <c r="D20" s="112" t="str">
        <f t="shared" si="0"/>
        <v>8728.jpg</v>
      </c>
      <c r="E20" s="112" t="s">
        <v>1059</v>
      </c>
      <c r="F20" s="385" t="s">
        <v>1361</v>
      </c>
      <c r="G20" s="476" t="s">
        <v>1355</v>
      </c>
      <c r="H20" s="271" t="s">
        <v>682</v>
      </c>
      <c r="I20" s="122">
        <v>1</v>
      </c>
      <c r="J20" s="119">
        <v>12</v>
      </c>
      <c r="K20" s="121">
        <v>3400</v>
      </c>
      <c r="L20" s="143" t="s">
        <v>817</v>
      </c>
      <c r="M20" s="121">
        <v>2500</v>
      </c>
      <c r="N20" s="119"/>
      <c r="O20" s="271"/>
      <c r="P20" s="271" t="s">
        <v>630</v>
      </c>
      <c r="Q20" s="271">
        <v>50002384</v>
      </c>
      <c r="R20" s="112" t="str">
        <f t="shared" si="1"/>
        <v>매실자판900g(유안)[8728/1]</v>
      </c>
      <c r="S20" s="271" t="s">
        <v>627</v>
      </c>
      <c r="T20" s="271" t="s">
        <v>627</v>
      </c>
      <c r="U20" s="181"/>
      <c r="V20" s="342" t="s">
        <v>1359</v>
      </c>
    </row>
    <row r="21" spans="1:22" x14ac:dyDescent="0.3">
      <c r="A21" s="161">
        <v>20</v>
      </c>
      <c r="B21" s="138">
        <v>20</v>
      </c>
      <c r="C21" s="351">
        <v>8729</v>
      </c>
      <c r="D21" s="112" t="str">
        <f t="shared" si="0"/>
        <v>8729.jpg</v>
      </c>
      <c r="E21" s="112" t="s">
        <v>1060</v>
      </c>
      <c r="F21" s="116" t="s">
        <v>1063</v>
      </c>
      <c r="G21" s="307" t="s">
        <v>397</v>
      </c>
      <c r="H21" s="271" t="s">
        <v>682</v>
      </c>
      <c r="I21" s="122">
        <v>1</v>
      </c>
      <c r="J21" s="119">
        <v>12</v>
      </c>
      <c r="K21" s="121">
        <v>3400</v>
      </c>
      <c r="L21" s="143" t="s">
        <v>817</v>
      </c>
      <c r="M21" s="121">
        <v>2500</v>
      </c>
      <c r="N21" s="119"/>
      <c r="O21" s="271"/>
      <c r="P21" s="271" t="s">
        <v>630</v>
      </c>
      <c r="Q21" s="271">
        <v>50002384</v>
      </c>
      <c r="R21" s="112" t="str">
        <f t="shared" si="1"/>
        <v>생강차자판(유안)900G[8729/1]</v>
      </c>
      <c r="S21" s="271" t="s">
        <v>627</v>
      </c>
      <c r="T21" s="271" t="s">
        <v>627</v>
      </c>
      <c r="U21" s="272"/>
      <c r="V21" s="342"/>
    </row>
    <row r="22" spans="1:22" x14ac:dyDescent="0.3">
      <c r="A22" s="161">
        <v>21</v>
      </c>
      <c r="B22" s="138">
        <v>21</v>
      </c>
      <c r="C22" s="351">
        <v>8774</v>
      </c>
      <c r="D22" s="112" t="str">
        <f t="shared" si="0"/>
        <v>8774.jpg</v>
      </c>
      <c r="E22" s="112" t="s">
        <v>1061</v>
      </c>
      <c r="F22" s="116" t="s">
        <v>1063</v>
      </c>
      <c r="G22" s="476" t="s">
        <v>1356</v>
      </c>
      <c r="H22" s="271" t="s">
        <v>682</v>
      </c>
      <c r="I22" s="122">
        <v>1</v>
      </c>
      <c r="J22" s="119">
        <v>12</v>
      </c>
      <c r="K22" s="121">
        <v>3400</v>
      </c>
      <c r="L22" s="143" t="s">
        <v>817</v>
      </c>
      <c r="M22" s="121">
        <v>2500</v>
      </c>
      <c r="N22" s="119"/>
      <c r="O22" s="271"/>
      <c r="P22" s="271" t="s">
        <v>628</v>
      </c>
      <c r="Q22" s="271">
        <v>50002380</v>
      </c>
      <c r="R22" s="112" t="str">
        <f t="shared" si="1"/>
        <v>레몬홍차자판900g(유안)[8774/1]</v>
      </c>
      <c r="S22" s="271" t="s">
        <v>627</v>
      </c>
      <c r="T22" s="271" t="s">
        <v>627</v>
      </c>
      <c r="U22" s="272"/>
      <c r="V22" s="342" t="s">
        <v>1359</v>
      </c>
    </row>
    <row r="23" spans="1:22" ht="17.25" thickBot="1" x14ac:dyDescent="0.35">
      <c r="A23" s="168">
        <v>22</v>
      </c>
      <c r="B23" s="107">
        <v>22</v>
      </c>
      <c r="C23" s="352">
        <v>8805</v>
      </c>
      <c r="D23" s="108" t="str">
        <f t="shared" si="0"/>
        <v>8805.jpg</v>
      </c>
      <c r="E23" s="108" t="s">
        <v>1062</v>
      </c>
      <c r="F23" s="385" t="s">
        <v>1361</v>
      </c>
      <c r="G23" s="485" t="s">
        <v>1357</v>
      </c>
      <c r="H23" s="290" t="s">
        <v>682</v>
      </c>
      <c r="I23" s="110">
        <v>1</v>
      </c>
      <c r="J23" s="184">
        <v>12</v>
      </c>
      <c r="K23" s="109">
        <v>3500</v>
      </c>
      <c r="L23" s="149" t="s">
        <v>817</v>
      </c>
      <c r="M23" s="109">
        <v>2500</v>
      </c>
      <c r="N23" s="184"/>
      <c r="O23" s="290"/>
      <c r="P23" s="290" t="s">
        <v>630</v>
      </c>
      <c r="Q23" s="290">
        <v>50002384</v>
      </c>
      <c r="R23" s="108" t="str">
        <f t="shared" si="1"/>
        <v>대추생강자판900g(유안)[8805/1]</v>
      </c>
      <c r="S23" s="290" t="s">
        <v>627</v>
      </c>
      <c r="T23" s="290" t="s">
        <v>627</v>
      </c>
      <c r="U23" s="377"/>
      <c r="V23" s="440" t="s">
        <v>1359</v>
      </c>
    </row>
    <row r="24" spans="1:22" x14ac:dyDescent="0.3">
      <c r="G24" s="16">
        <v>21</v>
      </c>
    </row>
    <row r="25" spans="1:22" x14ac:dyDescent="0.3">
      <c r="G25" s="21" t="s">
        <v>685</v>
      </c>
    </row>
    <row r="28" spans="1:22" x14ac:dyDescent="0.3">
      <c r="G28" s="29"/>
      <c r="J28" s="18"/>
      <c r="K28" s="1"/>
      <c r="N28" s="18"/>
    </row>
    <row r="29" spans="1:22" x14ac:dyDescent="0.3">
      <c r="G29" s="30"/>
      <c r="J29" s="18"/>
      <c r="K29" s="31"/>
      <c r="N29" s="18"/>
    </row>
    <row r="30" spans="1:22" x14ac:dyDescent="0.3">
      <c r="G30" s="30"/>
      <c r="J30" s="18"/>
      <c r="K30" s="31"/>
      <c r="N30" s="18"/>
    </row>
    <row r="31" spans="1:22" x14ac:dyDescent="0.3">
      <c r="G31" s="30"/>
      <c r="J31" s="18"/>
      <c r="K31" s="31"/>
      <c r="N31" s="18"/>
    </row>
    <row r="32" spans="1:22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42"/>
  <sheetViews>
    <sheetView topLeftCell="B6" zoomScale="85" zoomScaleNormal="85" workbookViewId="0">
      <selection activeCell="V14" sqref="V14"/>
    </sheetView>
  </sheetViews>
  <sheetFormatPr defaultRowHeight="16.5" x14ac:dyDescent="0.3"/>
  <cols>
    <col min="1" max="1" width="5" hidden="1" customWidth="1"/>
    <col min="2" max="2" width="5.75" customWidth="1"/>
    <col min="4" max="4" width="9" style="16"/>
    <col min="5" max="5" width="13.5" style="255" bestFit="1" customWidth="1"/>
    <col min="6" max="6" width="8.75" style="16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bestFit="1" customWidth="1"/>
    <col min="22" max="22" width="39" customWidth="1"/>
  </cols>
  <sheetData>
    <row r="1" spans="1:22" s="2" customFormat="1" ht="33" x14ac:dyDescent="0.3">
      <c r="A1" s="114" t="s">
        <v>599</v>
      </c>
      <c r="B1" s="10" t="s">
        <v>1037</v>
      </c>
      <c r="C1" s="12" t="s">
        <v>634</v>
      </c>
      <c r="D1" s="86" t="s">
        <v>813</v>
      </c>
      <c r="E1" s="86" t="s">
        <v>972</v>
      </c>
      <c r="F1" s="305" t="s">
        <v>958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87" t="s">
        <v>854</v>
      </c>
      <c r="V1" s="98" t="s">
        <v>1078</v>
      </c>
    </row>
    <row r="2" spans="1:22" x14ac:dyDescent="0.3">
      <c r="A2" s="138">
        <v>27</v>
      </c>
      <c r="B2" s="171">
        <v>1</v>
      </c>
      <c r="C2" s="354">
        <v>64</v>
      </c>
      <c r="D2" s="112" t="str">
        <f t="shared" ref="D2:D28" si="0">CONCATENATE(C2,".jpg")</f>
        <v>64.jpg</v>
      </c>
      <c r="E2" s="116" t="str">
        <f t="shared" ref="E2:E40" si="1">CONCATENATE(C2,"_상세.jpg")</f>
        <v>64_상세.jpg</v>
      </c>
      <c r="F2" s="116" t="s">
        <v>1063</v>
      </c>
      <c r="G2" s="311" t="s">
        <v>709</v>
      </c>
      <c r="H2" s="311" t="s">
        <v>693</v>
      </c>
      <c r="I2" s="311">
        <v>20</v>
      </c>
      <c r="J2" s="312">
        <v>24</v>
      </c>
      <c r="K2" s="220">
        <v>3200</v>
      </c>
      <c r="L2" s="143" t="s">
        <v>817</v>
      </c>
      <c r="M2" s="220">
        <v>2500</v>
      </c>
      <c r="N2" s="311"/>
      <c r="O2" s="311"/>
      <c r="P2" s="271" t="s">
        <v>623</v>
      </c>
      <c r="Q2" s="271">
        <v>50002267</v>
      </c>
      <c r="R2" s="112" t="str">
        <f t="shared" ref="R2:R40" si="2">CONCATENATE(G2,"[",C2,"/",I2,"]")</f>
        <v>동서 쵸코렛맛 제티스틱 20T[64/20]</v>
      </c>
      <c r="S2" s="122" t="s">
        <v>602</v>
      </c>
      <c r="T2" s="122" t="s">
        <v>602</v>
      </c>
      <c r="U2" s="311"/>
      <c r="V2" s="310"/>
    </row>
    <row r="3" spans="1:22" x14ac:dyDescent="0.3">
      <c r="A3" s="138">
        <v>24</v>
      </c>
      <c r="B3" s="171">
        <v>2</v>
      </c>
      <c r="C3" s="354">
        <v>67</v>
      </c>
      <c r="D3" s="112" t="str">
        <f t="shared" si="0"/>
        <v>67.jpg</v>
      </c>
      <c r="E3" s="116" t="str">
        <f t="shared" si="1"/>
        <v>67_상세.jpg</v>
      </c>
      <c r="F3" s="116" t="s">
        <v>1063</v>
      </c>
      <c r="G3" s="311" t="s">
        <v>694</v>
      </c>
      <c r="H3" s="311" t="s">
        <v>683</v>
      </c>
      <c r="I3" s="311">
        <v>20</v>
      </c>
      <c r="J3" s="312">
        <v>10</v>
      </c>
      <c r="K3" s="220">
        <v>3200</v>
      </c>
      <c r="L3" s="143" t="s">
        <v>817</v>
      </c>
      <c r="M3" s="220">
        <v>2500</v>
      </c>
      <c r="N3" s="311"/>
      <c r="O3" s="311"/>
      <c r="P3" s="271" t="s">
        <v>623</v>
      </c>
      <c r="Q3" s="271">
        <v>50002267</v>
      </c>
      <c r="R3" s="112" t="str">
        <f t="shared" si="2"/>
        <v>동서 딸기맛 제티스틱 20T[67/20]</v>
      </c>
      <c r="S3" s="122" t="s">
        <v>602</v>
      </c>
      <c r="T3" s="122" t="s">
        <v>602</v>
      </c>
      <c r="U3" s="311"/>
      <c r="V3" s="310"/>
    </row>
    <row r="4" spans="1:22" x14ac:dyDescent="0.3">
      <c r="A4" s="138">
        <v>26</v>
      </c>
      <c r="B4" s="171">
        <v>3</v>
      </c>
      <c r="C4" s="354">
        <v>71</v>
      </c>
      <c r="D4" s="112" t="str">
        <f t="shared" si="0"/>
        <v>71.jpg</v>
      </c>
      <c r="E4" s="116" t="str">
        <f t="shared" si="1"/>
        <v>71_상세.jpg</v>
      </c>
      <c r="F4" s="116" t="s">
        <v>1063</v>
      </c>
      <c r="G4" s="311" t="s">
        <v>711</v>
      </c>
      <c r="H4" s="311" t="s">
        <v>683</v>
      </c>
      <c r="I4" s="311">
        <v>20</v>
      </c>
      <c r="J4" s="312">
        <v>10</v>
      </c>
      <c r="K4" s="220">
        <v>3200</v>
      </c>
      <c r="L4" s="143" t="s">
        <v>817</v>
      </c>
      <c r="M4" s="220">
        <v>2500</v>
      </c>
      <c r="N4" s="311"/>
      <c r="O4" s="311"/>
      <c r="P4" s="271" t="s">
        <v>623</v>
      </c>
      <c r="Q4" s="271">
        <v>50002267</v>
      </c>
      <c r="R4" s="112" t="str">
        <f t="shared" si="2"/>
        <v>동서 쿠키앤쵸코맛 제티스틱 20T[71/20]</v>
      </c>
      <c r="S4" s="122" t="s">
        <v>602</v>
      </c>
      <c r="T4" s="122" t="s">
        <v>602</v>
      </c>
      <c r="U4" s="311"/>
      <c r="V4" s="310"/>
    </row>
    <row r="5" spans="1:22" x14ac:dyDescent="0.3">
      <c r="A5" s="138">
        <v>25</v>
      </c>
      <c r="B5" s="171">
        <v>4</v>
      </c>
      <c r="C5" s="354">
        <v>78</v>
      </c>
      <c r="D5" s="112" t="str">
        <f t="shared" si="0"/>
        <v>78.jpg</v>
      </c>
      <c r="E5" s="116" t="str">
        <f t="shared" si="1"/>
        <v>78_상세.jpg</v>
      </c>
      <c r="F5" s="116" t="s">
        <v>1063</v>
      </c>
      <c r="G5" s="311" t="s">
        <v>710</v>
      </c>
      <c r="H5" s="311" t="s">
        <v>683</v>
      </c>
      <c r="I5" s="311">
        <v>20</v>
      </c>
      <c r="J5" s="312">
        <v>10</v>
      </c>
      <c r="K5" s="220">
        <v>3200</v>
      </c>
      <c r="L5" s="143" t="s">
        <v>817</v>
      </c>
      <c r="M5" s="220">
        <v>2500</v>
      </c>
      <c r="N5" s="311"/>
      <c r="O5" s="311"/>
      <c r="P5" s="271" t="s">
        <v>623</v>
      </c>
      <c r="Q5" s="271">
        <v>50002267</v>
      </c>
      <c r="R5" s="112" t="str">
        <f t="shared" si="2"/>
        <v>동서 바나나맛 제티스틱 20T[78/20]</v>
      </c>
      <c r="S5" s="122" t="s">
        <v>602</v>
      </c>
      <c r="T5" s="122" t="s">
        <v>602</v>
      </c>
      <c r="U5" s="311"/>
      <c r="V5" s="310"/>
    </row>
    <row r="6" spans="1:22" x14ac:dyDescent="0.3">
      <c r="A6" s="138">
        <v>29</v>
      </c>
      <c r="B6" s="171">
        <v>28</v>
      </c>
      <c r="C6" s="353">
        <v>94052</v>
      </c>
      <c r="D6" s="112" t="str">
        <f t="shared" si="0"/>
        <v>94052.jpg</v>
      </c>
      <c r="E6" s="116" t="str">
        <f t="shared" si="1"/>
        <v>94052_상세.jpg</v>
      </c>
      <c r="F6" s="116" t="s">
        <v>1032</v>
      </c>
      <c r="G6" s="311" t="s">
        <v>1067</v>
      </c>
      <c r="H6" s="311" t="s">
        <v>686</v>
      </c>
      <c r="I6" s="311">
        <v>20</v>
      </c>
      <c r="J6" s="312">
        <v>8</v>
      </c>
      <c r="K6" s="220">
        <v>5400</v>
      </c>
      <c r="L6" s="143" t="s">
        <v>817</v>
      </c>
      <c r="M6" s="220">
        <v>2500</v>
      </c>
      <c r="N6" s="311"/>
      <c r="O6" s="311"/>
      <c r="P6" s="271" t="s">
        <v>623</v>
      </c>
      <c r="Q6" s="271">
        <v>50002267</v>
      </c>
      <c r="R6" s="112" t="str">
        <f t="shared" si="2"/>
        <v>동서 딸기맛 제티초콕(3.6g) 20개[94052/20]</v>
      </c>
      <c r="S6" s="122" t="s">
        <v>602</v>
      </c>
      <c r="T6" s="122" t="s">
        <v>602</v>
      </c>
      <c r="U6" s="311"/>
      <c r="V6" s="310"/>
    </row>
    <row r="7" spans="1:22" x14ac:dyDescent="0.3">
      <c r="A7" s="138">
        <v>28</v>
      </c>
      <c r="B7" s="171">
        <v>29</v>
      </c>
      <c r="C7" s="353">
        <v>94053</v>
      </c>
      <c r="D7" s="112" t="str">
        <f t="shared" si="0"/>
        <v>94053.jpg</v>
      </c>
      <c r="E7" s="116" t="str">
        <f t="shared" si="1"/>
        <v>94053_상세.jpg</v>
      </c>
      <c r="F7" s="116" t="s">
        <v>1032</v>
      </c>
      <c r="G7" s="311" t="s">
        <v>706</v>
      </c>
      <c r="H7" s="311" t="s">
        <v>686</v>
      </c>
      <c r="I7" s="311">
        <v>20</v>
      </c>
      <c r="J7" s="312">
        <v>8</v>
      </c>
      <c r="K7" s="220">
        <v>5400</v>
      </c>
      <c r="L7" s="143" t="s">
        <v>817</v>
      </c>
      <c r="M7" s="220">
        <v>2500</v>
      </c>
      <c r="N7" s="311"/>
      <c r="O7" s="311"/>
      <c r="P7" s="271" t="s">
        <v>623</v>
      </c>
      <c r="Q7" s="271">
        <v>50002267</v>
      </c>
      <c r="R7" s="112" t="str">
        <f t="shared" si="2"/>
        <v>동서 초코렛맛 제티초콕(3.6g) 20개[94053/20]</v>
      </c>
      <c r="S7" s="122" t="s">
        <v>602</v>
      </c>
      <c r="T7" s="122" t="s">
        <v>602</v>
      </c>
      <c r="U7" s="311"/>
      <c r="V7" s="310"/>
    </row>
    <row r="8" spans="1:22" x14ac:dyDescent="0.3">
      <c r="A8" s="138">
        <v>34</v>
      </c>
      <c r="B8" s="171">
        <v>30</v>
      </c>
      <c r="C8" s="353">
        <v>94054</v>
      </c>
      <c r="D8" s="112" t="str">
        <f t="shared" si="0"/>
        <v>94054.jpg</v>
      </c>
      <c r="E8" s="116" t="str">
        <f t="shared" si="1"/>
        <v>94054_상세.jpg</v>
      </c>
      <c r="F8" s="385" t="s">
        <v>1361</v>
      </c>
      <c r="G8" s="311" t="s">
        <v>1069</v>
      </c>
      <c r="H8" s="311" t="s">
        <v>682</v>
      </c>
      <c r="I8" s="311">
        <v>10</v>
      </c>
      <c r="J8" s="312">
        <v>12</v>
      </c>
      <c r="K8" s="220">
        <v>2400</v>
      </c>
      <c r="L8" s="143" t="s">
        <v>817</v>
      </c>
      <c r="M8" s="220">
        <v>2500</v>
      </c>
      <c r="N8" s="311"/>
      <c r="O8" s="311"/>
      <c r="P8" s="271" t="s">
        <v>623</v>
      </c>
      <c r="Q8" s="271">
        <v>50002267</v>
      </c>
      <c r="R8" s="112" t="str">
        <f t="shared" si="2"/>
        <v>동서 제티초콕 쿠키앤쵸코맛 (3.6g)10개입[94054/10]</v>
      </c>
      <c r="S8" s="122" t="s">
        <v>602</v>
      </c>
      <c r="T8" s="122" t="s">
        <v>602</v>
      </c>
      <c r="U8" s="311"/>
      <c r="V8" s="310"/>
    </row>
    <row r="9" spans="1:22" x14ac:dyDescent="0.3">
      <c r="A9" s="138">
        <v>30</v>
      </c>
      <c r="B9" s="171">
        <v>31</v>
      </c>
      <c r="C9" s="353">
        <v>94056</v>
      </c>
      <c r="D9" s="112" t="str">
        <f t="shared" si="0"/>
        <v>94056.jpg</v>
      </c>
      <c r="E9" s="116" t="str">
        <f t="shared" si="1"/>
        <v>94056_상세.jpg</v>
      </c>
      <c r="F9" s="116" t="s">
        <v>1032</v>
      </c>
      <c r="G9" s="311" t="s">
        <v>707</v>
      </c>
      <c r="H9" s="311" t="s">
        <v>686</v>
      </c>
      <c r="I9" s="311">
        <v>20</v>
      </c>
      <c r="J9" s="312">
        <v>8</v>
      </c>
      <c r="K9" s="220">
        <v>5400</v>
      </c>
      <c r="L9" s="143" t="s">
        <v>817</v>
      </c>
      <c r="M9" s="220">
        <v>2500</v>
      </c>
      <c r="N9" s="311"/>
      <c r="O9" s="311"/>
      <c r="P9" s="271" t="s">
        <v>623</v>
      </c>
      <c r="Q9" s="271">
        <v>50002267</v>
      </c>
      <c r="R9" s="112" t="str">
        <f t="shared" si="2"/>
        <v>동서 바나나맛 제티초콕(3.6g) 20개[94056/20]</v>
      </c>
      <c r="S9" s="122" t="s">
        <v>602</v>
      </c>
      <c r="T9" s="122" t="s">
        <v>602</v>
      </c>
      <c r="U9" s="311"/>
      <c r="V9" s="310"/>
    </row>
    <row r="10" spans="1:22" x14ac:dyDescent="0.3">
      <c r="A10" s="138">
        <v>31</v>
      </c>
      <c r="B10" s="171">
        <v>32</v>
      </c>
      <c r="C10" s="353">
        <v>94057</v>
      </c>
      <c r="D10" s="112" t="str">
        <f t="shared" si="0"/>
        <v>94057.jpg</v>
      </c>
      <c r="E10" s="116" t="str">
        <f t="shared" si="1"/>
        <v>94057_상세.jpg</v>
      </c>
      <c r="F10" s="116" t="s">
        <v>1032</v>
      </c>
      <c r="G10" s="311" t="s">
        <v>708</v>
      </c>
      <c r="H10" s="311" t="s">
        <v>686</v>
      </c>
      <c r="I10" s="311">
        <v>20</v>
      </c>
      <c r="J10" s="312">
        <v>8</v>
      </c>
      <c r="K10" s="220">
        <v>5400</v>
      </c>
      <c r="L10" s="143" t="s">
        <v>817</v>
      </c>
      <c r="M10" s="220">
        <v>2500</v>
      </c>
      <c r="N10" s="311"/>
      <c r="O10" s="311"/>
      <c r="P10" s="271" t="s">
        <v>623</v>
      </c>
      <c r="Q10" s="271">
        <v>50002267</v>
      </c>
      <c r="R10" s="112" t="str">
        <f t="shared" si="2"/>
        <v>동서 쿠키앤쵸코맛 제티초콕(3.6g) 20개[94057/20]</v>
      </c>
      <c r="S10" s="122" t="s">
        <v>602</v>
      </c>
      <c r="T10" s="122" t="s">
        <v>602</v>
      </c>
      <c r="U10" s="311"/>
      <c r="V10" s="310"/>
    </row>
    <row r="11" spans="1:22" x14ac:dyDescent="0.3">
      <c r="A11" s="138">
        <v>35</v>
      </c>
      <c r="B11" s="171">
        <v>33</v>
      </c>
      <c r="C11" s="353">
        <v>94061</v>
      </c>
      <c r="D11" s="112" t="str">
        <f t="shared" si="0"/>
        <v>94061.jpg</v>
      </c>
      <c r="E11" s="116" t="str">
        <f t="shared" si="1"/>
        <v>94061_상세.jpg</v>
      </c>
      <c r="F11" s="385" t="s">
        <v>1361</v>
      </c>
      <c r="G11" s="311" t="s">
        <v>1068</v>
      </c>
      <c r="H11" s="311" t="s">
        <v>682</v>
      </c>
      <c r="I11" s="311">
        <v>10</v>
      </c>
      <c r="J11" s="312">
        <v>12</v>
      </c>
      <c r="K11" s="220">
        <v>2400</v>
      </c>
      <c r="L11" s="143" t="s">
        <v>817</v>
      </c>
      <c r="M11" s="220">
        <v>2500</v>
      </c>
      <c r="N11" s="311"/>
      <c r="O11" s="311"/>
      <c r="P11" s="271" t="s">
        <v>623</v>
      </c>
      <c r="Q11" s="271">
        <v>50002267</v>
      </c>
      <c r="R11" s="112" t="str">
        <f t="shared" si="2"/>
        <v>동서 제티초콕 바나나맛 (3.6g)10개입[94061/10]</v>
      </c>
      <c r="S11" s="122" t="s">
        <v>602</v>
      </c>
      <c r="T11" s="122" t="s">
        <v>602</v>
      </c>
      <c r="U11" s="311"/>
      <c r="V11" s="310"/>
    </row>
    <row r="12" spans="1:22" x14ac:dyDescent="0.3">
      <c r="A12" s="138">
        <v>33</v>
      </c>
      <c r="B12" s="171">
        <v>34</v>
      </c>
      <c r="C12" s="353">
        <v>94062</v>
      </c>
      <c r="D12" s="112" t="str">
        <f t="shared" si="0"/>
        <v>94062.jpg</v>
      </c>
      <c r="E12" s="116" t="str">
        <f t="shared" si="1"/>
        <v>94062_상세.jpg</v>
      </c>
      <c r="F12" s="116" t="s">
        <v>1063</v>
      </c>
      <c r="G12" s="311" t="s">
        <v>712</v>
      </c>
      <c r="H12" s="311" t="s">
        <v>682</v>
      </c>
      <c r="I12" s="311">
        <v>10</v>
      </c>
      <c r="J12" s="312">
        <v>12</v>
      </c>
      <c r="K12" s="220">
        <v>2400</v>
      </c>
      <c r="L12" s="143" t="s">
        <v>817</v>
      </c>
      <c r="M12" s="220">
        <v>2500</v>
      </c>
      <c r="N12" s="311"/>
      <c r="O12" s="311"/>
      <c r="P12" s="271" t="s">
        <v>623</v>
      </c>
      <c r="Q12" s="271">
        <v>50002267</v>
      </c>
      <c r="R12" s="112" t="str">
        <f t="shared" si="2"/>
        <v>동서 제티초콕 딸기맛 (3.6g)10개입[94062/10]</v>
      </c>
      <c r="S12" s="122" t="s">
        <v>602</v>
      </c>
      <c r="T12" s="122" t="s">
        <v>602</v>
      </c>
      <c r="U12" s="311"/>
      <c r="V12" s="310"/>
    </row>
    <row r="13" spans="1:22" x14ac:dyDescent="0.3">
      <c r="A13" s="138">
        <v>32</v>
      </c>
      <c r="B13" s="171">
        <v>35</v>
      </c>
      <c r="C13" s="353">
        <v>94063</v>
      </c>
      <c r="D13" s="112" t="str">
        <f t="shared" si="0"/>
        <v>94063.jpg</v>
      </c>
      <c r="E13" s="116" t="str">
        <f t="shared" si="1"/>
        <v>94063_상세.jpg</v>
      </c>
      <c r="F13" s="116" t="s">
        <v>1063</v>
      </c>
      <c r="G13" s="311" t="s">
        <v>713</v>
      </c>
      <c r="H13" s="311" t="s">
        <v>682</v>
      </c>
      <c r="I13" s="311">
        <v>10</v>
      </c>
      <c r="J13" s="312">
        <v>12</v>
      </c>
      <c r="K13" s="220">
        <v>2400</v>
      </c>
      <c r="L13" s="143" t="s">
        <v>817</v>
      </c>
      <c r="M13" s="220">
        <v>2500</v>
      </c>
      <c r="N13" s="311"/>
      <c r="O13" s="311"/>
      <c r="P13" s="271" t="s">
        <v>623</v>
      </c>
      <c r="Q13" s="271">
        <v>50002267</v>
      </c>
      <c r="R13" s="112" t="str">
        <f t="shared" si="2"/>
        <v>동서 제티초콕 초코렛맛 (3.6g)10개입[94063/10]</v>
      </c>
      <c r="S13" s="122" t="s">
        <v>602</v>
      </c>
      <c r="T13" s="122" t="s">
        <v>602</v>
      </c>
      <c r="U13" s="311"/>
      <c r="V13" s="310"/>
    </row>
    <row r="14" spans="1:22" x14ac:dyDescent="0.3">
      <c r="A14" s="138">
        <v>37</v>
      </c>
      <c r="B14" s="171">
        <v>36</v>
      </c>
      <c r="C14" s="355">
        <v>94080</v>
      </c>
      <c r="D14" s="112" t="str">
        <f t="shared" si="0"/>
        <v>94080.jpg</v>
      </c>
      <c r="E14" s="116" t="str">
        <f t="shared" si="1"/>
        <v>94080_상세.jpg</v>
      </c>
      <c r="F14" s="385" t="s">
        <v>1361</v>
      </c>
      <c r="G14" s="207" t="s">
        <v>1077</v>
      </c>
      <c r="H14" s="207" t="s">
        <v>681</v>
      </c>
      <c r="I14" s="207">
        <v>1</v>
      </c>
      <c r="J14" s="207">
        <v>12</v>
      </c>
      <c r="K14" s="208">
        <v>4300</v>
      </c>
      <c r="L14" s="143" t="s">
        <v>817</v>
      </c>
      <c r="M14" s="220">
        <v>2500</v>
      </c>
      <c r="N14" s="311"/>
      <c r="O14" s="311"/>
      <c r="P14" s="271" t="s">
        <v>623</v>
      </c>
      <c r="Q14" s="271">
        <v>50002267</v>
      </c>
      <c r="R14" s="112" t="str">
        <f t="shared" si="2"/>
        <v>미떼 핫초코 마일드 10T[94080/1]</v>
      </c>
      <c r="S14" s="122" t="s">
        <v>602</v>
      </c>
      <c r="T14" s="122" t="s">
        <v>602</v>
      </c>
      <c r="U14" s="182" t="s">
        <v>881</v>
      </c>
      <c r="V14" s="310"/>
    </row>
    <row r="15" spans="1:22" x14ac:dyDescent="0.3">
      <c r="A15" s="138">
        <v>36</v>
      </c>
      <c r="B15" s="171">
        <v>37</v>
      </c>
      <c r="C15" s="355">
        <v>94082</v>
      </c>
      <c r="D15" s="112" t="str">
        <f t="shared" si="0"/>
        <v>94082.jpg</v>
      </c>
      <c r="E15" s="116" t="str">
        <f t="shared" si="1"/>
        <v>94082_상세.jpg</v>
      </c>
      <c r="F15" s="116" t="s">
        <v>1063</v>
      </c>
      <c r="G15" s="207" t="s">
        <v>878</v>
      </c>
      <c r="H15" s="207" t="s">
        <v>681</v>
      </c>
      <c r="I15" s="207">
        <v>1</v>
      </c>
      <c r="J15" s="207">
        <v>12</v>
      </c>
      <c r="K15" s="208">
        <v>4300</v>
      </c>
      <c r="L15" s="143" t="s">
        <v>817</v>
      </c>
      <c r="M15" s="220">
        <v>2500</v>
      </c>
      <c r="N15" s="311"/>
      <c r="O15" s="311"/>
      <c r="P15" s="271" t="s">
        <v>623</v>
      </c>
      <c r="Q15" s="271">
        <v>50002267</v>
      </c>
      <c r="R15" s="112" t="str">
        <f t="shared" si="2"/>
        <v>미떼 핫초코 오리지날 10T[94082/1]</v>
      </c>
      <c r="S15" s="122" t="s">
        <v>602</v>
      </c>
      <c r="T15" s="122" t="s">
        <v>602</v>
      </c>
      <c r="U15" s="306" t="s">
        <v>881</v>
      </c>
      <c r="V15" s="310"/>
    </row>
    <row r="16" spans="1:22" x14ac:dyDescent="0.3">
      <c r="A16" s="138">
        <v>38</v>
      </c>
      <c r="B16" s="171">
        <v>38</v>
      </c>
      <c r="C16" s="355">
        <v>94083</v>
      </c>
      <c r="D16" s="112" t="str">
        <f t="shared" si="0"/>
        <v>94083.jpg</v>
      </c>
      <c r="E16" s="116" t="str">
        <f t="shared" si="1"/>
        <v>94083_상세.jpg</v>
      </c>
      <c r="F16" s="116" t="s">
        <v>1063</v>
      </c>
      <c r="G16" s="207" t="s">
        <v>879</v>
      </c>
      <c r="H16" s="207" t="s">
        <v>681</v>
      </c>
      <c r="I16" s="207">
        <v>1</v>
      </c>
      <c r="J16" s="207">
        <v>12</v>
      </c>
      <c r="K16" s="208">
        <v>4300</v>
      </c>
      <c r="L16" s="143" t="s">
        <v>817</v>
      </c>
      <c r="M16" s="220">
        <v>2500</v>
      </c>
      <c r="N16" s="311"/>
      <c r="O16" s="311"/>
      <c r="P16" s="271" t="s">
        <v>623</v>
      </c>
      <c r="Q16" s="271">
        <v>50002267</v>
      </c>
      <c r="R16" s="112" t="str">
        <f t="shared" si="2"/>
        <v>미떼 핫초코 모카 10T[94083/1]</v>
      </c>
      <c r="S16" s="122" t="s">
        <v>602</v>
      </c>
      <c r="T16" s="122" t="s">
        <v>602</v>
      </c>
      <c r="U16" s="182" t="s">
        <v>881</v>
      </c>
      <c r="V16" s="310"/>
    </row>
    <row r="17" spans="1:22" x14ac:dyDescent="0.3">
      <c r="A17" s="138">
        <v>39</v>
      </c>
      <c r="B17" s="171">
        <v>39</v>
      </c>
      <c r="C17" s="355">
        <v>94085</v>
      </c>
      <c r="D17" s="112" t="str">
        <f t="shared" si="0"/>
        <v>94085.jpg</v>
      </c>
      <c r="E17" s="116" t="str">
        <f t="shared" si="1"/>
        <v>94085_상세.jpg</v>
      </c>
      <c r="F17" s="116" t="s">
        <v>1032</v>
      </c>
      <c r="G17" s="207" t="s">
        <v>880</v>
      </c>
      <c r="H17" s="207" t="s">
        <v>681</v>
      </c>
      <c r="I17" s="207">
        <v>1</v>
      </c>
      <c r="J17" s="207">
        <v>12</v>
      </c>
      <c r="K17" s="208">
        <v>4300</v>
      </c>
      <c r="L17" s="143" t="s">
        <v>817</v>
      </c>
      <c r="M17" s="220">
        <v>2500</v>
      </c>
      <c r="N17" s="311"/>
      <c r="O17" s="311"/>
      <c r="P17" s="271" t="s">
        <v>623</v>
      </c>
      <c r="Q17" s="271">
        <v>50002267</v>
      </c>
      <c r="R17" s="112" t="str">
        <f t="shared" si="2"/>
        <v>미떼 핫초코 티라미수 10T[94085/1]</v>
      </c>
      <c r="S17" s="122" t="s">
        <v>602</v>
      </c>
      <c r="T17" s="122" t="s">
        <v>602</v>
      </c>
      <c r="U17" s="182" t="s">
        <v>881</v>
      </c>
      <c r="V17" s="310"/>
    </row>
    <row r="18" spans="1:22" x14ac:dyDescent="0.3">
      <c r="A18" s="138">
        <v>15</v>
      </c>
      <c r="B18" s="171">
        <v>8</v>
      </c>
      <c r="C18" s="354">
        <v>625</v>
      </c>
      <c r="D18" s="112" t="str">
        <f t="shared" si="0"/>
        <v>625.jpg</v>
      </c>
      <c r="E18" s="116" t="str">
        <f t="shared" si="1"/>
        <v>625_상세.jpg</v>
      </c>
      <c r="F18" s="116" t="s">
        <v>1063</v>
      </c>
      <c r="G18" s="311" t="s">
        <v>703</v>
      </c>
      <c r="H18" s="311" t="s">
        <v>692</v>
      </c>
      <c r="I18" s="311">
        <v>1</v>
      </c>
      <c r="J18" s="312">
        <v>16</v>
      </c>
      <c r="K18" s="220">
        <v>6900</v>
      </c>
      <c r="L18" s="143" t="s">
        <v>817</v>
      </c>
      <c r="M18" s="220">
        <v>2500</v>
      </c>
      <c r="N18" s="311"/>
      <c r="O18" s="311"/>
      <c r="P18" s="271" t="s">
        <v>621</v>
      </c>
      <c r="Q18" s="271">
        <v>50002606</v>
      </c>
      <c r="R18" s="112" t="str">
        <f t="shared" si="2"/>
        <v>맥심 아라비카 리필 150g[625/1]</v>
      </c>
      <c r="S18" s="122" t="s">
        <v>602</v>
      </c>
      <c r="T18" s="122" t="s">
        <v>602</v>
      </c>
      <c r="U18" s="311"/>
      <c r="V18" s="310"/>
    </row>
    <row r="19" spans="1:22" x14ac:dyDescent="0.3">
      <c r="A19" s="138">
        <v>12</v>
      </c>
      <c r="B19" s="171">
        <v>9</v>
      </c>
      <c r="C19" s="354">
        <v>626</v>
      </c>
      <c r="D19" s="112" t="str">
        <f t="shared" si="0"/>
        <v>626.jpg</v>
      </c>
      <c r="E19" s="116" t="str">
        <f t="shared" si="1"/>
        <v>626_상세.jpg</v>
      </c>
      <c r="F19" s="116" t="s">
        <v>1063</v>
      </c>
      <c r="G19" s="311" t="s">
        <v>691</v>
      </c>
      <c r="H19" s="311" t="s">
        <v>692</v>
      </c>
      <c r="I19" s="311">
        <v>1</v>
      </c>
      <c r="J19" s="312">
        <v>16</v>
      </c>
      <c r="K19" s="220">
        <v>6900</v>
      </c>
      <c r="L19" s="143" t="s">
        <v>817</v>
      </c>
      <c r="M19" s="220">
        <v>2500</v>
      </c>
      <c r="N19" s="311"/>
      <c r="O19" s="311"/>
      <c r="P19" s="271" t="s">
        <v>621</v>
      </c>
      <c r="Q19" s="271">
        <v>50002606</v>
      </c>
      <c r="R19" s="112" t="str">
        <f t="shared" si="2"/>
        <v>맥심 모카골드 마일드 리필 170g[626/1]</v>
      </c>
      <c r="S19" s="122" t="s">
        <v>602</v>
      </c>
      <c r="T19" s="122" t="s">
        <v>602</v>
      </c>
      <c r="U19" s="311"/>
      <c r="V19" s="310"/>
    </row>
    <row r="20" spans="1:22" x14ac:dyDescent="0.3">
      <c r="A20" s="138">
        <v>14</v>
      </c>
      <c r="B20" s="171">
        <v>10</v>
      </c>
      <c r="C20" s="354">
        <v>627</v>
      </c>
      <c r="D20" s="112" t="str">
        <f t="shared" si="0"/>
        <v>627.jpg</v>
      </c>
      <c r="E20" s="116" t="str">
        <f t="shared" si="1"/>
        <v>627_상세.jpg</v>
      </c>
      <c r="F20" s="116" t="s">
        <v>1063</v>
      </c>
      <c r="G20" s="311" t="s">
        <v>702</v>
      </c>
      <c r="H20" s="311" t="s">
        <v>692</v>
      </c>
      <c r="I20" s="311">
        <v>1</v>
      </c>
      <c r="J20" s="312">
        <v>16</v>
      </c>
      <c r="K20" s="220">
        <v>7500</v>
      </c>
      <c r="L20" s="143" t="s">
        <v>817</v>
      </c>
      <c r="M20" s="220">
        <v>2500</v>
      </c>
      <c r="N20" s="311"/>
      <c r="O20" s="311"/>
      <c r="P20" s="271" t="s">
        <v>621</v>
      </c>
      <c r="Q20" s="271">
        <v>50002606</v>
      </c>
      <c r="R20" s="112" t="str">
        <f t="shared" si="2"/>
        <v>맥심 디카페인 리필 170g[627/1]</v>
      </c>
      <c r="S20" s="122" t="s">
        <v>602</v>
      </c>
      <c r="T20" s="122" t="s">
        <v>602</v>
      </c>
      <c r="U20" s="311"/>
      <c r="V20" s="310"/>
    </row>
    <row r="21" spans="1:22" x14ac:dyDescent="0.3">
      <c r="A21" s="138">
        <v>13</v>
      </c>
      <c r="B21" s="171">
        <v>11</v>
      </c>
      <c r="C21" s="354">
        <v>628</v>
      </c>
      <c r="D21" s="112" t="str">
        <f t="shared" si="0"/>
        <v>628.jpg</v>
      </c>
      <c r="E21" s="116" t="str">
        <f t="shared" si="1"/>
        <v>628_상세.jpg</v>
      </c>
      <c r="F21" s="116" t="s">
        <v>1063</v>
      </c>
      <c r="G21" s="311" t="s">
        <v>704</v>
      </c>
      <c r="H21" s="311" t="s">
        <v>692</v>
      </c>
      <c r="I21" s="311">
        <v>1</v>
      </c>
      <c r="J21" s="312">
        <v>16</v>
      </c>
      <c r="K21" s="220">
        <v>6900</v>
      </c>
      <c r="L21" s="143" t="s">
        <v>817</v>
      </c>
      <c r="M21" s="220">
        <v>2500</v>
      </c>
      <c r="N21" s="311"/>
      <c r="O21" s="311"/>
      <c r="P21" s="271" t="s">
        <v>621</v>
      </c>
      <c r="Q21" s="271">
        <v>50002606</v>
      </c>
      <c r="R21" s="112" t="str">
        <f t="shared" si="2"/>
        <v>맥심 오리지널 리필 170g[628/1]</v>
      </c>
      <c r="S21" s="122" t="s">
        <v>602</v>
      </c>
      <c r="T21" s="122" t="s">
        <v>602</v>
      </c>
      <c r="U21" s="311"/>
      <c r="V21" s="310"/>
    </row>
    <row r="22" spans="1:22" x14ac:dyDescent="0.3">
      <c r="A22" s="138">
        <v>10</v>
      </c>
      <c r="B22" s="171">
        <v>12</v>
      </c>
      <c r="C22" s="354">
        <v>629</v>
      </c>
      <c r="D22" s="112" t="str">
        <f t="shared" si="0"/>
        <v>629.jpg</v>
      </c>
      <c r="E22" s="116" t="str">
        <f t="shared" si="1"/>
        <v>629_상세.jpg</v>
      </c>
      <c r="F22" s="385" t="s">
        <v>1361</v>
      </c>
      <c r="G22" s="311" t="s">
        <v>1074</v>
      </c>
      <c r="H22" s="311" t="s">
        <v>690</v>
      </c>
      <c r="I22" s="311">
        <v>50</v>
      </c>
      <c r="J22" s="312">
        <v>18</v>
      </c>
      <c r="K22" s="220">
        <v>8200</v>
      </c>
      <c r="L22" s="143" t="s">
        <v>817</v>
      </c>
      <c r="M22" s="220">
        <v>2500</v>
      </c>
      <c r="N22" s="311"/>
      <c r="O22" s="311"/>
      <c r="P22" s="271" t="s">
        <v>621</v>
      </c>
      <c r="Q22" s="271">
        <v>50002606</v>
      </c>
      <c r="R22" s="112" t="str">
        <f t="shared" si="2"/>
        <v>맥심 디카페인 커피믹스 50T[629/50]</v>
      </c>
      <c r="S22" s="122" t="s">
        <v>602</v>
      </c>
      <c r="T22" s="122" t="s">
        <v>602</v>
      </c>
      <c r="U22" s="311"/>
      <c r="V22" s="310"/>
    </row>
    <row r="23" spans="1:22" x14ac:dyDescent="0.3">
      <c r="A23" s="138">
        <v>9</v>
      </c>
      <c r="B23" s="171">
        <v>13</v>
      </c>
      <c r="C23" s="354">
        <v>641</v>
      </c>
      <c r="D23" s="112" t="str">
        <f t="shared" si="0"/>
        <v>641.jpg</v>
      </c>
      <c r="E23" s="116" t="str">
        <f t="shared" si="1"/>
        <v>641_상세.jpg</v>
      </c>
      <c r="F23" s="116" t="s">
        <v>1032</v>
      </c>
      <c r="G23" s="311" t="s">
        <v>698</v>
      </c>
      <c r="H23" s="311" t="s">
        <v>682</v>
      </c>
      <c r="I23" s="311">
        <v>10</v>
      </c>
      <c r="J23" s="312">
        <v>12</v>
      </c>
      <c r="K23" s="220">
        <v>2400</v>
      </c>
      <c r="L23" s="143" t="s">
        <v>817</v>
      </c>
      <c r="M23" s="220">
        <v>2500</v>
      </c>
      <c r="N23" s="311"/>
      <c r="O23" s="311"/>
      <c r="P23" s="271" t="s">
        <v>621</v>
      </c>
      <c r="Q23" s="271">
        <v>50002606</v>
      </c>
      <c r="R23" s="112" t="str">
        <f t="shared" si="2"/>
        <v>맥심 카페믹스 카라멜마끼아또 10T[641/10]</v>
      </c>
      <c r="S23" s="122" t="s">
        <v>602</v>
      </c>
      <c r="T23" s="122" t="s">
        <v>602</v>
      </c>
      <c r="U23" s="311"/>
      <c r="V23" s="310"/>
    </row>
    <row r="24" spans="1:22" x14ac:dyDescent="0.3">
      <c r="A24" s="138">
        <v>6</v>
      </c>
      <c r="B24" s="171">
        <v>14</v>
      </c>
      <c r="C24" s="354">
        <v>643</v>
      </c>
      <c r="D24" s="112" t="str">
        <f t="shared" si="0"/>
        <v>643.jpg</v>
      </c>
      <c r="E24" s="116" t="str">
        <f t="shared" si="1"/>
        <v>643_상세.jpg</v>
      </c>
      <c r="F24" s="116" t="s">
        <v>1032</v>
      </c>
      <c r="G24" s="311" t="s">
        <v>1073</v>
      </c>
      <c r="H24" s="311" t="s">
        <v>682</v>
      </c>
      <c r="I24" s="311">
        <v>10</v>
      </c>
      <c r="J24" s="312">
        <v>12</v>
      </c>
      <c r="K24" s="220">
        <v>2400</v>
      </c>
      <c r="L24" s="143" t="s">
        <v>817</v>
      </c>
      <c r="M24" s="220">
        <v>2500</v>
      </c>
      <c r="N24" s="311"/>
      <c r="O24" s="311"/>
      <c r="P24" s="271" t="s">
        <v>621</v>
      </c>
      <c r="Q24" s="271">
        <v>50002606</v>
      </c>
      <c r="R24" s="112" t="str">
        <f t="shared" si="2"/>
        <v>맥심 카페믹스 모카 10T[643/10]</v>
      </c>
      <c r="S24" s="122" t="s">
        <v>602</v>
      </c>
      <c r="T24" s="122" t="s">
        <v>602</v>
      </c>
      <c r="U24" s="311"/>
      <c r="V24" s="310"/>
    </row>
    <row r="25" spans="1:22" x14ac:dyDescent="0.3">
      <c r="A25" s="138">
        <v>8</v>
      </c>
      <c r="B25" s="171">
        <v>15</v>
      </c>
      <c r="C25" s="354">
        <v>644</v>
      </c>
      <c r="D25" s="112" t="str">
        <f t="shared" si="0"/>
        <v>644.jpg</v>
      </c>
      <c r="E25" s="116" t="str">
        <f t="shared" si="1"/>
        <v>644_상세.jpg</v>
      </c>
      <c r="F25" s="116" t="s">
        <v>1032</v>
      </c>
      <c r="G25" s="311" t="s">
        <v>697</v>
      </c>
      <c r="H25" s="311" t="s">
        <v>682</v>
      </c>
      <c r="I25" s="311">
        <v>10</v>
      </c>
      <c r="J25" s="312">
        <v>12</v>
      </c>
      <c r="K25" s="220">
        <v>2400</v>
      </c>
      <c r="L25" s="143" t="s">
        <v>817</v>
      </c>
      <c r="M25" s="220">
        <v>2500</v>
      </c>
      <c r="N25" s="311"/>
      <c r="O25" s="311"/>
      <c r="P25" s="271" t="s">
        <v>621</v>
      </c>
      <c r="Q25" s="271">
        <v>50002606</v>
      </c>
      <c r="R25" s="112" t="str">
        <f t="shared" si="2"/>
        <v>맥심 카페믹스 헤이즐넛 10T[644/10]</v>
      </c>
      <c r="S25" s="122" t="s">
        <v>602</v>
      </c>
      <c r="T25" s="122" t="s">
        <v>602</v>
      </c>
      <c r="U25" s="311"/>
      <c r="V25" s="310"/>
    </row>
    <row r="26" spans="1:22" x14ac:dyDescent="0.3">
      <c r="A26" s="138">
        <v>11</v>
      </c>
      <c r="B26" s="171">
        <v>16</v>
      </c>
      <c r="C26" s="354">
        <v>707</v>
      </c>
      <c r="D26" s="112" t="str">
        <f t="shared" si="0"/>
        <v>707.jpg</v>
      </c>
      <c r="E26" s="116" t="str">
        <f t="shared" si="1"/>
        <v>707_상세.jpg</v>
      </c>
      <c r="F26" s="116" t="s">
        <v>1063</v>
      </c>
      <c r="G26" s="311" t="s">
        <v>699</v>
      </c>
      <c r="H26" s="311" t="s">
        <v>686</v>
      </c>
      <c r="I26" s="311">
        <v>100</v>
      </c>
      <c r="J26" s="312">
        <v>8</v>
      </c>
      <c r="K26" s="220">
        <v>10900</v>
      </c>
      <c r="L26" s="143" t="s">
        <v>817</v>
      </c>
      <c r="M26" s="220">
        <v>2500</v>
      </c>
      <c r="N26" s="311"/>
      <c r="O26" s="311"/>
      <c r="P26" s="271" t="s">
        <v>621</v>
      </c>
      <c r="Q26" s="271">
        <v>50002606</v>
      </c>
      <c r="R26" s="112" t="str">
        <f t="shared" si="2"/>
        <v>맥심 오리지날 커피믹스100T[707/100]</v>
      </c>
      <c r="S26" s="122" t="s">
        <v>602</v>
      </c>
      <c r="T26" s="122" t="s">
        <v>602</v>
      </c>
      <c r="U26" s="311"/>
      <c r="V26" s="310"/>
    </row>
    <row r="27" spans="1:22" x14ac:dyDescent="0.3">
      <c r="A27" s="138">
        <v>3</v>
      </c>
      <c r="B27" s="171">
        <v>17</v>
      </c>
      <c r="C27" s="347">
        <v>713</v>
      </c>
      <c r="D27" s="112" t="str">
        <f t="shared" si="0"/>
        <v>713.jpg</v>
      </c>
      <c r="E27" s="116" t="str">
        <f t="shared" si="1"/>
        <v>713_상세.jpg</v>
      </c>
      <c r="F27" s="116" t="s">
        <v>1063</v>
      </c>
      <c r="G27" s="311" t="s">
        <v>1076</v>
      </c>
      <c r="H27" s="311" t="s">
        <v>686</v>
      </c>
      <c r="I27" s="311">
        <v>100</v>
      </c>
      <c r="J27" s="312">
        <v>8</v>
      </c>
      <c r="K27" s="220">
        <v>10400</v>
      </c>
      <c r="L27" s="143" t="s">
        <v>817</v>
      </c>
      <c r="M27" s="220">
        <v>2500</v>
      </c>
      <c r="N27" s="311"/>
      <c r="O27" s="311"/>
      <c r="P27" s="271" t="s">
        <v>621</v>
      </c>
      <c r="Q27" s="271">
        <v>50002606</v>
      </c>
      <c r="R27" s="112" t="str">
        <f t="shared" si="2"/>
        <v>맥심 모카골드 마일드 커피믹스 100T[713/100]</v>
      </c>
      <c r="S27" s="122" t="s">
        <v>602</v>
      </c>
      <c r="T27" s="122" t="s">
        <v>602</v>
      </c>
      <c r="U27" s="311"/>
      <c r="V27" s="336" t="s">
        <v>1362</v>
      </c>
    </row>
    <row r="28" spans="1:22" x14ac:dyDescent="0.3">
      <c r="A28" s="138">
        <v>1</v>
      </c>
      <c r="B28" s="171">
        <v>18</v>
      </c>
      <c r="C28" s="313" t="s">
        <v>398</v>
      </c>
      <c r="D28" s="112" t="str">
        <f t="shared" si="0"/>
        <v>0713.jpg</v>
      </c>
      <c r="E28" s="116" t="str">
        <f t="shared" si="1"/>
        <v>0713_상세.jpg</v>
      </c>
      <c r="F28" s="385" t="s">
        <v>1361</v>
      </c>
      <c r="G28" s="311" t="s">
        <v>1075</v>
      </c>
      <c r="H28" s="311" t="s">
        <v>686</v>
      </c>
      <c r="I28" s="311">
        <v>100</v>
      </c>
      <c r="J28" s="312">
        <v>8</v>
      </c>
      <c r="K28" s="220">
        <v>9600</v>
      </c>
      <c r="L28" s="143" t="s">
        <v>817</v>
      </c>
      <c r="M28" s="220">
        <v>2500</v>
      </c>
      <c r="N28" s="311"/>
      <c r="O28" s="311"/>
      <c r="P28" s="271" t="s">
        <v>621</v>
      </c>
      <c r="Q28" s="271">
        <v>50002606</v>
      </c>
      <c r="R28" s="112" t="str">
        <f t="shared" si="2"/>
        <v>맥심 모카골드 마일드 커피믹스 90T+10T/총100T[0713/100]</v>
      </c>
      <c r="S28" s="122" t="s">
        <v>602</v>
      </c>
      <c r="T28" s="122" t="s">
        <v>602</v>
      </c>
      <c r="U28" s="311"/>
      <c r="V28" s="336" t="s">
        <v>1363</v>
      </c>
    </row>
    <row r="29" spans="1:22" x14ac:dyDescent="0.3">
      <c r="A29" s="138">
        <v>5</v>
      </c>
      <c r="B29" s="171">
        <v>19</v>
      </c>
      <c r="C29" s="354">
        <v>714</v>
      </c>
      <c r="D29" s="112" t="str">
        <f t="shared" ref="D29:D40" si="3">CONCATENATE(C29,".jpg")</f>
        <v>714.jpg</v>
      </c>
      <c r="E29" s="116" t="str">
        <f t="shared" si="1"/>
        <v>714_상세.jpg</v>
      </c>
      <c r="F29" s="116" t="s">
        <v>1063</v>
      </c>
      <c r="G29" s="311" t="s">
        <v>689</v>
      </c>
      <c r="H29" s="311" t="s">
        <v>688</v>
      </c>
      <c r="I29" s="311">
        <v>170</v>
      </c>
      <c r="J29" s="312">
        <v>6</v>
      </c>
      <c r="K29" s="220">
        <v>16400</v>
      </c>
      <c r="L29" s="143" t="s">
        <v>817</v>
      </c>
      <c r="M29" s="220">
        <v>2500</v>
      </c>
      <c r="N29" s="311"/>
      <c r="O29" s="311"/>
      <c r="P29" s="271" t="s">
        <v>621</v>
      </c>
      <c r="Q29" s="271">
        <v>50002606</v>
      </c>
      <c r="R29" s="112" t="str">
        <f t="shared" si="2"/>
        <v>맥심 모카골드 마일드 커피믹스 150T+20T/총 170T[714/170]</v>
      </c>
      <c r="S29" s="122" t="s">
        <v>602</v>
      </c>
      <c r="T29" s="122" t="s">
        <v>602</v>
      </c>
      <c r="U29" s="311"/>
      <c r="V29" s="310"/>
    </row>
    <row r="30" spans="1:22" x14ac:dyDescent="0.3">
      <c r="A30" s="138">
        <v>4</v>
      </c>
      <c r="B30" s="171">
        <v>20</v>
      </c>
      <c r="C30" s="354">
        <v>717</v>
      </c>
      <c r="D30" s="112" t="str">
        <f t="shared" si="3"/>
        <v>717.jpg</v>
      </c>
      <c r="E30" s="116" t="str">
        <f t="shared" si="1"/>
        <v>717_상세.jpg</v>
      </c>
      <c r="F30" s="116" t="s">
        <v>1063</v>
      </c>
      <c r="G30" s="311" t="s">
        <v>695</v>
      </c>
      <c r="H30" s="311" t="s">
        <v>686</v>
      </c>
      <c r="I30" s="311">
        <v>100</v>
      </c>
      <c r="J30" s="312">
        <v>8</v>
      </c>
      <c r="K30" s="220">
        <v>11900</v>
      </c>
      <c r="L30" s="143" t="s">
        <v>817</v>
      </c>
      <c r="M30" s="220">
        <v>2500</v>
      </c>
      <c r="N30" s="311"/>
      <c r="O30" s="311"/>
      <c r="P30" s="271" t="s">
        <v>621</v>
      </c>
      <c r="Q30" s="271">
        <v>50002606</v>
      </c>
      <c r="R30" s="112" t="str">
        <f t="shared" si="2"/>
        <v>맥심 모카골드S 커피믹스 100T[717/100]</v>
      </c>
      <c r="S30" s="122" t="s">
        <v>602</v>
      </c>
      <c r="T30" s="122" t="s">
        <v>602</v>
      </c>
      <c r="U30" s="311"/>
      <c r="V30" s="310"/>
    </row>
    <row r="31" spans="1:22" x14ac:dyDescent="0.3">
      <c r="A31" s="138">
        <v>18</v>
      </c>
      <c r="B31" s="171">
        <v>21</v>
      </c>
      <c r="C31" s="354">
        <v>730</v>
      </c>
      <c r="D31" s="112" t="str">
        <f t="shared" si="3"/>
        <v>730.jpg</v>
      </c>
      <c r="E31" s="116" t="str">
        <f t="shared" si="1"/>
        <v>730_상세.jpg</v>
      </c>
      <c r="F31" s="116" t="s">
        <v>1063</v>
      </c>
      <c r="G31" s="311" t="s">
        <v>701</v>
      </c>
      <c r="H31" s="311" t="s">
        <v>686</v>
      </c>
      <c r="I31" s="311">
        <v>100</v>
      </c>
      <c r="J31" s="312">
        <v>8</v>
      </c>
      <c r="K31" s="220">
        <v>11500</v>
      </c>
      <c r="L31" s="143" t="s">
        <v>817</v>
      </c>
      <c r="M31" s="220">
        <v>2500</v>
      </c>
      <c r="N31" s="311"/>
      <c r="O31" s="311"/>
      <c r="P31" s="271" t="s">
        <v>621</v>
      </c>
      <c r="Q31" s="271">
        <v>50002606</v>
      </c>
      <c r="R31" s="112" t="str">
        <f t="shared" si="2"/>
        <v>맥심 모카골드 부드러운 블랙믹스 100T[730/100]</v>
      </c>
      <c r="S31" s="122" t="s">
        <v>602</v>
      </c>
      <c r="T31" s="122" t="s">
        <v>602</v>
      </c>
      <c r="U31" s="311"/>
      <c r="V31" s="310"/>
    </row>
    <row r="32" spans="1:22" x14ac:dyDescent="0.3">
      <c r="A32" s="138">
        <v>17</v>
      </c>
      <c r="B32" s="171">
        <v>22</v>
      </c>
      <c r="C32" s="354">
        <v>732</v>
      </c>
      <c r="D32" s="112" t="str">
        <f t="shared" si="3"/>
        <v>732.jpg</v>
      </c>
      <c r="E32" s="116" t="str">
        <f t="shared" si="1"/>
        <v>732_상세.jpg</v>
      </c>
      <c r="F32" s="116" t="s">
        <v>1063</v>
      </c>
      <c r="G32" s="311" t="s">
        <v>700</v>
      </c>
      <c r="H32" s="311" t="s">
        <v>686</v>
      </c>
      <c r="I32" s="311">
        <v>100</v>
      </c>
      <c r="J32" s="312">
        <v>8</v>
      </c>
      <c r="K32" s="220">
        <v>11500</v>
      </c>
      <c r="L32" s="143" t="s">
        <v>817</v>
      </c>
      <c r="M32" s="220">
        <v>2500</v>
      </c>
      <c r="N32" s="311"/>
      <c r="O32" s="311"/>
      <c r="P32" s="271" t="s">
        <v>621</v>
      </c>
      <c r="Q32" s="271">
        <v>50002606</v>
      </c>
      <c r="R32" s="112" t="str">
        <f t="shared" si="2"/>
        <v>맥심 오리지날 부드러운 블랙믹스 100T[732/100]</v>
      </c>
      <c r="S32" s="122" t="s">
        <v>602</v>
      </c>
      <c r="T32" s="122" t="s">
        <v>602</v>
      </c>
      <c r="U32" s="311"/>
      <c r="V32" s="310"/>
    </row>
    <row r="33" spans="1:22" x14ac:dyDescent="0.3">
      <c r="A33" s="138">
        <v>19</v>
      </c>
      <c r="B33" s="171">
        <v>23</v>
      </c>
      <c r="C33" s="354">
        <v>736</v>
      </c>
      <c r="D33" s="112" t="str">
        <f t="shared" si="3"/>
        <v>736.jpg</v>
      </c>
      <c r="E33" s="116" t="str">
        <f t="shared" si="1"/>
        <v>736_상세.jpg</v>
      </c>
      <c r="F33" s="116" t="s">
        <v>1063</v>
      </c>
      <c r="G33" s="311" t="s">
        <v>1072</v>
      </c>
      <c r="H33" s="311" t="s">
        <v>686</v>
      </c>
      <c r="I33" s="311">
        <v>100</v>
      </c>
      <c r="J33" s="312">
        <v>8</v>
      </c>
      <c r="K33" s="220">
        <v>12500</v>
      </c>
      <c r="L33" s="143" t="s">
        <v>817</v>
      </c>
      <c r="M33" s="220">
        <v>2500</v>
      </c>
      <c r="N33" s="311"/>
      <c r="O33" s="311"/>
      <c r="P33" s="271" t="s">
        <v>621</v>
      </c>
      <c r="Q33" s="271">
        <v>50002606</v>
      </c>
      <c r="R33" s="112" t="str">
        <f t="shared" si="2"/>
        <v>맥심 아라비카100 부드러운 블랙믹스 100T[736/100]</v>
      </c>
      <c r="S33" s="122" t="s">
        <v>602</v>
      </c>
      <c r="T33" s="122" t="s">
        <v>602</v>
      </c>
      <c r="U33" s="311"/>
      <c r="V33" s="310"/>
    </row>
    <row r="34" spans="1:22" x14ac:dyDescent="0.3">
      <c r="A34" s="138">
        <v>16</v>
      </c>
      <c r="B34" s="171">
        <v>24</v>
      </c>
      <c r="C34" s="354">
        <v>763</v>
      </c>
      <c r="D34" s="112" t="str">
        <f t="shared" si="3"/>
        <v>763.jpg</v>
      </c>
      <c r="E34" s="116" t="str">
        <f t="shared" si="1"/>
        <v>763_상세.jpg</v>
      </c>
      <c r="F34" s="116" t="s">
        <v>1063</v>
      </c>
      <c r="G34" s="311" t="s">
        <v>705</v>
      </c>
      <c r="H34" s="311" t="s">
        <v>686</v>
      </c>
      <c r="I34" s="311">
        <v>100</v>
      </c>
      <c r="J34" s="312">
        <v>8</v>
      </c>
      <c r="K34" s="220">
        <v>11500</v>
      </c>
      <c r="L34" s="143" t="s">
        <v>817</v>
      </c>
      <c r="M34" s="220">
        <v>2500</v>
      </c>
      <c r="N34" s="311"/>
      <c r="O34" s="311"/>
      <c r="P34" s="271" t="s">
        <v>621</v>
      </c>
      <c r="Q34" s="271">
        <v>50002606</v>
      </c>
      <c r="R34" s="112" t="str">
        <f t="shared" si="2"/>
        <v>맥심 화이트골드 커피믹스 100T[763/100]</v>
      </c>
      <c r="S34" s="122" t="s">
        <v>602</v>
      </c>
      <c r="T34" s="122" t="s">
        <v>602</v>
      </c>
      <c r="U34" s="311"/>
      <c r="V34" s="310"/>
    </row>
    <row r="35" spans="1:22" x14ac:dyDescent="0.3">
      <c r="A35" s="138">
        <v>2</v>
      </c>
      <c r="B35" s="171">
        <v>25</v>
      </c>
      <c r="C35" s="354">
        <v>764</v>
      </c>
      <c r="D35" s="112" t="str">
        <f t="shared" si="3"/>
        <v>764.jpg</v>
      </c>
      <c r="E35" s="116" t="str">
        <f t="shared" si="1"/>
        <v>764_상세.jpg</v>
      </c>
      <c r="F35" s="116" t="s">
        <v>1063</v>
      </c>
      <c r="G35" s="311" t="s">
        <v>687</v>
      </c>
      <c r="H35" s="311" t="s">
        <v>688</v>
      </c>
      <c r="I35" s="311">
        <v>170</v>
      </c>
      <c r="J35" s="312">
        <v>6</v>
      </c>
      <c r="K35" s="220">
        <v>16400</v>
      </c>
      <c r="L35" s="143" t="s">
        <v>817</v>
      </c>
      <c r="M35" s="220">
        <v>2500</v>
      </c>
      <c r="N35" s="311"/>
      <c r="O35" s="311"/>
      <c r="P35" s="271" t="s">
        <v>621</v>
      </c>
      <c r="Q35" s="271">
        <v>50002606</v>
      </c>
      <c r="R35" s="112" t="str">
        <f t="shared" si="2"/>
        <v>맥심 화이트골드 커피믹스 150T+20T/총 170T[764/170]</v>
      </c>
      <c r="S35" s="122" t="s">
        <v>602</v>
      </c>
      <c r="T35" s="122" t="s">
        <v>602</v>
      </c>
      <c r="U35" s="311"/>
      <c r="V35" s="310"/>
    </row>
    <row r="36" spans="1:22" x14ac:dyDescent="0.3">
      <c r="A36" s="138">
        <v>7</v>
      </c>
      <c r="B36" s="171">
        <v>26</v>
      </c>
      <c r="C36" s="353">
        <v>1838</v>
      </c>
      <c r="D36" s="112" t="str">
        <f t="shared" si="3"/>
        <v>1838.jpg</v>
      </c>
      <c r="E36" s="116" t="str">
        <f t="shared" si="1"/>
        <v>1838_상세.jpg</v>
      </c>
      <c r="F36" s="116" t="s">
        <v>1032</v>
      </c>
      <c r="G36" s="311" t="s">
        <v>696</v>
      </c>
      <c r="H36" s="311" t="s">
        <v>682</v>
      </c>
      <c r="I36" s="311">
        <v>10</v>
      </c>
      <c r="J36" s="312">
        <v>12</v>
      </c>
      <c r="K36" s="220">
        <v>2400</v>
      </c>
      <c r="L36" s="143" t="s">
        <v>817</v>
      </c>
      <c r="M36" s="220">
        <v>2500</v>
      </c>
      <c r="N36" s="311"/>
      <c r="O36" s="311"/>
      <c r="P36" s="271" t="s">
        <v>621</v>
      </c>
      <c r="Q36" s="271">
        <v>50002606</v>
      </c>
      <c r="R36" s="112" t="str">
        <f t="shared" si="2"/>
        <v>맥심 카페믹스 카푸치노 10T[1838/10]</v>
      </c>
      <c r="S36" s="122" t="s">
        <v>602</v>
      </c>
      <c r="T36" s="122" t="s">
        <v>602</v>
      </c>
      <c r="U36" s="311"/>
      <c r="V36" s="310"/>
    </row>
    <row r="37" spans="1:22" x14ac:dyDescent="0.3">
      <c r="A37" s="138">
        <v>20</v>
      </c>
      <c r="B37" s="171">
        <v>5</v>
      </c>
      <c r="C37" s="354">
        <v>241</v>
      </c>
      <c r="D37" s="112" t="str">
        <f t="shared" si="3"/>
        <v>241.jpg</v>
      </c>
      <c r="E37" s="116" t="str">
        <f t="shared" si="1"/>
        <v>241_상세.jpg</v>
      </c>
      <c r="F37" s="385" t="s">
        <v>1361</v>
      </c>
      <c r="G37" s="311" t="s">
        <v>1070</v>
      </c>
      <c r="H37" s="311" t="s">
        <v>693</v>
      </c>
      <c r="I37" s="311">
        <v>1</v>
      </c>
      <c r="J37" s="312">
        <v>24</v>
      </c>
      <c r="K37" s="220">
        <v>2600</v>
      </c>
      <c r="L37" s="143" t="s">
        <v>817</v>
      </c>
      <c r="M37" s="220">
        <v>2500</v>
      </c>
      <c r="N37" s="311"/>
      <c r="O37" s="311"/>
      <c r="P37" s="271" t="s">
        <v>625</v>
      </c>
      <c r="Q37" s="271">
        <v>50002607</v>
      </c>
      <c r="R37" s="112" t="str">
        <f t="shared" si="2"/>
        <v>동서 프리마 500g[241/1]</v>
      </c>
      <c r="S37" s="122" t="s">
        <v>602</v>
      </c>
      <c r="T37" s="122" t="s">
        <v>602</v>
      </c>
      <c r="U37" s="311"/>
      <c r="V37" s="310"/>
    </row>
    <row r="38" spans="1:22" x14ac:dyDescent="0.3">
      <c r="A38" s="138">
        <v>21</v>
      </c>
      <c r="B38" s="171">
        <v>6</v>
      </c>
      <c r="C38" s="354">
        <v>242</v>
      </c>
      <c r="D38" s="112" t="str">
        <f t="shared" si="3"/>
        <v>242.jpg</v>
      </c>
      <c r="E38" s="116" t="str">
        <f t="shared" si="1"/>
        <v>242_상세.jpg</v>
      </c>
      <c r="F38" s="116" t="s">
        <v>1032</v>
      </c>
      <c r="G38" s="311" t="s">
        <v>715</v>
      </c>
      <c r="H38" s="311" t="s">
        <v>682</v>
      </c>
      <c r="I38" s="311">
        <v>1</v>
      </c>
      <c r="J38" s="312">
        <v>12</v>
      </c>
      <c r="K38" s="220">
        <v>4600</v>
      </c>
      <c r="L38" s="143" t="s">
        <v>817</v>
      </c>
      <c r="M38" s="220">
        <v>2500</v>
      </c>
      <c r="N38" s="311"/>
      <c r="O38" s="311"/>
      <c r="P38" s="271" t="s">
        <v>625</v>
      </c>
      <c r="Q38" s="271">
        <v>50002607</v>
      </c>
      <c r="R38" s="112" t="str">
        <f t="shared" si="2"/>
        <v>동서 프리마 1kg[242/1]</v>
      </c>
      <c r="S38" s="122" t="s">
        <v>602</v>
      </c>
      <c r="T38" s="122" t="s">
        <v>602</v>
      </c>
      <c r="U38" s="311"/>
      <c r="V38" s="310"/>
    </row>
    <row r="39" spans="1:22" x14ac:dyDescent="0.3">
      <c r="A39" s="138">
        <v>22</v>
      </c>
      <c r="B39" s="171">
        <v>7</v>
      </c>
      <c r="C39" s="354">
        <v>243</v>
      </c>
      <c r="D39" s="112" t="str">
        <f t="shared" si="3"/>
        <v>243.jpg</v>
      </c>
      <c r="E39" s="116" t="str">
        <f t="shared" si="1"/>
        <v>243_상세.jpg</v>
      </c>
      <c r="F39" s="385" t="s">
        <v>1361</v>
      </c>
      <c r="G39" s="311" t="s">
        <v>1071</v>
      </c>
      <c r="H39" s="311" t="s">
        <v>693</v>
      </c>
      <c r="I39" s="311">
        <v>1</v>
      </c>
      <c r="J39" s="312">
        <v>24</v>
      </c>
      <c r="K39" s="220">
        <v>3500</v>
      </c>
      <c r="L39" s="143" t="s">
        <v>817</v>
      </c>
      <c r="M39" s="220">
        <v>2500</v>
      </c>
      <c r="N39" s="311"/>
      <c r="O39" s="311"/>
      <c r="P39" s="271" t="s">
        <v>625</v>
      </c>
      <c r="Q39" s="271">
        <v>50002607</v>
      </c>
      <c r="R39" s="112" t="str">
        <f t="shared" si="2"/>
        <v>동서 프리마 웰빙 2/1라이트 500g[243/1]</v>
      </c>
      <c r="S39" s="122" t="s">
        <v>602</v>
      </c>
      <c r="T39" s="122" t="s">
        <v>602</v>
      </c>
      <c r="U39" s="311"/>
      <c r="V39" s="310"/>
    </row>
    <row r="40" spans="1:22" ht="17.25" thickBot="1" x14ac:dyDescent="0.35">
      <c r="A40" s="107">
        <v>23</v>
      </c>
      <c r="B40" s="169">
        <v>27</v>
      </c>
      <c r="C40" s="403">
        <v>90098</v>
      </c>
      <c r="D40" s="108" t="str">
        <f t="shared" si="3"/>
        <v>90098.jpg</v>
      </c>
      <c r="E40" s="183" t="str">
        <f t="shared" si="1"/>
        <v>90098_상세.jpg</v>
      </c>
      <c r="F40" s="183" t="s">
        <v>1032</v>
      </c>
      <c r="G40" s="110" t="s">
        <v>714</v>
      </c>
      <c r="H40" s="315" t="s">
        <v>688</v>
      </c>
      <c r="I40" s="315">
        <v>1</v>
      </c>
      <c r="J40" s="404">
        <v>6</v>
      </c>
      <c r="K40" s="109">
        <v>4000</v>
      </c>
      <c r="L40" s="149" t="s">
        <v>817</v>
      </c>
      <c r="M40" s="314">
        <v>2500</v>
      </c>
      <c r="N40" s="315"/>
      <c r="O40" s="315"/>
      <c r="P40" s="290" t="s">
        <v>625</v>
      </c>
      <c r="Q40" s="290">
        <v>50002607</v>
      </c>
      <c r="R40" s="108" t="str">
        <f t="shared" si="2"/>
        <v>동서 휘핑 프리마(생크림) 1000ml[90098/1]</v>
      </c>
      <c r="S40" s="110" t="s">
        <v>602</v>
      </c>
      <c r="T40" s="110" t="s">
        <v>602</v>
      </c>
      <c r="U40" s="315"/>
      <c r="V40" s="316"/>
    </row>
    <row r="41" spans="1:22" x14ac:dyDescent="0.3">
      <c r="G41">
        <v>40</v>
      </c>
    </row>
    <row r="42" spans="1:22" x14ac:dyDescent="0.3">
      <c r="G42" s="21" t="s">
        <v>685</v>
      </c>
    </row>
  </sheetData>
  <sortState ref="A2:V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F1" zoomScale="85" zoomScaleNormal="85" workbookViewId="0">
      <selection activeCell="P30" sqref="P30"/>
    </sheetView>
  </sheetViews>
  <sheetFormatPr defaultRowHeight="16.5" x14ac:dyDescent="0.3"/>
  <cols>
    <col min="1" max="1" width="5.25" style="16" hidden="1" customWidth="1"/>
    <col min="2" max="2" width="5.25" style="16" customWidth="1"/>
    <col min="3" max="4" width="9" style="16"/>
    <col min="5" max="5" width="13.5" style="16" bestFit="1" customWidth="1"/>
    <col min="6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bestFit="1" customWidth="1"/>
    <col min="22" max="16384" width="9" style="16"/>
  </cols>
  <sheetData>
    <row r="1" spans="1:21" s="2" customFormat="1" ht="33" x14ac:dyDescent="0.3">
      <c r="A1" s="114" t="s">
        <v>599</v>
      </c>
      <c r="B1" s="158" t="s">
        <v>1106</v>
      </c>
      <c r="C1" s="12" t="s">
        <v>634</v>
      </c>
      <c r="D1" s="86" t="s">
        <v>813</v>
      </c>
      <c r="E1" s="86" t="s">
        <v>972</v>
      </c>
      <c r="F1" s="305" t="s">
        <v>958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854</v>
      </c>
    </row>
    <row r="2" spans="1:21" x14ac:dyDescent="0.3">
      <c r="A2" s="42">
        <v>16</v>
      </c>
      <c r="B2" s="159">
        <v>1</v>
      </c>
      <c r="C2" s="349">
        <v>779</v>
      </c>
      <c r="D2" s="77" t="str">
        <f t="shared" ref="D2:D19" si="0">CONCATENATE(C2,".jpg")</f>
        <v>779.jpg</v>
      </c>
      <c r="E2" s="77" t="s">
        <v>1094</v>
      </c>
      <c r="F2" s="112"/>
      <c r="G2" s="94" t="s">
        <v>1098</v>
      </c>
      <c r="H2" s="79" t="s">
        <v>719</v>
      </c>
      <c r="I2" s="100">
        <v>1</v>
      </c>
      <c r="J2" s="85">
        <v>8</v>
      </c>
      <c r="K2" s="82">
        <v>20900</v>
      </c>
      <c r="L2" s="83" t="s">
        <v>817</v>
      </c>
      <c r="M2" s="82">
        <v>2500</v>
      </c>
      <c r="N2" s="79"/>
      <c r="O2" s="79"/>
      <c r="P2" s="79" t="s">
        <v>621</v>
      </c>
      <c r="Q2" s="79">
        <v>50002606</v>
      </c>
      <c r="R2" s="77" t="str">
        <f t="shared" ref="R2:R19" si="1">CONCATENATE(G2,"[",C2,"/",I2,"]")</f>
        <v>카누 다크 아메리카노 70T[779/1]</v>
      </c>
      <c r="S2" s="80" t="s">
        <v>602</v>
      </c>
      <c r="T2" s="80" t="s">
        <v>602</v>
      </c>
      <c r="U2" s="74" t="s">
        <v>884</v>
      </c>
    </row>
    <row r="3" spans="1:21" x14ac:dyDescent="0.3">
      <c r="A3" s="42">
        <v>9</v>
      </c>
      <c r="B3" s="159">
        <v>2</v>
      </c>
      <c r="C3" s="349">
        <v>780</v>
      </c>
      <c r="D3" s="77" t="str">
        <f t="shared" si="0"/>
        <v>780.jpg</v>
      </c>
      <c r="E3" s="77" t="s">
        <v>1087</v>
      </c>
      <c r="F3" s="112"/>
      <c r="G3" s="94" t="s">
        <v>1100</v>
      </c>
      <c r="H3" s="79" t="s">
        <v>719</v>
      </c>
      <c r="I3" s="100">
        <v>1</v>
      </c>
      <c r="J3" s="85">
        <v>8</v>
      </c>
      <c r="K3" s="95">
        <v>20900</v>
      </c>
      <c r="L3" s="83" t="s">
        <v>817</v>
      </c>
      <c r="M3" s="82">
        <v>2500</v>
      </c>
      <c r="N3" s="79"/>
      <c r="O3" s="79"/>
      <c r="P3" s="79" t="s">
        <v>621</v>
      </c>
      <c r="Q3" s="79">
        <v>50002606</v>
      </c>
      <c r="R3" s="77" t="str">
        <f t="shared" si="1"/>
        <v>카누 마일드 아메리카노 70T[780/1]</v>
      </c>
      <c r="S3" s="80" t="s">
        <v>602</v>
      </c>
      <c r="T3" s="80" t="s">
        <v>602</v>
      </c>
      <c r="U3" s="74" t="s">
        <v>884</v>
      </c>
    </row>
    <row r="4" spans="1:21" x14ac:dyDescent="0.3">
      <c r="A4" s="42">
        <v>13</v>
      </c>
      <c r="B4" s="159">
        <v>3</v>
      </c>
      <c r="C4" s="349">
        <v>785</v>
      </c>
      <c r="D4" s="77" t="str">
        <f t="shared" si="0"/>
        <v>785.jpg</v>
      </c>
      <c r="E4" s="77" t="s">
        <v>1091</v>
      </c>
      <c r="F4" s="116" t="s">
        <v>1008</v>
      </c>
      <c r="G4" s="94" t="s">
        <v>1103</v>
      </c>
      <c r="H4" s="79" t="s">
        <v>688</v>
      </c>
      <c r="I4" s="100">
        <v>1</v>
      </c>
      <c r="J4" s="85">
        <v>24</v>
      </c>
      <c r="K4" s="95">
        <v>5500</v>
      </c>
      <c r="L4" s="83" t="s">
        <v>817</v>
      </c>
      <c r="M4" s="82">
        <v>2500</v>
      </c>
      <c r="N4" s="79"/>
      <c r="O4" s="79"/>
      <c r="P4" s="79" t="s">
        <v>621</v>
      </c>
      <c r="Q4" s="79">
        <v>50002606</v>
      </c>
      <c r="R4" s="77" t="str">
        <f t="shared" si="1"/>
        <v>카누 미니 다크 아메리카노 30T[785/1]</v>
      </c>
      <c r="S4" s="80" t="s">
        <v>602</v>
      </c>
      <c r="T4" s="80" t="s">
        <v>602</v>
      </c>
      <c r="U4" s="74" t="s">
        <v>882</v>
      </c>
    </row>
    <row r="5" spans="1:21" x14ac:dyDescent="0.3">
      <c r="A5" s="42">
        <v>14</v>
      </c>
      <c r="B5" s="159">
        <v>4</v>
      </c>
      <c r="C5" s="349">
        <v>786</v>
      </c>
      <c r="D5" s="77" t="str">
        <f t="shared" si="0"/>
        <v>786.jpg</v>
      </c>
      <c r="E5" s="77" t="s">
        <v>1092</v>
      </c>
      <c r="F5" s="116" t="s">
        <v>1008</v>
      </c>
      <c r="G5" s="94" t="s">
        <v>723</v>
      </c>
      <c r="H5" s="79" t="s">
        <v>688</v>
      </c>
      <c r="I5" s="100">
        <v>1</v>
      </c>
      <c r="J5" s="85">
        <v>24</v>
      </c>
      <c r="K5" s="95">
        <v>5500</v>
      </c>
      <c r="L5" s="83" t="s">
        <v>817</v>
      </c>
      <c r="M5" s="82">
        <v>2500</v>
      </c>
      <c r="N5" s="79"/>
      <c r="O5" s="79"/>
      <c r="P5" s="79" t="s">
        <v>621</v>
      </c>
      <c r="Q5" s="79">
        <v>50002606</v>
      </c>
      <c r="R5" s="77" t="str">
        <f t="shared" si="1"/>
        <v>카누 미니 마일드 아메리카노 30T[786/1]</v>
      </c>
      <c r="S5" s="80" t="s">
        <v>602</v>
      </c>
      <c r="T5" s="80" t="s">
        <v>602</v>
      </c>
      <c r="U5" s="74" t="s">
        <v>882</v>
      </c>
    </row>
    <row r="6" spans="1:21" x14ac:dyDescent="0.3">
      <c r="A6" s="42">
        <v>11</v>
      </c>
      <c r="B6" s="159">
        <v>5</v>
      </c>
      <c r="C6" s="349">
        <v>787</v>
      </c>
      <c r="D6" s="77" t="str">
        <f t="shared" si="0"/>
        <v>787.jpg</v>
      </c>
      <c r="E6" s="77" t="s">
        <v>1089</v>
      </c>
      <c r="F6" s="116" t="s">
        <v>1008</v>
      </c>
      <c r="G6" s="94" t="s">
        <v>721</v>
      </c>
      <c r="H6" s="79" t="s">
        <v>688</v>
      </c>
      <c r="I6" s="100">
        <v>1</v>
      </c>
      <c r="J6" s="85">
        <v>24</v>
      </c>
      <c r="K6" s="95">
        <v>5900</v>
      </c>
      <c r="L6" s="83" t="s">
        <v>817</v>
      </c>
      <c r="M6" s="82">
        <v>2500</v>
      </c>
      <c r="N6" s="79"/>
      <c r="O6" s="79"/>
      <c r="P6" s="79" t="s">
        <v>621</v>
      </c>
      <c r="Q6" s="79">
        <v>50002606</v>
      </c>
      <c r="R6" s="77" t="str">
        <f t="shared" si="1"/>
        <v>카누 미니 다크 스위트 30T[787/1]</v>
      </c>
      <c r="S6" s="80" t="s">
        <v>602</v>
      </c>
      <c r="T6" s="80" t="s">
        <v>602</v>
      </c>
      <c r="U6" s="74" t="s">
        <v>882</v>
      </c>
    </row>
    <row r="7" spans="1:21" x14ac:dyDescent="0.3">
      <c r="A7" s="42">
        <v>12</v>
      </c>
      <c r="B7" s="159">
        <v>6</v>
      </c>
      <c r="C7" s="349">
        <v>788</v>
      </c>
      <c r="D7" s="77" t="str">
        <f t="shared" si="0"/>
        <v>788.jpg</v>
      </c>
      <c r="E7" s="77" t="s">
        <v>1090</v>
      </c>
      <c r="F7" s="116" t="s">
        <v>1008</v>
      </c>
      <c r="G7" s="94" t="s">
        <v>722</v>
      </c>
      <c r="H7" s="79" t="s">
        <v>688</v>
      </c>
      <c r="I7" s="100">
        <v>1</v>
      </c>
      <c r="J7" s="85">
        <v>24</v>
      </c>
      <c r="K7" s="95">
        <v>5900</v>
      </c>
      <c r="L7" s="83" t="s">
        <v>817</v>
      </c>
      <c r="M7" s="82">
        <v>2500</v>
      </c>
      <c r="N7" s="79"/>
      <c r="O7" s="79"/>
      <c r="P7" s="79" t="s">
        <v>621</v>
      </c>
      <c r="Q7" s="79">
        <v>50002606</v>
      </c>
      <c r="R7" s="77" t="str">
        <f t="shared" si="1"/>
        <v>카누 미니 마일드스위트 30T[788/1]</v>
      </c>
      <c r="S7" s="80" t="s">
        <v>602</v>
      </c>
      <c r="T7" s="80" t="s">
        <v>602</v>
      </c>
      <c r="U7" s="74" t="s">
        <v>882</v>
      </c>
    </row>
    <row r="8" spans="1:21" x14ac:dyDescent="0.3">
      <c r="A8" s="42">
        <v>15</v>
      </c>
      <c r="B8" s="159">
        <v>7</v>
      </c>
      <c r="C8" s="349">
        <v>789</v>
      </c>
      <c r="D8" s="77" t="str">
        <f t="shared" si="0"/>
        <v>789.jpg</v>
      </c>
      <c r="E8" s="77" t="s">
        <v>1093</v>
      </c>
      <c r="F8" s="112"/>
      <c r="G8" s="94" t="s">
        <v>1097</v>
      </c>
      <c r="H8" s="79" t="s">
        <v>719</v>
      </c>
      <c r="I8" s="100">
        <v>1</v>
      </c>
      <c r="J8" s="85">
        <v>8</v>
      </c>
      <c r="K8" s="95">
        <v>22300</v>
      </c>
      <c r="L8" s="83" t="s">
        <v>817</v>
      </c>
      <c r="M8" s="82">
        <v>2500</v>
      </c>
      <c r="N8" s="79"/>
      <c r="O8" s="79"/>
      <c r="P8" s="79" t="s">
        <v>621</v>
      </c>
      <c r="Q8" s="79">
        <v>50002606</v>
      </c>
      <c r="R8" s="77" t="str">
        <f t="shared" si="1"/>
        <v>카누 다크 스위트 70T[789/1]</v>
      </c>
      <c r="S8" s="80" t="s">
        <v>602</v>
      </c>
      <c r="T8" s="80" t="s">
        <v>602</v>
      </c>
      <c r="U8" s="74" t="s">
        <v>884</v>
      </c>
    </row>
    <row r="9" spans="1:21" x14ac:dyDescent="0.3">
      <c r="A9" s="42">
        <v>8</v>
      </c>
      <c r="B9" s="159">
        <v>8</v>
      </c>
      <c r="C9" s="349">
        <v>790</v>
      </c>
      <c r="D9" s="77" t="str">
        <f t="shared" si="0"/>
        <v>790.jpg</v>
      </c>
      <c r="E9" s="77" t="s">
        <v>1086</v>
      </c>
      <c r="F9" s="112"/>
      <c r="G9" s="94" t="s">
        <v>1101</v>
      </c>
      <c r="H9" s="79" t="s">
        <v>719</v>
      </c>
      <c r="I9" s="100">
        <v>1</v>
      </c>
      <c r="J9" s="85">
        <v>8</v>
      </c>
      <c r="K9" s="95">
        <v>22300</v>
      </c>
      <c r="L9" s="83" t="s">
        <v>817</v>
      </c>
      <c r="M9" s="82">
        <v>2500</v>
      </c>
      <c r="N9" s="79"/>
      <c r="O9" s="79"/>
      <c r="P9" s="79" t="s">
        <v>621</v>
      </c>
      <c r="Q9" s="79">
        <v>50002606</v>
      </c>
      <c r="R9" s="77" t="str">
        <f t="shared" si="1"/>
        <v>카누 마일드 스위트 70T[790/1]</v>
      </c>
      <c r="S9" s="80" t="s">
        <v>602</v>
      </c>
      <c r="T9" s="80" t="s">
        <v>602</v>
      </c>
      <c r="U9" s="74" t="s">
        <v>884</v>
      </c>
    </row>
    <row r="10" spans="1:21" x14ac:dyDescent="0.3">
      <c r="A10" s="42">
        <v>7</v>
      </c>
      <c r="B10" s="159">
        <v>9</v>
      </c>
      <c r="C10" s="349">
        <v>798</v>
      </c>
      <c r="D10" s="77" t="str">
        <f t="shared" si="0"/>
        <v>798.jpg</v>
      </c>
      <c r="E10" s="77" t="s">
        <v>1085</v>
      </c>
      <c r="F10" s="116" t="s">
        <v>1008</v>
      </c>
      <c r="G10" s="94" t="s">
        <v>720</v>
      </c>
      <c r="H10" s="79" t="s">
        <v>688</v>
      </c>
      <c r="I10" s="100">
        <v>1</v>
      </c>
      <c r="J10" s="85">
        <v>24</v>
      </c>
      <c r="K10" s="95">
        <v>5900</v>
      </c>
      <c r="L10" s="83" t="s">
        <v>817</v>
      </c>
      <c r="M10" s="82">
        <v>2500</v>
      </c>
      <c r="N10" s="79"/>
      <c r="O10" s="79"/>
      <c r="P10" s="79" t="s">
        <v>621</v>
      </c>
      <c r="Q10" s="79">
        <v>50002606</v>
      </c>
      <c r="R10" s="77" t="str">
        <f t="shared" si="1"/>
        <v>카누 미니 디카페인 30T[798/1]</v>
      </c>
      <c r="S10" s="80" t="s">
        <v>602</v>
      </c>
      <c r="T10" s="80" t="s">
        <v>602</v>
      </c>
      <c r="U10" s="74" t="s">
        <v>882</v>
      </c>
    </row>
    <row r="11" spans="1:21" x14ac:dyDescent="0.3">
      <c r="A11" s="42">
        <v>18</v>
      </c>
      <c r="B11" s="159">
        <v>10</v>
      </c>
      <c r="C11" s="349">
        <v>799</v>
      </c>
      <c r="D11" s="77" t="str">
        <f t="shared" si="0"/>
        <v>799.jpg</v>
      </c>
      <c r="E11" s="77" t="s">
        <v>1096</v>
      </c>
      <c r="F11" s="112"/>
      <c r="G11" s="94" t="s">
        <v>1104</v>
      </c>
      <c r="H11" s="79" t="s">
        <v>688</v>
      </c>
      <c r="I11" s="100">
        <v>1</v>
      </c>
      <c r="J11" s="85">
        <v>12</v>
      </c>
      <c r="K11" s="82">
        <v>21600</v>
      </c>
      <c r="L11" s="83" t="s">
        <v>817</v>
      </c>
      <c r="M11" s="82">
        <v>2500</v>
      </c>
      <c r="N11" s="79"/>
      <c r="O11" s="79"/>
      <c r="P11" s="79" t="s">
        <v>621</v>
      </c>
      <c r="Q11" s="79">
        <v>50002606</v>
      </c>
      <c r="R11" s="77" t="str">
        <f t="shared" si="1"/>
        <v>카누 미니 디카페인 100T[799/1]</v>
      </c>
      <c r="S11" s="80" t="s">
        <v>602</v>
      </c>
      <c r="T11" s="80" t="s">
        <v>602</v>
      </c>
      <c r="U11" s="74" t="s">
        <v>883</v>
      </c>
    </row>
    <row r="12" spans="1:21" x14ac:dyDescent="0.3">
      <c r="A12" s="42">
        <v>5</v>
      </c>
      <c r="B12" s="159">
        <v>11</v>
      </c>
      <c r="C12" s="349">
        <v>806</v>
      </c>
      <c r="D12" s="77" t="str">
        <f t="shared" si="0"/>
        <v>806.jpg</v>
      </c>
      <c r="E12" s="77" t="s">
        <v>1083</v>
      </c>
      <c r="F12" s="116" t="s">
        <v>1008</v>
      </c>
      <c r="G12" s="94" t="s">
        <v>725</v>
      </c>
      <c r="H12" s="79" t="s">
        <v>688</v>
      </c>
      <c r="I12" s="100">
        <v>1</v>
      </c>
      <c r="J12" s="85">
        <v>12</v>
      </c>
      <c r="K12" s="95">
        <v>17300</v>
      </c>
      <c r="L12" s="83" t="s">
        <v>817</v>
      </c>
      <c r="M12" s="82">
        <v>2500</v>
      </c>
      <c r="N12" s="79"/>
      <c r="O12" s="79"/>
      <c r="P12" s="79" t="s">
        <v>621</v>
      </c>
      <c r="Q12" s="79">
        <v>50002606</v>
      </c>
      <c r="R12" s="77" t="str">
        <f t="shared" si="1"/>
        <v>카누 미니 다크 100T[806/1]</v>
      </c>
      <c r="S12" s="80" t="s">
        <v>602</v>
      </c>
      <c r="T12" s="80" t="s">
        <v>602</v>
      </c>
      <c r="U12" s="74" t="s">
        <v>883</v>
      </c>
    </row>
    <row r="13" spans="1:21" x14ac:dyDescent="0.3">
      <c r="A13" s="42">
        <v>6</v>
      </c>
      <c r="B13" s="159">
        <v>12</v>
      </c>
      <c r="C13" s="349">
        <v>807</v>
      </c>
      <c r="D13" s="77" t="str">
        <f t="shared" si="0"/>
        <v>807.jpg</v>
      </c>
      <c r="E13" s="77" t="s">
        <v>1084</v>
      </c>
      <c r="F13" s="116" t="s">
        <v>1008</v>
      </c>
      <c r="G13" s="94" t="s">
        <v>726</v>
      </c>
      <c r="H13" s="79" t="s">
        <v>688</v>
      </c>
      <c r="I13" s="100">
        <v>1</v>
      </c>
      <c r="J13" s="85">
        <v>12</v>
      </c>
      <c r="K13" s="95">
        <v>17300</v>
      </c>
      <c r="L13" s="83" t="s">
        <v>817</v>
      </c>
      <c r="M13" s="82">
        <v>2500</v>
      </c>
      <c r="N13" s="79"/>
      <c r="O13" s="79"/>
      <c r="P13" s="79" t="s">
        <v>621</v>
      </c>
      <c r="Q13" s="79">
        <v>50002606</v>
      </c>
      <c r="R13" s="77" t="str">
        <f t="shared" si="1"/>
        <v>카누 미니 마일드 100T[807/1]</v>
      </c>
      <c r="S13" s="80" t="s">
        <v>602</v>
      </c>
      <c r="T13" s="80" t="s">
        <v>602</v>
      </c>
      <c r="U13" s="74" t="s">
        <v>883</v>
      </c>
    </row>
    <row r="14" spans="1:21" x14ac:dyDescent="0.3">
      <c r="A14" s="42">
        <v>10</v>
      </c>
      <c r="B14" s="159">
        <v>13</v>
      </c>
      <c r="C14" s="349">
        <v>808</v>
      </c>
      <c r="D14" s="77" t="str">
        <f t="shared" si="0"/>
        <v>808.jpg</v>
      </c>
      <c r="E14" s="77" t="s">
        <v>1088</v>
      </c>
      <c r="F14" s="116" t="s">
        <v>1008</v>
      </c>
      <c r="G14" s="94" t="s">
        <v>727</v>
      </c>
      <c r="H14" s="79" t="s">
        <v>688</v>
      </c>
      <c r="I14" s="100">
        <v>1</v>
      </c>
      <c r="J14" s="85">
        <v>12</v>
      </c>
      <c r="K14" s="95">
        <v>20400</v>
      </c>
      <c r="L14" s="83" t="s">
        <v>817</v>
      </c>
      <c r="M14" s="82">
        <v>2500</v>
      </c>
      <c r="N14" s="79"/>
      <c r="O14" s="79"/>
      <c r="P14" s="79" t="s">
        <v>621</v>
      </c>
      <c r="Q14" s="79">
        <v>50002606</v>
      </c>
      <c r="R14" s="77" t="str">
        <f t="shared" si="1"/>
        <v>카누 미니 다크 스위트 100T[808/1]</v>
      </c>
      <c r="S14" s="80" t="s">
        <v>602</v>
      </c>
      <c r="T14" s="80" t="s">
        <v>602</v>
      </c>
      <c r="U14" s="74" t="s">
        <v>883</v>
      </c>
    </row>
    <row r="15" spans="1:21" x14ac:dyDescent="0.3">
      <c r="A15" s="42">
        <v>17</v>
      </c>
      <c r="B15" s="159">
        <v>14</v>
      </c>
      <c r="C15" s="349">
        <v>809</v>
      </c>
      <c r="D15" s="77" t="str">
        <f t="shared" si="0"/>
        <v>809.jpg</v>
      </c>
      <c r="E15" s="77" t="s">
        <v>1095</v>
      </c>
      <c r="F15" s="116" t="s">
        <v>1008</v>
      </c>
      <c r="G15" s="94" t="s">
        <v>724</v>
      </c>
      <c r="H15" s="79" t="s">
        <v>688</v>
      </c>
      <c r="I15" s="100">
        <v>1</v>
      </c>
      <c r="J15" s="85">
        <v>12</v>
      </c>
      <c r="K15" s="82">
        <v>20400</v>
      </c>
      <c r="L15" s="83" t="s">
        <v>817</v>
      </c>
      <c r="M15" s="82">
        <v>2500</v>
      </c>
      <c r="N15" s="79"/>
      <c r="O15" s="79"/>
      <c r="P15" s="79" t="s">
        <v>621</v>
      </c>
      <c r="Q15" s="79">
        <v>50002606</v>
      </c>
      <c r="R15" s="77" t="str">
        <f t="shared" si="1"/>
        <v>카누 미니 마일드스위트 100T[809/1]</v>
      </c>
      <c r="S15" s="80" t="s">
        <v>602</v>
      </c>
      <c r="T15" s="80" t="s">
        <v>602</v>
      </c>
      <c r="U15" s="74" t="s">
        <v>883</v>
      </c>
    </row>
    <row r="16" spans="1:21" x14ac:dyDescent="0.3">
      <c r="A16" s="42">
        <v>3</v>
      </c>
      <c r="B16" s="159">
        <v>15</v>
      </c>
      <c r="C16" s="349">
        <v>811</v>
      </c>
      <c r="D16" s="77" t="str">
        <f t="shared" si="0"/>
        <v>811.jpg</v>
      </c>
      <c r="E16" s="77" t="s">
        <v>1081</v>
      </c>
      <c r="F16" s="112"/>
      <c r="G16" s="94" t="s">
        <v>1105</v>
      </c>
      <c r="H16" s="79" t="s">
        <v>688</v>
      </c>
      <c r="I16" s="100">
        <v>1</v>
      </c>
      <c r="J16" s="85">
        <v>12</v>
      </c>
      <c r="K16" s="95">
        <v>21000</v>
      </c>
      <c r="L16" s="83" t="s">
        <v>817</v>
      </c>
      <c r="M16" s="82">
        <v>2500</v>
      </c>
      <c r="N16" s="79"/>
      <c r="O16" s="79"/>
      <c r="P16" s="79" t="s">
        <v>621</v>
      </c>
      <c r="Q16" s="79">
        <v>50002606</v>
      </c>
      <c r="R16" s="77" t="str">
        <f t="shared" si="1"/>
        <v>카누 미니 마일드 150T[811/1]</v>
      </c>
      <c r="S16" s="80" t="s">
        <v>602</v>
      </c>
      <c r="T16" s="80" t="s">
        <v>602</v>
      </c>
      <c r="U16" s="74" t="s">
        <v>883</v>
      </c>
    </row>
    <row r="17" spans="1:21" x14ac:dyDescent="0.3">
      <c r="A17" s="42">
        <v>4</v>
      </c>
      <c r="B17" s="159">
        <v>16</v>
      </c>
      <c r="C17" s="349">
        <v>812</v>
      </c>
      <c r="D17" s="77" t="str">
        <f t="shared" si="0"/>
        <v>812.jpg</v>
      </c>
      <c r="E17" s="77" t="s">
        <v>1082</v>
      </c>
      <c r="F17" s="112"/>
      <c r="G17" s="94" t="s">
        <v>1102</v>
      </c>
      <c r="H17" s="79" t="s">
        <v>688</v>
      </c>
      <c r="I17" s="100">
        <v>1</v>
      </c>
      <c r="J17" s="85">
        <v>12</v>
      </c>
      <c r="K17" s="95">
        <v>21000</v>
      </c>
      <c r="L17" s="83" t="s">
        <v>817</v>
      </c>
      <c r="M17" s="82">
        <v>2500</v>
      </c>
      <c r="N17" s="79"/>
      <c r="O17" s="79"/>
      <c r="P17" s="79" t="s">
        <v>621</v>
      </c>
      <c r="Q17" s="79">
        <v>50002606</v>
      </c>
      <c r="R17" s="77" t="str">
        <f t="shared" si="1"/>
        <v>카누 미니 다크 150T[812/1]</v>
      </c>
      <c r="S17" s="80" t="s">
        <v>602</v>
      </c>
      <c r="T17" s="80" t="s">
        <v>602</v>
      </c>
      <c r="U17" s="74" t="s">
        <v>883</v>
      </c>
    </row>
    <row r="18" spans="1:21" x14ac:dyDescent="0.3">
      <c r="A18" s="42">
        <v>2</v>
      </c>
      <c r="B18" s="159">
        <v>17</v>
      </c>
      <c r="C18" s="349">
        <v>813</v>
      </c>
      <c r="D18" s="77" t="str">
        <f t="shared" si="0"/>
        <v>813.jpg</v>
      </c>
      <c r="E18" s="77" t="s">
        <v>1080</v>
      </c>
      <c r="F18" s="112"/>
      <c r="G18" s="94" t="s">
        <v>1099</v>
      </c>
      <c r="H18" s="79" t="s">
        <v>683</v>
      </c>
      <c r="I18" s="100">
        <v>1</v>
      </c>
      <c r="J18" s="85">
        <v>40</v>
      </c>
      <c r="K18" s="95">
        <v>3300</v>
      </c>
      <c r="L18" s="83" t="s">
        <v>817</v>
      </c>
      <c r="M18" s="82">
        <v>2500</v>
      </c>
      <c r="N18" s="79"/>
      <c r="O18" s="79"/>
      <c r="P18" s="79" t="s">
        <v>621</v>
      </c>
      <c r="Q18" s="79">
        <v>50002606</v>
      </c>
      <c r="R18" s="77" t="str">
        <f t="shared" si="1"/>
        <v>카누 라떼 10T[813/1]</v>
      </c>
      <c r="S18" s="80" t="s">
        <v>602</v>
      </c>
      <c r="T18" s="80" t="s">
        <v>602</v>
      </c>
      <c r="U18" s="74" t="s">
        <v>882</v>
      </c>
    </row>
    <row r="19" spans="1:21" ht="17.25" thickBot="1" x14ac:dyDescent="0.35">
      <c r="A19" s="89">
        <v>1</v>
      </c>
      <c r="B19" s="159">
        <v>18</v>
      </c>
      <c r="C19" s="356">
        <v>814</v>
      </c>
      <c r="D19" s="90" t="str">
        <f t="shared" si="0"/>
        <v>814.jpg</v>
      </c>
      <c r="E19" s="77" t="s">
        <v>1079</v>
      </c>
      <c r="F19" s="112"/>
      <c r="G19" s="96" t="s">
        <v>718</v>
      </c>
      <c r="H19" s="93" t="s">
        <v>688</v>
      </c>
      <c r="I19" s="360">
        <v>1</v>
      </c>
      <c r="J19" s="359">
        <v>24</v>
      </c>
      <c r="K19" s="97">
        <v>9500</v>
      </c>
      <c r="L19" s="99" t="s">
        <v>817</v>
      </c>
      <c r="M19" s="92">
        <v>2500</v>
      </c>
      <c r="N19" s="93"/>
      <c r="O19" s="93"/>
      <c r="P19" s="93" t="s">
        <v>621</v>
      </c>
      <c r="Q19" s="93">
        <v>50002606</v>
      </c>
      <c r="R19" s="90" t="str">
        <f t="shared" si="1"/>
        <v>카누 라떼 30T[814/1]</v>
      </c>
      <c r="S19" s="91" t="s">
        <v>602</v>
      </c>
      <c r="T19" s="91" t="s">
        <v>602</v>
      </c>
      <c r="U19" s="84" t="s">
        <v>882</v>
      </c>
    </row>
    <row r="20" spans="1:21" x14ac:dyDescent="0.3">
      <c r="G20" s="16">
        <v>19</v>
      </c>
    </row>
    <row r="22" spans="1:21" x14ac:dyDescent="0.3">
      <c r="G22" s="21" t="s">
        <v>717</v>
      </c>
    </row>
    <row r="23" spans="1:21" x14ac:dyDescent="0.3">
      <c r="G23" s="21" t="s">
        <v>716</v>
      </c>
    </row>
    <row r="26" spans="1:21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3"/>
  <sheetViews>
    <sheetView topLeftCell="B1" zoomScale="70" zoomScaleNormal="70" workbookViewId="0">
      <selection activeCell="R51" sqref="R51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5.125" style="2" customWidth="1"/>
    <col min="6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bestFit="1" customWidth="1"/>
    <col min="22" max="16384" width="9" style="2"/>
  </cols>
  <sheetData>
    <row r="1" spans="1:21" ht="33" x14ac:dyDescent="0.3">
      <c r="A1" s="114" t="s">
        <v>599</v>
      </c>
      <c r="B1" s="158" t="s">
        <v>1187</v>
      </c>
      <c r="C1" s="12" t="s">
        <v>634</v>
      </c>
      <c r="D1" s="86" t="s">
        <v>813</v>
      </c>
      <c r="E1" s="86" t="s">
        <v>972</v>
      </c>
      <c r="F1" s="305" t="s">
        <v>958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340" t="s">
        <v>1020</v>
      </c>
    </row>
    <row r="2" spans="1:21" x14ac:dyDescent="0.3">
      <c r="A2" s="138">
        <v>17</v>
      </c>
      <c r="B2" s="159">
        <v>1</v>
      </c>
      <c r="C2" s="338" t="s">
        <v>1173</v>
      </c>
      <c r="D2" s="112" t="str">
        <f t="shared" ref="D2:D20" si="0">CONCATENATE(C2,".jpg")</f>
        <v>011.jpg</v>
      </c>
      <c r="E2" s="112" t="s">
        <v>1108</v>
      </c>
      <c r="F2" s="116" t="s">
        <v>1009</v>
      </c>
      <c r="G2" s="311" t="s">
        <v>1177</v>
      </c>
      <c r="H2" s="122" t="s">
        <v>693</v>
      </c>
      <c r="I2" s="119">
        <v>1</v>
      </c>
      <c r="J2" s="119">
        <v>24</v>
      </c>
      <c r="K2" s="220">
        <v>1000</v>
      </c>
      <c r="L2" s="120" t="s">
        <v>817</v>
      </c>
      <c r="M2" s="121">
        <v>2500</v>
      </c>
      <c r="N2" s="122"/>
      <c r="O2" s="122"/>
      <c r="P2" s="122" t="s">
        <v>581</v>
      </c>
      <c r="Q2" s="122">
        <v>50001998</v>
      </c>
      <c r="R2" s="112" t="str">
        <f t="shared" ref="R2:R20" si="1">CONCATENATE(G2,"[",C2,"/",I2,"]")</f>
        <v>리츠크래커 오리지날 80g[011/1]</v>
      </c>
      <c r="S2" s="122" t="s">
        <v>602</v>
      </c>
      <c r="T2" s="122" t="s">
        <v>602</v>
      </c>
      <c r="U2" s="105"/>
    </row>
    <row r="3" spans="1:21" x14ac:dyDescent="0.3">
      <c r="A3" s="138">
        <v>16</v>
      </c>
      <c r="B3" s="159">
        <v>2</v>
      </c>
      <c r="C3" s="338" t="s">
        <v>1172</v>
      </c>
      <c r="D3" s="112" t="str">
        <f t="shared" si="0"/>
        <v>012.jpg</v>
      </c>
      <c r="E3" s="112" t="s">
        <v>1107</v>
      </c>
      <c r="F3" s="112"/>
      <c r="G3" s="311" t="s">
        <v>1178</v>
      </c>
      <c r="H3" s="122" t="s">
        <v>693</v>
      </c>
      <c r="I3" s="119">
        <v>1</v>
      </c>
      <c r="J3" s="119">
        <v>24</v>
      </c>
      <c r="K3" s="220">
        <v>1500</v>
      </c>
      <c r="L3" s="120" t="s">
        <v>817</v>
      </c>
      <c r="M3" s="121">
        <v>2500</v>
      </c>
      <c r="N3" s="122"/>
      <c r="O3" s="122"/>
      <c r="P3" s="122" t="s">
        <v>581</v>
      </c>
      <c r="Q3" s="122">
        <v>50001998</v>
      </c>
      <c r="R3" s="112" t="str">
        <f t="shared" si="1"/>
        <v>리츠크래커 오리지날 120g[012/1]</v>
      </c>
      <c r="S3" s="122" t="s">
        <v>602</v>
      </c>
      <c r="T3" s="122" t="s">
        <v>602</v>
      </c>
      <c r="U3" s="105"/>
    </row>
    <row r="4" spans="1:21" x14ac:dyDescent="0.3">
      <c r="A4" s="138">
        <v>19</v>
      </c>
      <c r="B4" s="159">
        <v>3</v>
      </c>
      <c r="C4" s="338" t="s">
        <v>1175</v>
      </c>
      <c r="D4" s="112" t="str">
        <f t="shared" si="0"/>
        <v>013.jpg</v>
      </c>
      <c r="E4" s="112" t="s">
        <v>1125</v>
      </c>
      <c r="F4" s="116" t="s">
        <v>1009</v>
      </c>
      <c r="G4" s="311" t="s">
        <v>1186</v>
      </c>
      <c r="H4" s="122" t="s">
        <v>693</v>
      </c>
      <c r="I4" s="119">
        <v>1</v>
      </c>
      <c r="J4" s="119">
        <v>24</v>
      </c>
      <c r="K4" s="220">
        <v>1200</v>
      </c>
      <c r="L4" s="120" t="s">
        <v>817</v>
      </c>
      <c r="M4" s="121">
        <v>2500</v>
      </c>
      <c r="N4" s="122"/>
      <c r="O4" s="122"/>
      <c r="P4" s="122" t="s">
        <v>581</v>
      </c>
      <c r="Q4" s="122">
        <v>50001998</v>
      </c>
      <c r="R4" s="112" t="str">
        <f t="shared" si="1"/>
        <v>치즈샌드위치크래커 96g[013/1]</v>
      </c>
      <c r="S4" s="122" t="s">
        <v>602</v>
      </c>
      <c r="T4" s="122" t="s">
        <v>602</v>
      </c>
      <c r="U4" s="105"/>
    </row>
    <row r="5" spans="1:21" x14ac:dyDescent="0.3">
      <c r="A5" s="138">
        <v>18</v>
      </c>
      <c r="B5" s="159">
        <v>4</v>
      </c>
      <c r="C5" s="338" t="s">
        <v>1174</v>
      </c>
      <c r="D5" s="112" t="str">
        <f t="shared" si="0"/>
        <v>014.jpg</v>
      </c>
      <c r="E5" s="112" t="s">
        <v>1124</v>
      </c>
      <c r="F5" s="112"/>
      <c r="G5" s="311" t="s">
        <v>1176</v>
      </c>
      <c r="H5" s="122" t="s">
        <v>693</v>
      </c>
      <c r="I5" s="119">
        <v>1</v>
      </c>
      <c r="J5" s="119">
        <v>24</v>
      </c>
      <c r="K5" s="220">
        <v>1800</v>
      </c>
      <c r="L5" s="120" t="s">
        <v>817</v>
      </c>
      <c r="M5" s="121">
        <v>2500</v>
      </c>
      <c r="N5" s="122"/>
      <c r="O5" s="122"/>
      <c r="P5" s="122" t="s">
        <v>581</v>
      </c>
      <c r="Q5" s="122">
        <v>50001998</v>
      </c>
      <c r="R5" s="112" t="str">
        <f t="shared" si="1"/>
        <v>치즈샌드위치크래커 144g[014/1]</v>
      </c>
      <c r="S5" s="122" t="s">
        <v>602</v>
      </c>
      <c r="T5" s="122" t="s">
        <v>602</v>
      </c>
      <c r="U5" s="105"/>
    </row>
    <row r="6" spans="1:21" x14ac:dyDescent="0.3">
      <c r="A6" s="138">
        <v>3</v>
      </c>
      <c r="B6" s="159">
        <v>5</v>
      </c>
      <c r="C6" s="115" t="s">
        <v>401</v>
      </c>
      <c r="D6" s="112" t="str">
        <f t="shared" si="0"/>
        <v>94474.jpg</v>
      </c>
      <c r="E6" s="112" t="s">
        <v>1109</v>
      </c>
      <c r="F6" s="112"/>
      <c r="G6" s="311" t="s">
        <v>1179</v>
      </c>
      <c r="H6" s="122" t="s">
        <v>682</v>
      </c>
      <c r="I6" s="122">
        <v>1</v>
      </c>
      <c r="J6" s="119">
        <v>12</v>
      </c>
      <c r="K6" s="220">
        <v>2900</v>
      </c>
      <c r="L6" s="120" t="s">
        <v>817</v>
      </c>
      <c r="M6" s="121">
        <v>2500</v>
      </c>
      <c r="N6" s="122"/>
      <c r="O6" s="122"/>
      <c r="P6" s="122" t="s">
        <v>581</v>
      </c>
      <c r="Q6" s="122">
        <v>50001998</v>
      </c>
      <c r="R6" s="112" t="str">
        <f t="shared" si="1"/>
        <v>오레오 골든 300g [94474/1]</v>
      </c>
      <c r="S6" s="122" t="s">
        <v>602</v>
      </c>
      <c r="T6" s="122" t="s">
        <v>602</v>
      </c>
      <c r="U6" s="105"/>
    </row>
    <row r="7" spans="1:21" x14ac:dyDescent="0.3">
      <c r="A7" s="138">
        <v>14</v>
      </c>
      <c r="B7" s="159">
        <v>6</v>
      </c>
      <c r="C7" s="115" t="s">
        <v>412</v>
      </c>
      <c r="D7" s="112" t="str">
        <f t="shared" si="0"/>
        <v>94473.jpg</v>
      </c>
      <c r="E7" s="112" t="s">
        <v>1110</v>
      </c>
      <c r="F7" s="116" t="s">
        <v>1126</v>
      </c>
      <c r="G7" s="311" t="s">
        <v>735</v>
      </c>
      <c r="H7" s="122" t="s">
        <v>693</v>
      </c>
      <c r="I7" s="119">
        <v>1</v>
      </c>
      <c r="J7" s="119">
        <v>24</v>
      </c>
      <c r="K7" s="220">
        <v>1050</v>
      </c>
      <c r="L7" s="120" t="s">
        <v>817</v>
      </c>
      <c r="M7" s="121">
        <v>2500</v>
      </c>
      <c r="N7" s="122"/>
      <c r="O7" s="122"/>
      <c r="P7" s="122" t="s">
        <v>581</v>
      </c>
      <c r="Q7" s="122">
        <v>50001998</v>
      </c>
      <c r="R7" s="112" t="str">
        <f t="shared" si="1"/>
        <v>오레오 골든100g[94473/1]</v>
      </c>
      <c r="S7" s="122" t="s">
        <v>602</v>
      </c>
      <c r="T7" s="122" t="s">
        <v>602</v>
      </c>
      <c r="U7" s="105"/>
    </row>
    <row r="8" spans="1:21" x14ac:dyDescent="0.3">
      <c r="A8" s="138">
        <v>7</v>
      </c>
      <c r="B8" s="159">
        <v>7</v>
      </c>
      <c r="C8" s="115" t="s">
        <v>405</v>
      </c>
      <c r="D8" s="112" t="str">
        <f t="shared" si="0"/>
        <v>94468.jpg</v>
      </c>
      <c r="E8" s="112" t="s">
        <v>1111</v>
      </c>
      <c r="F8" s="112"/>
      <c r="G8" s="311" t="s">
        <v>1180</v>
      </c>
      <c r="H8" s="122" t="s">
        <v>682</v>
      </c>
      <c r="I8" s="119">
        <v>1</v>
      </c>
      <c r="J8" s="119">
        <v>12</v>
      </c>
      <c r="K8" s="220">
        <v>2900</v>
      </c>
      <c r="L8" s="120" t="s">
        <v>817</v>
      </c>
      <c r="M8" s="121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오레오 더블딜라이트 300g[94468/1]</v>
      </c>
      <c r="S8" s="122" t="s">
        <v>602</v>
      </c>
      <c r="T8" s="122" t="s">
        <v>602</v>
      </c>
      <c r="U8" s="105"/>
    </row>
    <row r="9" spans="1:21" x14ac:dyDescent="0.3">
      <c r="A9" s="138">
        <v>10</v>
      </c>
      <c r="B9" s="159">
        <v>8</v>
      </c>
      <c r="C9" s="115" t="s">
        <v>408</v>
      </c>
      <c r="D9" s="112" t="str">
        <f t="shared" si="0"/>
        <v>94464.jpg</v>
      </c>
      <c r="E9" s="112" t="s">
        <v>1112</v>
      </c>
      <c r="F9" s="116" t="s">
        <v>1008</v>
      </c>
      <c r="G9" s="311" t="s">
        <v>731</v>
      </c>
      <c r="H9" s="122" t="s">
        <v>693</v>
      </c>
      <c r="I9" s="119">
        <v>1</v>
      </c>
      <c r="J9" s="119">
        <v>24</v>
      </c>
      <c r="K9" s="220">
        <v>1050</v>
      </c>
      <c r="L9" s="120" t="s">
        <v>817</v>
      </c>
      <c r="M9" s="121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오레오 더블딜라이트100g[94464/1]</v>
      </c>
      <c r="S9" s="122" t="s">
        <v>602</v>
      </c>
      <c r="T9" s="122" t="s">
        <v>602</v>
      </c>
      <c r="U9" s="105"/>
    </row>
    <row r="10" spans="1:21" x14ac:dyDescent="0.3">
      <c r="A10" s="138">
        <v>6</v>
      </c>
      <c r="B10" s="159">
        <v>9</v>
      </c>
      <c r="C10" s="115" t="s">
        <v>404</v>
      </c>
      <c r="D10" s="112" t="str">
        <f t="shared" si="0"/>
        <v>94467.jpg</v>
      </c>
      <c r="E10" s="112" t="s">
        <v>1113</v>
      </c>
      <c r="F10" s="112"/>
      <c r="G10" s="311" t="s">
        <v>1181</v>
      </c>
      <c r="H10" s="122" t="s">
        <v>682</v>
      </c>
      <c r="I10" s="119">
        <v>1</v>
      </c>
      <c r="J10" s="119">
        <v>12</v>
      </c>
      <c r="K10" s="220">
        <v>2900</v>
      </c>
      <c r="L10" s="120" t="s">
        <v>817</v>
      </c>
      <c r="M10" s="121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오레오 딸기크림 300g [94467/1]</v>
      </c>
      <c r="S10" s="122" t="s">
        <v>602</v>
      </c>
      <c r="T10" s="122" t="s">
        <v>602</v>
      </c>
      <c r="U10" s="105"/>
    </row>
    <row r="11" spans="1:21" x14ac:dyDescent="0.3">
      <c r="A11" s="138">
        <v>11</v>
      </c>
      <c r="B11" s="159">
        <v>10</v>
      </c>
      <c r="C11" s="115" t="s">
        <v>409</v>
      </c>
      <c r="D11" s="112" t="str">
        <f t="shared" si="0"/>
        <v>94463.jpg</v>
      </c>
      <c r="E11" s="112" t="s">
        <v>1114</v>
      </c>
      <c r="F11" s="116" t="s">
        <v>1008</v>
      </c>
      <c r="G11" s="311" t="s">
        <v>732</v>
      </c>
      <c r="H11" s="122" t="s">
        <v>693</v>
      </c>
      <c r="I11" s="119">
        <v>1</v>
      </c>
      <c r="J11" s="119">
        <v>24</v>
      </c>
      <c r="K11" s="220">
        <v>1050</v>
      </c>
      <c r="L11" s="120" t="s">
        <v>817</v>
      </c>
      <c r="M11" s="121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오레오 딸기크림100g[94463/1]</v>
      </c>
      <c r="S11" s="122" t="s">
        <v>602</v>
      </c>
      <c r="T11" s="122" t="s">
        <v>602</v>
      </c>
      <c r="U11" s="105"/>
    </row>
    <row r="12" spans="1:21" x14ac:dyDescent="0.3">
      <c r="A12" s="138">
        <v>8</v>
      </c>
      <c r="B12" s="159">
        <v>11</v>
      </c>
      <c r="C12" s="115" t="s">
        <v>406</v>
      </c>
      <c r="D12" s="112" t="str">
        <f t="shared" si="0"/>
        <v>94470.jpg</v>
      </c>
      <c r="E12" s="112" t="s">
        <v>1115</v>
      </c>
      <c r="F12" s="112"/>
      <c r="G12" s="311" t="s">
        <v>1182</v>
      </c>
      <c r="H12" s="122" t="s">
        <v>682</v>
      </c>
      <c r="I12" s="119">
        <v>1</v>
      </c>
      <c r="J12" s="119">
        <v>12</v>
      </c>
      <c r="K12" s="220">
        <v>2900</v>
      </c>
      <c r="L12" s="120" t="s">
        <v>817</v>
      </c>
      <c r="M12" s="121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오레오 마일드스위트 300g[94470/1]</v>
      </c>
      <c r="S12" s="122" t="s">
        <v>602</v>
      </c>
      <c r="T12" s="122" t="s">
        <v>602</v>
      </c>
      <c r="U12" s="105"/>
    </row>
    <row r="13" spans="1:21" x14ac:dyDescent="0.3">
      <c r="A13" s="138">
        <v>9</v>
      </c>
      <c r="B13" s="159">
        <v>12</v>
      </c>
      <c r="C13" s="115" t="s">
        <v>407</v>
      </c>
      <c r="D13" s="112" t="str">
        <f t="shared" si="0"/>
        <v>94469.jpg</v>
      </c>
      <c r="E13" s="112" t="s">
        <v>1116</v>
      </c>
      <c r="F13" s="116" t="s">
        <v>1008</v>
      </c>
      <c r="G13" s="311" t="s">
        <v>736</v>
      </c>
      <c r="H13" s="122" t="s">
        <v>693</v>
      </c>
      <c r="I13" s="119">
        <v>1</v>
      </c>
      <c r="J13" s="119">
        <v>24</v>
      </c>
      <c r="K13" s="220">
        <v>1050</v>
      </c>
      <c r="L13" s="120" t="s">
        <v>817</v>
      </c>
      <c r="M13" s="121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오레오 마일드스위트100g[94469/1]</v>
      </c>
      <c r="S13" s="122" t="s">
        <v>602</v>
      </c>
      <c r="T13" s="122" t="s">
        <v>602</v>
      </c>
      <c r="U13" s="105"/>
    </row>
    <row r="14" spans="1:21" x14ac:dyDescent="0.3">
      <c r="A14" s="138">
        <v>4</v>
      </c>
      <c r="B14" s="159">
        <v>13</v>
      </c>
      <c r="C14" s="115" t="s">
        <v>402</v>
      </c>
      <c r="D14" s="112" t="str">
        <f t="shared" si="0"/>
        <v>94465.jpg</v>
      </c>
      <c r="E14" s="112" t="s">
        <v>1117</v>
      </c>
      <c r="F14" s="112"/>
      <c r="G14" s="311" t="s">
        <v>1183</v>
      </c>
      <c r="H14" s="122" t="s">
        <v>682</v>
      </c>
      <c r="I14" s="119">
        <v>1</v>
      </c>
      <c r="J14" s="119">
        <v>12</v>
      </c>
      <c r="K14" s="220">
        <v>2900</v>
      </c>
      <c r="L14" s="120" t="s">
        <v>817</v>
      </c>
      <c r="M14" s="121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오레오 초콜릿크림 300g[94465/1]</v>
      </c>
      <c r="S14" s="122" t="s">
        <v>602</v>
      </c>
      <c r="T14" s="122" t="s">
        <v>602</v>
      </c>
      <c r="U14" s="105"/>
    </row>
    <row r="15" spans="1:21" x14ac:dyDescent="0.3">
      <c r="A15" s="138">
        <v>13</v>
      </c>
      <c r="B15" s="159">
        <v>14</v>
      </c>
      <c r="C15" s="115" t="s">
        <v>411</v>
      </c>
      <c r="D15" s="112" t="str">
        <f t="shared" si="0"/>
        <v>94461.jpg</v>
      </c>
      <c r="E15" s="112" t="s">
        <v>1118</v>
      </c>
      <c r="F15" s="116" t="s">
        <v>1008</v>
      </c>
      <c r="G15" s="311" t="s">
        <v>734</v>
      </c>
      <c r="H15" s="122" t="s">
        <v>693</v>
      </c>
      <c r="I15" s="119">
        <v>1</v>
      </c>
      <c r="J15" s="119">
        <v>24</v>
      </c>
      <c r="K15" s="220">
        <v>1050</v>
      </c>
      <c r="L15" s="120" t="s">
        <v>817</v>
      </c>
      <c r="M15" s="121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오레오 초콜릿크림100g[94461/1]</v>
      </c>
      <c r="S15" s="122" t="s">
        <v>602</v>
      </c>
      <c r="T15" s="122" t="s">
        <v>602</v>
      </c>
      <c r="U15" s="105"/>
    </row>
    <row r="16" spans="1:21" x14ac:dyDescent="0.3">
      <c r="A16" s="357">
        <v>15</v>
      </c>
      <c r="B16" s="159">
        <v>15</v>
      </c>
      <c r="C16" s="283" t="s">
        <v>413</v>
      </c>
      <c r="D16" s="206" t="str">
        <f t="shared" si="0"/>
        <v>94482.jpg</v>
      </c>
      <c r="E16" s="206" t="s">
        <v>1119</v>
      </c>
      <c r="F16" s="206"/>
      <c r="G16" s="123" t="s">
        <v>1185</v>
      </c>
      <c r="H16" s="123" t="s">
        <v>682</v>
      </c>
      <c r="I16" s="207">
        <v>1</v>
      </c>
      <c r="J16" s="207">
        <v>12</v>
      </c>
      <c r="K16" s="285">
        <v>4500</v>
      </c>
      <c r="L16" s="279" t="s">
        <v>604</v>
      </c>
      <c r="M16" s="358"/>
      <c r="N16" s="123"/>
      <c r="O16" s="123"/>
      <c r="P16" s="123" t="s">
        <v>581</v>
      </c>
      <c r="Q16" s="123">
        <v>50001998</v>
      </c>
      <c r="R16" s="206" t="str">
        <f t="shared" si="1"/>
        <v>오레오 화이트 웨하스스틱 150g[94482/1]</v>
      </c>
      <c r="S16" s="123" t="s">
        <v>602</v>
      </c>
      <c r="T16" s="123" t="s">
        <v>602</v>
      </c>
      <c r="U16" s="325" t="s">
        <v>1189</v>
      </c>
    </row>
    <row r="17" spans="1:21" x14ac:dyDescent="0.3">
      <c r="A17" s="138">
        <v>5</v>
      </c>
      <c r="B17" s="159">
        <v>16</v>
      </c>
      <c r="C17" s="115" t="s">
        <v>403</v>
      </c>
      <c r="D17" s="112" t="str">
        <f t="shared" si="0"/>
        <v>94466.jpg</v>
      </c>
      <c r="E17" s="112" t="s">
        <v>1120</v>
      </c>
      <c r="F17" s="112"/>
      <c r="G17" s="311" t="s">
        <v>1184</v>
      </c>
      <c r="H17" s="122" t="s">
        <v>682</v>
      </c>
      <c r="I17" s="119">
        <v>1</v>
      </c>
      <c r="J17" s="119">
        <v>12</v>
      </c>
      <c r="K17" s="220">
        <v>2900</v>
      </c>
      <c r="L17" s="120" t="s">
        <v>817</v>
      </c>
      <c r="M17" s="121">
        <v>2500</v>
      </c>
      <c r="N17" s="122"/>
      <c r="O17" s="122"/>
      <c r="P17" s="122" t="s">
        <v>581</v>
      </c>
      <c r="Q17" s="122">
        <v>50001998</v>
      </c>
      <c r="R17" s="112" t="str">
        <f t="shared" si="1"/>
        <v>오레오 화이트크림 300g [94466/1]</v>
      </c>
      <c r="S17" s="122" t="s">
        <v>602</v>
      </c>
      <c r="T17" s="122" t="s">
        <v>602</v>
      </c>
      <c r="U17" s="105"/>
    </row>
    <row r="18" spans="1:21" x14ac:dyDescent="0.3">
      <c r="A18" s="138">
        <v>12</v>
      </c>
      <c r="B18" s="159">
        <v>17</v>
      </c>
      <c r="C18" s="115" t="s">
        <v>410</v>
      </c>
      <c r="D18" s="112" t="str">
        <f t="shared" si="0"/>
        <v>94462.jpg</v>
      </c>
      <c r="E18" s="112" t="s">
        <v>1121</v>
      </c>
      <c r="F18" s="116" t="s">
        <v>1008</v>
      </c>
      <c r="G18" s="311" t="s">
        <v>733</v>
      </c>
      <c r="H18" s="122" t="s">
        <v>693</v>
      </c>
      <c r="I18" s="119">
        <v>1</v>
      </c>
      <c r="J18" s="119">
        <v>24</v>
      </c>
      <c r="K18" s="220">
        <v>1050</v>
      </c>
      <c r="L18" s="120" t="s">
        <v>817</v>
      </c>
      <c r="M18" s="121">
        <v>2500</v>
      </c>
      <c r="N18" s="122"/>
      <c r="O18" s="122"/>
      <c r="P18" s="122" t="s">
        <v>581</v>
      </c>
      <c r="Q18" s="122">
        <v>50001998</v>
      </c>
      <c r="R18" s="112" t="str">
        <f t="shared" si="1"/>
        <v>오레오 화이트크림100g[94462/1]</v>
      </c>
      <c r="S18" s="122" t="s">
        <v>602</v>
      </c>
      <c r="T18" s="122" t="s">
        <v>602</v>
      </c>
      <c r="U18" s="105"/>
    </row>
    <row r="19" spans="1:21" x14ac:dyDescent="0.3">
      <c r="A19" s="138">
        <v>2</v>
      </c>
      <c r="B19" s="159">
        <v>18</v>
      </c>
      <c r="C19" s="115" t="s">
        <v>400</v>
      </c>
      <c r="D19" s="112" t="str">
        <f t="shared" si="0"/>
        <v>94476.jpg</v>
      </c>
      <c r="E19" s="112" t="s">
        <v>1122</v>
      </c>
      <c r="F19" s="116" t="s">
        <v>1126</v>
      </c>
      <c r="G19" s="311" t="s">
        <v>730</v>
      </c>
      <c r="H19" s="122" t="s">
        <v>693</v>
      </c>
      <c r="I19" s="122">
        <v>1</v>
      </c>
      <c r="J19" s="119">
        <v>24</v>
      </c>
      <c r="K19" s="220">
        <v>1050</v>
      </c>
      <c r="L19" s="120" t="s">
        <v>817</v>
      </c>
      <c r="M19" s="121">
        <v>2500</v>
      </c>
      <c r="N19" s="122"/>
      <c r="O19" s="122"/>
      <c r="P19" s="122" t="s">
        <v>581</v>
      </c>
      <c r="Q19" s="122">
        <v>50001998</v>
      </c>
      <c r="R19" s="112" t="str">
        <f t="shared" si="1"/>
        <v>오레오씬즈 바닐라무스84g[94476/1]</v>
      </c>
      <c r="S19" s="122" t="s">
        <v>602</v>
      </c>
      <c r="T19" s="122" t="s">
        <v>602</v>
      </c>
      <c r="U19" s="105"/>
    </row>
    <row r="20" spans="1:21" ht="17.25" thickBot="1" x14ac:dyDescent="0.35">
      <c r="A20" s="107">
        <v>1</v>
      </c>
      <c r="B20" s="160">
        <v>19</v>
      </c>
      <c r="C20" s="189" t="s">
        <v>399</v>
      </c>
      <c r="D20" s="108" t="str">
        <f t="shared" si="0"/>
        <v>94477.jpg</v>
      </c>
      <c r="E20" s="108" t="s">
        <v>1123</v>
      </c>
      <c r="F20" s="183" t="s">
        <v>1126</v>
      </c>
      <c r="G20" s="315" t="s">
        <v>729</v>
      </c>
      <c r="H20" s="110" t="s">
        <v>693</v>
      </c>
      <c r="I20" s="110">
        <v>1</v>
      </c>
      <c r="J20" s="184">
        <v>24</v>
      </c>
      <c r="K20" s="314">
        <v>1050</v>
      </c>
      <c r="L20" s="157" t="s">
        <v>817</v>
      </c>
      <c r="M20" s="109">
        <v>2500</v>
      </c>
      <c r="N20" s="110"/>
      <c r="O20" s="110"/>
      <c r="P20" s="110" t="s">
        <v>581</v>
      </c>
      <c r="Q20" s="110">
        <v>50001998</v>
      </c>
      <c r="R20" s="108" t="str">
        <f t="shared" si="1"/>
        <v>오레오씬즈 티라미수84g[94477/1]</v>
      </c>
      <c r="S20" s="110" t="s">
        <v>602</v>
      </c>
      <c r="T20" s="110" t="s">
        <v>602</v>
      </c>
      <c r="U20" s="150"/>
    </row>
    <row r="21" spans="1:21" x14ac:dyDescent="0.3">
      <c r="G21" s="2">
        <v>19</v>
      </c>
    </row>
    <row r="23" spans="1:21" x14ac:dyDescent="0.3">
      <c r="G23" s="21" t="s">
        <v>728</v>
      </c>
    </row>
  </sheetData>
  <sortState ref="A6:U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tabSelected="1" topLeftCell="B1" zoomScale="80" zoomScaleNormal="80" workbookViewId="0">
      <selection activeCell="R54" sqref="R54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2.25" style="13" customWidth="1"/>
    <col min="6" max="6" width="16.625" style="2" customWidth="1"/>
    <col min="7" max="7" width="9.25" style="2" customWidth="1"/>
    <col min="8" max="8" width="28.625" style="2" customWidth="1"/>
    <col min="9" max="9" width="17.375" style="2" customWidth="1"/>
    <col min="10" max="11" width="9.25" style="2" customWidth="1"/>
    <col min="12" max="12" width="8.375" style="17" customWidth="1"/>
    <col min="13" max="13" width="11.75" style="17" customWidth="1"/>
    <col min="14" max="14" width="10.5" style="2" customWidth="1"/>
    <col min="15" max="15" width="7.375" style="2" customWidth="1"/>
    <col min="16" max="16" width="9" style="2" customWidth="1"/>
    <col min="17" max="17" width="30.75" style="2" customWidth="1"/>
    <col min="18" max="18" width="13.25" style="2" customWidth="1"/>
    <col min="19" max="19" width="37" style="2" customWidth="1"/>
    <col min="20" max="21" width="11.75" style="2" customWidth="1"/>
    <col min="22" max="22" width="22.375" style="2" hidden="1" customWidth="1"/>
    <col min="23" max="23" width="25.5" style="2" hidden="1" customWidth="1"/>
    <col min="24" max="24" width="41.5" style="2" customWidth="1"/>
    <col min="25" max="16384" width="9" style="2"/>
  </cols>
  <sheetData>
    <row r="1" spans="1:24" ht="33" x14ac:dyDescent="0.3">
      <c r="A1" s="114" t="s">
        <v>599</v>
      </c>
      <c r="B1" s="10" t="s">
        <v>1364</v>
      </c>
      <c r="C1" s="12" t="s">
        <v>634</v>
      </c>
      <c r="D1" s="86" t="s">
        <v>813</v>
      </c>
      <c r="E1" s="86" t="s">
        <v>813</v>
      </c>
      <c r="F1" s="86" t="s">
        <v>972</v>
      </c>
      <c r="G1" s="305" t="s">
        <v>1279</v>
      </c>
      <c r="H1" s="10" t="s">
        <v>94</v>
      </c>
      <c r="I1" s="10" t="s">
        <v>95</v>
      </c>
      <c r="J1" s="15" t="s">
        <v>539</v>
      </c>
      <c r="K1" s="12" t="s">
        <v>519</v>
      </c>
      <c r="L1" s="11" t="s">
        <v>521</v>
      </c>
      <c r="M1" s="12" t="s">
        <v>632</v>
      </c>
      <c r="N1" s="12" t="s">
        <v>520</v>
      </c>
      <c r="O1" s="10" t="s">
        <v>508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854</v>
      </c>
      <c r="W1" s="87" t="s">
        <v>1020</v>
      </c>
      <c r="X1" s="88" t="s">
        <v>1078</v>
      </c>
    </row>
    <row r="2" spans="1:24" x14ac:dyDescent="0.3">
      <c r="A2" s="138">
        <v>51</v>
      </c>
      <c r="B2" s="171">
        <v>1</v>
      </c>
      <c r="C2" s="370" t="s">
        <v>459</v>
      </c>
      <c r="D2" s="112" t="str">
        <f t="shared" ref="D2:D33" si="0">CONCATENATE(C2,".jpg")</f>
        <v>8766.jpg</v>
      </c>
      <c r="E2" s="116"/>
      <c r="F2" s="112" t="s">
        <v>1242</v>
      </c>
      <c r="G2" s="116" t="s">
        <v>1008</v>
      </c>
      <c r="H2" s="307" t="s">
        <v>787</v>
      </c>
      <c r="I2" s="119" t="s">
        <v>788</v>
      </c>
      <c r="J2" s="119">
        <v>1</v>
      </c>
      <c r="K2" s="119">
        <v>50</v>
      </c>
      <c r="L2" s="154">
        <v>3000</v>
      </c>
      <c r="M2" s="368" t="s">
        <v>817</v>
      </c>
      <c r="N2" s="154">
        <v>2500</v>
      </c>
      <c r="O2" s="154"/>
      <c r="P2" s="119"/>
      <c r="Q2" s="272" t="s">
        <v>618</v>
      </c>
      <c r="R2" s="272">
        <v>50002384</v>
      </c>
      <c r="S2" s="151" t="str">
        <f t="shared" ref="S2:S33" si="1">CONCATENATE(H2,"[",C2,"/",J2,"]")</f>
        <v>원인삼차50T[8766/1]</v>
      </c>
      <c r="T2" s="119" t="s">
        <v>1282</v>
      </c>
      <c r="U2" s="119" t="s">
        <v>795</v>
      </c>
      <c r="V2" s="182"/>
      <c r="W2" s="122"/>
      <c r="X2" s="105"/>
    </row>
    <row r="3" spans="1:24" ht="17.25" thickBot="1" x14ac:dyDescent="0.35">
      <c r="A3" s="173">
        <v>52</v>
      </c>
      <c r="B3" s="174">
        <v>2</v>
      </c>
      <c r="C3" s="378" t="s">
        <v>460</v>
      </c>
      <c r="D3" s="163" t="str">
        <f t="shared" si="0"/>
        <v>8910.jpg</v>
      </c>
      <c r="E3" s="163"/>
      <c r="F3" s="163" t="s">
        <v>1243</v>
      </c>
      <c r="G3" s="402" t="s">
        <v>1280</v>
      </c>
      <c r="H3" s="379" t="s">
        <v>1283</v>
      </c>
      <c r="I3" s="175" t="s">
        <v>752</v>
      </c>
      <c r="J3" s="175">
        <v>1</v>
      </c>
      <c r="K3" s="175">
        <v>30</v>
      </c>
      <c r="L3" s="165">
        <v>5500</v>
      </c>
      <c r="M3" s="380" t="s">
        <v>817</v>
      </c>
      <c r="N3" s="165">
        <v>2500</v>
      </c>
      <c r="O3" s="165"/>
      <c r="P3" s="175"/>
      <c r="Q3" s="259" t="s">
        <v>618</v>
      </c>
      <c r="R3" s="259">
        <v>50002384</v>
      </c>
      <c r="S3" s="164" t="str">
        <f t="shared" si="1"/>
        <v>원인삼차100T(고려)[8910/1]</v>
      </c>
      <c r="T3" s="175" t="s">
        <v>795</v>
      </c>
      <c r="U3" s="175" t="s">
        <v>795</v>
      </c>
      <c r="V3" s="382"/>
      <c r="W3" s="162"/>
      <c r="X3" s="179"/>
    </row>
    <row r="4" spans="1:24" x14ac:dyDescent="0.3">
      <c r="A4" s="114">
        <v>31</v>
      </c>
      <c r="B4" s="10">
        <v>3</v>
      </c>
      <c r="C4" s="381" t="s">
        <v>436</v>
      </c>
      <c r="D4" s="26" t="str">
        <f t="shared" si="0"/>
        <v>1485.jpg</v>
      </c>
      <c r="E4" s="39"/>
      <c r="F4" s="26" t="s">
        <v>1222</v>
      </c>
      <c r="G4" s="39" t="s">
        <v>1272</v>
      </c>
      <c r="H4" s="309" t="s">
        <v>778</v>
      </c>
      <c r="I4" s="70" t="s">
        <v>771</v>
      </c>
      <c r="J4" s="70">
        <v>1</v>
      </c>
      <c r="K4" s="70">
        <v>20</v>
      </c>
      <c r="L4" s="40">
        <v>2700</v>
      </c>
      <c r="M4" s="376" t="s">
        <v>817</v>
      </c>
      <c r="N4" s="73">
        <v>2500</v>
      </c>
      <c r="O4" s="73"/>
      <c r="P4" s="27"/>
      <c r="Q4" s="266" t="s">
        <v>639</v>
      </c>
      <c r="R4" s="266">
        <v>50002596</v>
      </c>
      <c r="S4" s="26" t="str">
        <f t="shared" si="1"/>
        <v>고향 율무차15티[1485/1]</v>
      </c>
      <c r="T4" s="27" t="s">
        <v>791</v>
      </c>
      <c r="U4" s="27" t="s">
        <v>791</v>
      </c>
      <c r="V4" s="187"/>
      <c r="W4" s="27"/>
      <c r="X4" s="41"/>
    </row>
    <row r="5" spans="1:24" x14ac:dyDescent="0.3">
      <c r="A5" s="138">
        <v>32</v>
      </c>
      <c r="B5" s="171">
        <v>4</v>
      </c>
      <c r="C5" s="370" t="s">
        <v>437</v>
      </c>
      <c r="D5" s="112" t="str">
        <f t="shared" si="0"/>
        <v>1486.jpg</v>
      </c>
      <c r="E5" s="116"/>
      <c r="F5" s="112" t="s">
        <v>1223</v>
      </c>
      <c r="G5" s="116" t="s">
        <v>1272</v>
      </c>
      <c r="H5" s="307" t="s">
        <v>1273</v>
      </c>
      <c r="I5" s="119" t="s">
        <v>771</v>
      </c>
      <c r="J5" s="119">
        <v>1</v>
      </c>
      <c r="K5" s="119">
        <v>20</v>
      </c>
      <c r="L5" s="154">
        <v>2700</v>
      </c>
      <c r="M5" s="368" t="s">
        <v>817</v>
      </c>
      <c r="N5" s="121">
        <v>2500</v>
      </c>
      <c r="O5" s="121"/>
      <c r="P5" s="122"/>
      <c r="Q5" s="271" t="s">
        <v>618</v>
      </c>
      <c r="R5" s="271">
        <v>50002384</v>
      </c>
      <c r="S5" s="112" t="str">
        <f t="shared" si="1"/>
        <v>고향 쑥차15티[1486/1]</v>
      </c>
      <c r="T5" s="122" t="s">
        <v>791</v>
      </c>
      <c r="U5" s="122" t="s">
        <v>791</v>
      </c>
      <c r="V5" s="182"/>
      <c r="W5" s="122"/>
      <c r="X5" s="105"/>
    </row>
    <row r="6" spans="1:24" x14ac:dyDescent="0.3">
      <c r="A6" s="138">
        <v>33</v>
      </c>
      <c r="B6" s="171">
        <v>5</v>
      </c>
      <c r="C6" s="370" t="s">
        <v>438</v>
      </c>
      <c r="D6" s="112" t="str">
        <f t="shared" si="0"/>
        <v>8300.jpg</v>
      </c>
      <c r="E6" s="116" t="s">
        <v>1191</v>
      </c>
      <c r="F6" s="112" t="s">
        <v>1224</v>
      </c>
      <c r="G6" s="116"/>
      <c r="H6" s="386" t="s">
        <v>1290</v>
      </c>
      <c r="I6" s="119" t="s">
        <v>771</v>
      </c>
      <c r="J6" s="119">
        <v>1</v>
      </c>
      <c r="K6" s="119">
        <v>20</v>
      </c>
      <c r="L6" s="154">
        <v>2700</v>
      </c>
      <c r="M6" s="368" t="s">
        <v>817</v>
      </c>
      <c r="N6" s="121">
        <v>2500</v>
      </c>
      <c r="O6" s="121"/>
      <c r="P6" s="122"/>
      <c r="Q6" s="271" t="s">
        <v>618</v>
      </c>
      <c r="R6" s="271">
        <v>50002384</v>
      </c>
      <c r="S6" s="112" t="str">
        <f t="shared" si="1"/>
        <v>고향 쑥차20티[8300/1]</v>
      </c>
      <c r="T6" s="122" t="s">
        <v>791</v>
      </c>
      <c r="U6" s="122" t="s">
        <v>791</v>
      </c>
      <c r="V6" s="182"/>
      <c r="W6" s="122"/>
      <c r="X6" s="325" t="s">
        <v>1365</v>
      </c>
    </row>
    <row r="7" spans="1:24" x14ac:dyDescent="0.3">
      <c r="A7" s="138">
        <v>34</v>
      </c>
      <c r="B7" s="171">
        <v>6</v>
      </c>
      <c r="C7" s="370" t="s">
        <v>439</v>
      </c>
      <c r="D7" s="112" t="str">
        <f t="shared" si="0"/>
        <v>8301.jpg</v>
      </c>
      <c r="E7" s="116"/>
      <c r="F7" s="112" t="s">
        <v>1225</v>
      </c>
      <c r="G7" s="116" t="s">
        <v>1272</v>
      </c>
      <c r="H7" s="307" t="s">
        <v>779</v>
      </c>
      <c r="I7" s="119" t="s">
        <v>771</v>
      </c>
      <c r="J7" s="119">
        <v>1</v>
      </c>
      <c r="K7" s="119">
        <v>20</v>
      </c>
      <c r="L7" s="154">
        <v>2800</v>
      </c>
      <c r="M7" s="368" t="s">
        <v>817</v>
      </c>
      <c r="N7" s="121">
        <v>2500</v>
      </c>
      <c r="O7" s="121"/>
      <c r="P7" s="122"/>
      <c r="Q7" s="271" t="s">
        <v>618</v>
      </c>
      <c r="R7" s="271">
        <v>50002384</v>
      </c>
      <c r="S7" s="112" t="str">
        <f t="shared" si="1"/>
        <v>고향 호박죽15티[8301/1]</v>
      </c>
      <c r="T7" s="122" t="s">
        <v>791</v>
      </c>
      <c r="U7" s="122" t="s">
        <v>791</v>
      </c>
      <c r="V7" s="182"/>
      <c r="W7" s="122"/>
      <c r="X7" s="105"/>
    </row>
    <row r="8" spans="1:24" x14ac:dyDescent="0.3">
      <c r="A8" s="138">
        <v>39</v>
      </c>
      <c r="B8" s="171">
        <v>7</v>
      </c>
      <c r="C8" s="370">
        <v>8304</v>
      </c>
      <c r="D8" s="112" t="str">
        <f t="shared" si="0"/>
        <v>8304.jpg</v>
      </c>
      <c r="E8" s="116"/>
      <c r="F8" s="112" t="s">
        <v>1230</v>
      </c>
      <c r="G8" s="385" t="s">
        <v>1280</v>
      </c>
      <c r="H8" s="307" t="s">
        <v>1288</v>
      </c>
      <c r="I8" s="119" t="s">
        <v>771</v>
      </c>
      <c r="J8" s="122">
        <v>1</v>
      </c>
      <c r="K8" s="122">
        <v>20</v>
      </c>
      <c r="L8" s="121">
        <v>2500</v>
      </c>
      <c r="M8" s="120" t="s">
        <v>817</v>
      </c>
      <c r="N8" s="121">
        <v>2500</v>
      </c>
      <c r="O8" s="121"/>
      <c r="P8" s="122"/>
      <c r="Q8" s="271" t="s">
        <v>618</v>
      </c>
      <c r="R8" s="271">
        <v>50002384</v>
      </c>
      <c r="S8" s="112" t="str">
        <f t="shared" si="1"/>
        <v>오미자차20티백(고향)[8304/1]</v>
      </c>
      <c r="T8" s="122" t="s">
        <v>791</v>
      </c>
      <c r="U8" s="122" t="s">
        <v>791</v>
      </c>
      <c r="V8" s="182"/>
      <c r="W8" s="122"/>
      <c r="X8" s="105"/>
    </row>
    <row r="9" spans="1:24" x14ac:dyDescent="0.3">
      <c r="A9" s="138">
        <v>35</v>
      </c>
      <c r="B9" s="171">
        <v>8</v>
      </c>
      <c r="C9" s="370" t="s">
        <v>440</v>
      </c>
      <c r="D9" s="112" t="str">
        <f t="shared" si="0"/>
        <v>8311.jpg</v>
      </c>
      <c r="E9" s="116"/>
      <c r="F9" s="112" t="s">
        <v>1226</v>
      </c>
      <c r="G9" s="116" t="s">
        <v>1272</v>
      </c>
      <c r="H9" s="307" t="s">
        <v>1274</v>
      </c>
      <c r="I9" s="119" t="s">
        <v>771</v>
      </c>
      <c r="J9" s="119">
        <v>1</v>
      </c>
      <c r="K9" s="119">
        <v>40</v>
      </c>
      <c r="L9" s="154">
        <v>2900</v>
      </c>
      <c r="M9" s="368" t="s">
        <v>817</v>
      </c>
      <c r="N9" s="121">
        <v>2500</v>
      </c>
      <c r="O9" s="121"/>
      <c r="P9" s="122"/>
      <c r="Q9" s="271" t="s">
        <v>618</v>
      </c>
      <c r="R9" s="271">
        <v>50002384</v>
      </c>
      <c r="S9" s="112" t="str">
        <f t="shared" si="1"/>
        <v>고향 누룽지둥굴레차40T[8311/1]</v>
      </c>
      <c r="T9" s="122" t="s">
        <v>791</v>
      </c>
      <c r="U9" s="122" t="s">
        <v>791</v>
      </c>
      <c r="V9" s="182" t="s">
        <v>888</v>
      </c>
      <c r="W9" s="122"/>
      <c r="X9" s="105"/>
    </row>
    <row r="10" spans="1:24" x14ac:dyDescent="0.3">
      <c r="A10" s="138">
        <v>36</v>
      </c>
      <c r="B10" s="171">
        <v>9</v>
      </c>
      <c r="C10" s="370" t="s">
        <v>441</v>
      </c>
      <c r="D10" s="112" t="str">
        <f t="shared" si="0"/>
        <v>8323.jpg</v>
      </c>
      <c r="E10" s="116"/>
      <c r="F10" s="112" t="s">
        <v>1227</v>
      </c>
      <c r="G10" s="116" t="s">
        <v>1272</v>
      </c>
      <c r="H10" s="386" t="s">
        <v>1372</v>
      </c>
      <c r="I10" s="119" t="s">
        <v>771</v>
      </c>
      <c r="J10" s="119">
        <v>1</v>
      </c>
      <c r="K10" s="119">
        <v>20</v>
      </c>
      <c r="L10" s="154">
        <v>2900</v>
      </c>
      <c r="M10" s="368" t="s">
        <v>817</v>
      </c>
      <c r="N10" s="121">
        <v>2500</v>
      </c>
      <c r="O10" s="121"/>
      <c r="P10" s="122"/>
      <c r="Q10" s="271" t="s">
        <v>618</v>
      </c>
      <c r="R10" s="271">
        <v>50002384</v>
      </c>
      <c r="S10" s="112" t="str">
        <f t="shared" si="1"/>
        <v>쌍화차골드 15T[8323/1]</v>
      </c>
      <c r="T10" s="122" t="s">
        <v>791</v>
      </c>
      <c r="U10" s="122" t="s">
        <v>791</v>
      </c>
      <c r="V10" s="182"/>
      <c r="W10" s="122"/>
      <c r="X10" s="325" t="s">
        <v>1366</v>
      </c>
    </row>
    <row r="11" spans="1:24" x14ac:dyDescent="0.3">
      <c r="A11" s="138">
        <v>37</v>
      </c>
      <c r="B11" s="171">
        <v>10</v>
      </c>
      <c r="C11" s="370" t="s">
        <v>442</v>
      </c>
      <c r="D11" s="112" t="str">
        <f t="shared" si="0"/>
        <v>8332.jpg</v>
      </c>
      <c r="E11" s="116"/>
      <c r="F11" s="112" t="s">
        <v>1228</v>
      </c>
      <c r="G11" s="116" t="s">
        <v>1272</v>
      </c>
      <c r="H11" s="307" t="s">
        <v>780</v>
      </c>
      <c r="I11" s="119" t="s">
        <v>771</v>
      </c>
      <c r="J11" s="119">
        <v>1</v>
      </c>
      <c r="K11" s="119">
        <v>20</v>
      </c>
      <c r="L11" s="154">
        <v>2800</v>
      </c>
      <c r="M11" s="368" t="s">
        <v>817</v>
      </c>
      <c r="N11" s="121">
        <v>2500</v>
      </c>
      <c r="O11" s="121"/>
      <c r="P11" s="122"/>
      <c r="Q11" s="271" t="s">
        <v>618</v>
      </c>
      <c r="R11" s="271">
        <v>50002384</v>
      </c>
      <c r="S11" s="112" t="str">
        <f t="shared" si="1"/>
        <v>고향 칡차골드15티[8332/1]</v>
      </c>
      <c r="T11" s="122" t="s">
        <v>791</v>
      </c>
      <c r="U11" s="122" t="s">
        <v>791</v>
      </c>
      <c r="V11" s="182"/>
      <c r="W11" s="122"/>
      <c r="X11" s="105"/>
    </row>
    <row r="12" spans="1:24" x14ac:dyDescent="0.3">
      <c r="A12" s="138">
        <v>38</v>
      </c>
      <c r="B12" s="171">
        <v>11</v>
      </c>
      <c r="C12" s="370" t="s">
        <v>443</v>
      </c>
      <c r="D12" s="112" t="str">
        <f t="shared" si="0"/>
        <v>8333.jpg</v>
      </c>
      <c r="E12" s="112"/>
      <c r="F12" s="112" t="s">
        <v>1229</v>
      </c>
      <c r="G12" s="385" t="s">
        <v>1280</v>
      </c>
      <c r="H12" s="307" t="s">
        <v>1275</v>
      </c>
      <c r="I12" s="119" t="s">
        <v>771</v>
      </c>
      <c r="J12" s="119">
        <v>1</v>
      </c>
      <c r="K12" s="119">
        <v>20</v>
      </c>
      <c r="L12" s="154">
        <v>2700</v>
      </c>
      <c r="M12" s="368" t="s">
        <v>817</v>
      </c>
      <c r="N12" s="121">
        <v>2500</v>
      </c>
      <c r="O12" s="121"/>
      <c r="P12" s="122"/>
      <c r="Q12" s="271" t="s">
        <v>618</v>
      </c>
      <c r="R12" s="271">
        <v>50002384</v>
      </c>
      <c r="S12" s="112" t="str">
        <f t="shared" si="1"/>
        <v>고향 구기자골드15T[8333/1]</v>
      </c>
      <c r="T12" s="122" t="s">
        <v>791</v>
      </c>
      <c r="U12" s="122" t="s">
        <v>791</v>
      </c>
      <c r="V12" s="182"/>
      <c r="W12" s="122"/>
      <c r="X12" s="105"/>
    </row>
    <row r="13" spans="1:24" x14ac:dyDescent="0.3">
      <c r="A13" s="138">
        <v>40</v>
      </c>
      <c r="B13" s="171">
        <v>12</v>
      </c>
      <c r="C13" s="370" t="s">
        <v>447</v>
      </c>
      <c r="D13" s="112" t="str">
        <f t="shared" si="0"/>
        <v>8732.jpg</v>
      </c>
      <c r="E13" s="116"/>
      <c r="F13" s="112" t="s">
        <v>1231</v>
      </c>
      <c r="G13" s="116" t="s">
        <v>1272</v>
      </c>
      <c r="H13" s="387" t="s">
        <v>781</v>
      </c>
      <c r="I13" s="119" t="s">
        <v>771</v>
      </c>
      <c r="J13" s="122">
        <v>1</v>
      </c>
      <c r="K13" s="122">
        <v>20</v>
      </c>
      <c r="L13" s="121">
        <v>3400</v>
      </c>
      <c r="M13" s="120" t="s">
        <v>817</v>
      </c>
      <c r="N13" s="121">
        <v>2500</v>
      </c>
      <c r="O13" s="121"/>
      <c r="P13" s="122"/>
      <c r="Q13" s="272" t="s">
        <v>639</v>
      </c>
      <c r="R13" s="272">
        <v>50002596</v>
      </c>
      <c r="S13" s="112" t="str">
        <f t="shared" si="1"/>
        <v>고향)검은콩호도율무15T[8732/1]</v>
      </c>
      <c r="T13" s="122" t="s">
        <v>791</v>
      </c>
      <c r="U13" s="122" t="s">
        <v>791</v>
      </c>
      <c r="V13" s="182"/>
      <c r="W13" s="122"/>
      <c r="X13" s="105"/>
    </row>
    <row r="14" spans="1:24" x14ac:dyDescent="0.3">
      <c r="A14" s="138">
        <v>41</v>
      </c>
      <c r="B14" s="171">
        <v>13</v>
      </c>
      <c r="C14" s="370" t="s">
        <v>448</v>
      </c>
      <c r="D14" s="112" t="str">
        <f t="shared" si="0"/>
        <v>8902.jpg</v>
      </c>
      <c r="E14" s="116"/>
      <c r="F14" s="112" t="s">
        <v>1232</v>
      </c>
      <c r="G14" s="385" t="s">
        <v>1280</v>
      </c>
      <c r="H14" s="307" t="s">
        <v>1289</v>
      </c>
      <c r="I14" s="119" t="s">
        <v>771</v>
      </c>
      <c r="J14" s="122">
        <v>1</v>
      </c>
      <c r="K14" s="122">
        <v>20</v>
      </c>
      <c r="L14" s="121">
        <v>2800</v>
      </c>
      <c r="M14" s="120" t="s">
        <v>817</v>
      </c>
      <c r="N14" s="121">
        <v>2500</v>
      </c>
      <c r="O14" s="121"/>
      <c r="P14" s="122"/>
      <c r="Q14" s="271" t="s">
        <v>618</v>
      </c>
      <c r="R14" s="271">
        <v>50002384</v>
      </c>
      <c r="S14" s="112" t="str">
        <f t="shared" si="1"/>
        <v>석류20티백(고향)[8902/1]</v>
      </c>
      <c r="T14" s="122" t="s">
        <v>791</v>
      </c>
      <c r="U14" s="122" t="s">
        <v>791</v>
      </c>
      <c r="V14" s="182"/>
      <c r="W14" s="122"/>
      <c r="X14" s="105"/>
    </row>
    <row r="15" spans="1:24" x14ac:dyDescent="0.3">
      <c r="A15" s="138">
        <v>42</v>
      </c>
      <c r="B15" s="171">
        <v>14</v>
      </c>
      <c r="C15" s="370" t="s">
        <v>449</v>
      </c>
      <c r="D15" s="112" t="str">
        <f t="shared" si="0"/>
        <v>8904.jpg</v>
      </c>
      <c r="E15" s="116"/>
      <c r="F15" s="112" t="s">
        <v>1233</v>
      </c>
      <c r="G15" s="116" t="s">
        <v>1272</v>
      </c>
      <c r="H15" s="387" t="s">
        <v>1276</v>
      </c>
      <c r="I15" s="119" t="s">
        <v>771</v>
      </c>
      <c r="J15" s="122">
        <v>1</v>
      </c>
      <c r="K15" s="122">
        <v>20</v>
      </c>
      <c r="L15" s="121">
        <v>3300</v>
      </c>
      <c r="M15" s="120" t="s">
        <v>817</v>
      </c>
      <c r="N15" s="121">
        <v>2500</v>
      </c>
      <c r="O15" s="121"/>
      <c r="P15" s="122"/>
      <c r="Q15" s="271" t="s">
        <v>618</v>
      </c>
      <c r="R15" s="271">
        <v>50002384</v>
      </c>
      <c r="S15" s="112" t="str">
        <f t="shared" si="1"/>
        <v>고향)생강한차15티[8904/1]</v>
      </c>
      <c r="T15" s="122" t="s">
        <v>791</v>
      </c>
      <c r="U15" s="122" t="s">
        <v>791</v>
      </c>
      <c r="V15" s="182"/>
      <c r="W15" s="122"/>
      <c r="X15" s="105"/>
    </row>
    <row r="16" spans="1:24" x14ac:dyDescent="0.3">
      <c r="A16" s="138">
        <v>43</v>
      </c>
      <c r="B16" s="171">
        <v>15</v>
      </c>
      <c r="C16" s="370" t="s">
        <v>450</v>
      </c>
      <c r="D16" s="112" t="str">
        <f t="shared" si="0"/>
        <v>8906.jpg</v>
      </c>
      <c r="E16" s="116"/>
      <c r="F16" s="112" t="s">
        <v>1234</v>
      </c>
      <c r="G16" s="116" t="s">
        <v>1272</v>
      </c>
      <c r="H16" s="307" t="s">
        <v>451</v>
      </c>
      <c r="I16" s="119" t="s">
        <v>771</v>
      </c>
      <c r="J16" s="119">
        <v>1</v>
      </c>
      <c r="K16" s="119">
        <v>20</v>
      </c>
      <c r="L16" s="154">
        <v>3300</v>
      </c>
      <c r="M16" s="368" t="s">
        <v>817</v>
      </c>
      <c r="N16" s="154">
        <v>2500</v>
      </c>
      <c r="O16" s="154"/>
      <c r="P16" s="119"/>
      <c r="Q16" s="272" t="s">
        <v>618</v>
      </c>
      <c r="R16" s="272">
        <v>50002384</v>
      </c>
      <c r="S16" s="151" t="str">
        <f t="shared" si="1"/>
        <v>고향)대추한차15티[8906/1]</v>
      </c>
      <c r="T16" s="119" t="s">
        <v>791</v>
      </c>
      <c r="U16" s="119" t="s">
        <v>791</v>
      </c>
      <c r="V16" s="182"/>
      <c r="W16" s="122"/>
      <c r="X16" s="105"/>
    </row>
    <row r="17" spans="1:24" x14ac:dyDescent="0.3">
      <c r="A17" s="138">
        <v>44</v>
      </c>
      <c r="B17" s="171">
        <v>16</v>
      </c>
      <c r="C17" s="370" t="s">
        <v>452</v>
      </c>
      <c r="D17" s="112" t="str">
        <f t="shared" si="0"/>
        <v>8909.jpg</v>
      </c>
      <c r="E17" s="116"/>
      <c r="F17" s="112" t="s">
        <v>1235</v>
      </c>
      <c r="G17" s="385" t="s">
        <v>1280</v>
      </c>
      <c r="H17" s="307" t="s">
        <v>1277</v>
      </c>
      <c r="I17" s="119" t="s">
        <v>771</v>
      </c>
      <c r="J17" s="119">
        <v>1</v>
      </c>
      <c r="K17" s="119">
        <v>20</v>
      </c>
      <c r="L17" s="154">
        <v>3800</v>
      </c>
      <c r="M17" s="368" t="s">
        <v>817</v>
      </c>
      <c r="N17" s="154">
        <v>2500</v>
      </c>
      <c r="O17" s="154"/>
      <c r="P17" s="119"/>
      <c r="Q17" s="272" t="s">
        <v>618</v>
      </c>
      <c r="R17" s="272">
        <v>50002384</v>
      </c>
      <c r="S17" s="151" t="str">
        <f t="shared" si="1"/>
        <v>고향)황실한차15티[8909/1]</v>
      </c>
      <c r="T17" s="119" t="s">
        <v>791</v>
      </c>
      <c r="U17" s="119" t="s">
        <v>791</v>
      </c>
      <c r="V17" s="182"/>
      <c r="W17" s="122"/>
      <c r="X17" s="105"/>
    </row>
    <row r="18" spans="1:24" x14ac:dyDescent="0.3">
      <c r="A18" s="138">
        <v>45</v>
      </c>
      <c r="B18" s="171">
        <v>17</v>
      </c>
      <c r="C18" s="370" t="s">
        <v>453</v>
      </c>
      <c r="D18" s="112" t="str">
        <f t="shared" si="0"/>
        <v>8922.jpg</v>
      </c>
      <c r="E18" s="116"/>
      <c r="F18" s="112" t="s">
        <v>1236</v>
      </c>
      <c r="G18" s="116" t="s">
        <v>1272</v>
      </c>
      <c r="H18" s="307" t="s">
        <v>782</v>
      </c>
      <c r="I18" s="119" t="s">
        <v>771</v>
      </c>
      <c r="J18" s="119">
        <v>1</v>
      </c>
      <c r="K18" s="119">
        <v>20</v>
      </c>
      <c r="L18" s="154">
        <v>2800</v>
      </c>
      <c r="M18" s="368" t="s">
        <v>817</v>
      </c>
      <c r="N18" s="154">
        <v>2500</v>
      </c>
      <c r="O18" s="154"/>
      <c r="P18" s="119"/>
      <c r="Q18" s="272" t="s">
        <v>618</v>
      </c>
      <c r="R18" s="272">
        <v>50002384</v>
      </c>
      <c r="S18" s="151" t="str">
        <f t="shared" si="1"/>
        <v>고향)궁중차15T[8922/1]</v>
      </c>
      <c r="T18" s="119" t="s">
        <v>791</v>
      </c>
      <c r="U18" s="119" t="s">
        <v>791</v>
      </c>
      <c r="V18" s="182"/>
      <c r="W18" s="122"/>
      <c r="X18" s="105"/>
    </row>
    <row r="19" spans="1:24" ht="17.25" thickBot="1" x14ac:dyDescent="0.35">
      <c r="A19" s="107">
        <v>46</v>
      </c>
      <c r="B19" s="171">
        <v>18</v>
      </c>
      <c r="C19" s="371" t="s">
        <v>454</v>
      </c>
      <c r="D19" s="108" t="str">
        <f t="shared" si="0"/>
        <v>8961.jpg</v>
      </c>
      <c r="E19" s="183"/>
      <c r="F19" s="108" t="s">
        <v>1237</v>
      </c>
      <c r="G19" s="116" t="s">
        <v>1009</v>
      </c>
      <c r="H19" s="308" t="s">
        <v>1373</v>
      </c>
      <c r="I19" s="184" t="s">
        <v>771</v>
      </c>
      <c r="J19" s="184">
        <v>1</v>
      </c>
      <c r="K19" s="184">
        <v>20</v>
      </c>
      <c r="L19" s="156">
        <v>3000</v>
      </c>
      <c r="M19" s="372" t="s">
        <v>817</v>
      </c>
      <c r="N19" s="156">
        <v>2500</v>
      </c>
      <c r="O19" s="156"/>
      <c r="P19" s="184"/>
      <c r="Q19" s="377" t="s">
        <v>618</v>
      </c>
      <c r="R19" s="377">
        <v>50002384</v>
      </c>
      <c r="S19" s="155" t="str">
        <f t="shared" si="1"/>
        <v>고향)호두아몬드마차 15T[8961/1]</v>
      </c>
      <c r="T19" s="184" t="s">
        <v>791</v>
      </c>
      <c r="U19" s="184" t="s">
        <v>791</v>
      </c>
      <c r="V19" s="185"/>
      <c r="W19" s="110"/>
      <c r="X19" s="325" t="s">
        <v>1367</v>
      </c>
    </row>
    <row r="20" spans="1:24" x14ac:dyDescent="0.3">
      <c r="A20" s="23">
        <v>47</v>
      </c>
      <c r="B20" s="171">
        <v>19</v>
      </c>
      <c r="C20" s="373" t="s">
        <v>455</v>
      </c>
      <c r="D20" s="24" t="str">
        <f t="shared" si="0"/>
        <v>1487.jpg</v>
      </c>
      <c r="E20" s="35"/>
      <c r="F20" s="24" t="s">
        <v>1238</v>
      </c>
      <c r="G20" s="35" t="s">
        <v>1272</v>
      </c>
      <c r="H20" s="374" t="s">
        <v>792</v>
      </c>
      <c r="I20" s="60" t="s">
        <v>771</v>
      </c>
      <c r="J20" s="60">
        <v>1</v>
      </c>
      <c r="K20" s="60">
        <v>40</v>
      </c>
      <c r="L20" s="36">
        <v>2300</v>
      </c>
      <c r="M20" s="367" t="s">
        <v>817</v>
      </c>
      <c r="N20" s="36">
        <v>2500</v>
      </c>
      <c r="O20" s="36"/>
      <c r="P20" s="60"/>
      <c r="Q20" s="375" t="s">
        <v>638</v>
      </c>
      <c r="R20" s="375">
        <v>50002381</v>
      </c>
      <c r="S20" s="50" t="str">
        <f t="shared" si="1"/>
        <v>(녹차원)페퍼민트허브20T[1487/1]</v>
      </c>
      <c r="T20" s="60" t="s">
        <v>793</v>
      </c>
      <c r="U20" s="60" t="s">
        <v>793</v>
      </c>
      <c r="V20" s="364" t="s">
        <v>888</v>
      </c>
      <c r="W20" s="25"/>
      <c r="X20" s="38"/>
    </row>
    <row r="21" spans="1:24" ht="17.25" thickBot="1" x14ac:dyDescent="0.35">
      <c r="A21" s="173">
        <v>48</v>
      </c>
      <c r="B21" s="171">
        <v>20</v>
      </c>
      <c r="C21" s="378" t="s">
        <v>456</v>
      </c>
      <c r="D21" s="163" t="str">
        <f t="shared" si="0"/>
        <v>1488.jpg</v>
      </c>
      <c r="E21" s="186"/>
      <c r="F21" s="163" t="s">
        <v>1239</v>
      </c>
      <c r="G21" s="186" t="s">
        <v>1272</v>
      </c>
      <c r="H21" s="379" t="s">
        <v>754</v>
      </c>
      <c r="I21" s="175" t="s">
        <v>682</v>
      </c>
      <c r="J21" s="175">
        <v>1</v>
      </c>
      <c r="K21" s="175">
        <v>24</v>
      </c>
      <c r="L21" s="165">
        <v>2300</v>
      </c>
      <c r="M21" s="380" t="s">
        <v>817</v>
      </c>
      <c r="N21" s="165">
        <v>2500</v>
      </c>
      <c r="O21" s="165"/>
      <c r="P21" s="175"/>
      <c r="Q21" s="259" t="s">
        <v>638</v>
      </c>
      <c r="R21" s="259">
        <v>50002381</v>
      </c>
      <c r="S21" s="164" t="str">
        <f t="shared" si="1"/>
        <v>(녹차원)로즈마리허브20T[1488/1]</v>
      </c>
      <c r="T21" s="175" t="s">
        <v>793</v>
      </c>
      <c r="U21" s="175" t="s">
        <v>793</v>
      </c>
      <c r="V21" s="382" t="s">
        <v>888</v>
      </c>
      <c r="W21" s="162"/>
      <c r="X21" s="179"/>
    </row>
    <row r="22" spans="1:24" ht="17.25" thickBot="1" x14ac:dyDescent="0.35">
      <c r="A22" s="388">
        <v>67</v>
      </c>
      <c r="B22" s="171">
        <v>21</v>
      </c>
      <c r="C22" s="401" t="s">
        <v>749</v>
      </c>
      <c r="D22" s="390" t="str">
        <f t="shared" si="0"/>
        <v>8731.jpg</v>
      </c>
      <c r="E22" s="391"/>
      <c r="F22" s="390" t="s">
        <v>1258</v>
      </c>
      <c r="G22" s="391" t="s">
        <v>1009</v>
      </c>
      <c r="H22" s="398" t="s">
        <v>789</v>
      </c>
      <c r="I22" s="393" t="s">
        <v>786</v>
      </c>
      <c r="J22" s="393">
        <v>1</v>
      </c>
      <c r="K22" s="393">
        <v>32</v>
      </c>
      <c r="L22" s="394">
        <v>3000</v>
      </c>
      <c r="M22" s="395" t="s">
        <v>817</v>
      </c>
      <c r="N22" s="394">
        <v>2500</v>
      </c>
      <c r="O22" s="394"/>
      <c r="P22" s="393"/>
      <c r="Q22" s="396" t="s">
        <v>618</v>
      </c>
      <c r="R22" s="396">
        <v>50002384</v>
      </c>
      <c r="S22" s="498" t="str">
        <f t="shared" si="1"/>
        <v>깊고 부드러운 보이차 40T[8731/1]</v>
      </c>
      <c r="T22" s="499" t="s">
        <v>1287</v>
      </c>
      <c r="U22" s="499" t="s">
        <v>886</v>
      </c>
      <c r="V22" s="500" t="s">
        <v>889</v>
      </c>
      <c r="W22" s="398"/>
      <c r="X22" s="399"/>
    </row>
    <row r="23" spans="1:24" x14ac:dyDescent="0.3">
      <c r="A23" s="23">
        <v>10</v>
      </c>
      <c r="B23" s="171">
        <v>22</v>
      </c>
      <c r="C23" s="384" t="s">
        <v>415</v>
      </c>
      <c r="D23" s="24" t="str">
        <f t="shared" si="0"/>
        <v>1882.jpg</v>
      </c>
      <c r="E23" s="35"/>
      <c r="F23" s="24" t="s">
        <v>1201</v>
      </c>
      <c r="G23" s="383" t="s">
        <v>1280</v>
      </c>
      <c r="H23" s="495" t="s">
        <v>1267</v>
      </c>
      <c r="I23" s="496" t="s">
        <v>686</v>
      </c>
      <c r="J23" s="496">
        <v>1</v>
      </c>
      <c r="K23" s="496">
        <v>8</v>
      </c>
      <c r="L23" s="497">
        <v>11900</v>
      </c>
      <c r="M23" s="367" t="s">
        <v>817</v>
      </c>
      <c r="N23" s="363">
        <v>2500</v>
      </c>
      <c r="O23" s="363"/>
      <c r="P23" s="25"/>
      <c r="Q23" s="400" t="s">
        <v>618</v>
      </c>
      <c r="R23" s="400">
        <v>50002384</v>
      </c>
      <c r="S23" s="24" t="str">
        <f t="shared" si="1"/>
        <v>담터 쌍화차 50T[1882/1]</v>
      </c>
      <c r="T23" s="60" t="s">
        <v>641</v>
      </c>
      <c r="U23" s="60" t="s">
        <v>641</v>
      </c>
      <c r="V23" s="364"/>
      <c r="W23" s="25"/>
      <c r="X23" s="38"/>
    </row>
    <row r="24" spans="1:24" x14ac:dyDescent="0.3">
      <c r="A24" s="138">
        <v>14</v>
      </c>
      <c r="B24" s="171">
        <v>23</v>
      </c>
      <c r="C24" s="370" t="s">
        <v>419</v>
      </c>
      <c r="D24" s="112" t="str">
        <f t="shared" si="0"/>
        <v>8684.jpg</v>
      </c>
      <c r="E24" s="116"/>
      <c r="F24" s="112" t="s">
        <v>1205</v>
      </c>
      <c r="G24" s="116" t="s">
        <v>1008</v>
      </c>
      <c r="H24" s="307" t="s">
        <v>753</v>
      </c>
      <c r="I24" s="119" t="s">
        <v>682</v>
      </c>
      <c r="J24" s="119">
        <v>1</v>
      </c>
      <c r="K24" s="119">
        <v>24</v>
      </c>
      <c r="L24" s="154">
        <v>2800</v>
      </c>
      <c r="M24" s="368" t="s">
        <v>817</v>
      </c>
      <c r="N24" s="121">
        <v>2500</v>
      </c>
      <c r="O24" s="121"/>
      <c r="P24" s="122"/>
      <c r="Q24" s="272" t="s">
        <v>639</v>
      </c>
      <c r="R24" s="272">
        <v>50002596</v>
      </c>
      <c r="S24" s="112" t="str">
        <f t="shared" si="1"/>
        <v>담터 발아현미율무15T[8684/1]</v>
      </c>
      <c r="T24" s="119" t="s">
        <v>641</v>
      </c>
      <c r="U24" s="119" t="s">
        <v>641</v>
      </c>
      <c r="V24" s="182" t="s">
        <v>888</v>
      </c>
      <c r="W24" s="122"/>
      <c r="X24" s="105"/>
    </row>
    <row r="25" spans="1:24" x14ac:dyDescent="0.3">
      <c r="A25" s="138">
        <v>15</v>
      </c>
      <c r="B25" s="171">
        <v>24</v>
      </c>
      <c r="C25" s="370" t="s">
        <v>420</v>
      </c>
      <c r="D25" s="112" t="str">
        <f t="shared" si="0"/>
        <v>8814.jpg</v>
      </c>
      <c r="E25" s="116"/>
      <c r="F25" s="112" t="s">
        <v>1206</v>
      </c>
      <c r="G25" s="116" t="s">
        <v>1008</v>
      </c>
      <c r="H25" s="307" t="s">
        <v>770</v>
      </c>
      <c r="I25" s="119" t="s">
        <v>771</v>
      </c>
      <c r="J25" s="119">
        <v>1</v>
      </c>
      <c r="K25" s="119">
        <v>20</v>
      </c>
      <c r="L25" s="154">
        <v>3400</v>
      </c>
      <c r="M25" s="368" t="s">
        <v>817</v>
      </c>
      <c r="N25" s="121">
        <v>2500</v>
      </c>
      <c r="O25" s="121"/>
      <c r="P25" s="122"/>
      <c r="Q25" s="271" t="s">
        <v>618</v>
      </c>
      <c r="R25" s="271">
        <v>50002384</v>
      </c>
      <c r="S25" s="112" t="str">
        <f t="shared" si="1"/>
        <v>담터 천마차12티[8814/1]</v>
      </c>
      <c r="T25" s="119" t="s">
        <v>641</v>
      </c>
      <c r="U25" s="119" t="s">
        <v>641</v>
      </c>
      <c r="V25" s="182"/>
      <c r="W25" s="122"/>
      <c r="X25" s="105"/>
    </row>
    <row r="26" spans="1:24" x14ac:dyDescent="0.3">
      <c r="A26" s="138">
        <v>16</v>
      </c>
      <c r="B26" s="171">
        <v>25</v>
      </c>
      <c r="C26" s="370" t="s">
        <v>421</v>
      </c>
      <c r="D26" s="112" t="str">
        <f t="shared" si="0"/>
        <v>8815.jpg</v>
      </c>
      <c r="E26" s="116"/>
      <c r="F26" s="112" t="s">
        <v>1207</v>
      </c>
      <c r="G26" s="116" t="s">
        <v>1008</v>
      </c>
      <c r="H26" s="307" t="s">
        <v>783</v>
      </c>
      <c r="I26" s="119" t="s">
        <v>752</v>
      </c>
      <c r="J26" s="119">
        <v>1</v>
      </c>
      <c r="K26" s="119">
        <v>30</v>
      </c>
      <c r="L26" s="154">
        <v>3100</v>
      </c>
      <c r="M26" s="368" t="s">
        <v>817</v>
      </c>
      <c r="N26" s="121">
        <v>2500</v>
      </c>
      <c r="O26" s="121"/>
      <c r="P26" s="122"/>
      <c r="Q26" s="271" t="s">
        <v>618</v>
      </c>
      <c r="R26" s="271">
        <v>50002384</v>
      </c>
      <c r="S26" s="112" t="str">
        <f t="shared" si="1"/>
        <v>담터 국화차20티[8815/1]</v>
      </c>
      <c r="T26" s="119" t="s">
        <v>641</v>
      </c>
      <c r="U26" s="119" t="s">
        <v>641</v>
      </c>
      <c r="V26" s="182"/>
      <c r="W26" s="122"/>
      <c r="X26" s="105"/>
    </row>
    <row r="27" spans="1:24" x14ac:dyDescent="0.3">
      <c r="A27" s="138">
        <v>17</v>
      </c>
      <c r="B27" s="171">
        <v>26</v>
      </c>
      <c r="C27" s="370" t="s">
        <v>422</v>
      </c>
      <c r="D27" s="112" t="str">
        <f t="shared" si="0"/>
        <v>8816.jpg</v>
      </c>
      <c r="E27" s="116"/>
      <c r="F27" s="112" t="s">
        <v>1208</v>
      </c>
      <c r="G27" s="116" t="s">
        <v>1008</v>
      </c>
      <c r="H27" s="307" t="s">
        <v>784</v>
      </c>
      <c r="I27" s="119" t="s">
        <v>752</v>
      </c>
      <c r="J27" s="119">
        <v>1</v>
      </c>
      <c r="K27" s="119">
        <v>30</v>
      </c>
      <c r="L27" s="154">
        <v>3100</v>
      </c>
      <c r="M27" s="368" t="s">
        <v>817</v>
      </c>
      <c r="N27" s="121">
        <v>2500</v>
      </c>
      <c r="O27" s="121"/>
      <c r="P27" s="122"/>
      <c r="Q27" s="271" t="s">
        <v>618</v>
      </c>
      <c r="R27" s="271">
        <v>50002384</v>
      </c>
      <c r="S27" s="112" t="str">
        <f t="shared" si="1"/>
        <v>담터 쟈스민20티[8816/1]</v>
      </c>
      <c r="T27" s="119" t="s">
        <v>641</v>
      </c>
      <c r="U27" s="119" t="s">
        <v>641</v>
      </c>
      <c r="V27" s="182"/>
      <c r="W27" s="122"/>
      <c r="X27" s="105"/>
    </row>
    <row r="28" spans="1:24" x14ac:dyDescent="0.3">
      <c r="A28" s="138">
        <v>13</v>
      </c>
      <c r="B28" s="171">
        <v>27</v>
      </c>
      <c r="C28" s="115" t="s">
        <v>418</v>
      </c>
      <c r="D28" s="112" t="str">
        <f t="shared" si="0"/>
        <v>8818.jpg</v>
      </c>
      <c r="E28" s="116"/>
      <c r="F28" s="112" t="s">
        <v>1204</v>
      </c>
      <c r="G28" s="385" t="s">
        <v>1280</v>
      </c>
      <c r="H28" s="122" t="s">
        <v>1265</v>
      </c>
      <c r="I28" s="119" t="s">
        <v>686</v>
      </c>
      <c r="J28" s="119">
        <v>1</v>
      </c>
      <c r="K28" s="119">
        <v>8</v>
      </c>
      <c r="L28" s="154">
        <v>12500</v>
      </c>
      <c r="M28" s="368" t="s">
        <v>817</v>
      </c>
      <c r="N28" s="121">
        <v>2500</v>
      </c>
      <c r="O28" s="121"/>
      <c r="P28" s="122"/>
      <c r="Q28" s="271" t="s">
        <v>618</v>
      </c>
      <c r="R28" s="271">
        <v>50002384</v>
      </c>
      <c r="S28" s="112" t="str">
        <f t="shared" si="1"/>
        <v>담터 한차40T[8818/1]</v>
      </c>
      <c r="T28" s="119" t="s">
        <v>641</v>
      </c>
      <c r="U28" s="119" t="s">
        <v>641</v>
      </c>
      <c r="V28" s="182"/>
      <c r="W28" s="122"/>
      <c r="X28" s="105"/>
    </row>
    <row r="29" spans="1:24" x14ac:dyDescent="0.3">
      <c r="A29" s="138">
        <v>18</v>
      </c>
      <c r="B29" s="171">
        <v>28</v>
      </c>
      <c r="C29" s="370" t="s">
        <v>423</v>
      </c>
      <c r="D29" s="112" t="str">
        <f t="shared" si="0"/>
        <v>8821.jpg</v>
      </c>
      <c r="E29" s="116"/>
      <c r="F29" s="112" t="s">
        <v>1209</v>
      </c>
      <c r="G29" s="385" t="s">
        <v>1280</v>
      </c>
      <c r="H29" s="307" t="s">
        <v>1269</v>
      </c>
      <c r="I29" s="119" t="s">
        <v>771</v>
      </c>
      <c r="J29" s="119">
        <v>1</v>
      </c>
      <c r="K29" s="119">
        <v>20</v>
      </c>
      <c r="L29" s="154">
        <v>3400</v>
      </c>
      <c r="M29" s="368" t="s">
        <v>817</v>
      </c>
      <c r="N29" s="121">
        <v>2500</v>
      </c>
      <c r="O29" s="121"/>
      <c r="P29" s="122"/>
      <c r="Q29" s="271" t="s">
        <v>618</v>
      </c>
      <c r="R29" s="271">
        <v>50002384</v>
      </c>
      <c r="S29" s="112" t="str">
        <f t="shared" si="1"/>
        <v>담터 순한생강차15T[8821/1]</v>
      </c>
      <c r="T29" s="119" t="s">
        <v>641</v>
      </c>
      <c r="U29" s="119" t="s">
        <v>641</v>
      </c>
      <c r="V29" s="182"/>
      <c r="W29" s="122"/>
      <c r="X29" s="105"/>
    </row>
    <row r="30" spans="1:24" x14ac:dyDescent="0.3">
      <c r="A30" s="138">
        <v>9</v>
      </c>
      <c r="B30" s="171">
        <v>29</v>
      </c>
      <c r="C30" s="115" t="s">
        <v>414</v>
      </c>
      <c r="D30" s="112" t="str">
        <f t="shared" si="0"/>
        <v>8845.jpg</v>
      </c>
      <c r="E30" s="116"/>
      <c r="F30" s="112" t="s">
        <v>1200</v>
      </c>
      <c r="G30" s="116" t="s">
        <v>1008</v>
      </c>
      <c r="H30" s="123" t="s">
        <v>766</v>
      </c>
      <c r="I30" s="207" t="s">
        <v>686</v>
      </c>
      <c r="J30" s="123">
        <v>1</v>
      </c>
      <c r="K30" s="123">
        <v>8</v>
      </c>
      <c r="L30" s="285">
        <v>11900</v>
      </c>
      <c r="M30" s="120" t="s">
        <v>817</v>
      </c>
      <c r="N30" s="121">
        <v>2500</v>
      </c>
      <c r="O30" s="121"/>
      <c r="P30" s="122"/>
      <c r="Q30" s="271" t="s">
        <v>618</v>
      </c>
      <c r="R30" s="271">
        <v>50002384</v>
      </c>
      <c r="S30" s="112" t="str">
        <f t="shared" si="1"/>
        <v>담터 대추차 50T[8845/1]</v>
      </c>
      <c r="T30" s="119" t="s">
        <v>641</v>
      </c>
      <c r="U30" s="119" t="s">
        <v>641</v>
      </c>
      <c r="V30" s="182"/>
      <c r="W30" s="122"/>
      <c r="X30" s="105"/>
    </row>
    <row r="31" spans="1:24" x14ac:dyDescent="0.3">
      <c r="A31" s="138">
        <v>12</v>
      </c>
      <c r="B31" s="171">
        <v>30</v>
      </c>
      <c r="C31" s="115" t="s">
        <v>417</v>
      </c>
      <c r="D31" s="112" t="str">
        <f t="shared" si="0"/>
        <v>8846.jpg</v>
      </c>
      <c r="E31" s="116"/>
      <c r="F31" s="112" t="s">
        <v>1203</v>
      </c>
      <c r="G31" s="116" t="s">
        <v>1008</v>
      </c>
      <c r="H31" s="123" t="s">
        <v>767</v>
      </c>
      <c r="I31" s="207" t="s">
        <v>686</v>
      </c>
      <c r="J31" s="207">
        <v>1</v>
      </c>
      <c r="K31" s="207">
        <v>8</v>
      </c>
      <c r="L31" s="208">
        <v>11900</v>
      </c>
      <c r="M31" s="368" t="s">
        <v>817</v>
      </c>
      <c r="N31" s="121">
        <v>2500</v>
      </c>
      <c r="O31" s="121"/>
      <c r="P31" s="122"/>
      <c r="Q31" s="271" t="s">
        <v>618</v>
      </c>
      <c r="R31" s="271">
        <v>50002384</v>
      </c>
      <c r="S31" s="112" t="str">
        <f t="shared" si="1"/>
        <v>담터 생강차50T[8846/1]</v>
      </c>
      <c r="T31" s="119" t="s">
        <v>641</v>
      </c>
      <c r="U31" s="119" t="s">
        <v>641</v>
      </c>
      <c r="V31" s="182"/>
      <c r="W31" s="122"/>
      <c r="X31" s="105"/>
    </row>
    <row r="32" spans="1:24" x14ac:dyDescent="0.3">
      <c r="A32" s="138">
        <v>11</v>
      </c>
      <c r="B32" s="171">
        <v>31</v>
      </c>
      <c r="C32" s="115" t="s">
        <v>416</v>
      </c>
      <c r="D32" s="112" t="str">
        <f t="shared" si="0"/>
        <v>8903.jpg</v>
      </c>
      <c r="E32" s="116"/>
      <c r="F32" s="112" t="s">
        <v>1202</v>
      </c>
      <c r="G32" s="385" t="s">
        <v>1280</v>
      </c>
      <c r="H32" s="123" t="s">
        <v>1268</v>
      </c>
      <c r="I32" s="207" t="s">
        <v>885</v>
      </c>
      <c r="J32" s="207">
        <v>1</v>
      </c>
      <c r="K32" s="207">
        <v>20</v>
      </c>
      <c r="L32" s="208">
        <v>3300</v>
      </c>
      <c r="M32" s="368" t="s">
        <v>817</v>
      </c>
      <c r="N32" s="121">
        <v>2500</v>
      </c>
      <c r="O32" s="121"/>
      <c r="P32" s="122"/>
      <c r="Q32" s="272" t="s">
        <v>639</v>
      </c>
      <c r="R32" s="272">
        <v>50002596</v>
      </c>
      <c r="S32" s="112" t="str">
        <f t="shared" si="1"/>
        <v>담터 호두 아몬드 율무차 15T [8903/1]</v>
      </c>
      <c r="T32" s="119" t="s">
        <v>641</v>
      </c>
      <c r="U32" s="119" t="s">
        <v>641</v>
      </c>
      <c r="V32" s="369" t="s">
        <v>887</v>
      </c>
      <c r="W32" s="122"/>
      <c r="X32" s="105"/>
    </row>
    <row r="33" spans="1:24" x14ac:dyDescent="0.3">
      <c r="A33" s="138">
        <v>28</v>
      </c>
      <c r="B33" s="171">
        <v>32</v>
      </c>
      <c r="C33" s="370" t="s">
        <v>433</v>
      </c>
      <c r="D33" s="112" t="str">
        <f t="shared" si="0"/>
        <v>8914.jpg</v>
      </c>
      <c r="E33" s="116"/>
      <c r="F33" s="112" t="s">
        <v>1219</v>
      </c>
      <c r="G33" s="385" t="s">
        <v>1280</v>
      </c>
      <c r="H33" s="307" t="s">
        <v>1270</v>
      </c>
      <c r="I33" s="119" t="s">
        <v>771</v>
      </c>
      <c r="J33" s="119">
        <v>1</v>
      </c>
      <c r="K33" s="119">
        <v>20</v>
      </c>
      <c r="L33" s="154">
        <v>4500</v>
      </c>
      <c r="M33" s="368" t="s">
        <v>817</v>
      </c>
      <c r="N33" s="121">
        <v>2500</v>
      </c>
      <c r="O33" s="121"/>
      <c r="P33" s="122"/>
      <c r="Q33" s="271" t="s">
        <v>618</v>
      </c>
      <c r="R33" s="271">
        <v>50002384</v>
      </c>
      <c r="S33" s="112" t="str">
        <f t="shared" si="1"/>
        <v>담터 고구마라떼12T[8914/1]</v>
      </c>
      <c r="T33" s="119" t="s">
        <v>641</v>
      </c>
      <c r="U33" s="119" t="s">
        <v>641</v>
      </c>
      <c r="V33" s="182"/>
      <c r="W33" s="122"/>
      <c r="X33" s="105"/>
    </row>
    <row r="34" spans="1:24" x14ac:dyDescent="0.3">
      <c r="A34" s="138">
        <v>27</v>
      </c>
      <c r="B34" s="171">
        <v>33</v>
      </c>
      <c r="C34" s="115" t="s">
        <v>432</v>
      </c>
      <c r="D34" s="112" t="str">
        <f t="shared" ref="D34:D65" si="2">CONCATENATE(C34,".jpg")</f>
        <v>8915.jpg</v>
      </c>
      <c r="E34" s="116"/>
      <c r="F34" s="112" t="s">
        <v>1218</v>
      </c>
      <c r="G34" s="385" t="s">
        <v>1280</v>
      </c>
      <c r="H34" s="122" t="s">
        <v>1266</v>
      </c>
      <c r="I34" s="119" t="s">
        <v>771</v>
      </c>
      <c r="J34" s="119">
        <v>1</v>
      </c>
      <c r="K34" s="119">
        <v>20</v>
      </c>
      <c r="L34" s="154">
        <v>3400</v>
      </c>
      <c r="M34" s="368" t="s">
        <v>817</v>
      </c>
      <c r="N34" s="121">
        <v>2500</v>
      </c>
      <c r="O34" s="121"/>
      <c r="P34" s="122"/>
      <c r="Q34" s="271" t="s">
        <v>640</v>
      </c>
      <c r="R34" s="271">
        <v>50002267</v>
      </c>
      <c r="S34" s="112" t="str">
        <f t="shared" ref="S34:S68" si="3">CONCATENATE(H34,"[",C34,"/",J34,"]")</f>
        <v>담터 오리지날 핫초코 16T[8915/1]</v>
      </c>
      <c r="T34" s="119" t="s">
        <v>641</v>
      </c>
      <c r="U34" s="119" t="s">
        <v>641</v>
      </c>
      <c r="V34" s="182"/>
      <c r="W34" s="122"/>
      <c r="X34" s="105"/>
    </row>
    <row r="35" spans="1:24" x14ac:dyDescent="0.3">
      <c r="A35" s="138">
        <v>19</v>
      </c>
      <c r="B35" s="171">
        <v>34</v>
      </c>
      <c r="C35" s="370" t="s">
        <v>424</v>
      </c>
      <c r="D35" s="112" t="str">
        <f t="shared" si="2"/>
        <v>8916.jpg</v>
      </c>
      <c r="E35" s="116"/>
      <c r="F35" s="112" t="s">
        <v>1210</v>
      </c>
      <c r="G35" s="116" t="s">
        <v>1008</v>
      </c>
      <c r="H35" s="307" t="s">
        <v>772</v>
      </c>
      <c r="I35" s="119" t="s">
        <v>771</v>
      </c>
      <c r="J35" s="119">
        <v>1</v>
      </c>
      <c r="K35" s="119">
        <v>20</v>
      </c>
      <c r="L35" s="154">
        <v>3100</v>
      </c>
      <c r="M35" s="368" t="s">
        <v>817</v>
      </c>
      <c r="N35" s="121">
        <v>2500</v>
      </c>
      <c r="O35" s="121"/>
      <c r="P35" s="122"/>
      <c r="Q35" s="272" t="s">
        <v>637</v>
      </c>
      <c r="R35" s="272">
        <v>50002380</v>
      </c>
      <c r="S35" s="112" t="str">
        <f t="shared" si="3"/>
        <v>담터 레몬홍차20T[8916/1]</v>
      </c>
      <c r="T35" s="119" t="s">
        <v>641</v>
      </c>
      <c r="U35" s="119" t="s">
        <v>641</v>
      </c>
      <c r="V35" s="182"/>
      <c r="W35" s="122"/>
      <c r="X35" s="105"/>
    </row>
    <row r="36" spans="1:24" x14ac:dyDescent="0.3">
      <c r="A36" s="138">
        <v>24</v>
      </c>
      <c r="B36" s="171">
        <v>35</v>
      </c>
      <c r="C36" s="115" t="s">
        <v>429</v>
      </c>
      <c r="D36" s="112" t="str">
        <f t="shared" si="2"/>
        <v>8917.jpg</v>
      </c>
      <c r="E36" s="116"/>
      <c r="F36" s="112" t="s">
        <v>1215</v>
      </c>
      <c r="G36" s="116" t="s">
        <v>1008</v>
      </c>
      <c r="H36" s="122" t="s">
        <v>775</v>
      </c>
      <c r="I36" s="119" t="s">
        <v>771</v>
      </c>
      <c r="J36" s="119">
        <v>1</v>
      </c>
      <c r="K36" s="119">
        <v>40</v>
      </c>
      <c r="L36" s="154">
        <v>3600</v>
      </c>
      <c r="M36" s="368" t="s">
        <v>817</v>
      </c>
      <c r="N36" s="121">
        <v>2500</v>
      </c>
      <c r="O36" s="121"/>
      <c r="P36" s="122"/>
      <c r="Q36" s="272" t="s">
        <v>637</v>
      </c>
      <c r="R36" s="272">
        <v>50002380</v>
      </c>
      <c r="S36" s="112" t="str">
        <f t="shared" si="3"/>
        <v>담터 복숭아홍차 20T[8917/1]</v>
      </c>
      <c r="T36" s="119" t="s">
        <v>641</v>
      </c>
      <c r="U36" s="119" t="s">
        <v>641</v>
      </c>
      <c r="V36" s="182" t="s">
        <v>888</v>
      </c>
      <c r="W36" s="122"/>
      <c r="X36" s="105"/>
    </row>
    <row r="37" spans="1:24" x14ac:dyDescent="0.3">
      <c r="A37" s="138">
        <v>25</v>
      </c>
      <c r="B37" s="171">
        <v>36</v>
      </c>
      <c r="C37" s="370" t="s">
        <v>430</v>
      </c>
      <c r="D37" s="112" t="str">
        <f t="shared" si="2"/>
        <v>8921.jpg</v>
      </c>
      <c r="E37" s="116"/>
      <c r="F37" s="112" t="s">
        <v>1216</v>
      </c>
      <c r="G37" s="116" t="s">
        <v>1008</v>
      </c>
      <c r="H37" s="307" t="s">
        <v>776</v>
      </c>
      <c r="I37" s="119" t="s">
        <v>771</v>
      </c>
      <c r="J37" s="119">
        <v>1</v>
      </c>
      <c r="K37" s="119">
        <v>40</v>
      </c>
      <c r="L37" s="154">
        <v>3600</v>
      </c>
      <c r="M37" s="368" t="s">
        <v>817</v>
      </c>
      <c r="N37" s="121">
        <v>2500</v>
      </c>
      <c r="O37" s="121"/>
      <c r="P37" s="122"/>
      <c r="Q37" s="272" t="s">
        <v>637</v>
      </c>
      <c r="R37" s="272">
        <v>50002380</v>
      </c>
      <c r="S37" s="112" t="str">
        <f t="shared" si="3"/>
        <v>담터 매실홍차20T[8921/1]</v>
      </c>
      <c r="T37" s="119" t="s">
        <v>641</v>
      </c>
      <c r="U37" s="119" t="s">
        <v>641</v>
      </c>
      <c r="V37" s="182" t="s">
        <v>888</v>
      </c>
      <c r="W37" s="122"/>
      <c r="X37" s="105"/>
    </row>
    <row r="38" spans="1:24" x14ac:dyDescent="0.3">
      <c r="A38" s="138">
        <v>20</v>
      </c>
      <c r="B38" s="171">
        <v>37</v>
      </c>
      <c r="C38" s="370" t="s">
        <v>425</v>
      </c>
      <c r="D38" s="112" t="str">
        <f t="shared" si="2"/>
        <v>8928.jpg</v>
      </c>
      <c r="E38" s="116"/>
      <c r="F38" s="112" t="s">
        <v>1211</v>
      </c>
      <c r="G38" s="116" t="s">
        <v>1008</v>
      </c>
      <c r="H38" s="307" t="s">
        <v>773</v>
      </c>
      <c r="I38" s="119" t="s">
        <v>771</v>
      </c>
      <c r="J38" s="119">
        <v>1</v>
      </c>
      <c r="K38" s="119">
        <v>20</v>
      </c>
      <c r="L38" s="154">
        <v>4000</v>
      </c>
      <c r="M38" s="368" t="s">
        <v>817</v>
      </c>
      <c r="N38" s="121">
        <v>2500</v>
      </c>
      <c r="O38" s="121"/>
      <c r="P38" s="122"/>
      <c r="Q38" s="271" t="s">
        <v>618</v>
      </c>
      <c r="R38" s="271">
        <v>50002384</v>
      </c>
      <c r="S38" s="112" t="str">
        <f t="shared" si="3"/>
        <v>담터 단호박티백15T[8928/1]</v>
      </c>
      <c r="T38" s="119" t="s">
        <v>641</v>
      </c>
      <c r="U38" s="119" t="s">
        <v>641</v>
      </c>
      <c r="V38" s="182"/>
      <c r="W38" s="122"/>
      <c r="X38" s="105"/>
    </row>
    <row r="39" spans="1:24" x14ac:dyDescent="0.3">
      <c r="A39" s="138">
        <v>21</v>
      </c>
      <c r="B39" s="171">
        <v>38</v>
      </c>
      <c r="C39" s="370" t="s">
        <v>426</v>
      </c>
      <c r="D39" s="112" t="str">
        <f t="shared" si="2"/>
        <v>8944.jpg</v>
      </c>
      <c r="E39" s="116"/>
      <c r="F39" s="112" t="s">
        <v>1212</v>
      </c>
      <c r="G39" s="116" t="s">
        <v>1008</v>
      </c>
      <c r="H39" s="307" t="s">
        <v>774</v>
      </c>
      <c r="I39" s="119" t="s">
        <v>771</v>
      </c>
      <c r="J39" s="119">
        <v>1</v>
      </c>
      <c r="K39" s="119">
        <v>20</v>
      </c>
      <c r="L39" s="154">
        <v>3800</v>
      </c>
      <c r="M39" s="368" t="s">
        <v>817</v>
      </c>
      <c r="N39" s="121">
        <v>2500</v>
      </c>
      <c r="O39" s="121"/>
      <c r="P39" s="122"/>
      <c r="Q39" s="271" t="s">
        <v>618</v>
      </c>
      <c r="R39" s="271">
        <v>50002384</v>
      </c>
      <c r="S39" s="112" t="str">
        <f t="shared" si="3"/>
        <v>담터 오미자티백15T[8944/1]</v>
      </c>
      <c r="T39" s="119" t="s">
        <v>641</v>
      </c>
      <c r="U39" s="119" t="s">
        <v>641</v>
      </c>
      <c r="V39" s="182"/>
      <c r="W39" s="122"/>
      <c r="X39" s="105"/>
    </row>
    <row r="40" spans="1:24" x14ac:dyDescent="0.3">
      <c r="A40" s="138">
        <v>26</v>
      </c>
      <c r="B40" s="171">
        <v>39</v>
      </c>
      <c r="C40" s="115" t="s">
        <v>431</v>
      </c>
      <c r="D40" s="112" t="str">
        <f t="shared" si="2"/>
        <v>8948.jpg</v>
      </c>
      <c r="E40" s="116"/>
      <c r="F40" s="112" t="s">
        <v>1217</v>
      </c>
      <c r="G40" s="116" t="s">
        <v>1008</v>
      </c>
      <c r="H40" s="122" t="s">
        <v>768</v>
      </c>
      <c r="I40" s="119" t="s">
        <v>686</v>
      </c>
      <c r="J40" s="119">
        <v>1</v>
      </c>
      <c r="K40" s="119">
        <v>8</v>
      </c>
      <c r="L40" s="154">
        <v>10500</v>
      </c>
      <c r="M40" s="368" t="s">
        <v>817</v>
      </c>
      <c r="N40" s="121">
        <v>2500</v>
      </c>
      <c r="O40" s="121"/>
      <c r="P40" s="122"/>
      <c r="Q40" s="272" t="s">
        <v>639</v>
      </c>
      <c r="R40" s="272">
        <v>50002596</v>
      </c>
      <c r="S40" s="112" t="str">
        <f t="shared" si="3"/>
        <v>담터 호두 아몬드 율무차 50T[8948/1]</v>
      </c>
      <c r="T40" s="119" t="s">
        <v>641</v>
      </c>
      <c r="U40" s="119" t="s">
        <v>641</v>
      </c>
      <c r="V40" s="182"/>
      <c r="W40" s="122"/>
      <c r="X40" s="105"/>
    </row>
    <row r="41" spans="1:24" x14ac:dyDescent="0.3">
      <c r="A41" s="138">
        <v>22</v>
      </c>
      <c r="B41" s="171">
        <v>40</v>
      </c>
      <c r="C41" s="370" t="s">
        <v>427</v>
      </c>
      <c r="D41" s="112" t="str">
        <f t="shared" si="2"/>
        <v>8978.jpg</v>
      </c>
      <c r="E41" s="116"/>
      <c r="F41" s="112" t="s">
        <v>1213</v>
      </c>
      <c r="G41" s="116" t="s">
        <v>1008</v>
      </c>
      <c r="H41" s="307" t="s">
        <v>785</v>
      </c>
      <c r="I41" s="119" t="s">
        <v>786</v>
      </c>
      <c r="J41" s="119">
        <v>1</v>
      </c>
      <c r="K41" s="119">
        <v>32</v>
      </c>
      <c r="L41" s="154">
        <v>2800</v>
      </c>
      <c r="M41" s="368" t="s">
        <v>817</v>
      </c>
      <c r="N41" s="121">
        <v>2500</v>
      </c>
      <c r="O41" s="121"/>
      <c r="P41" s="122"/>
      <c r="Q41" s="271" t="s">
        <v>618</v>
      </c>
      <c r="R41" s="271">
        <v>50002384</v>
      </c>
      <c r="S41" s="112" t="str">
        <f t="shared" si="3"/>
        <v>담터 메밀차40T[8978/1]</v>
      </c>
      <c r="T41" s="119" t="s">
        <v>641</v>
      </c>
      <c r="U41" s="119" t="s">
        <v>641</v>
      </c>
      <c r="V41" s="182" t="s">
        <v>888</v>
      </c>
      <c r="W41" s="122"/>
      <c r="X41" s="105"/>
    </row>
    <row r="42" spans="1:24" ht="17.25" thickBot="1" x14ac:dyDescent="0.35">
      <c r="A42" s="173">
        <v>23</v>
      </c>
      <c r="B42" s="171">
        <v>41</v>
      </c>
      <c r="C42" s="378" t="s">
        <v>428</v>
      </c>
      <c r="D42" s="163" t="str">
        <f t="shared" si="2"/>
        <v>9084.jpg</v>
      </c>
      <c r="E42" s="186"/>
      <c r="F42" s="163" t="s">
        <v>1214</v>
      </c>
      <c r="G42" s="186" t="s">
        <v>1008</v>
      </c>
      <c r="H42" s="379" t="s">
        <v>1374</v>
      </c>
      <c r="I42" s="175" t="s">
        <v>786</v>
      </c>
      <c r="J42" s="175">
        <v>1</v>
      </c>
      <c r="K42" s="175">
        <v>32</v>
      </c>
      <c r="L42" s="165">
        <v>2800</v>
      </c>
      <c r="M42" s="380" t="s">
        <v>817</v>
      </c>
      <c r="N42" s="177">
        <v>2500</v>
      </c>
      <c r="O42" s="177"/>
      <c r="P42" s="162"/>
      <c r="Q42" s="259" t="s">
        <v>636</v>
      </c>
      <c r="R42" s="259">
        <v>50002594</v>
      </c>
      <c r="S42" s="163" t="str">
        <f t="shared" si="3"/>
        <v>담터 옥수수수염차40T[9084/1]</v>
      </c>
      <c r="T42" s="175" t="s">
        <v>641</v>
      </c>
      <c r="U42" s="175" t="s">
        <v>641</v>
      </c>
      <c r="V42" s="382" t="s">
        <v>888</v>
      </c>
      <c r="W42" s="162"/>
      <c r="X42" s="504" t="s">
        <v>1371</v>
      </c>
    </row>
    <row r="43" spans="1:24" x14ac:dyDescent="0.3">
      <c r="A43" s="114">
        <v>7</v>
      </c>
      <c r="B43" s="171">
        <v>42</v>
      </c>
      <c r="C43" s="124" t="s">
        <v>467</v>
      </c>
      <c r="D43" s="26" t="str">
        <f t="shared" si="2"/>
        <v>94135.jpg</v>
      </c>
      <c r="E43" s="39"/>
      <c r="F43" s="26" t="s">
        <v>1198</v>
      </c>
      <c r="G43" s="494" t="s">
        <v>1280</v>
      </c>
      <c r="H43" s="27" t="s">
        <v>1259</v>
      </c>
      <c r="I43" s="70" t="s">
        <v>752</v>
      </c>
      <c r="J43" s="27">
        <v>1</v>
      </c>
      <c r="K43" s="27">
        <v>30</v>
      </c>
      <c r="L43" s="73">
        <v>2100</v>
      </c>
      <c r="M43" s="51" t="s">
        <v>817</v>
      </c>
      <c r="N43" s="73">
        <v>2500</v>
      </c>
      <c r="O43" s="73"/>
      <c r="P43" s="27"/>
      <c r="Q43" s="27" t="s">
        <v>635</v>
      </c>
      <c r="R43" s="27">
        <v>50002268</v>
      </c>
      <c r="S43" s="26" t="str">
        <f t="shared" si="3"/>
        <v>동서(업소용)현미녹차50T[94135/1]</v>
      </c>
      <c r="T43" s="27" t="s">
        <v>602</v>
      </c>
      <c r="U43" s="27" t="s">
        <v>602</v>
      </c>
      <c r="V43" s="187"/>
      <c r="W43" s="27"/>
      <c r="X43" s="41"/>
    </row>
    <row r="44" spans="1:24" x14ac:dyDescent="0.3">
      <c r="A44" s="138">
        <v>8</v>
      </c>
      <c r="B44" s="171">
        <v>43</v>
      </c>
      <c r="C44" s="115" t="s">
        <v>468</v>
      </c>
      <c r="D44" s="112" t="str">
        <f t="shared" si="2"/>
        <v>94151.jpg</v>
      </c>
      <c r="E44" s="116"/>
      <c r="F44" s="112" t="s">
        <v>1199</v>
      </c>
      <c r="G44" s="385" t="s">
        <v>1280</v>
      </c>
      <c r="H44" s="122" t="s">
        <v>1264</v>
      </c>
      <c r="I44" s="119" t="s">
        <v>682</v>
      </c>
      <c r="J44" s="122">
        <v>1</v>
      </c>
      <c r="K44" s="122">
        <v>12</v>
      </c>
      <c r="L44" s="121">
        <v>9500</v>
      </c>
      <c r="M44" s="120" t="s">
        <v>817</v>
      </c>
      <c r="N44" s="121">
        <v>2500</v>
      </c>
      <c r="O44" s="121"/>
      <c r="P44" s="122"/>
      <c r="Q44" s="122" t="s">
        <v>635</v>
      </c>
      <c r="R44" s="122">
        <v>50002268</v>
      </c>
      <c r="S44" s="112" t="str">
        <f t="shared" si="3"/>
        <v>동서 현미녹차 180T[94151/1]</v>
      </c>
      <c r="T44" s="122" t="s">
        <v>602</v>
      </c>
      <c r="U44" s="122" t="s">
        <v>602</v>
      </c>
      <c r="V44" s="182"/>
      <c r="W44" s="480"/>
      <c r="X44" s="105"/>
    </row>
    <row r="45" spans="1:24" x14ac:dyDescent="0.3">
      <c r="A45" s="138">
        <v>3</v>
      </c>
      <c r="B45" s="171">
        <v>44</v>
      </c>
      <c r="C45" s="115" t="s">
        <v>463</v>
      </c>
      <c r="D45" s="112" t="str">
        <f t="shared" si="2"/>
        <v>94153.jpg</v>
      </c>
      <c r="E45" s="116"/>
      <c r="F45" s="112" t="s">
        <v>1194</v>
      </c>
      <c r="G45" s="116" t="s">
        <v>1008</v>
      </c>
      <c r="H45" s="122" t="s">
        <v>751</v>
      </c>
      <c r="I45" s="122" t="s">
        <v>693</v>
      </c>
      <c r="J45" s="122">
        <v>1</v>
      </c>
      <c r="K45" s="122">
        <v>24</v>
      </c>
      <c r="L45" s="121">
        <v>5900</v>
      </c>
      <c r="M45" s="365" t="s">
        <v>604</v>
      </c>
      <c r="N45" s="366"/>
      <c r="O45" s="121"/>
      <c r="P45" s="122"/>
      <c r="Q45" s="122" t="s">
        <v>635</v>
      </c>
      <c r="R45" s="122">
        <v>50002268</v>
      </c>
      <c r="S45" s="112" t="str">
        <f t="shared" si="3"/>
        <v>동서현미녹차100T[94153/1]</v>
      </c>
      <c r="T45" s="122" t="s">
        <v>602</v>
      </c>
      <c r="U45" s="122" t="s">
        <v>602</v>
      </c>
      <c r="V45" s="182"/>
      <c r="W45" s="480" t="s">
        <v>1188</v>
      </c>
      <c r="X45" s="105"/>
    </row>
    <row r="46" spans="1:24" x14ac:dyDescent="0.3">
      <c r="A46" s="138">
        <v>4</v>
      </c>
      <c r="B46" s="171">
        <v>45</v>
      </c>
      <c r="C46" s="115" t="s">
        <v>464</v>
      </c>
      <c r="D46" s="112" t="str">
        <f t="shared" si="2"/>
        <v>94155.jpg</v>
      </c>
      <c r="E46" s="116"/>
      <c r="F46" s="112" t="s">
        <v>1195</v>
      </c>
      <c r="G46" s="385" t="s">
        <v>1280</v>
      </c>
      <c r="H46" s="122" t="s">
        <v>1260</v>
      </c>
      <c r="I46" s="122" t="s">
        <v>693</v>
      </c>
      <c r="J46" s="122">
        <v>1</v>
      </c>
      <c r="K46" s="122">
        <v>24</v>
      </c>
      <c r="L46" s="121">
        <v>5400</v>
      </c>
      <c r="M46" s="365" t="s">
        <v>604</v>
      </c>
      <c r="N46" s="366"/>
      <c r="O46" s="121"/>
      <c r="P46" s="122"/>
      <c r="Q46" s="122" t="s">
        <v>635</v>
      </c>
      <c r="R46" s="122">
        <v>50002268</v>
      </c>
      <c r="S46" s="112" t="str">
        <f t="shared" si="3"/>
        <v>동서(업소용)현미녹차100T[94155/1]</v>
      </c>
      <c r="T46" s="122" t="s">
        <v>602</v>
      </c>
      <c r="U46" s="122" t="s">
        <v>602</v>
      </c>
      <c r="V46" s="182"/>
      <c r="W46" s="480" t="s">
        <v>1188</v>
      </c>
      <c r="X46" s="105"/>
    </row>
    <row r="47" spans="1:24" x14ac:dyDescent="0.3">
      <c r="A47" s="138">
        <v>2</v>
      </c>
      <c r="B47" s="171">
        <v>46</v>
      </c>
      <c r="C47" s="115" t="s">
        <v>462</v>
      </c>
      <c r="D47" s="112" t="str">
        <f t="shared" si="2"/>
        <v>94158.jpg</v>
      </c>
      <c r="E47" s="116"/>
      <c r="F47" s="112" t="s">
        <v>1193</v>
      </c>
      <c r="G47" s="116" t="s">
        <v>1008</v>
      </c>
      <c r="H47" s="122" t="s">
        <v>750</v>
      </c>
      <c r="I47" s="122" t="s">
        <v>693</v>
      </c>
      <c r="J47" s="122">
        <v>1</v>
      </c>
      <c r="K47" s="122">
        <v>24</v>
      </c>
      <c r="L47" s="121">
        <v>7500</v>
      </c>
      <c r="M47" s="365" t="s">
        <v>604</v>
      </c>
      <c r="N47" s="366"/>
      <c r="O47" s="121"/>
      <c r="P47" s="122"/>
      <c r="Q47" s="271" t="s">
        <v>618</v>
      </c>
      <c r="R47" s="271">
        <v>50002384</v>
      </c>
      <c r="S47" s="112" t="str">
        <f t="shared" si="3"/>
        <v>동서둥굴레차100T[94158/1]</v>
      </c>
      <c r="T47" s="122" t="s">
        <v>602</v>
      </c>
      <c r="U47" s="122" t="s">
        <v>602</v>
      </c>
      <c r="V47" s="182"/>
      <c r="W47" s="480" t="s">
        <v>1188</v>
      </c>
      <c r="X47" s="105"/>
    </row>
    <row r="48" spans="1:24" x14ac:dyDescent="0.3">
      <c r="A48" s="138">
        <v>6</v>
      </c>
      <c r="B48" s="171">
        <v>47</v>
      </c>
      <c r="C48" s="115" t="s">
        <v>466</v>
      </c>
      <c r="D48" s="112" t="str">
        <f t="shared" si="2"/>
        <v>94197.jpg</v>
      </c>
      <c r="E48" s="116"/>
      <c r="F48" s="112" t="s">
        <v>1197</v>
      </c>
      <c r="G48" s="385" t="s">
        <v>1280</v>
      </c>
      <c r="H48" s="122" t="s">
        <v>1262</v>
      </c>
      <c r="I48" s="119" t="s">
        <v>690</v>
      </c>
      <c r="J48" s="122">
        <v>1</v>
      </c>
      <c r="K48" s="122">
        <v>18</v>
      </c>
      <c r="L48" s="121">
        <v>2700</v>
      </c>
      <c r="M48" s="120" t="s">
        <v>817</v>
      </c>
      <c r="N48" s="121">
        <v>2500</v>
      </c>
      <c r="O48" s="121"/>
      <c r="P48" s="122"/>
      <c r="Q48" s="271" t="s">
        <v>618</v>
      </c>
      <c r="R48" s="271">
        <v>50002384</v>
      </c>
      <c r="S48" s="112" t="str">
        <f t="shared" si="3"/>
        <v>동서 루이보스 보리차 50T[94197/1]</v>
      </c>
      <c r="T48" s="122" t="s">
        <v>602</v>
      </c>
      <c r="U48" s="122" t="s">
        <v>602</v>
      </c>
      <c r="V48" s="182"/>
      <c r="W48" s="480"/>
      <c r="X48" s="105"/>
    </row>
    <row r="49" spans="1:24" x14ac:dyDescent="0.3">
      <c r="A49" s="138">
        <v>1</v>
      </c>
      <c r="B49" s="171">
        <v>48</v>
      </c>
      <c r="C49" s="115" t="s">
        <v>738</v>
      </c>
      <c r="D49" s="112" t="str">
        <f t="shared" si="2"/>
        <v>94510.jpg</v>
      </c>
      <c r="E49" s="116"/>
      <c r="F49" s="112" t="s">
        <v>1192</v>
      </c>
      <c r="G49" s="385" t="s">
        <v>1280</v>
      </c>
      <c r="H49" s="122" t="s">
        <v>1263</v>
      </c>
      <c r="I49" s="122" t="s">
        <v>693</v>
      </c>
      <c r="J49" s="122">
        <v>1</v>
      </c>
      <c r="K49" s="122">
        <v>24</v>
      </c>
      <c r="L49" s="121">
        <v>5500</v>
      </c>
      <c r="M49" s="365" t="s">
        <v>604</v>
      </c>
      <c r="N49" s="366"/>
      <c r="O49" s="121"/>
      <c r="P49" s="122"/>
      <c r="Q49" s="271" t="s">
        <v>618</v>
      </c>
      <c r="R49" s="271">
        <v>50002384</v>
      </c>
      <c r="S49" s="112" t="str">
        <f t="shared" si="3"/>
        <v>동서 메밀차 100T[94510/1]</v>
      </c>
      <c r="T49" s="122" t="s">
        <v>602</v>
      </c>
      <c r="U49" s="122" t="s">
        <v>602</v>
      </c>
      <c r="V49" s="182"/>
      <c r="W49" s="480" t="s">
        <v>1188</v>
      </c>
      <c r="X49" s="105"/>
    </row>
    <row r="50" spans="1:24" ht="17.25" thickBot="1" x14ac:dyDescent="0.35">
      <c r="A50" s="138">
        <v>5</v>
      </c>
      <c r="B50" s="171">
        <v>49</v>
      </c>
      <c r="C50" s="492" t="s">
        <v>465</v>
      </c>
      <c r="D50" s="163" t="str">
        <f t="shared" si="2"/>
        <v>94517.jpg</v>
      </c>
      <c r="E50" s="186"/>
      <c r="F50" s="163" t="s">
        <v>1196</v>
      </c>
      <c r="G50" s="402" t="s">
        <v>1280</v>
      </c>
      <c r="H50" s="162" t="s">
        <v>1261</v>
      </c>
      <c r="I50" s="175" t="s">
        <v>682</v>
      </c>
      <c r="J50" s="162">
        <v>1</v>
      </c>
      <c r="K50" s="162">
        <v>12</v>
      </c>
      <c r="L50" s="177">
        <v>6200</v>
      </c>
      <c r="M50" s="166" t="s">
        <v>817</v>
      </c>
      <c r="N50" s="177">
        <v>2500</v>
      </c>
      <c r="O50" s="177"/>
      <c r="P50" s="162"/>
      <c r="Q50" s="259" t="s">
        <v>636</v>
      </c>
      <c r="R50" s="259">
        <v>50002594</v>
      </c>
      <c r="S50" s="163" t="str">
        <f t="shared" si="3"/>
        <v>동서 자색 옥수수차 80T[94517/1]</v>
      </c>
      <c r="T50" s="162" t="s">
        <v>602</v>
      </c>
      <c r="U50" s="162" t="s">
        <v>602</v>
      </c>
      <c r="V50" s="382"/>
      <c r="W50" s="483"/>
      <c r="X50" s="179"/>
    </row>
    <row r="51" spans="1:24" x14ac:dyDescent="0.3">
      <c r="A51" s="138">
        <v>49</v>
      </c>
      <c r="B51" s="171">
        <v>50</v>
      </c>
      <c r="C51" s="501" t="s">
        <v>457</v>
      </c>
      <c r="D51" s="26" t="str">
        <f t="shared" si="2"/>
        <v>1910.jpg</v>
      </c>
      <c r="E51" s="39"/>
      <c r="F51" s="26" t="s">
        <v>1240</v>
      </c>
      <c r="G51" s="494" t="s">
        <v>1280</v>
      </c>
      <c r="H51" s="309" t="s">
        <v>769</v>
      </c>
      <c r="I51" s="70" t="s">
        <v>686</v>
      </c>
      <c r="J51" s="70">
        <v>1</v>
      </c>
      <c r="K51" s="70">
        <v>8</v>
      </c>
      <c r="L51" s="40">
        <v>8800</v>
      </c>
      <c r="M51" s="376" t="s">
        <v>817</v>
      </c>
      <c r="N51" s="40">
        <v>2500</v>
      </c>
      <c r="O51" s="40"/>
      <c r="P51" s="70"/>
      <c r="Q51" s="266" t="s">
        <v>618</v>
      </c>
      <c r="R51" s="266">
        <v>50002384</v>
      </c>
      <c r="S51" s="53" t="str">
        <f t="shared" si="3"/>
        <v>동일)홍삼더덕천마차40T[1910/1]</v>
      </c>
      <c r="T51" s="70" t="s">
        <v>1281</v>
      </c>
      <c r="U51" s="70" t="s">
        <v>794</v>
      </c>
      <c r="V51" s="187"/>
      <c r="W51" s="27"/>
      <c r="X51" s="344" t="s">
        <v>1377</v>
      </c>
    </row>
    <row r="52" spans="1:24" ht="17.25" thickBot="1" x14ac:dyDescent="0.35">
      <c r="A52" s="107">
        <v>50</v>
      </c>
      <c r="B52" s="171">
        <v>51</v>
      </c>
      <c r="C52" s="502" t="s">
        <v>458</v>
      </c>
      <c r="D52" s="108" t="str">
        <f t="shared" si="2"/>
        <v>1911.jpg</v>
      </c>
      <c r="E52" s="183"/>
      <c r="F52" s="108" t="s">
        <v>1241</v>
      </c>
      <c r="G52" s="493" t="s">
        <v>1280</v>
      </c>
      <c r="H52" s="308" t="s">
        <v>1278</v>
      </c>
      <c r="I52" s="184" t="s">
        <v>771</v>
      </c>
      <c r="J52" s="184">
        <v>1</v>
      </c>
      <c r="K52" s="184">
        <v>20</v>
      </c>
      <c r="L52" s="156">
        <v>8800</v>
      </c>
      <c r="M52" s="372" t="s">
        <v>817</v>
      </c>
      <c r="N52" s="156">
        <v>2500</v>
      </c>
      <c r="O52" s="156"/>
      <c r="P52" s="184"/>
      <c r="Q52" s="377" t="s">
        <v>618</v>
      </c>
      <c r="R52" s="377">
        <v>50002384</v>
      </c>
      <c r="S52" s="155" t="str">
        <f t="shared" si="3"/>
        <v>동일)야채천마차40T[1911/1]</v>
      </c>
      <c r="T52" s="184" t="s">
        <v>794</v>
      </c>
      <c r="U52" s="184" t="s">
        <v>794</v>
      </c>
      <c r="V52" s="185"/>
      <c r="W52" s="110"/>
      <c r="X52" s="150"/>
    </row>
    <row r="53" spans="1:24" x14ac:dyDescent="0.3">
      <c r="A53" s="23">
        <v>56</v>
      </c>
      <c r="B53" s="171">
        <v>52</v>
      </c>
      <c r="C53" s="384" t="s">
        <v>741</v>
      </c>
      <c r="D53" s="24" t="str">
        <f t="shared" si="2"/>
        <v>1479.jpg</v>
      </c>
      <c r="E53" s="35"/>
      <c r="F53" s="24" t="s">
        <v>1247</v>
      </c>
      <c r="G53" s="35" t="s">
        <v>1009</v>
      </c>
      <c r="H53" s="242" t="s">
        <v>757</v>
      </c>
      <c r="I53" s="60" t="s">
        <v>682</v>
      </c>
      <c r="J53" s="60">
        <v>1</v>
      </c>
      <c r="K53" s="60">
        <v>24</v>
      </c>
      <c r="L53" s="36">
        <v>2900</v>
      </c>
      <c r="M53" s="367" t="s">
        <v>817</v>
      </c>
      <c r="N53" s="36">
        <v>2500</v>
      </c>
      <c r="O53" s="36"/>
      <c r="P53" s="60"/>
      <c r="Q53" s="375" t="s">
        <v>618</v>
      </c>
      <c r="R53" s="375">
        <v>50002384</v>
      </c>
      <c r="S53" s="50" t="str">
        <f t="shared" si="3"/>
        <v>쌍계 결명자차 40티백[1479/1]</v>
      </c>
      <c r="T53" s="60" t="s">
        <v>797</v>
      </c>
      <c r="U53" s="60" t="s">
        <v>797</v>
      </c>
      <c r="V53" s="364" t="s">
        <v>888</v>
      </c>
      <c r="W53" s="25"/>
      <c r="X53" s="503" t="s">
        <v>1368</v>
      </c>
    </row>
    <row r="54" spans="1:24" x14ac:dyDescent="0.3">
      <c r="A54" s="138">
        <v>58</v>
      </c>
      <c r="B54" s="171">
        <v>53</v>
      </c>
      <c r="C54" s="115" t="s">
        <v>743</v>
      </c>
      <c r="D54" s="112" t="str">
        <f t="shared" si="2"/>
        <v>1490.jpg</v>
      </c>
      <c r="E54" s="116"/>
      <c r="F54" s="112" t="s">
        <v>1249</v>
      </c>
      <c r="G54" s="116" t="s">
        <v>1009</v>
      </c>
      <c r="H54" s="224" t="s">
        <v>759</v>
      </c>
      <c r="I54" s="119" t="s">
        <v>682</v>
      </c>
      <c r="J54" s="119">
        <v>1</v>
      </c>
      <c r="K54" s="119">
        <v>24</v>
      </c>
      <c r="L54" s="154">
        <v>2900</v>
      </c>
      <c r="M54" s="368" t="s">
        <v>817</v>
      </c>
      <c r="N54" s="154">
        <v>2500</v>
      </c>
      <c r="O54" s="154"/>
      <c r="P54" s="119"/>
      <c r="Q54" s="272" t="s">
        <v>618</v>
      </c>
      <c r="R54" s="272">
        <v>50002384</v>
      </c>
      <c r="S54" s="151" t="str">
        <f t="shared" si="3"/>
        <v>쌍계 감잎차 40티백[1490/1]</v>
      </c>
      <c r="T54" s="119" t="s">
        <v>797</v>
      </c>
      <c r="U54" s="119" t="s">
        <v>797</v>
      </c>
      <c r="V54" s="182" t="s">
        <v>888</v>
      </c>
      <c r="W54" s="122"/>
      <c r="X54" s="325" t="s">
        <v>1368</v>
      </c>
    </row>
    <row r="55" spans="1:24" x14ac:dyDescent="0.3">
      <c r="A55" s="138">
        <v>54</v>
      </c>
      <c r="B55" s="171">
        <v>54</v>
      </c>
      <c r="C55" s="115" t="s">
        <v>739</v>
      </c>
      <c r="D55" s="112" t="str">
        <f t="shared" si="2"/>
        <v>1491.jpg</v>
      </c>
      <c r="E55" s="116"/>
      <c r="F55" s="112" t="s">
        <v>1245</v>
      </c>
      <c r="G55" s="116" t="s">
        <v>1009</v>
      </c>
      <c r="H55" s="224" t="s">
        <v>755</v>
      </c>
      <c r="I55" s="119" t="s">
        <v>682</v>
      </c>
      <c r="J55" s="119">
        <v>1</v>
      </c>
      <c r="K55" s="119">
        <v>24</v>
      </c>
      <c r="L55" s="154">
        <v>3900</v>
      </c>
      <c r="M55" s="368" t="s">
        <v>817</v>
      </c>
      <c r="N55" s="154">
        <v>2500</v>
      </c>
      <c r="O55" s="154"/>
      <c r="P55" s="119"/>
      <c r="Q55" s="272" t="s">
        <v>618</v>
      </c>
      <c r="R55" s="272">
        <v>50002384</v>
      </c>
      <c r="S55" s="151" t="str">
        <f t="shared" si="3"/>
        <v>쌍계 수국차 40티백[1491/1]</v>
      </c>
      <c r="T55" s="119" t="s">
        <v>797</v>
      </c>
      <c r="U55" s="119" t="s">
        <v>797</v>
      </c>
      <c r="V55" s="182" t="s">
        <v>888</v>
      </c>
      <c r="W55" s="122"/>
      <c r="X55" s="325" t="s">
        <v>1368</v>
      </c>
    </row>
    <row r="56" spans="1:24" x14ac:dyDescent="0.3">
      <c r="A56" s="138">
        <v>59</v>
      </c>
      <c r="B56" s="171">
        <v>55</v>
      </c>
      <c r="C56" s="115" t="s">
        <v>744</v>
      </c>
      <c r="D56" s="112" t="str">
        <f t="shared" si="2"/>
        <v>1492.jpg</v>
      </c>
      <c r="E56" s="116"/>
      <c r="F56" s="112" t="s">
        <v>1250</v>
      </c>
      <c r="G56" s="116" t="s">
        <v>1009</v>
      </c>
      <c r="H56" s="224" t="s">
        <v>760</v>
      </c>
      <c r="I56" s="119" t="s">
        <v>682</v>
      </c>
      <c r="J56" s="119">
        <v>1</v>
      </c>
      <c r="K56" s="119">
        <v>24</v>
      </c>
      <c r="L56" s="154">
        <v>3500</v>
      </c>
      <c r="M56" s="368" t="s">
        <v>817</v>
      </c>
      <c r="N56" s="154">
        <v>2500</v>
      </c>
      <c r="O56" s="154"/>
      <c r="P56" s="119"/>
      <c r="Q56" s="272" t="s">
        <v>618</v>
      </c>
      <c r="R56" s="272">
        <v>50002384</v>
      </c>
      <c r="S56" s="151" t="str">
        <f t="shared" si="3"/>
        <v>쌍계 헛개나무차 40티백[1492/1]</v>
      </c>
      <c r="T56" s="119" t="s">
        <v>797</v>
      </c>
      <c r="U56" s="119" t="s">
        <v>797</v>
      </c>
      <c r="V56" s="182" t="s">
        <v>888</v>
      </c>
      <c r="W56" s="122"/>
      <c r="X56" s="325" t="s">
        <v>1368</v>
      </c>
    </row>
    <row r="57" spans="1:24" x14ac:dyDescent="0.3">
      <c r="A57" s="138">
        <v>57</v>
      </c>
      <c r="B57" s="171">
        <v>56</v>
      </c>
      <c r="C57" s="115" t="s">
        <v>742</v>
      </c>
      <c r="D57" s="112" t="str">
        <f t="shared" si="2"/>
        <v>1789.jpg</v>
      </c>
      <c r="E57" s="116"/>
      <c r="F57" s="112" t="s">
        <v>1248</v>
      </c>
      <c r="G57" s="116" t="s">
        <v>1009</v>
      </c>
      <c r="H57" s="224" t="s">
        <v>758</v>
      </c>
      <c r="I57" s="119" t="s">
        <v>682</v>
      </c>
      <c r="J57" s="119">
        <v>1</v>
      </c>
      <c r="K57" s="119">
        <v>24</v>
      </c>
      <c r="L57" s="154">
        <v>3900</v>
      </c>
      <c r="M57" s="368" t="s">
        <v>817</v>
      </c>
      <c r="N57" s="154">
        <v>2500</v>
      </c>
      <c r="O57" s="154"/>
      <c r="P57" s="119"/>
      <c r="Q57" s="272" t="s">
        <v>618</v>
      </c>
      <c r="R57" s="272">
        <v>50002384</v>
      </c>
      <c r="S57" s="151" t="str">
        <f t="shared" si="3"/>
        <v>쌍계 도라지차 40티백[1789/1]</v>
      </c>
      <c r="T57" s="119" t="s">
        <v>1286</v>
      </c>
      <c r="U57" s="119" t="s">
        <v>797</v>
      </c>
      <c r="V57" s="182" t="s">
        <v>888</v>
      </c>
      <c r="W57" s="122"/>
      <c r="X57" s="325" t="s">
        <v>1368</v>
      </c>
    </row>
    <row r="58" spans="1:24" x14ac:dyDescent="0.3">
      <c r="A58" s="138">
        <v>64</v>
      </c>
      <c r="B58" s="171">
        <v>57</v>
      </c>
      <c r="C58" s="370" t="s">
        <v>444</v>
      </c>
      <c r="D58" s="112" t="str">
        <f t="shared" si="2"/>
        <v>1873.jpg</v>
      </c>
      <c r="E58" s="116"/>
      <c r="F58" s="112" t="s">
        <v>1255</v>
      </c>
      <c r="G58" s="116" t="s">
        <v>1009</v>
      </c>
      <c r="H58" s="386" t="s">
        <v>1376</v>
      </c>
      <c r="I58" s="119" t="s">
        <v>771</v>
      </c>
      <c r="J58" s="119">
        <v>1</v>
      </c>
      <c r="K58" s="119">
        <v>40</v>
      </c>
      <c r="L58" s="154">
        <v>4000</v>
      </c>
      <c r="M58" s="368" t="s">
        <v>817</v>
      </c>
      <c r="N58" s="154">
        <v>2500</v>
      </c>
      <c r="O58" s="154"/>
      <c r="P58" s="119"/>
      <c r="Q58" s="272" t="s">
        <v>618</v>
      </c>
      <c r="R58" s="272">
        <v>50002384</v>
      </c>
      <c r="S58" s="151" t="str">
        <f t="shared" si="3"/>
        <v>쌍계 백세누리 겨우살이차 20T[1873/1]</v>
      </c>
      <c r="T58" s="119" t="s">
        <v>797</v>
      </c>
      <c r="U58" s="119" t="s">
        <v>797</v>
      </c>
      <c r="V58" s="182" t="s">
        <v>888</v>
      </c>
      <c r="W58" s="122"/>
      <c r="X58" s="325" t="s">
        <v>1369</v>
      </c>
    </row>
    <row r="59" spans="1:24" x14ac:dyDescent="0.3">
      <c r="A59" s="138">
        <v>65</v>
      </c>
      <c r="B59" s="171">
        <v>58</v>
      </c>
      <c r="C59" s="370" t="s">
        <v>445</v>
      </c>
      <c r="D59" s="112" t="str">
        <f t="shared" si="2"/>
        <v>8730.jpg</v>
      </c>
      <c r="E59" s="116"/>
      <c r="F59" s="112" t="s">
        <v>1256</v>
      </c>
      <c r="G59" s="116" t="s">
        <v>1009</v>
      </c>
      <c r="H59" s="386" t="s">
        <v>765</v>
      </c>
      <c r="I59" s="119" t="s">
        <v>682</v>
      </c>
      <c r="J59" s="119">
        <v>1</v>
      </c>
      <c r="K59" s="119">
        <v>24</v>
      </c>
      <c r="L59" s="154">
        <v>3200</v>
      </c>
      <c r="M59" s="368" t="s">
        <v>817</v>
      </c>
      <c r="N59" s="154">
        <v>2500</v>
      </c>
      <c r="O59" s="154"/>
      <c r="P59" s="119"/>
      <c r="Q59" s="272" t="s">
        <v>618</v>
      </c>
      <c r="R59" s="272">
        <v>50002384</v>
      </c>
      <c r="S59" s="151" t="str">
        <f t="shared" si="3"/>
        <v>쌍계 민들레차40t[8730/1]</v>
      </c>
      <c r="T59" s="119" t="s">
        <v>1286</v>
      </c>
      <c r="U59" s="119" t="s">
        <v>797</v>
      </c>
      <c r="V59" s="182" t="s">
        <v>888</v>
      </c>
      <c r="W59" s="122"/>
      <c r="X59" s="325" t="s">
        <v>1368</v>
      </c>
    </row>
    <row r="60" spans="1:24" x14ac:dyDescent="0.3">
      <c r="A60" s="138">
        <v>60</v>
      </c>
      <c r="B60" s="171">
        <v>59</v>
      </c>
      <c r="C60" s="115" t="s">
        <v>745</v>
      </c>
      <c r="D60" s="112" t="str">
        <f t="shared" si="2"/>
        <v>8738.jpg</v>
      </c>
      <c r="E60" s="116"/>
      <c r="F60" s="112" t="s">
        <v>1251</v>
      </c>
      <c r="G60" s="116" t="s">
        <v>1009</v>
      </c>
      <c r="H60" s="224" t="s">
        <v>761</v>
      </c>
      <c r="I60" s="119" t="s">
        <v>682</v>
      </c>
      <c r="J60" s="119">
        <v>1</v>
      </c>
      <c r="K60" s="119">
        <v>24</v>
      </c>
      <c r="L60" s="154">
        <v>3900</v>
      </c>
      <c r="M60" s="368" t="s">
        <v>817</v>
      </c>
      <c r="N60" s="154">
        <v>2500</v>
      </c>
      <c r="O60" s="154"/>
      <c r="P60" s="119"/>
      <c r="Q60" s="272" t="s">
        <v>618</v>
      </c>
      <c r="R60" s="272">
        <v>50002384</v>
      </c>
      <c r="S60" s="151" t="str">
        <f t="shared" si="3"/>
        <v>쌍계 우엉차 40티백[8738/1]</v>
      </c>
      <c r="T60" s="119" t="s">
        <v>797</v>
      </c>
      <c r="U60" s="119" t="s">
        <v>797</v>
      </c>
      <c r="V60" s="182" t="s">
        <v>888</v>
      </c>
      <c r="W60" s="122"/>
      <c r="X60" s="325" t="s">
        <v>1368</v>
      </c>
    </row>
    <row r="61" spans="1:24" x14ac:dyDescent="0.3">
      <c r="A61" s="138">
        <v>66</v>
      </c>
      <c r="B61" s="171">
        <v>60</v>
      </c>
      <c r="C61" s="370" t="s">
        <v>446</v>
      </c>
      <c r="D61" s="112" t="str">
        <f t="shared" si="2"/>
        <v>8739.jpg</v>
      </c>
      <c r="E61" s="116"/>
      <c r="F61" s="112" t="s">
        <v>1257</v>
      </c>
      <c r="G61" s="116" t="s">
        <v>1009</v>
      </c>
      <c r="H61" s="386" t="s">
        <v>1375</v>
      </c>
      <c r="I61" s="119" t="s">
        <v>771</v>
      </c>
      <c r="J61" s="119">
        <v>1</v>
      </c>
      <c r="K61" s="119">
        <v>40</v>
      </c>
      <c r="L61" s="154">
        <v>4000</v>
      </c>
      <c r="M61" s="368" t="s">
        <v>817</v>
      </c>
      <c r="N61" s="154">
        <v>2500</v>
      </c>
      <c r="O61" s="154"/>
      <c r="P61" s="119"/>
      <c r="Q61" s="272" t="s">
        <v>618</v>
      </c>
      <c r="R61" s="272">
        <v>50002384</v>
      </c>
      <c r="S61" s="151" t="str">
        <f t="shared" si="3"/>
        <v>쌍계 맑은 순환 돼지감자차 20T[8739/1]</v>
      </c>
      <c r="T61" s="119" t="s">
        <v>797</v>
      </c>
      <c r="U61" s="119" t="s">
        <v>797</v>
      </c>
      <c r="V61" s="182" t="s">
        <v>888</v>
      </c>
      <c r="W61" s="122"/>
      <c r="X61" s="325" t="s">
        <v>1370</v>
      </c>
    </row>
    <row r="62" spans="1:24" x14ac:dyDescent="0.3">
      <c r="A62" s="138">
        <v>61</v>
      </c>
      <c r="B62" s="171">
        <v>61</v>
      </c>
      <c r="C62" s="115" t="s">
        <v>746</v>
      </c>
      <c r="D62" s="112" t="str">
        <f t="shared" si="2"/>
        <v>8741.jpg</v>
      </c>
      <c r="E62" s="116"/>
      <c r="F62" s="112" t="s">
        <v>1252</v>
      </c>
      <c r="G62" s="116" t="s">
        <v>1009</v>
      </c>
      <c r="H62" s="224" t="s">
        <v>762</v>
      </c>
      <c r="I62" s="119" t="s">
        <v>682</v>
      </c>
      <c r="J62" s="119">
        <v>1</v>
      </c>
      <c r="K62" s="119">
        <v>24</v>
      </c>
      <c r="L62" s="154">
        <v>3600</v>
      </c>
      <c r="M62" s="368" t="s">
        <v>817</v>
      </c>
      <c r="N62" s="154">
        <v>2500</v>
      </c>
      <c r="O62" s="154"/>
      <c r="P62" s="119"/>
      <c r="Q62" s="272" t="s">
        <v>636</v>
      </c>
      <c r="R62" s="272">
        <v>50002594</v>
      </c>
      <c r="S62" s="151" t="str">
        <f t="shared" si="3"/>
        <v>쌍계 옥수수수염차 40티백[8741/1]</v>
      </c>
      <c r="T62" s="119" t="s">
        <v>797</v>
      </c>
      <c r="U62" s="119" t="s">
        <v>797</v>
      </c>
      <c r="V62" s="182" t="s">
        <v>888</v>
      </c>
      <c r="W62" s="122"/>
      <c r="X62" s="325" t="s">
        <v>1368</v>
      </c>
    </row>
    <row r="63" spans="1:24" x14ac:dyDescent="0.3">
      <c r="A63" s="138">
        <v>62</v>
      </c>
      <c r="B63" s="171">
        <v>62</v>
      </c>
      <c r="C63" s="115" t="s">
        <v>747</v>
      </c>
      <c r="D63" s="112" t="str">
        <f t="shared" si="2"/>
        <v>8742.jpg</v>
      </c>
      <c r="E63" s="116"/>
      <c r="F63" s="112" t="s">
        <v>1253</v>
      </c>
      <c r="G63" s="116" t="s">
        <v>1009</v>
      </c>
      <c r="H63" s="224" t="s">
        <v>763</v>
      </c>
      <c r="I63" s="119" t="s">
        <v>682</v>
      </c>
      <c r="J63" s="119">
        <v>1</v>
      </c>
      <c r="K63" s="119">
        <v>24</v>
      </c>
      <c r="L63" s="154">
        <v>4000</v>
      </c>
      <c r="M63" s="368" t="s">
        <v>817</v>
      </c>
      <c r="N63" s="154">
        <v>2500</v>
      </c>
      <c r="O63" s="154"/>
      <c r="P63" s="119"/>
      <c r="Q63" s="272" t="s">
        <v>618</v>
      </c>
      <c r="R63" s="272">
        <v>50002384</v>
      </c>
      <c r="S63" s="151" t="str">
        <f t="shared" si="3"/>
        <v>쌍계 매화차 40티백[8742/1]</v>
      </c>
      <c r="T63" s="119" t="s">
        <v>797</v>
      </c>
      <c r="U63" s="119" t="s">
        <v>797</v>
      </c>
      <c r="V63" s="182" t="s">
        <v>888</v>
      </c>
      <c r="W63" s="122"/>
      <c r="X63" s="325" t="s">
        <v>1368</v>
      </c>
    </row>
    <row r="64" spans="1:24" x14ac:dyDescent="0.3">
      <c r="A64" s="138">
        <v>63</v>
      </c>
      <c r="B64" s="171">
        <v>63</v>
      </c>
      <c r="C64" s="115" t="s">
        <v>748</v>
      </c>
      <c r="D64" s="112" t="str">
        <f t="shared" si="2"/>
        <v>8743.jpg</v>
      </c>
      <c r="E64" s="116"/>
      <c r="F64" s="112" t="s">
        <v>1254</v>
      </c>
      <c r="G64" s="116" t="s">
        <v>1009</v>
      </c>
      <c r="H64" s="224" t="s">
        <v>764</v>
      </c>
      <c r="I64" s="119" t="s">
        <v>682</v>
      </c>
      <c r="J64" s="119">
        <v>1</v>
      </c>
      <c r="K64" s="119">
        <v>24</v>
      </c>
      <c r="L64" s="154">
        <v>4200</v>
      </c>
      <c r="M64" s="368" t="s">
        <v>817</v>
      </c>
      <c r="N64" s="154">
        <v>2500</v>
      </c>
      <c r="O64" s="154"/>
      <c r="P64" s="119"/>
      <c r="Q64" s="272" t="s">
        <v>618</v>
      </c>
      <c r="R64" s="272">
        <v>50002384</v>
      </c>
      <c r="S64" s="151" t="str">
        <f t="shared" si="3"/>
        <v>쌍계 국화차 40티백[8743/1]</v>
      </c>
      <c r="T64" s="119" t="s">
        <v>797</v>
      </c>
      <c r="U64" s="119" t="s">
        <v>797</v>
      </c>
      <c r="V64" s="182" t="s">
        <v>888</v>
      </c>
      <c r="W64" s="122"/>
      <c r="X64" s="325" t="s">
        <v>1368</v>
      </c>
    </row>
    <row r="65" spans="1:24" ht="17.25" thickBot="1" x14ac:dyDescent="0.35">
      <c r="A65" s="173">
        <v>55</v>
      </c>
      <c r="B65" s="171">
        <v>64</v>
      </c>
      <c r="C65" s="492" t="s">
        <v>740</v>
      </c>
      <c r="D65" s="163" t="str">
        <f t="shared" si="2"/>
        <v>8744.jpg</v>
      </c>
      <c r="E65" s="186"/>
      <c r="F65" s="163" t="s">
        <v>1246</v>
      </c>
      <c r="G65" s="186" t="s">
        <v>1009</v>
      </c>
      <c r="H65" s="233" t="s">
        <v>756</v>
      </c>
      <c r="I65" s="175" t="s">
        <v>682</v>
      </c>
      <c r="J65" s="175">
        <v>1</v>
      </c>
      <c r="K65" s="175">
        <v>24</v>
      </c>
      <c r="L65" s="165">
        <v>2900</v>
      </c>
      <c r="M65" s="380" t="s">
        <v>817</v>
      </c>
      <c r="N65" s="165">
        <v>2500</v>
      </c>
      <c r="O65" s="165"/>
      <c r="P65" s="175"/>
      <c r="Q65" s="259" t="s">
        <v>618</v>
      </c>
      <c r="R65" s="259">
        <v>50002384</v>
      </c>
      <c r="S65" s="164" t="str">
        <f t="shared" si="3"/>
        <v>쌍계 뽕잎차 40티백[8744/1]</v>
      </c>
      <c r="T65" s="175" t="s">
        <v>797</v>
      </c>
      <c r="U65" s="175" t="s">
        <v>797</v>
      </c>
      <c r="V65" s="382" t="s">
        <v>888</v>
      </c>
      <c r="W65" s="162"/>
      <c r="X65" s="504" t="s">
        <v>1368</v>
      </c>
    </row>
    <row r="66" spans="1:24" ht="17.25" thickBot="1" x14ac:dyDescent="0.35">
      <c r="A66" s="388">
        <v>53</v>
      </c>
      <c r="B66" s="171">
        <v>65</v>
      </c>
      <c r="C66" s="389" t="s">
        <v>461</v>
      </c>
      <c r="D66" s="390" t="str">
        <f t="shared" ref="D66:D68" si="4">CONCATENATE(C66,".jpg")</f>
        <v>8926.jpg</v>
      </c>
      <c r="E66" s="390"/>
      <c r="F66" s="390" t="s">
        <v>1244</v>
      </c>
      <c r="G66" s="391" t="s">
        <v>1008</v>
      </c>
      <c r="H66" s="392" t="s">
        <v>1285</v>
      </c>
      <c r="I66" s="393" t="s">
        <v>771</v>
      </c>
      <c r="J66" s="393">
        <v>1</v>
      </c>
      <c r="K66" s="393">
        <v>20</v>
      </c>
      <c r="L66" s="394">
        <v>2400</v>
      </c>
      <c r="M66" s="395" t="s">
        <v>817</v>
      </c>
      <c r="N66" s="394">
        <v>2500</v>
      </c>
      <c r="O66" s="394"/>
      <c r="P66" s="393"/>
      <c r="Q66" s="396" t="s">
        <v>618</v>
      </c>
      <c r="R66" s="396">
        <v>50002384</v>
      </c>
      <c r="S66" s="498" t="str">
        <f t="shared" si="3"/>
        <v>마차티백(청솔)20T[8926/1]</v>
      </c>
      <c r="T66" s="393" t="s">
        <v>1284</v>
      </c>
      <c r="U66" s="393" t="s">
        <v>796</v>
      </c>
      <c r="V66" s="397"/>
      <c r="W66" s="398"/>
      <c r="X66" s="399"/>
    </row>
    <row r="67" spans="1:24" x14ac:dyDescent="0.3">
      <c r="A67" s="23">
        <v>30</v>
      </c>
      <c r="B67" s="171">
        <v>66</v>
      </c>
      <c r="C67" s="373" t="s">
        <v>435</v>
      </c>
      <c r="D67" s="24" t="str">
        <f t="shared" si="4"/>
        <v>1493.jpg</v>
      </c>
      <c r="E67" s="35"/>
      <c r="F67" s="24" t="s">
        <v>1221</v>
      </c>
      <c r="G67" s="35" t="s">
        <v>1272</v>
      </c>
      <c r="H67" s="374" t="s">
        <v>777</v>
      </c>
      <c r="I67" s="60" t="s">
        <v>771</v>
      </c>
      <c r="J67" s="60">
        <v>1</v>
      </c>
      <c r="K67" s="60">
        <v>20</v>
      </c>
      <c r="L67" s="36">
        <v>3000</v>
      </c>
      <c r="M67" s="367" t="s">
        <v>817</v>
      </c>
      <c r="N67" s="363">
        <v>2500</v>
      </c>
      <c r="O67" s="363"/>
      <c r="P67" s="25"/>
      <c r="Q67" s="375" t="s">
        <v>637</v>
      </c>
      <c r="R67" s="375">
        <v>50002380</v>
      </c>
      <c r="S67" s="24" t="str">
        <f t="shared" si="3"/>
        <v>티젠 얼그레이홍차20T[1493/1]</v>
      </c>
      <c r="T67" s="25" t="s">
        <v>790</v>
      </c>
      <c r="U67" s="25" t="s">
        <v>790</v>
      </c>
      <c r="V67" s="364"/>
      <c r="W67" s="25"/>
      <c r="X67" s="38"/>
    </row>
    <row r="68" spans="1:24" ht="17.25" thickBot="1" x14ac:dyDescent="0.35">
      <c r="A68" s="107">
        <v>29</v>
      </c>
      <c r="B68" s="171">
        <v>67</v>
      </c>
      <c r="C68" s="189" t="s">
        <v>434</v>
      </c>
      <c r="D68" s="108" t="str">
        <f t="shared" si="4"/>
        <v>1868.jpg</v>
      </c>
      <c r="E68" s="183"/>
      <c r="F68" s="108" t="s">
        <v>1220</v>
      </c>
      <c r="G68" s="183" t="s">
        <v>1272</v>
      </c>
      <c r="H68" s="110" t="s">
        <v>1271</v>
      </c>
      <c r="I68" s="184" t="s">
        <v>682</v>
      </c>
      <c r="J68" s="184">
        <v>1</v>
      </c>
      <c r="K68" s="184">
        <v>24</v>
      </c>
      <c r="L68" s="156">
        <v>4500</v>
      </c>
      <c r="M68" s="372" t="s">
        <v>817</v>
      </c>
      <c r="N68" s="109">
        <v>2500</v>
      </c>
      <c r="O68" s="109"/>
      <c r="P68" s="110"/>
      <c r="Q68" s="290" t="s">
        <v>618</v>
      </c>
      <c r="R68" s="290">
        <v>50002384</v>
      </c>
      <c r="S68" s="108" t="str">
        <f t="shared" si="3"/>
        <v>티젠 그린마테차 40티백[1868/1]</v>
      </c>
      <c r="T68" s="110" t="s">
        <v>790</v>
      </c>
      <c r="U68" s="110" t="s">
        <v>790</v>
      </c>
      <c r="V68" s="185" t="s">
        <v>888</v>
      </c>
      <c r="W68" s="110"/>
      <c r="X68" s="150"/>
    </row>
    <row r="69" spans="1:24" x14ac:dyDescent="0.3">
      <c r="J69" s="248"/>
      <c r="K69" s="248"/>
      <c r="L69" s="361"/>
      <c r="M69" s="361"/>
      <c r="N69" s="248"/>
      <c r="O69" s="248"/>
      <c r="P69" s="248"/>
      <c r="Q69" s="248"/>
      <c r="R69" s="248"/>
      <c r="S69" s="248"/>
      <c r="T69" s="248"/>
      <c r="U69" s="248"/>
    </row>
    <row r="70" spans="1:24" x14ac:dyDescent="0.3">
      <c r="J70" s="248"/>
      <c r="K70" s="248"/>
      <c r="L70" s="361"/>
      <c r="M70" s="361"/>
      <c r="N70" s="248"/>
      <c r="O70" s="248"/>
      <c r="P70" s="248"/>
      <c r="Q70" s="248"/>
      <c r="R70" s="248"/>
      <c r="S70" s="248"/>
      <c r="T70" s="248"/>
      <c r="U70" s="248"/>
    </row>
    <row r="71" spans="1:24" x14ac:dyDescent="0.3">
      <c r="H71" s="32" t="s">
        <v>737</v>
      </c>
      <c r="J71" s="248"/>
      <c r="K71" s="248"/>
      <c r="L71" s="361"/>
      <c r="M71" s="361"/>
      <c r="N71" s="248"/>
      <c r="O71" s="248"/>
      <c r="P71" s="248"/>
      <c r="Q71" s="248"/>
      <c r="R71" s="248"/>
      <c r="S71" s="248"/>
      <c r="T71" s="248"/>
      <c r="U71" s="248"/>
    </row>
    <row r="72" spans="1:24" x14ac:dyDescent="0.3">
      <c r="J72" s="248"/>
      <c r="K72" s="248"/>
      <c r="L72" s="361"/>
      <c r="M72" s="361"/>
      <c r="N72" s="248"/>
      <c r="O72" s="248"/>
      <c r="P72" s="248"/>
      <c r="Q72" s="248"/>
      <c r="R72" s="248"/>
      <c r="S72" s="248"/>
      <c r="T72" s="248"/>
      <c r="U72" s="248"/>
    </row>
    <row r="73" spans="1:24" x14ac:dyDescent="0.3">
      <c r="K73" s="17"/>
      <c r="M73" s="2"/>
    </row>
  </sheetData>
  <autoFilter ref="A1:U68"/>
  <sortState ref="A2:X68">
    <sortCondition ref="T2:T68"/>
    <sortCondition ref="C2:C68"/>
  </sortState>
  <phoneticPr fontId="1" type="noConversion"/>
  <dataValidations count="1">
    <dataValidation type="list" allowBlank="1" showErrorMessage="1" sqref="M2:M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K22" sqref="K22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114" t="s">
        <v>951</v>
      </c>
      <c r="C3" s="9" t="s">
        <v>574</v>
      </c>
      <c r="D3" s="11" t="s">
        <v>522</v>
      </c>
      <c r="E3" s="10" t="s">
        <v>1297</v>
      </c>
      <c r="F3" s="405" t="s">
        <v>1298</v>
      </c>
    </row>
    <row r="4" spans="2:6" x14ac:dyDescent="0.3">
      <c r="B4" s="406" t="s">
        <v>952</v>
      </c>
      <c r="C4" s="122" t="s">
        <v>523</v>
      </c>
      <c r="D4" s="122">
        <v>50002385</v>
      </c>
      <c r="E4" s="311">
        <v>69</v>
      </c>
      <c r="F4" s="310">
        <v>69</v>
      </c>
    </row>
    <row r="5" spans="2:6" x14ac:dyDescent="0.3">
      <c r="B5" s="406" t="s">
        <v>953</v>
      </c>
      <c r="C5" s="122" t="s">
        <v>532</v>
      </c>
      <c r="D5" s="122">
        <v>50002386</v>
      </c>
      <c r="E5" s="311">
        <v>73</v>
      </c>
      <c r="F5" s="310">
        <v>73</v>
      </c>
    </row>
    <row r="6" spans="2:6" x14ac:dyDescent="0.3">
      <c r="B6" s="508" t="s">
        <v>954</v>
      </c>
      <c r="C6" s="122" t="s">
        <v>558</v>
      </c>
      <c r="D6" s="122">
        <v>50001894</v>
      </c>
      <c r="E6" s="311">
        <v>6</v>
      </c>
      <c r="F6" s="310">
        <v>6</v>
      </c>
    </row>
    <row r="7" spans="2:6" x14ac:dyDescent="0.3">
      <c r="B7" s="508"/>
      <c r="C7" s="122" t="s">
        <v>560</v>
      </c>
      <c r="D7" s="122">
        <v>50001761</v>
      </c>
      <c r="E7" s="311">
        <v>5</v>
      </c>
      <c r="F7" s="310">
        <v>5</v>
      </c>
    </row>
    <row r="8" spans="2:6" x14ac:dyDescent="0.3">
      <c r="B8" s="508"/>
      <c r="C8" s="122" t="s">
        <v>557</v>
      </c>
      <c r="D8" s="122">
        <v>50002424</v>
      </c>
      <c r="E8" s="311">
        <v>3</v>
      </c>
      <c r="F8" s="310">
        <v>3</v>
      </c>
    </row>
    <row r="9" spans="2:6" x14ac:dyDescent="0.3">
      <c r="B9" s="508"/>
      <c r="C9" s="122" t="s">
        <v>563</v>
      </c>
      <c r="D9" s="122">
        <v>50002389</v>
      </c>
      <c r="E9" s="311">
        <v>8</v>
      </c>
      <c r="F9" s="310">
        <v>8</v>
      </c>
    </row>
    <row r="10" spans="2:6" x14ac:dyDescent="0.3">
      <c r="B10" s="508"/>
      <c r="C10" s="122" t="s">
        <v>577</v>
      </c>
      <c r="D10" s="122">
        <v>50002403</v>
      </c>
      <c r="E10" s="311">
        <v>2</v>
      </c>
      <c r="F10" s="310">
        <v>2</v>
      </c>
    </row>
    <row r="11" spans="2:6" x14ac:dyDescent="0.3">
      <c r="B11" s="508"/>
      <c r="C11" s="122" t="s">
        <v>950</v>
      </c>
      <c r="D11" s="122">
        <v>50002455</v>
      </c>
      <c r="E11" s="311">
        <v>4</v>
      </c>
      <c r="F11" s="310">
        <v>4</v>
      </c>
    </row>
    <row r="12" spans="2:6" x14ac:dyDescent="0.3">
      <c r="B12" s="508" t="s">
        <v>955</v>
      </c>
      <c r="C12" s="122" t="s">
        <v>579</v>
      </c>
      <c r="D12" s="122">
        <v>50002001</v>
      </c>
      <c r="E12" s="311">
        <v>10</v>
      </c>
      <c r="F12" s="310">
        <v>10</v>
      </c>
    </row>
    <row r="13" spans="2:6" x14ac:dyDescent="0.3">
      <c r="B13" s="508"/>
      <c r="C13" s="122" t="s">
        <v>581</v>
      </c>
      <c r="D13" s="122">
        <v>50001998</v>
      </c>
      <c r="E13" s="311">
        <v>96</v>
      </c>
      <c r="F13" s="310">
        <v>96</v>
      </c>
    </row>
    <row r="14" spans="2:6" x14ac:dyDescent="0.3">
      <c r="B14" s="406" t="s">
        <v>956</v>
      </c>
      <c r="C14" s="122" t="s">
        <v>600</v>
      </c>
      <c r="D14" s="122">
        <v>50002008</v>
      </c>
      <c r="E14" s="311">
        <v>35</v>
      </c>
      <c r="F14" s="310">
        <v>35</v>
      </c>
    </row>
    <row r="15" spans="2:6" x14ac:dyDescent="0.3">
      <c r="B15" s="508" t="s">
        <v>957</v>
      </c>
      <c r="C15" s="271" t="s">
        <v>606</v>
      </c>
      <c r="D15" s="271">
        <v>50002032</v>
      </c>
      <c r="E15" s="509">
        <v>50</v>
      </c>
      <c r="F15" s="310">
        <v>6</v>
      </c>
    </row>
    <row r="16" spans="2:6" x14ac:dyDescent="0.3">
      <c r="B16" s="508"/>
      <c r="C16" s="271" t="s">
        <v>608</v>
      </c>
      <c r="D16" s="271">
        <v>50002265</v>
      </c>
      <c r="E16" s="509"/>
      <c r="F16" s="310">
        <v>15</v>
      </c>
    </row>
    <row r="17" spans="2:6" x14ac:dyDescent="0.3">
      <c r="B17" s="508"/>
      <c r="C17" s="271" t="s">
        <v>618</v>
      </c>
      <c r="D17" s="271">
        <v>50002384</v>
      </c>
      <c r="E17" s="509"/>
      <c r="F17" s="310">
        <v>5</v>
      </c>
    </row>
    <row r="18" spans="2:6" x14ac:dyDescent="0.3">
      <c r="B18" s="508"/>
      <c r="C18" s="271" t="s">
        <v>615</v>
      </c>
      <c r="D18" s="271">
        <v>50002267</v>
      </c>
      <c r="E18" s="509"/>
      <c r="F18" s="310">
        <v>1</v>
      </c>
    </row>
    <row r="19" spans="2:6" x14ac:dyDescent="0.3">
      <c r="B19" s="508"/>
      <c r="C19" s="271" t="s">
        <v>616</v>
      </c>
      <c r="D19" s="271">
        <v>50002380</v>
      </c>
      <c r="E19" s="509"/>
      <c r="F19" s="310">
        <v>2</v>
      </c>
    </row>
    <row r="20" spans="2:6" x14ac:dyDescent="0.3">
      <c r="B20" s="508"/>
      <c r="C20" s="271" t="s">
        <v>614</v>
      </c>
      <c r="D20" s="271">
        <v>50002605</v>
      </c>
      <c r="E20" s="509"/>
      <c r="F20" s="310">
        <v>19</v>
      </c>
    </row>
    <row r="21" spans="2:6" x14ac:dyDescent="0.3">
      <c r="B21" s="508" t="s">
        <v>1291</v>
      </c>
      <c r="C21" s="122" t="s">
        <v>619</v>
      </c>
      <c r="D21" s="122">
        <v>50002266</v>
      </c>
      <c r="E21" s="509">
        <v>11</v>
      </c>
      <c r="F21" s="310">
        <v>9</v>
      </c>
    </row>
    <row r="22" spans="2:6" x14ac:dyDescent="0.3">
      <c r="B22" s="508"/>
      <c r="C22" s="122" t="s">
        <v>620</v>
      </c>
      <c r="D22" s="122">
        <v>50004797</v>
      </c>
      <c r="E22" s="509"/>
      <c r="F22" s="407">
        <v>2</v>
      </c>
    </row>
    <row r="23" spans="2:6" x14ac:dyDescent="0.3">
      <c r="B23" s="508" t="s">
        <v>1292</v>
      </c>
      <c r="C23" s="272" t="s">
        <v>631</v>
      </c>
      <c r="D23" s="272">
        <v>50002006</v>
      </c>
      <c r="E23" s="509">
        <v>21</v>
      </c>
      <c r="F23" s="407">
        <v>1</v>
      </c>
    </row>
    <row r="24" spans="2:6" x14ac:dyDescent="0.3">
      <c r="B24" s="508"/>
      <c r="C24" s="272" t="s">
        <v>618</v>
      </c>
      <c r="D24" s="272">
        <v>50002384</v>
      </c>
      <c r="E24" s="509"/>
      <c r="F24" s="407">
        <v>4</v>
      </c>
    </row>
    <row r="25" spans="2:6" x14ac:dyDescent="0.3">
      <c r="B25" s="508"/>
      <c r="C25" s="271" t="s">
        <v>629</v>
      </c>
      <c r="D25" s="271">
        <v>50002595</v>
      </c>
      <c r="E25" s="509"/>
      <c r="F25" s="407">
        <v>1</v>
      </c>
    </row>
    <row r="26" spans="2:6" x14ac:dyDescent="0.3">
      <c r="B26" s="508"/>
      <c r="C26" s="271" t="s">
        <v>626</v>
      </c>
      <c r="D26" s="271">
        <v>50002596</v>
      </c>
      <c r="E26" s="509"/>
      <c r="F26" s="407">
        <v>1</v>
      </c>
    </row>
    <row r="27" spans="2:6" x14ac:dyDescent="0.3">
      <c r="B27" s="508"/>
      <c r="C27" s="271" t="s">
        <v>623</v>
      </c>
      <c r="D27" s="271">
        <v>50002267</v>
      </c>
      <c r="E27" s="509"/>
      <c r="F27" s="407">
        <v>2</v>
      </c>
    </row>
    <row r="28" spans="2:6" x14ac:dyDescent="0.3">
      <c r="B28" s="508"/>
      <c r="C28" s="271" t="s">
        <v>616</v>
      </c>
      <c r="D28" s="271">
        <v>50002380</v>
      </c>
      <c r="E28" s="509"/>
      <c r="F28" s="407">
        <v>2</v>
      </c>
    </row>
    <row r="29" spans="2:6" x14ac:dyDescent="0.3">
      <c r="B29" s="508"/>
      <c r="C29" s="271" t="s">
        <v>621</v>
      </c>
      <c r="D29" s="271">
        <v>50002606</v>
      </c>
      <c r="E29" s="509"/>
      <c r="F29" s="407">
        <v>9</v>
      </c>
    </row>
    <row r="30" spans="2:6" x14ac:dyDescent="0.3">
      <c r="B30" s="508"/>
      <c r="C30" s="271" t="s">
        <v>625</v>
      </c>
      <c r="D30" s="271">
        <v>50002607</v>
      </c>
      <c r="E30" s="509"/>
      <c r="F30" s="407">
        <v>2</v>
      </c>
    </row>
    <row r="31" spans="2:6" x14ac:dyDescent="0.3">
      <c r="B31" s="508" t="s">
        <v>1293</v>
      </c>
      <c r="C31" s="271" t="s">
        <v>623</v>
      </c>
      <c r="D31" s="271">
        <v>50002267</v>
      </c>
      <c r="E31" s="509">
        <v>40</v>
      </c>
      <c r="F31" s="407">
        <v>16</v>
      </c>
    </row>
    <row r="32" spans="2:6" x14ac:dyDescent="0.3">
      <c r="B32" s="508"/>
      <c r="C32" s="271" t="s">
        <v>621</v>
      </c>
      <c r="D32" s="271">
        <v>50002606</v>
      </c>
      <c r="E32" s="509"/>
      <c r="F32" s="407">
        <v>19</v>
      </c>
    </row>
    <row r="33" spans="2:6" x14ac:dyDescent="0.3">
      <c r="B33" s="508"/>
      <c r="C33" s="271" t="s">
        <v>625</v>
      </c>
      <c r="D33" s="271">
        <v>50002607</v>
      </c>
      <c r="E33" s="509"/>
      <c r="F33" s="407">
        <v>4</v>
      </c>
    </row>
    <row r="34" spans="2:6" x14ac:dyDescent="0.3">
      <c r="B34" s="406" t="s">
        <v>1294</v>
      </c>
      <c r="C34" s="271" t="s">
        <v>621</v>
      </c>
      <c r="D34" s="271">
        <v>50002606</v>
      </c>
      <c r="E34" s="311">
        <v>18</v>
      </c>
      <c r="F34" s="310">
        <v>18</v>
      </c>
    </row>
    <row r="35" spans="2:6" x14ac:dyDescent="0.3">
      <c r="B35" s="406" t="s">
        <v>1295</v>
      </c>
      <c r="C35" s="122" t="s">
        <v>581</v>
      </c>
      <c r="D35" s="122">
        <v>50001998</v>
      </c>
      <c r="E35" s="311">
        <v>19</v>
      </c>
      <c r="F35" s="310">
        <v>19</v>
      </c>
    </row>
    <row r="36" spans="2:6" x14ac:dyDescent="0.3">
      <c r="B36" s="508" t="s">
        <v>1296</v>
      </c>
      <c r="C36" s="271" t="s">
        <v>618</v>
      </c>
      <c r="D36" s="271">
        <v>50002384</v>
      </c>
      <c r="E36" s="509">
        <v>67</v>
      </c>
      <c r="F36" s="407">
        <v>48</v>
      </c>
    </row>
    <row r="37" spans="2:6" x14ac:dyDescent="0.3">
      <c r="B37" s="508"/>
      <c r="C37" s="122" t="s">
        <v>635</v>
      </c>
      <c r="D37" s="122">
        <v>50002268</v>
      </c>
      <c r="E37" s="509"/>
      <c r="F37" s="407">
        <v>4</v>
      </c>
    </row>
    <row r="38" spans="2:6" x14ac:dyDescent="0.3">
      <c r="B38" s="508"/>
      <c r="C38" s="272" t="s">
        <v>636</v>
      </c>
      <c r="D38" s="272">
        <v>50002594</v>
      </c>
      <c r="E38" s="509"/>
      <c r="F38" s="407">
        <v>3</v>
      </c>
    </row>
    <row r="39" spans="2:6" x14ac:dyDescent="0.3">
      <c r="B39" s="508"/>
      <c r="C39" s="272" t="s">
        <v>639</v>
      </c>
      <c r="D39" s="272">
        <v>50002596</v>
      </c>
      <c r="E39" s="509"/>
      <c r="F39" s="407">
        <v>5</v>
      </c>
    </row>
    <row r="40" spans="2:6" x14ac:dyDescent="0.3">
      <c r="B40" s="508"/>
      <c r="C40" s="271" t="s">
        <v>623</v>
      </c>
      <c r="D40" s="271">
        <v>50002267</v>
      </c>
      <c r="E40" s="509"/>
      <c r="F40" s="407">
        <v>1</v>
      </c>
    </row>
    <row r="41" spans="2:6" x14ac:dyDescent="0.3">
      <c r="B41" s="508"/>
      <c r="C41" s="272" t="s">
        <v>638</v>
      </c>
      <c r="D41" s="272">
        <v>50002381</v>
      </c>
      <c r="E41" s="509"/>
      <c r="F41" s="407">
        <v>2</v>
      </c>
    </row>
    <row r="42" spans="2:6" x14ac:dyDescent="0.3">
      <c r="B42" s="508"/>
      <c r="C42" s="272" t="s">
        <v>616</v>
      </c>
      <c r="D42" s="272">
        <v>50002380</v>
      </c>
      <c r="E42" s="509"/>
      <c r="F42" s="407">
        <v>4</v>
      </c>
    </row>
    <row r="43" spans="2:6" ht="17.25" thickBot="1" x14ac:dyDescent="0.35">
      <c r="B43" s="505"/>
      <c r="C43" s="506"/>
      <c r="D43" s="507"/>
      <c r="E43" s="408">
        <f>SUM(E4:E42)</f>
        <v>537</v>
      </c>
      <c r="F43" s="409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20" activePane="bottomLeft" state="frozen"/>
      <selection pane="bottomLeft" activeCell="H20" sqref="H20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17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8" customFormat="1" ht="49.5" x14ac:dyDescent="0.3">
      <c r="A1" s="114" t="s">
        <v>599</v>
      </c>
      <c r="B1" s="10" t="s">
        <v>599</v>
      </c>
      <c r="C1" s="12" t="s">
        <v>528</v>
      </c>
      <c r="D1" s="86" t="s">
        <v>813</v>
      </c>
      <c r="E1" s="10" t="s">
        <v>94</v>
      </c>
      <c r="F1" s="10" t="s">
        <v>95</v>
      </c>
      <c r="G1" s="15" t="s">
        <v>538</v>
      </c>
      <c r="H1" s="33" t="s">
        <v>798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854</v>
      </c>
    </row>
    <row r="2" spans="1:20" x14ac:dyDescent="0.3">
      <c r="A2" s="138">
        <v>27</v>
      </c>
      <c r="B2" s="410">
        <v>1</v>
      </c>
      <c r="C2" s="207">
        <v>2414</v>
      </c>
      <c r="D2" s="222" t="str">
        <f t="shared" ref="D2:D33" si="0">CONCATENATE(C2,".jpg")</f>
        <v>2414.jpg</v>
      </c>
      <c r="E2" s="207" t="s">
        <v>41</v>
      </c>
      <c r="F2" s="207" t="s">
        <v>42</v>
      </c>
      <c r="G2" s="411">
        <v>5</v>
      </c>
      <c r="H2" s="412">
        <v>8</v>
      </c>
      <c r="I2" s="412">
        <f t="shared" ref="I2:I32" si="1">H2*2</f>
        <v>16</v>
      </c>
      <c r="J2" s="208">
        <v>4050</v>
      </c>
      <c r="K2" s="226" t="s">
        <v>817</v>
      </c>
      <c r="L2" s="121">
        <v>2500</v>
      </c>
      <c r="M2" s="121">
        <f t="shared" ref="M2:M12" si="2">J2*5</f>
        <v>20250</v>
      </c>
      <c r="N2" s="122"/>
      <c r="O2" s="122" t="s">
        <v>523</v>
      </c>
      <c r="P2" s="122">
        <v>50002385</v>
      </c>
      <c r="Q2" s="112" t="str">
        <f t="shared" ref="Q2:Q33" si="3">CONCATENATE(E2,"[",C2,"/",G2,"]")</f>
        <v>후루룩국수(멀티팩)[2414/5]</v>
      </c>
      <c r="R2" s="152" t="s">
        <v>533</v>
      </c>
      <c r="S2" s="152" t="s">
        <v>533</v>
      </c>
      <c r="T2" s="105"/>
    </row>
    <row r="3" spans="1:20" x14ac:dyDescent="0.3">
      <c r="A3" s="138">
        <v>25</v>
      </c>
      <c r="B3" s="410">
        <v>2</v>
      </c>
      <c r="C3" s="207">
        <v>2415</v>
      </c>
      <c r="D3" s="222" t="str">
        <f t="shared" si="0"/>
        <v>2415.jpg</v>
      </c>
      <c r="E3" s="207" t="s">
        <v>37</v>
      </c>
      <c r="F3" s="207" t="s">
        <v>38</v>
      </c>
      <c r="G3" s="411">
        <v>4</v>
      </c>
      <c r="H3" s="412">
        <v>8</v>
      </c>
      <c r="I3" s="412">
        <f t="shared" si="1"/>
        <v>16</v>
      </c>
      <c r="J3" s="208">
        <v>1150</v>
      </c>
      <c r="K3" s="226" t="s">
        <v>817</v>
      </c>
      <c r="L3" s="121">
        <v>2500</v>
      </c>
      <c r="M3" s="121">
        <f t="shared" si="2"/>
        <v>5750</v>
      </c>
      <c r="N3" s="122"/>
      <c r="O3" s="122" t="s">
        <v>523</v>
      </c>
      <c r="P3" s="122">
        <v>50002385</v>
      </c>
      <c r="Q3" s="112" t="str">
        <f t="shared" si="3"/>
        <v>둥지냉면동치미물냉면(멀티)[2415/4]</v>
      </c>
      <c r="R3" s="152" t="s">
        <v>533</v>
      </c>
      <c r="S3" s="152" t="s">
        <v>533</v>
      </c>
      <c r="T3" s="105"/>
    </row>
    <row r="4" spans="1:20" x14ac:dyDescent="0.3">
      <c r="A4" s="138">
        <v>26</v>
      </c>
      <c r="B4" s="410">
        <v>3</v>
      </c>
      <c r="C4" s="207">
        <v>2416</v>
      </c>
      <c r="D4" s="222" t="str">
        <f t="shared" si="0"/>
        <v>2416.jpg</v>
      </c>
      <c r="E4" s="207" t="s">
        <v>39</v>
      </c>
      <c r="F4" s="207" t="s">
        <v>40</v>
      </c>
      <c r="G4" s="411">
        <v>4</v>
      </c>
      <c r="H4" s="412">
        <v>8</v>
      </c>
      <c r="I4" s="412">
        <f t="shared" si="1"/>
        <v>16</v>
      </c>
      <c r="J4" s="208">
        <v>1150</v>
      </c>
      <c r="K4" s="226" t="s">
        <v>817</v>
      </c>
      <c r="L4" s="121">
        <v>2500</v>
      </c>
      <c r="M4" s="121">
        <f t="shared" si="2"/>
        <v>5750</v>
      </c>
      <c r="N4" s="122"/>
      <c r="O4" s="122" t="s">
        <v>523</v>
      </c>
      <c r="P4" s="122">
        <v>50002385</v>
      </c>
      <c r="Q4" s="112" t="str">
        <f t="shared" si="3"/>
        <v>둥지냉면비빔냉면(멀티)[2416/4]</v>
      </c>
      <c r="R4" s="152" t="s">
        <v>533</v>
      </c>
      <c r="S4" s="152" t="s">
        <v>533</v>
      </c>
      <c r="T4" s="105"/>
    </row>
    <row r="5" spans="1:20" x14ac:dyDescent="0.3">
      <c r="A5" s="138">
        <v>20</v>
      </c>
      <c r="B5" s="410">
        <v>4</v>
      </c>
      <c r="C5" s="207">
        <v>2419</v>
      </c>
      <c r="D5" s="222" t="str">
        <f t="shared" si="0"/>
        <v>2419.jpg</v>
      </c>
      <c r="E5" s="207" t="s">
        <v>28</v>
      </c>
      <c r="F5" s="207" t="s">
        <v>29</v>
      </c>
      <c r="G5" s="411">
        <v>4</v>
      </c>
      <c r="H5" s="412">
        <v>8</v>
      </c>
      <c r="I5" s="412">
        <f t="shared" si="1"/>
        <v>16</v>
      </c>
      <c r="J5" s="208">
        <v>5650</v>
      </c>
      <c r="K5" s="226" t="s">
        <v>817</v>
      </c>
      <c r="L5" s="121">
        <v>2500</v>
      </c>
      <c r="M5" s="121">
        <f t="shared" si="2"/>
        <v>28250</v>
      </c>
      <c r="N5" s="122"/>
      <c r="O5" s="122" t="s">
        <v>523</v>
      </c>
      <c r="P5" s="122">
        <v>50002385</v>
      </c>
      <c r="Q5" s="112" t="str">
        <f t="shared" si="3"/>
        <v>맛짬뽕(멀티팩)[2419/4]</v>
      </c>
      <c r="R5" s="152" t="s">
        <v>533</v>
      </c>
      <c r="S5" s="152" t="s">
        <v>533</v>
      </c>
      <c r="T5" s="105"/>
    </row>
    <row r="6" spans="1:20" x14ac:dyDescent="0.3">
      <c r="A6" s="138">
        <v>14</v>
      </c>
      <c r="B6" s="410">
        <v>5</v>
      </c>
      <c r="C6" s="207">
        <v>2420</v>
      </c>
      <c r="D6" s="222" t="str">
        <f t="shared" si="0"/>
        <v>2420.jpg</v>
      </c>
      <c r="E6" s="207" t="s">
        <v>17</v>
      </c>
      <c r="F6" s="207" t="s">
        <v>16</v>
      </c>
      <c r="G6" s="411">
        <v>5</v>
      </c>
      <c r="H6" s="412">
        <v>8</v>
      </c>
      <c r="I6" s="412">
        <f t="shared" si="1"/>
        <v>16</v>
      </c>
      <c r="J6" s="208">
        <v>3950</v>
      </c>
      <c r="K6" s="226" t="s">
        <v>817</v>
      </c>
      <c r="L6" s="121">
        <v>2500</v>
      </c>
      <c r="M6" s="121">
        <f t="shared" si="2"/>
        <v>19750</v>
      </c>
      <c r="N6" s="122"/>
      <c r="O6" s="122" t="s">
        <v>523</v>
      </c>
      <c r="P6" s="122">
        <v>50002385</v>
      </c>
      <c r="Q6" s="112" t="str">
        <f t="shared" si="3"/>
        <v>진짜진짜(멀티팩)[2420/5]</v>
      </c>
      <c r="R6" s="152" t="s">
        <v>533</v>
      </c>
      <c r="S6" s="152" t="s">
        <v>533</v>
      </c>
      <c r="T6" s="105"/>
    </row>
    <row r="7" spans="1:20" x14ac:dyDescent="0.3">
      <c r="A7" s="138">
        <v>24</v>
      </c>
      <c r="B7" s="410">
        <v>6</v>
      </c>
      <c r="C7" s="207">
        <v>2437</v>
      </c>
      <c r="D7" s="222" t="str">
        <f t="shared" si="0"/>
        <v>2437.jpg</v>
      </c>
      <c r="E7" s="207" t="s">
        <v>35</v>
      </c>
      <c r="F7" s="207" t="s">
        <v>36</v>
      </c>
      <c r="G7" s="411">
        <v>5</v>
      </c>
      <c r="H7" s="412">
        <v>8</v>
      </c>
      <c r="I7" s="412">
        <f t="shared" si="1"/>
        <v>16</v>
      </c>
      <c r="J7" s="208">
        <v>4550</v>
      </c>
      <c r="K7" s="226" t="s">
        <v>817</v>
      </c>
      <c r="L7" s="121">
        <v>2500</v>
      </c>
      <c r="M7" s="121">
        <f t="shared" si="2"/>
        <v>22750</v>
      </c>
      <c r="N7" s="122"/>
      <c r="O7" s="122" t="s">
        <v>523</v>
      </c>
      <c r="P7" s="122">
        <v>50002385</v>
      </c>
      <c r="Q7" s="112" t="str">
        <f t="shared" si="3"/>
        <v>드레싱누들오리엔탈(멀티팩)[2437/5]</v>
      </c>
      <c r="R7" s="152" t="s">
        <v>533</v>
      </c>
      <c r="S7" s="152" t="s">
        <v>533</v>
      </c>
      <c r="T7" s="105"/>
    </row>
    <row r="8" spans="1:20" x14ac:dyDescent="0.3">
      <c r="A8" s="138">
        <v>18</v>
      </c>
      <c r="B8" s="410">
        <v>7</v>
      </c>
      <c r="C8" s="207">
        <v>2447</v>
      </c>
      <c r="D8" s="222" t="str">
        <f t="shared" si="0"/>
        <v>2447.jpg</v>
      </c>
      <c r="E8" s="207" t="s">
        <v>24</v>
      </c>
      <c r="F8" s="207" t="s">
        <v>25</v>
      </c>
      <c r="G8" s="411">
        <v>4</v>
      </c>
      <c r="H8" s="412">
        <v>8</v>
      </c>
      <c r="I8" s="412">
        <f t="shared" si="1"/>
        <v>16</v>
      </c>
      <c r="J8" s="208">
        <v>4550</v>
      </c>
      <c r="K8" s="226" t="s">
        <v>817</v>
      </c>
      <c r="L8" s="121">
        <v>2500</v>
      </c>
      <c r="M8" s="121">
        <f t="shared" si="2"/>
        <v>22750</v>
      </c>
      <c r="N8" s="122"/>
      <c r="O8" s="122" t="s">
        <v>523</v>
      </c>
      <c r="P8" s="122">
        <v>50002385</v>
      </c>
      <c r="Q8" s="112" t="str">
        <f t="shared" si="3"/>
        <v>농심우육탕면(멀티팩)[2447/4]</v>
      </c>
      <c r="R8" s="152" t="s">
        <v>533</v>
      </c>
      <c r="S8" s="152" t="s">
        <v>533</v>
      </c>
      <c r="T8" s="105"/>
    </row>
    <row r="9" spans="1:20" x14ac:dyDescent="0.3">
      <c r="A9" s="138">
        <v>30</v>
      </c>
      <c r="B9" s="410">
        <v>8</v>
      </c>
      <c r="C9" s="207">
        <v>2449</v>
      </c>
      <c r="D9" s="222" t="str">
        <f t="shared" si="0"/>
        <v>2449.jpg</v>
      </c>
      <c r="E9" s="207" t="s">
        <v>47</v>
      </c>
      <c r="F9" s="207" t="s">
        <v>48</v>
      </c>
      <c r="G9" s="411">
        <v>5</v>
      </c>
      <c r="H9" s="412">
        <v>8</v>
      </c>
      <c r="I9" s="412">
        <f t="shared" si="1"/>
        <v>16</v>
      </c>
      <c r="J9" s="208">
        <v>4350</v>
      </c>
      <c r="K9" s="226" t="s">
        <v>817</v>
      </c>
      <c r="L9" s="121">
        <v>2500</v>
      </c>
      <c r="M9" s="121">
        <f t="shared" si="2"/>
        <v>21750</v>
      </c>
      <c r="N9" s="122"/>
      <c r="O9" s="122" t="s">
        <v>523</v>
      </c>
      <c r="P9" s="122">
        <v>50002385</v>
      </c>
      <c r="Q9" s="112" t="str">
        <f t="shared" si="3"/>
        <v>메밀소바(멀티팩)[2449/5]</v>
      </c>
      <c r="R9" s="152" t="s">
        <v>533</v>
      </c>
      <c r="S9" s="152" t="s">
        <v>533</v>
      </c>
      <c r="T9" s="105"/>
    </row>
    <row r="10" spans="1:20" x14ac:dyDescent="0.3">
      <c r="A10" s="138">
        <v>19</v>
      </c>
      <c r="B10" s="410">
        <v>9</v>
      </c>
      <c r="C10" s="207">
        <v>2450</v>
      </c>
      <c r="D10" s="222" t="str">
        <f t="shared" si="0"/>
        <v>2450.jpg</v>
      </c>
      <c r="E10" s="207" t="s">
        <v>26</v>
      </c>
      <c r="F10" s="207" t="s">
        <v>27</v>
      </c>
      <c r="G10" s="411">
        <v>4</v>
      </c>
      <c r="H10" s="412">
        <v>8</v>
      </c>
      <c r="I10" s="412">
        <f t="shared" si="1"/>
        <v>16</v>
      </c>
      <c r="J10" s="208">
        <v>5650</v>
      </c>
      <c r="K10" s="226" t="s">
        <v>817</v>
      </c>
      <c r="L10" s="121">
        <v>2500</v>
      </c>
      <c r="M10" s="121">
        <f t="shared" si="2"/>
        <v>28250</v>
      </c>
      <c r="N10" s="122"/>
      <c r="O10" s="122" t="s">
        <v>523</v>
      </c>
      <c r="P10" s="122">
        <v>50002385</v>
      </c>
      <c r="Q10" s="112" t="str">
        <f t="shared" si="3"/>
        <v>짜왕 멀티팩[2450/4]</v>
      </c>
      <c r="R10" s="152" t="s">
        <v>533</v>
      </c>
      <c r="S10" s="152" t="s">
        <v>533</v>
      </c>
      <c r="T10" s="105"/>
    </row>
    <row r="11" spans="1:20" x14ac:dyDescent="0.3">
      <c r="A11" s="138">
        <v>21</v>
      </c>
      <c r="B11" s="410">
        <v>10</v>
      </c>
      <c r="C11" s="207">
        <v>2475</v>
      </c>
      <c r="D11" s="222" t="str">
        <f t="shared" si="0"/>
        <v>2475.jpg</v>
      </c>
      <c r="E11" s="207" t="s">
        <v>30</v>
      </c>
      <c r="F11" s="207" t="s">
        <v>31</v>
      </c>
      <c r="G11" s="411">
        <v>4</v>
      </c>
      <c r="H11" s="412">
        <v>8</v>
      </c>
      <c r="I11" s="412">
        <f t="shared" si="1"/>
        <v>16</v>
      </c>
      <c r="J11" s="208">
        <v>5650</v>
      </c>
      <c r="K11" s="226" t="s">
        <v>817</v>
      </c>
      <c r="L11" s="121">
        <v>2500</v>
      </c>
      <c r="M11" s="121">
        <f t="shared" si="2"/>
        <v>28250</v>
      </c>
      <c r="N11" s="122"/>
      <c r="O11" s="122" t="s">
        <v>523</v>
      </c>
      <c r="P11" s="122">
        <v>50002385</v>
      </c>
      <c r="Q11" s="112" t="str">
        <f t="shared" si="3"/>
        <v>보글보글부대찌개면(멀티팩)[2475/4]</v>
      </c>
      <c r="R11" s="152" t="s">
        <v>533</v>
      </c>
      <c r="S11" s="152" t="s">
        <v>533</v>
      </c>
      <c r="T11" s="105"/>
    </row>
    <row r="12" spans="1:20" x14ac:dyDescent="0.3">
      <c r="A12" s="138">
        <v>28</v>
      </c>
      <c r="B12" s="410">
        <v>11</v>
      </c>
      <c r="C12" s="207">
        <v>2493</v>
      </c>
      <c r="D12" s="222" t="str">
        <f t="shared" si="0"/>
        <v>2493.jpg</v>
      </c>
      <c r="E12" s="207" t="s">
        <v>43</v>
      </c>
      <c r="F12" s="207" t="s">
        <v>44</v>
      </c>
      <c r="G12" s="411">
        <v>4</v>
      </c>
      <c r="H12" s="412">
        <v>8</v>
      </c>
      <c r="I12" s="412">
        <f t="shared" si="1"/>
        <v>16</v>
      </c>
      <c r="J12" s="208">
        <v>4050</v>
      </c>
      <c r="K12" s="226" t="s">
        <v>817</v>
      </c>
      <c r="L12" s="121">
        <v>2500</v>
      </c>
      <c r="M12" s="121">
        <f t="shared" si="2"/>
        <v>20250</v>
      </c>
      <c r="N12" s="122"/>
      <c r="O12" s="122" t="s">
        <v>523</v>
      </c>
      <c r="P12" s="122">
        <v>50002385</v>
      </c>
      <c r="Q12" s="112" t="str">
        <f t="shared" si="3"/>
        <v>후루룩칼국수(멀티팩)[2493/4]</v>
      </c>
      <c r="R12" s="152" t="s">
        <v>533</v>
      </c>
      <c r="S12" s="152" t="s">
        <v>533</v>
      </c>
      <c r="T12" s="105"/>
    </row>
    <row r="13" spans="1:20" x14ac:dyDescent="0.3">
      <c r="A13" s="138">
        <v>1</v>
      </c>
      <c r="B13" s="410">
        <v>12</v>
      </c>
      <c r="C13" s="207">
        <v>2501</v>
      </c>
      <c r="D13" s="222" t="str">
        <f t="shared" si="0"/>
        <v>2501.jpg</v>
      </c>
      <c r="E13" s="207" t="s">
        <v>524</v>
      </c>
      <c r="F13" s="207" t="s">
        <v>0</v>
      </c>
      <c r="G13" s="412">
        <v>5</v>
      </c>
      <c r="H13" s="412">
        <v>8</v>
      </c>
      <c r="I13" s="412">
        <f t="shared" si="1"/>
        <v>16</v>
      </c>
      <c r="J13" s="208">
        <v>1220</v>
      </c>
      <c r="K13" s="226" t="s">
        <v>817</v>
      </c>
      <c r="L13" s="121">
        <v>2500</v>
      </c>
      <c r="M13" s="122"/>
      <c r="N13" s="122"/>
      <c r="O13" s="122" t="s">
        <v>523</v>
      </c>
      <c r="P13" s="122">
        <v>50002385</v>
      </c>
      <c r="Q13" s="112" t="str">
        <f t="shared" si="3"/>
        <v>농심사리면(멀티팩5개)[2501/5]</v>
      </c>
      <c r="R13" s="152" t="s">
        <v>537</v>
      </c>
      <c r="S13" s="152" t="s">
        <v>537</v>
      </c>
      <c r="T13" s="105"/>
    </row>
    <row r="14" spans="1:20" x14ac:dyDescent="0.3">
      <c r="A14" s="138">
        <v>32</v>
      </c>
      <c r="B14" s="410">
        <v>13</v>
      </c>
      <c r="C14" s="207">
        <v>2502</v>
      </c>
      <c r="D14" s="222" t="str">
        <f t="shared" si="0"/>
        <v>2502.jpg</v>
      </c>
      <c r="E14" s="207" t="s">
        <v>51</v>
      </c>
      <c r="F14" s="207" t="s">
        <v>52</v>
      </c>
      <c r="G14" s="411">
        <v>4</v>
      </c>
      <c r="H14" s="412">
        <v>8</v>
      </c>
      <c r="I14" s="412">
        <f t="shared" si="1"/>
        <v>16</v>
      </c>
      <c r="J14" s="208">
        <v>5900</v>
      </c>
      <c r="K14" s="226" t="s">
        <v>817</v>
      </c>
      <c r="L14" s="121">
        <v>2500</v>
      </c>
      <c r="M14" s="121">
        <f t="shared" ref="M14:M32" si="4">J14*5</f>
        <v>29500</v>
      </c>
      <c r="N14" s="122"/>
      <c r="O14" s="122" t="s">
        <v>523</v>
      </c>
      <c r="P14" s="122">
        <v>50002385</v>
      </c>
      <c r="Q14" s="112" t="str">
        <f t="shared" si="3"/>
        <v>얼큰장칼국수(멀티팩)[2502/4]</v>
      </c>
      <c r="R14" s="152" t="s">
        <v>533</v>
      </c>
      <c r="S14" s="152" t="s">
        <v>533</v>
      </c>
      <c r="T14" s="105"/>
    </row>
    <row r="15" spans="1:20" x14ac:dyDescent="0.3">
      <c r="A15" s="138">
        <v>31</v>
      </c>
      <c r="B15" s="410">
        <v>14</v>
      </c>
      <c r="C15" s="207">
        <v>2505</v>
      </c>
      <c r="D15" s="222" t="str">
        <f t="shared" si="0"/>
        <v>2505.jpg</v>
      </c>
      <c r="E15" s="207" t="s">
        <v>49</v>
      </c>
      <c r="F15" s="207" t="s">
        <v>50</v>
      </c>
      <c r="G15" s="411">
        <v>3</v>
      </c>
      <c r="H15" s="412">
        <v>8</v>
      </c>
      <c r="I15" s="412">
        <f t="shared" si="1"/>
        <v>16</v>
      </c>
      <c r="J15" s="208">
        <v>6850</v>
      </c>
      <c r="K15" s="226" t="s">
        <v>817</v>
      </c>
      <c r="L15" s="121">
        <v>2500</v>
      </c>
      <c r="M15" s="121">
        <f t="shared" si="4"/>
        <v>34250</v>
      </c>
      <c r="N15" s="122"/>
      <c r="O15" s="122" t="s">
        <v>523</v>
      </c>
      <c r="P15" s="122">
        <v>50002385</v>
      </c>
      <c r="Q15" s="112" t="str">
        <f t="shared" si="3"/>
        <v>생생우동봉지(멀티팩)[2505/3]</v>
      </c>
      <c r="R15" s="152" t="s">
        <v>533</v>
      </c>
      <c r="S15" s="152" t="s">
        <v>533</v>
      </c>
      <c r="T15" s="105"/>
    </row>
    <row r="16" spans="1:20" x14ac:dyDescent="0.3">
      <c r="A16" s="138">
        <v>13</v>
      </c>
      <c r="B16" s="410">
        <v>15</v>
      </c>
      <c r="C16" s="207">
        <v>3400</v>
      </c>
      <c r="D16" s="222" t="str">
        <f t="shared" si="0"/>
        <v>3400.jpg</v>
      </c>
      <c r="E16" s="207" t="s">
        <v>15</v>
      </c>
      <c r="F16" s="207" t="s">
        <v>16</v>
      </c>
      <c r="G16" s="411">
        <v>5</v>
      </c>
      <c r="H16" s="412">
        <v>8</v>
      </c>
      <c r="I16" s="412">
        <f t="shared" si="1"/>
        <v>16</v>
      </c>
      <c r="J16" s="208">
        <v>3950</v>
      </c>
      <c r="K16" s="226" t="s">
        <v>817</v>
      </c>
      <c r="L16" s="121">
        <v>2500</v>
      </c>
      <c r="M16" s="121">
        <f t="shared" si="4"/>
        <v>19750</v>
      </c>
      <c r="N16" s="122"/>
      <c r="O16" s="122" t="s">
        <v>523</v>
      </c>
      <c r="P16" s="122">
        <v>50002385</v>
      </c>
      <c r="Q16" s="112" t="str">
        <f t="shared" si="3"/>
        <v>육개장라면(멀티팩)[3400/5]</v>
      </c>
      <c r="R16" s="152" t="s">
        <v>533</v>
      </c>
      <c r="S16" s="152" t="s">
        <v>533</v>
      </c>
      <c r="T16" s="105"/>
    </row>
    <row r="17" spans="1:20" x14ac:dyDescent="0.3">
      <c r="A17" s="138">
        <v>29</v>
      </c>
      <c r="B17" s="410">
        <v>16</v>
      </c>
      <c r="C17" s="207">
        <v>3401</v>
      </c>
      <c r="D17" s="222" t="str">
        <f t="shared" si="0"/>
        <v>3401.jpg</v>
      </c>
      <c r="E17" s="207" t="s">
        <v>45</v>
      </c>
      <c r="F17" s="207" t="s">
        <v>46</v>
      </c>
      <c r="G17" s="411">
        <v>5</v>
      </c>
      <c r="H17" s="412">
        <v>8</v>
      </c>
      <c r="I17" s="412">
        <f t="shared" si="1"/>
        <v>16</v>
      </c>
      <c r="J17" s="208">
        <v>3450</v>
      </c>
      <c r="K17" s="226" t="s">
        <v>817</v>
      </c>
      <c r="L17" s="121">
        <v>2500</v>
      </c>
      <c r="M17" s="121">
        <f t="shared" si="4"/>
        <v>17250</v>
      </c>
      <c r="N17" s="122"/>
      <c r="O17" s="122" t="s">
        <v>523</v>
      </c>
      <c r="P17" s="122">
        <v>50002385</v>
      </c>
      <c r="Q17" s="112" t="str">
        <f t="shared" si="3"/>
        <v>멸치칼국수(멀티팩)[3401/5]</v>
      </c>
      <c r="R17" s="152" t="s">
        <v>533</v>
      </c>
      <c r="S17" s="152" t="s">
        <v>533</v>
      </c>
      <c r="T17" s="105"/>
    </row>
    <row r="18" spans="1:20" x14ac:dyDescent="0.3">
      <c r="A18" s="138">
        <v>8</v>
      </c>
      <c r="B18" s="410">
        <v>17</v>
      </c>
      <c r="C18" s="207">
        <v>3403</v>
      </c>
      <c r="D18" s="222" t="str">
        <f t="shared" si="0"/>
        <v>3403.jpg</v>
      </c>
      <c r="E18" s="207" t="s">
        <v>8</v>
      </c>
      <c r="F18" s="207" t="s">
        <v>4</v>
      </c>
      <c r="G18" s="411">
        <v>5</v>
      </c>
      <c r="H18" s="412">
        <v>8</v>
      </c>
      <c r="I18" s="412">
        <f t="shared" si="1"/>
        <v>16</v>
      </c>
      <c r="J18" s="208">
        <v>3450</v>
      </c>
      <c r="K18" s="226" t="s">
        <v>817</v>
      </c>
      <c r="L18" s="121">
        <v>2500</v>
      </c>
      <c r="M18" s="121">
        <f t="shared" si="4"/>
        <v>17250</v>
      </c>
      <c r="N18" s="122"/>
      <c r="O18" s="122" t="s">
        <v>523</v>
      </c>
      <c r="P18" s="122">
        <v>50002385</v>
      </c>
      <c r="Q18" s="112" t="str">
        <f t="shared" si="3"/>
        <v>순한너구리(멀티팩)[3403/5]</v>
      </c>
      <c r="R18" s="152" t="s">
        <v>537</v>
      </c>
      <c r="S18" s="152" t="s">
        <v>537</v>
      </c>
      <c r="T18" s="105"/>
    </row>
    <row r="19" spans="1:20" x14ac:dyDescent="0.3">
      <c r="A19" s="138">
        <v>7</v>
      </c>
      <c r="B19" s="410">
        <v>18</v>
      </c>
      <c r="C19" s="207">
        <v>3404</v>
      </c>
      <c r="D19" s="222" t="str">
        <f t="shared" si="0"/>
        <v>3404.jpg</v>
      </c>
      <c r="E19" s="207" t="s">
        <v>7</v>
      </c>
      <c r="F19" s="207" t="s">
        <v>4</v>
      </c>
      <c r="G19" s="411">
        <v>5</v>
      </c>
      <c r="H19" s="412">
        <v>8</v>
      </c>
      <c r="I19" s="412">
        <f t="shared" si="1"/>
        <v>16</v>
      </c>
      <c r="J19" s="208">
        <v>3450</v>
      </c>
      <c r="K19" s="226" t="s">
        <v>817</v>
      </c>
      <c r="L19" s="121">
        <v>2500</v>
      </c>
      <c r="M19" s="121">
        <f t="shared" si="4"/>
        <v>17250</v>
      </c>
      <c r="N19" s="122"/>
      <c r="O19" s="122" t="s">
        <v>523</v>
      </c>
      <c r="P19" s="122">
        <v>50002385</v>
      </c>
      <c r="Q19" s="112" t="str">
        <f t="shared" si="3"/>
        <v>얼큰한너구리(멀티팩)[3404/5]</v>
      </c>
      <c r="R19" s="152" t="s">
        <v>537</v>
      </c>
      <c r="S19" s="152" t="s">
        <v>537</v>
      </c>
      <c r="T19" s="105"/>
    </row>
    <row r="20" spans="1:20" x14ac:dyDescent="0.3">
      <c r="A20" s="138">
        <v>12</v>
      </c>
      <c r="B20" s="410">
        <v>19</v>
      </c>
      <c r="C20" s="207">
        <v>3405</v>
      </c>
      <c r="D20" s="222" t="str">
        <f t="shared" si="0"/>
        <v>3405.jpg</v>
      </c>
      <c r="E20" s="207" t="s">
        <v>13</v>
      </c>
      <c r="F20" s="207" t="s">
        <v>14</v>
      </c>
      <c r="G20" s="411">
        <v>5</v>
      </c>
      <c r="H20" s="412">
        <v>8</v>
      </c>
      <c r="I20" s="412">
        <f t="shared" si="1"/>
        <v>16</v>
      </c>
      <c r="J20" s="208">
        <v>3650</v>
      </c>
      <c r="K20" s="226" t="s">
        <v>817</v>
      </c>
      <c r="L20" s="121">
        <v>2500</v>
      </c>
      <c r="M20" s="121">
        <f t="shared" si="4"/>
        <v>18250</v>
      </c>
      <c r="N20" s="122"/>
      <c r="O20" s="122" t="s">
        <v>523</v>
      </c>
      <c r="P20" s="122">
        <v>50002385</v>
      </c>
      <c r="Q20" s="112" t="str">
        <f t="shared" si="3"/>
        <v>올리브짜파게티(멀티팩)[3405/5]</v>
      </c>
      <c r="R20" s="152" t="s">
        <v>537</v>
      </c>
      <c r="S20" s="152" t="s">
        <v>537</v>
      </c>
      <c r="T20" s="105"/>
    </row>
    <row r="21" spans="1:20" x14ac:dyDescent="0.3">
      <c r="A21" s="138">
        <v>2</v>
      </c>
      <c r="B21" s="410">
        <v>20</v>
      </c>
      <c r="C21" s="207">
        <v>3406</v>
      </c>
      <c r="D21" s="222" t="str">
        <f t="shared" si="0"/>
        <v>3406.jpg</v>
      </c>
      <c r="E21" s="207" t="s">
        <v>525</v>
      </c>
      <c r="F21" s="207" t="s">
        <v>1</v>
      </c>
      <c r="G21" s="411">
        <v>5</v>
      </c>
      <c r="H21" s="412">
        <v>8</v>
      </c>
      <c r="I21" s="412">
        <f t="shared" si="1"/>
        <v>16</v>
      </c>
      <c r="J21" s="208">
        <v>2860</v>
      </c>
      <c r="K21" s="226" t="s">
        <v>817</v>
      </c>
      <c r="L21" s="121">
        <v>2500</v>
      </c>
      <c r="M21" s="121">
        <f t="shared" si="4"/>
        <v>14300</v>
      </c>
      <c r="N21" s="122"/>
      <c r="O21" s="122" t="s">
        <v>523</v>
      </c>
      <c r="P21" s="122">
        <v>50002385</v>
      </c>
      <c r="Q21" s="112" t="str">
        <f t="shared" si="3"/>
        <v>안성탕면(멀티팩5개)[3406/5]</v>
      </c>
      <c r="R21" s="152" t="s">
        <v>537</v>
      </c>
      <c r="S21" s="152" t="s">
        <v>537</v>
      </c>
      <c r="T21" s="105"/>
    </row>
    <row r="22" spans="1:20" x14ac:dyDescent="0.3">
      <c r="A22" s="138">
        <v>11</v>
      </c>
      <c r="B22" s="410">
        <v>21</v>
      </c>
      <c r="C22" s="207">
        <v>3407</v>
      </c>
      <c r="D22" s="222" t="str">
        <f t="shared" si="0"/>
        <v>3407.jpg</v>
      </c>
      <c r="E22" s="207" t="s">
        <v>12</v>
      </c>
      <c r="F22" s="207" t="s">
        <v>0</v>
      </c>
      <c r="G22" s="411">
        <v>5</v>
      </c>
      <c r="H22" s="412">
        <v>8</v>
      </c>
      <c r="I22" s="412">
        <f t="shared" si="1"/>
        <v>16</v>
      </c>
      <c r="J22" s="208">
        <v>3650</v>
      </c>
      <c r="K22" s="226" t="s">
        <v>817</v>
      </c>
      <c r="L22" s="121">
        <v>2500</v>
      </c>
      <c r="M22" s="121">
        <f t="shared" si="4"/>
        <v>18250</v>
      </c>
      <c r="N22" s="122"/>
      <c r="O22" s="122" t="s">
        <v>523</v>
      </c>
      <c r="P22" s="122">
        <v>50002385</v>
      </c>
      <c r="Q22" s="112" t="str">
        <f t="shared" si="3"/>
        <v>사리곰탕면(멀티팩)[3407/5]</v>
      </c>
      <c r="R22" s="152" t="s">
        <v>537</v>
      </c>
      <c r="S22" s="152" t="s">
        <v>537</v>
      </c>
      <c r="T22" s="105"/>
    </row>
    <row r="23" spans="1:20" x14ac:dyDescent="0.3">
      <c r="A23" s="138">
        <v>10</v>
      </c>
      <c r="B23" s="410">
        <v>22</v>
      </c>
      <c r="C23" s="207">
        <v>3408</v>
      </c>
      <c r="D23" s="222" t="str">
        <f t="shared" si="0"/>
        <v>3408.jpg</v>
      </c>
      <c r="E23" s="207" t="s">
        <v>10</v>
      </c>
      <c r="F23" s="207" t="s">
        <v>11</v>
      </c>
      <c r="G23" s="411">
        <v>5</v>
      </c>
      <c r="H23" s="412">
        <v>8</v>
      </c>
      <c r="I23" s="412">
        <f t="shared" si="1"/>
        <v>16</v>
      </c>
      <c r="J23" s="208">
        <v>3650</v>
      </c>
      <c r="K23" s="226" t="s">
        <v>817</v>
      </c>
      <c r="L23" s="121">
        <v>2500</v>
      </c>
      <c r="M23" s="121">
        <f t="shared" si="4"/>
        <v>18250</v>
      </c>
      <c r="N23" s="122"/>
      <c r="O23" s="122" t="s">
        <v>523</v>
      </c>
      <c r="P23" s="122">
        <v>50002385</v>
      </c>
      <c r="Q23" s="112" t="str">
        <f t="shared" si="3"/>
        <v>오징어짬뽕(멀티팩)[3408/5]</v>
      </c>
      <c r="R23" s="152" t="s">
        <v>537</v>
      </c>
      <c r="S23" s="152" t="s">
        <v>537</v>
      </c>
      <c r="T23" s="105"/>
    </row>
    <row r="24" spans="1:20" x14ac:dyDescent="0.3">
      <c r="A24" s="138">
        <v>22</v>
      </c>
      <c r="B24" s="410">
        <v>23</v>
      </c>
      <c r="C24" s="207">
        <v>3409</v>
      </c>
      <c r="D24" s="222" t="str">
        <f t="shared" si="0"/>
        <v>3409.jpg</v>
      </c>
      <c r="E24" s="207" t="s">
        <v>32</v>
      </c>
      <c r="F24" s="207" t="s">
        <v>33</v>
      </c>
      <c r="G24" s="411">
        <v>4</v>
      </c>
      <c r="H24" s="412">
        <v>8</v>
      </c>
      <c r="I24" s="412">
        <f t="shared" si="1"/>
        <v>16</v>
      </c>
      <c r="J24" s="208">
        <v>5550</v>
      </c>
      <c r="K24" s="226" t="s">
        <v>817</v>
      </c>
      <c r="L24" s="121">
        <v>2500</v>
      </c>
      <c r="M24" s="121">
        <f t="shared" si="4"/>
        <v>27750</v>
      </c>
      <c r="N24" s="122"/>
      <c r="O24" s="122" t="s">
        <v>523</v>
      </c>
      <c r="P24" s="122">
        <v>50002385</v>
      </c>
      <c r="Q24" s="112" t="str">
        <f t="shared" si="3"/>
        <v>볶음너구리(멀티팩)[3409/4]</v>
      </c>
      <c r="R24" s="152" t="s">
        <v>533</v>
      </c>
      <c r="S24" s="152" t="s">
        <v>533</v>
      </c>
      <c r="T24" s="105"/>
    </row>
    <row r="25" spans="1:20" x14ac:dyDescent="0.3">
      <c r="A25" s="138">
        <v>5</v>
      </c>
      <c r="B25" s="410">
        <v>24</v>
      </c>
      <c r="C25" s="207">
        <v>3410</v>
      </c>
      <c r="D25" s="222" t="str">
        <f t="shared" si="0"/>
        <v>3410.jpg</v>
      </c>
      <c r="E25" s="207" t="s">
        <v>527</v>
      </c>
      <c r="F25" s="207" t="s">
        <v>4</v>
      </c>
      <c r="G25" s="411">
        <v>5</v>
      </c>
      <c r="H25" s="412">
        <v>8</v>
      </c>
      <c r="I25" s="412">
        <f t="shared" si="1"/>
        <v>16</v>
      </c>
      <c r="J25" s="208">
        <v>3200</v>
      </c>
      <c r="K25" s="226" t="s">
        <v>817</v>
      </c>
      <c r="L25" s="121">
        <v>2500</v>
      </c>
      <c r="M25" s="121">
        <f t="shared" si="4"/>
        <v>16000</v>
      </c>
      <c r="N25" s="122"/>
      <c r="O25" s="122" t="s">
        <v>523</v>
      </c>
      <c r="P25" s="122">
        <v>50002385</v>
      </c>
      <c r="Q25" s="112" t="str">
        <f t="shared" si="3"/>
        <v>신라면(멀티팩)5개[3410/5]</v>
      </c>
      <c r="R25" s="152" t="s">
        <v>537</v>
      </c>
      <c r="S25" s="152" t="s">
        <v>537</v>
      </c>
      <c r="T25" s="105"/>
    </row>
    <row r="26" spans="1:20" x14ac:dyDescent="0.3">
      <c r="A26" s="138">
        <v>9</v>
      </c>
      <c r="B26" s="410">
        <v>25</v>
      </c>
      <c r="C26" s="207">
        <v>3413</v>
      </c>
      <c r="D26" s="222" t="str">
        <f t="shared" si="0"/>
        <v>3413.jpg</v>
      </c>
      <c r="E26" s="207" t="s">
        <v>9</v>
      </c>
      <c r="F26" s="207" t="s">
        <v>1</v>
      </c>
      <c r="G26" s="411">
        <v>5</v>
      </c>
      <c r="H26" s="412">
        <v>8</v>
      </c>
      <c r="I26" s="412">
        <f t="shared" si="1"/>
        <v>16</v>
      </c>
      <c r="J26" s="208">
        <v>3450</v>
      </c>
      <c r="K26" s="226" t="s">
        <v>817</v>
      </c>
      <c r="L26" s="121">
        <v>2500</v>
      </c>
      <c r="M26" s="121">
        <f t="shared" si="4"/>
        <v>17250</v>
      </c>
      <c r="N26" s="122"/>
      <c r="O26" s="122" t="s">
        <v>523</v>
      </c>
      <c r="P26" s="122">
        <v>50002385</v>
      </c>
      <c r="Q26" s="112" t="str">
        <f t="shared" si="3"/>
        <v>모듬해물탕면(멀티팩)[3413/5]</v>
      </c>
      <c r="R26" s="152" t="s">
        <v>537</v>
      </c>
      <c r="S26" s="152" t="s">
        <v>537</v>
      </c>
      <c r="T26" s="105"/>
    </row>
    <row r="27" spans="1:20" x14ac:dyDescent="0.3">
      <c r="A27" s="138">
        <v>17</v>
      </c>
      <c r="B27" s="410">
        <v>26</v>
      </c>
      <c r="C27" s="207">
        <v>3421</v>
      </c>
      <c r="D27" s="222" t="str">
        <f t="shared" si="0"/>
        <v>3421.jpg</v>
      </c>
      <c r="E27" s="207" t="s">
        <v>22</v>
      </c>
      <c r="F27" s="207" t="s">
        <v>23</v>
      </c>
      <c r="G27" s="411">
        <v>5</v>
      </c>
      <c r="H27" s="412">
        <v>8</v>
      </c>
      <c r="I27" s="412">
        <f t="shared" si="1"/>
        <v>16</v>
      </c>
      <c r="J27" s="208">
        <v>4350</v>
      </c>
      <c r="K27" s="226" t="s">
        <v>817</v>
      </c>
      <c r="L27" s="121">
        <v>2500</v>
      </c>
      <c r="M27" s="121">
        <f t="shared" si="4"/>
        <v>21750</v>
      </c>
      <c r="N27" s="122"/>
      <c r="O27" s="122" t="s">
        <v>523</v>
      </c>
      <c r="P27" s="122">
        <v>50002385</v>
      </c>
      <c r="Q27" s="112" t="str">
        <f t="shared" si="3"/>
        <v>사천요리짜파게티(멀티팩)[3421/5]</v>
      </c>
      <c r="R27" s="152" t="s">
        <v>533</v>
      </c>
      <c r="S27" s="152" t="s">
        <v>533</v>
      </c>
      <c r="T27" s="105"/>
    </row>
    <row r="28" spans="1:20" x14ac:dyDescent="0.3">
      <c r="A28" s="138">
        <v>15</v>
      </c>
      <c r="B28" s="410">
        <v>27</v>
      </c>
      <c r="C28" s="207">
        <v>3422</v>
      </c>
      <c r="D28" s="222" t="str">
        <f t="shared" si="0"/>
        <v>3422.jpg</v>
      </c>
      <c r="E28" s="207" t="s">
        <v>18</v>
      </c>
      <c r="F28" s="207" t="s">
        <v>19</v>
      </c>
      <c r="G28" s="411">
        <v>5</v>
      </c>
      <c r="H28" s="412">
        <v>8</v>
      </c>
      <c r="I28" s="412">
        <f t="shared" si="1"/>
        <v>16</v>
      </c>
      <c r="J28" s="208">
        <v>4350</v>
      </c>
      <c r="K28" s="226" t="s">
        <v>817</v>
      </c>
      <c r="L28" s="121">
        <v>2500</v>
      </c>
      <c r="M28" s="121">
        <f t="shared" si="4"/>
        <v>21750</v>
      </c>
      <c r="N28" s="122"/>
      <c r="O28" s="122" t="s">
        <v>523</v>
      </c>
      <c r="P28" s="122">
        <v>50002385</v>
      </c>
      <c r="Q28" s="112" t="str">
        <f t="shared" si="3"/>
        <v>농심감자면(멀티팩)[3422/5]</v>
      </c>
      <c r="R28" s="152" t="s">
        <v>533</v>
      </c>
      <c r="S28" s="152" t="s">
        <v>533</v>
      </c>
      <c r="T28" s="105"/>
    </row>
    <row r="29" spans="1:20" x14ac:dyDescent="0.3">
      <c r="A29" s="138">
        <v>16</v>
      </c>
      <c r="B29" s="410">
        <v>28</v>
      </c>
      <c r="C29" s="207">
        <v>3423</v>
      </c>
      <c r="D29" s="222" t="str">
        <f t="shared" si="0"/>
        <v>3423.jpg</v>
      </c>
      <c r="E29" s="207" t="s">
        <v>20</v>
      </c>
      <c r="F29" s="207" t="s">
        <v>21</v>
      </c>
      <c r="G29" s="411">
        <v>5</v>
      </c>
      <c r="H29" s="412">
        <v>8</v>
      </c>
      <c r="I29" s="412">
        <f t="shared" si="1"/>
        <v>16</v>
      </c>
      <c r="J29" s="208">
        <v>4350</v>
      </c>
      <c r="K29" s="226" t="s">
        <v>817</v>
      </c>
      <c r="L29" s="121">
        <v>2500</v>
      </c>
      <c r="M29" s="121">
        <f t="shared" si="4"/>
        <v>21750</v>
      </c>
      <c r="N29" s="122"/>
      <c r="O29" s="122" t="s">
        <v>523</v>
      </c>
      <c r="P29" s="122">
        <v>50002385</v>
      </c>
      <c r="Q29" s="112" t="str">
        <f t="shared" si="3"/>
        <v>무파마탕면(멀티팩)[3423/5]</v>
      </c>
      <c r="R29" s="152" t="s">
        <v>533</v>
      </c>
      <c r="S29" s="152" t="s">
        <v>533</v>
      </c>
      <c r="T29" s="105"/>
    </row>
    <row r="30" spans="1:20" x14ac:dyDescent="0.3">
      <c r="A30" s="138">
        <v>23</v>
      </c>
      <c r="B30" s="410">
        <v>29</v>
      </c>
      <c r="C30" s="207">
        <v>3424</v>
      </c>
      <c r="D30" s="222" t="str">
        <f t="shared" si="0"/>
        <v>3424.jpg</v>
      </c>
      <c r="E30" s="207" t="s">
        <v>34</v>
      </c>
      <c r="F30" s="207" t="s">
        <v>29</v>
      </c>
      <c r="G30" s="411">
        <v>4</v>
      </c>
      <c r="H30" s="412">
        <v>8</v>
      </c>
      <c r="I30" s="412">
        <f t="shared" si="1"/>
        <v>16</v>
      </c>
      <c r="J30" s="208">
        <v>6000</v>
      </c>
      <c r="K30" s="226" t="s">
        <v>817</v>
      </c>
      <c r="L30" s="121">
        <v>2500</v>
      </c>
      <c r="M30" s="121">
        <f t="shared" si="4"/>
        <v>30000</v>
      </c>
      <c r="N30" s="122"/>
      <c r="O30" s="122" t="s">
        <v>523</v>
      </c>
      <c r="P30" s="122">
        <v>50002385</v>
      </c>
      <c r="Q30" s="112" t="str">
        <f t="shared" si="3"/>
        <v>신라면블랙(멀티팩)[3424/4]</v>
      </c>
      <c r="R30" s="152" t="s">
        <v>533</v>
      </c>
      <c r="S30" s="152" t="s">
        <v>533</v>
      </c>
      <c r="T30" s="105"/>
    </row>
    <row r="31" spans="1:20" x14ac:dyDescent="0.3">
      <c r="A31" s="138">
        <v>6</v>
      </c>
      <c r="B31" s="410">
        <v>30</v>
      </c>
      <c r="C31" s="207">
        <v>3429</v>
      </c>
      <c r="D31" s="222" t="str">
        <f t="shared" si="0"/>
        <v>3429.jpg</v>
      </c>
      <c r="E31" s="207" t="s">
        <v>5</v>
      </c>
      <c r="F31" s="207" t="s">
        <v>6</v>
      </c>
      <c r="G31" s="411">
        <v>5</v>
      </c>
      <c r="H31" s="412">
        <v>8</v>
      </c>
      <c r="I31" s="412">
        <f t="shared" si="1"/>
        <v>16</v>
      </c>
      <c r="J31" s="208">
        <v>3450</v>
      </c>
      <c r="K31" s="226" t="s">
        <v>817</v>
      </c>
      <c r="L31" s="121">
        <v>2500</v>
      </c>
      <c r="M31" s="121">
        <f t="shared" si="4"/>
        <v>17250</v>
      </c>
      <c r="N31" s="122"/>
      <c r="O31" s="122" t="s">
        <v>523</v>
      </c>
      <c r="P31" s="122">
        <v>50002385</v>
      </c>
      <c r="Q31" s="112" t="str">
        <f t="shared" si="3"/>
        <v>찰비빔면(멀티팩)[3429/5]</v>
      </c>
      <c r="R31" s="152" t="s">
        <v>537</v>
      </c>
      <c r="S31" s="152" t="s">
        <v>537</v>
      </c>
      <c r="T31" s="105"/>
    </row>
    <row r="32" spans="1:20" x14ac:dyDescent="0.3">
      <c r="A32" s="138">
        <v>4</v>
      </c>
      <c r="B32" s="410">
        <v>31</v>
      </c>
      <c r="C32" s="207">
        <v>3440</v>
      </c>
      <c r="D32" s="222" t="str">
        <f t="shared" si="0"/>
        <v>3440.jpg</v>
      </c>
      <c r="E32" s="207" t="s">
        <v>526</v>
      </c>
      <c r="F32" s="207" t="s">
        <v>3</v>
      </c>
      <c r="G32" s="411">
        <v>1</v>
      </c>
      <c r="H32" s="412">
        <v>30</v>
      </c>
      <c r="I32" s="412">
        <f t="shared" si="1"/>
        <v>60</v>
      </c>
      <c r="J32" s="208">
        <v>640</v>
      </c>
      <c r="K32" s="226" t="s">
        <v>817</v>
      </c>
      <c r="L32" s="121">
        <v>2500</v>
      </c>
      <c r="M32" s="121">
        <f t="shared" si="4"/>
        <v>3200</v>
      </c>
      <c r="N32" s="122"/>
      <c r="O32" s="122" t="s">
        <v>523</v>
      </c>
      <c r="P32" s="122">
        <v>50002385</v>
      </c>
      <c r="Q32" s="112" t="str">
        <f t="shared" si="3"/>
        <v>신라면(30입)1개[3440/1]</v>
      </c>
      <c r="R32" s="152" t="s">
        <v>537</v>
      </c>
      <c r="S32" s="152" t="s">
        <v>537</v>
      </c>
      <c r="T32" s="106" t="s">
        <v>850</v>
      </c>
    </row>
    <row r="33" spans="1:20" ht="17.25" thickBot="1" x14ac:dyDescent="0.35">
      <c r="A33" s="173">
        <v>3</v>
      </c>
      <c r="B33" s="413">
        <v>32</v>
      </c>
      <c r="C33" s="414">
        <v>3443</v>
      </c>
      <c r="D33" s="257" t="str">
        <f t="shared" si="0"/>
        <v>3443.jpg</v>
      </c>
      <c r="E33" s="414" t="s">
        <v>575</v>
      </c>
      <c r="F33" s="414" t="s">
        <v>2</v>
      </c>
      <c r="G33" s="415">
        <v>20</v>
      </c>
      <c r="H33" s="416">
        <v>1</v>
      </c>
      <c r="I33" s="416">
        <v>4</v>
      </c>
      <c r="J33" s="417">
        <v>12800</v>
      </c>
      <c r="K33" s="240" t="s">
        <v>817</v>
      </c>
      <c r="L33" s="177">
        <v>2500</v>
      </c>
      <c r="M33" s="177">
        <f>J33*20</f>
        <v>256000</v>
      </c>
      <c r="N33" s="162"/>
      <c r="O33" s="162" t="s">
        <v>523</v>
      </c>
      <c r="P33" s="162">
        <v>50002385</v>
      </c>
      <c r="Q33" s="163" t="str">
        <f t="shared" si="3"/>
        <v>신라면(S)선물용20개[3443/20]</v>
      </c>
      <c r="R33" s="167" t="s">
        <v>537</v>
      </c>
      <c r="S33" s="167" t="s">
        <v>537</v>
      </c>
      <c r="T33" s="178" t="s">
        <v>849</v>
      </c>
    </row>
    <row r="34" spans="1:20" x14ac:dyDescent="0.3">
      <c r="A34" s="114">
        <v>59</v>
      </c>
      <c r="B34" s="418">
        <v>33</v>
      </c>
      <c r="C34" s="326">
        <v>5743</v>
      </c>
      <c r="D34" s="419" t="str">
        <f t="shared" ref="D34:D65" si="5">CONCATENATE(C34,".jpg")</f>
        <v>5743.jpg</v>
      </c>
      <c r="E34" s="326" t="s">
        <v>85</v>
      </c>
      <c r="F34" s="326" t="s">
        <v>645</v>
      </c>
      <c r="G34" s="420">
        <v>4</v>
      </c>
      <c r="H34" s="421">
        <v>8</v>
      </c>
      <c r="I34" s="421">
        <f t="shared" ref="I34:I46" si="6">H34*2</f>
        <v>16</v>
      </c>
      <c r="J34" s="422">
        <v>5800</v>
      </c>
      <c r="K34" s="423" t="s">
        <v>817</v>
      </c>
      <c r="L34" s="73">
        <v>2500</v>
      </c>
      <c r="M34" s="73">
        <f t="shared" ref="M34:M69" si="7">J34*5</f>
        <v>29000</v>
      </c>
      <c r="N34" s="27"/>
      <c r="O34" s="27" t="s">
        <v>523</v>
      </c>
      <c r="P34" s="27">
        <v>50002385</v>
      </c>
      <c r="Q34" s="26" t="str">
        <f t="shared" ref="Q34:Q69" si="8">CONCATENATE(E34,"[",C34,"/",G34,"]")</f>
        <v>진짬뽕멀티(4입)6400[5743/4]</v>
      </c>
      <c r="R34" s="52" t="s">
        <v>536</v>
      </c>
      <c r="S34" s="52" t="s">
        <v>536</v>
      </c>
      <c r="T34" s="41"/>
    </row>
    <row r="35" spans="1:20" x14ac:dyDescent="0.3">
      <c r="A35" s="138">
        <v>64</v>
      </c>
      <c r="B35" s="410">
        <v>34</v>
      </c>
      <c r="C35" s="207">
        <v>5790</v>
      </c>
      <c r="D35" s="222" t="str">
        <f t="shared" si="5"/>
        <v>5790.jpg</v>
      </c>
      <c r="E35" s="207" t="s">
        <v>90</v>
      </c>
      <c r="F35" s="207" t="s">
        <v>644</v>
      </c>
      <c r="G35" s="411">
        <v>5</v>
      </c>
      <c r="H35" s="412">
        <v>8</v>
      </c>
      <c r="I35" s="412">
        <f t="shared" si="6"/>
        <v>16</v>
      </c>
      <c r="J35" s="208">
        <v>1300</v>
      </c>
      <c r="K35" s="226" t="s">
        <v>817</v>
      </c>
      <c r="L35" s="121">
        <v>2500</v>
      </c>
      <c r="M35" s="121">
        <f t="shared" si="7"/>
        <v>6500</v>
      </c>
      <c r="N35" s="122"/>
      <c r="O35" s="122" t="s">
        <v>523</v>
      </c>
      <c r="P35" s="122">
        <v>50002385</v>
      </c>
      <c r="Q35" s="112" t="str">
        <f t="shared" si="8"/>
        <v>오뚜기 라면사리멀티[5790/5]</v>
      </c>
      <c r="R35" s="152" t="s">
        <v>536</v>
      </c>
      <c r="S35" s="152" t="s">
        <v>536</v>
      </c>
      <c r="T35" s="105"/>
    </row>
    <row r="36" spans="1:20" x14ac:dyDescent="0.3">
      <c r="A36" s="138">
        <v>61</v>
      </c>
      <c r="B36" s="410">
        <v>35</v>
      </c>
      <c r="C36" s="207">
        <v>5791</v>
      </c>
      <c r="D36" s="222" t="str">
        <f t="shared" si="5"/>
        <v>5791.jpg</v>
      </c>
      <c r="E36" s="207" t="s">
        <v>87</v>
      </c>
      <c r="F36" s="207" t="s">
        <v>644</v>
      </c>
      <c r="G36" s="411">
        <v>5</v>
      </c>
      <c r="H36" s="412">
        <v>8</v>
      </c>
      <c r="I36" s="412">
        <f t="shared" si="6"/>
        <v>16</v>
      </c>
      <c r="J36" s="208">
        <v>2300</v>
      </c>
      <c r="K36" s="226" t="s">
        <v>817</v>
      </c>
      <c r="L36" s="121">
        <v>2500</v>
      </c>
      <c r="M36" s="121">
        <f t="shared" si="7"/>
        <v>11500</v>
      </c>
      <c r="N36" s="122"/>
      <c r="O36" s="122" t="s">
        <v>523</v>
      </c>
      <c r="P36" s="122">
        <v>50002385</v>
      </c>
      <c r="Q36" s="112" t="str">
        <f t="shared" si="8"/>
        <v>오뚜기김치멀티(5입)[5791/5]</v>
      </c>
      <c r="R36" s="152" t="s">
        <v>536</v>
      </c>
      <c r="S36" s="152" t="s">
        <v>536</v>
      </c>
      <c r="T36" s="105"/>
    </row>
    <row r="37" spans="1:20" x14ac:dyDescent="0.3">
      <c r="A37" s="138">
        <v>63</v>
      </c>
      <c r="B37" s="410">
        <v>36</v>
      </c>
      <c r="C37" s="207">
        <v>5792</v>
      </c>
      <c r="D37" s="222" t="str">
        <f t="shared" si="5"/>
        <v>5792.jpg</v>
      </c>
      <c r="E37" s="207" t="s">
        <v>89</v>
      </c>
      <c r="F37" s="207" t="s">
        <v>644</v>
      </c>
      <c r="G37" s="411">
        <v>5</v>
      </c>
      <c r="H37" s="412">
        <v>8</v>
      </c>
      <c r="I37" s="412">
        <f t="shared" si="6"/>
        <v>16</v>
      </c>
      <c r="J37" s="208">
        <v>3700</v>
      </c>
      <c r="K37" s="226" t="s">
        <v>817</v>
      </c>
      <c r="L37" s="121">
        <v>2500</v>
      </c>
      <c r="M37" s="121">
        <f t="shared" si="7"/>
        <v>18500</v>
      </c>
      <c r="N37" s="122"/>
      <c r="O37" s="122" t="s">
        <v>523</v>
      </c>
      <c r="P37" s="122">
        <v>50002385</v>
      </c>
      <c r="Q37" s="112" t="str">
        <f t="shared" si="8"/>
        <v>스파게티멀티(5입)4750[5792/5]</v>
      </c>
      <c r="R37" s="152" t="s">
        <v>536</v>
      </c>
      <c r="S37" s="152" t="s">
        <v>536</v>
      </c>
      <c r="T37" s="105"/>
    </row>
    <row r="38" spans="1:20" x14ac:dyDescent="0.3">
      <c r="A38" s="138">
        <v>65</v>
      </c>
      <c r="B38" s="410">
        <v>37</v>
      </c>
      <c r="C38" s="207">
        <v>5802</v>
      </c>
      <c r="D38" s="222" t="str">
        <f t="shared" si="5"/>
        <v>5802.jpg</v>
      </c>
      <c r="E38" s="207" t="s">
        <v>91</v>
      </c>
      <c r="F38" s="207" t="s">
        <v>644</v>
      </c>
      <c r="G38" s="411">
        <v>5</v>
      </c>
      <c r="H38" s="412">
        <v>8</v>
      </c>
      <c r="I38" s="412">
        <f t="shared" si="6"/>
        <v>16</v>
      </c>
      <c r="J38" s="208">
        <v>2500</v>
      </c>
      <c r="K38" s="226" t="s">
        <v>817</v>
      </c>
      <c r="L38" s="121">
        <v>2500</v>
      </c>
      <c r="M38" s="121">
        <f t="shared" si="7"/>
        <v>12500</v>
      </c>
      <c r="N38" s="122"/>
      <c r="O38" s="122" t="s">
        <v>523</v>
      </c>
      <c r="P38" s="122">
        <v>50002385</v>
      </c>
      <c r="Q38" s="112" t="str">
        <f t="shared" si="8"/>
        <v>진라면매운멀티(5입)3600[5802/5]</v>
      </c>
      <c r="R38" s="152" t="s">
        <v>536</v>
      </c>
      <c r="S38" s="152" t="s">
        <v>536</v>
      </c>
      <c r="T38" s="105"/>
    </row>
    <row r="39" spans="1:20" x14ac:dyDescent="0.3">
      <c r="A39" s="138">
        <v>66</v>
      </c>
      <c r="B39" s="410">
        <v>38</v>
      </c>
      <c r="C39" s="207">
        <v>5803</v>
      </c>
      <c r="D39" s="222" t="str">
        <f t="shared" si="5"/>
        <v>5803.jpg</v>
      </c>
      <c r="E39" s="207" t="s">
        <v>92</v>
      </c>
      <c r="F39" s="207" t="s">
        <v>644</v>
      </c>
      <c r="G39" s="411">
        <v>5</v>
      </c>
      <c r="H39" s="412">
        <v>8</v>
      </c>
      <c r="I39" s="412">
        <f t="shared" si="6"/>
        <v>16</v>
      </c>
      <c r="J39" s="208">
        <v>2500</v>
      </c>
      <c r="K39" s="226" t="s">
        <v>817</v>
      </c>
      <c r="L39" s="121">
        <v>2500</v>
      </c>
      <c r="M39" s="121">
        <f t="shared" si="7"/>
        <v>12500</v>
      </c>
      <c r="N39" s="122"/>
      <c r="O39" s="122" t="s">
        <v>523</v>
      </c>
      <c r="P39" s="122">
        <v>50002385</v>
      </c>
      <c r="Q39" s="112" t="str">
        <f t="shared" si="8"/>
        <v>진라면순한멀티(5입)3600[5803/5]</v>
      </c>
      <c r="R39" s="152" t="s">
        <v>536</v>
      </c>
      <c r="S39" s="152" t="s">
        <v>536</v>
      </c>
      <c r="T39" s="105"/>
    </row>
    <row r="40" spans="1:20" x14ac:dyDescent="0.3">
      <c r="A40" s="138">
        <v>67</v>
      </c>
      <c r="B40" s="410">
        <v>39</v>
      </c>
      <c r="C40" s="207">
        <v>5811</v>
      </c>
      <c r="D40" s="222" t="str">
        <f t="shared" si="5"/>
        <v>5811.jpg</v>
      </c>
      <c r="E40" s="207" t="s">
        <v>93</v>
      </c>
      <c r="F40" s="207" t="s">
        <v>644</v>
      </c>
      <c r="G40" s="411">
        <v>5</v>
      </c>
      <c r="H40" s="412">
        <v>8</v>
      </c>
      <c r="I40" s="412">
        <f t="shared" si="6"/>
        <v>16</v>
      </c>
      <c r="J40" s="208">
        <v>2600</v>
      </c>
      <c r="K40" s="226" t="s">
        <v>817</v>
      </c>
      <c r="L40" s="121">
        <v>2500</v>
      </c>
      <c r="M40" s="121">
        <f t="shared" si="7"/>
        <v>13000</v>
      </c>
      <c r="N40" s="122"/>
      <c r="O40" s="122" t="s">
        <v>523</v>
      </c>
      <c r="P40" s="122">
        <v>50002385</v>
      </c>
      <c r="Q40" s="112" t="str">
        <f t="shared" si="8"/>
        <v>열라면멀티(5입)3500[5811/5]</v>
      </c>
      <c r="R40" s="152" t="s">
        <v>536</v>
      </c>
      <c r="S40" s="152" t="s">
        <v>536</v>
      </c>
      <c r="T40" s="105"/>
    </row>
    <row r="41" spans="1:20" x14ac:dyDescent="0.3">
      <c r="A41" s="138">
        <v>68</v>
      </c>
      <c r="B41" s="410">
        <v>40</v>
      </c>
      <c r="C41" s="207">
        <v>5822</v>
      </c>
      <c r="D41" s="222" t="str">
        <f t="shared" si="5"/>
        <v>5822.jpg</v>
      </c>
      <c r="E41" s="207" t="s">
        <v>531</v>
      </c>
      <c r="F41" s="207" t="s">
        <v>644</v>
      </c>
      <c r="G41" s="411">
        <v>5</v>
      </c>
      <c r="H41" s="412">
        <v>8</v>
      </c>
      <c r="I41" s="412">
        <f t="shared" si="6"/>
        <v>16</v>
      </c>
      <c r="J41" s="208">
        <v>2400</v>
      </c>
      <c r="K41" s="226" t="s">
        <v>817</v>
      </c>
      <c r="L41" s="121">
        <v>2500</v>
      </c>
      <c r="M41" s="121">
        <f t="shared" si="7"/>
        <v>12000</v>
      </c>
      <c r="N41" s="122"/>
      <c r="O41" s="122" t="s">
        <v>523</v>
      </c>
      <c r="P41" s="122">
        <v>50002385</v>
      </c>
      <c r="Q41" s="112" t="str">
        <f t="shared" si="8"/>
        <v>스낵면멀티(5입)3250[5822/5]</v>
      </c>
      <c r="R41" s="152" t="s">
        <v>536</v>
      </c>
      <c r="S41" s="152" t="s">
        <v>536</v>
      </c>
      <c r="T41" s="105"/>
    </row>
    <row r="42" spans="1:20" x14ac:dyDescent="0.3">
      <c r="A42" s="138">
        <v>62</v>
      </c>
      <c r="B42" s="410">
        <v>41</v>
      </c>
      <c r="C42" s="207">
        <v>5869</v>
      </c>
      <c r="D42" s="222" t="str">
        <f t="shared" si="5"/>
        <v>5869.jpg</v>
      </c>
      <c r="E42" s="207" t="s">
        <v>88</v>
      </c>
      <c r="F42" s="207" t="s">
        <v>644</v>
      </c>
      <c r="G42" s="411">
        <v>5</v>
      </c>
      <c r="H42" s="412">
        <v>8</v>
      </c>
      <c r="I42" s="412">
        <f t="shared" si="6"/>
        <v>16</v>
      </c>
      <c r="J42" s="208">
        <v>2900</v>
      </c>
      <c r="K42" s="226" t="s">
        <v>817</v>
      </c>
      <c r="L42" s="121">
        <v>2500</v>
      </c>
      <c r="M42" s="121">
        <f t="shared" si="7"/>
        <v>14500</v>
      </c>
      <c r="N42" s="122"/>
      <c r="O42" s="122" t="s">
        <v>523</v>
      </c>
      <c r="P42" s="122">
        <v>50002385</v>
      </c>
      <c r="Q42" s="112" t="str">
        <f t="shared" si="8"/>
        <v>오동통멀티(5입)3750[5869/5]</v>
      </c>
      <c r="R42" s="152" t="s">
        <v>536</v>
      </c>
      <c r="S42" s="152" t="s">
        <v>536</v>
      </c>
      <c r="T42" s="105"/>
    </row>
    <row r="43" spans="1:20" ht="17.25" thickBot="1" x14ac:dyDescent="0.35">
      <c r="A43" s="107">
        <v>60</v>
      </c>
      <c r="B43" s="424">
        <v>42</v>
      </c>
      <c r="C43" s="238">
        <v>6012</v>
      </c>
      <c r="D43" s="425" t="str">
        <f t="shared" si="5"/>
        <v>6012.jpg</v>
      </c>
      <c r="E43" s="238" t="s">
        <v>86</v>
      </c>
      <c r="F43" s="238" t="s">
        <v>644</v>
      </c>
      <c r="G43" s="426">
        <v>5</v>
      </c>
      <c r="H43" s="427">
        <v>8</v>
      </c>
      <c r="I43" s="427">
        <f t="shared" si="6"/>
        <v>16</v>
      </c>
      <c r="J43" s="239">
        <v>3900</v>
      </c>
      <c r="K43" s="428" t="s">
        <v>817</v>
      </c>
      <c r="L43" s="109">
        <v>2500</v>
      </c>
      <c r="M43" s="109">
        <f t="shared" si="7"/>
        <v>19500</v>
      </c>
      <c r="N43" s="110"/>
      <c r="O43" s="110" t="s">
        <v>523</v>
      </c>
      <c r="P43" s="110">
        <v>50002385</v>
      </c>
      <c r="Q43" s="108" t="str">
        <f t="shared" si="8"/>
        <v>참깨라면(5입)5000[6012/5]</v>
      </c>
      <c r="R43" s="111" t="s">
        <v>536</v>
      </c>
      <c r="S43" s="111" t="s">
        <v>536</v>
      </c>
      <c r="T43" s="150"/>
    </row>
    <row r="44" spans="1:20" x14ac:dyDescent="0.3">
      <c r="A44" s="114">
        <v>38</v>
      </c>
      <c r="B44" s="410">
        <v>43</v>
      </c>
      <c r="C44" s="326">
        <v>5897</v>
      </c>
      <c r="D44" s="419" t="str">
        <f t="shared" si="5"/>
        <v>5897.jpg</v>
      </c>
      <c r="E44" s="326" t="s">
        <v>61</v>
      </c>
      <c r="F44" s="429" t="s">
        <v>62</v>
      </c>
      <c r="G44" s="420">
        <v>5</v>
      </c>
      <c r="H44" s="421">
        <v>8</v>
      </c>
      <c r="I44" s="421">
        <f t="shared" si="6"/>
        <v>16</v>
      </c>
      <c r="J44" s="422">
        <v>3000</v>
      </c>
      <c r="K44" s="423" t="s">
        <v>817</v>
      </c>
      <c r="L44" s="73">
        <v>2500</v>
      </c>
      <c r="M44" s="73">
        <f t="shared" si="7"/>
        <v>15000</v>
      </c>
      <c r="N44" s="27"/>
      <c r="O44" s="27" t="s">
        <v>523</v>
      </c>
      <c r="P44" s="27">
        <v>50002385</v>
      </c>
      <c r="Q44" s="26" t="str">
        <f t="shared" si="8"/>
        <v>손칼국수 (멀티팩)[5897/5]</v>
      </c>
      <c r="R44" s="52" t="s">
        <v>534</v>
      </c>
      <c r="S44" s="52" t="s">
        <v>534</v>
      </c>
      <c r="T44" s="41"/>
    </row>
    <row r="45" spans="1:20" x14ac:dyDescent="0.3">
      <c r="A45" s="138">
        <v>35</v>
      </c>
      <c r="B45" s="410">
        <v>44</v>
      </c>
      <c r="C45" s="207">
        <v>5923</v>
      </c>
      <c r="D45" s="222" t="str">
        <f t="shared" si="5"/>
        <v>5923.jpg</v>
      </c>
      <c r="E45" s="207" t="s">
        <v>57</v>
      </c>
      <c r="F45" s="207" t="s">
        <v>58</v>
      </c>
      <c r="G45" s="411">
        <v>5</v>
      </c>
      <c r="H45" s="412">
        <v>8</v>
      </c>
      <c r="I45" s="412">
        <f t="shared" si="6"/>
        <v>16</v>
      </c>
      <c r="J45" s="208">
        <v>3200</v>
      </c>
      <c r="K45" s="226" t="s">
        <v>817</v>
      </c>
      <c r="L45" s="121">
        <v>2500</v>
      </c>
      <c r="M45" s="121">
        <f t="shared" si="7"/>
        <v>16000</v>
      </c>
      <c r="N45" s="122"/>
      <c r="O45" s="122" t="s">
        <v>523</v>
      </c>
      <c r="P45" s="122">
        <v>50002385</v>
      </c>
      <c r="Q45" s="112" t="str">
        <f t="shared" si="8"/>
        <v>짜짜로니 (멀티팩)[5923/5]</v>
      </c>
      <c r="R45" s="152" t="s">
        <v>534</v>
      </c>
      <c r="S45" s="152" t="s">
        <v>534</v>
      </c>
      <c r="T45" s="105"/>
    </row>
    <row r="46" spans="1:20" x14ac:dyDescent="0.3">
      <c r="A46" s="138">
        <v>36</v>
      </c>
      <c r="B46" s="410">
        <v>45</v>
      </c>
      <c r="C46" s="207">
        <v>5926</v>
      </c>
      <c r="D46" s="222" t="str">
        <f t="shared" si="5"/>
        <v>5926.jpg</v>
      </c>
      <c r="E46" s="207" t="s">
        <v>59</v>
      </c>
      <c r="F46" s="430" t="s">
        <v>56</v>
      </c>
      <c r="G46" s="411">
        <v>5</v>
      </c>
      <c r="H46" s="412">
        <v>8</v>
      </c>
      <c r="I46" s="412">
        <f t="shared" si="6"/>
        <v>16</v>
      </c>
      <c r="J46" s="208">
        <v>2500</v>
      </c>
      <c r="K46" s="226" t="s">
        <v>817</v>
      </c>
      <c r="L46" s="121">
        <v>2500</v>
      </c>
      <c r="M46" s="121">
        <f t="shared" si="7"/>
        <v>12500</v>
      </c>
      <c r="N46" s="122"/>
      <c r="O46" s="122" t="s">
        <v>523</v>
      </c>
      <c r="P46" s="122">
        <v>50002385</v>
      </c>
      <c r="Q46" s="112" t="str">
        <f t="shared" si="8"/>
        <v>쇠고기면 (멀티팩)[5926/5]</v>
      </c>
      <c r="R46" s="152" t="s">
        <v>534</v>
      </c>
      <c r="S46" s="152" t="s">
        <v>534</v>
      </c>
      <c r="T46" s="105"/>
    </row>
    <row r="47" spans="1:20" x14ac:dyDescent="0.3">
      <c r="A47" s="138">
        <v>33</v>
      </c>
      <c r="B47" s="410">
        <v>46</v>
      </c>
      <c r="C47" s="207">
        <v>5970</v>
      </c>
      <c r="D47" s="222" t="str">
        <f t="shared" si="5"/>
        <v>5970.jpg</v>
      </c>
      <c r="E47" s="207" t="s">
        <v>53</v>
      </c>
      <c r="F47" s="207" t="s">
        <v>54</v>
      </c>
      <c r="G47" s="411">
        <v>48</v>
      </c>
      <c r="H47" s="412">
        <v>1</v>
      </c>
      <c r="I47" s="412">
        <v>1</v>
      </c>
      <c r="J47" s="208">
        <v>12000</v>
      </c>
      <c r="K47" s="226" t="s">
        <v>817</v>
      </c>
      <c r="L47" s="121">
        <v>2500</v>
      </c>
      <c r="M47" s="121">
        <f t="shared" si="7"/>
        <v>60000</v>
      </c>
      <c r="N47" s="122"/>
      <c r="O47" s="122" t="s">
        <v>523</v>
      </c>
      <c r="P47" s="122">
        <v>50002385</v>
      </c>
      <c r="Q47" s="112" t="str">
        <f t="shared" si="8"/>
        <v>삼양 사리면 일반 48입[5970/48]</v>
      </c>
      <c r="R47" s="152" t="s">
        <v>534</v>
      </c>
      <c r="S47" s="152" t="s">
        <v>534</v>
      </c>
      <c r="T47" s="106" t="s">
        <v>851</v>
      </c>
    </row>
    <row r="48" spans="1:20" x14ac:dyDescent="0.3">
      <c r="A48" s="138">
        <v>41</v>
      </c>
      <c r="B48" s="410">
        <v>47</v>
      </c>
      <c r="C48" s="207">
        <v>6007</v>
      </c>
      <c r="D48" s="222" t="str">
        <f t="shared" si="5"/>
        <v>6007.jpg</v>
      </c>
      <c r="E48" s="207" t="s">
        <v>66</v>
      </c>
      <c r="F48" s="207" t="s">
        <v>642</v>
      </c>
      <c r="G48" s="411">
        <v>5</v>
      </c>
      <c r="H48" s="412">
        <v>8</v>
      </c>
      <c r="I48" s="412">
        <f t="shared" ref="I48:I69" si="9">H48*2</f>
        <v>16</v>
      </c>
      <c r="J48" s="208">
        <v>3700</v>
      </c>
      <c r="K48" s="226" t="s">
        <v>817</v>
      </c>
      <c r="L48" s="121">
        <v>2500</v>
      </c>
      <c r="M48" s="121">
        <f t="shared" si="7"/>
        <v>18500</v>
      </c>
      <c r="N48" s="122"/>
      <c r="O48" s="122" t="s">
        <v>523</v>
      </c>
      <c r="P48" s="122">
        <v>50002385</v>
      </c>
      <c r="Q48" s="112" t="str">
        <f t="shared" si="8"/>
        <v>나가사끼짬뽕 (멀티팩)[6007/5]</v>
      </c>
      <c r="R48" s="152" t="s">
        <v>534</v>
      </c>
      <c r="S48" s="152" t="s">
        <v>534</v>
      </c>
      <c r="T48" s="105"/>
    </row>
    <row r="49" spans="1:20" x14ac:dyDescent="0.3">
      <c r="A49" s="138">
        <v>43</v>
      </c>
      <c r="B49" s="410">
        <v>48</v>
      </c>
      <c r="C49" s="207">
        <v>6011</v>
      </c>
      <c r="D49" s="222" t="str">
        <f t="shared" si="5"/>
        <v>6011.jpg</v>
      </c>
      <c r="E49" s="207" t="s">
        <v>68</v>
      </c>
      <c r="F49" s="207" t="s">
        <v>58</v>
      </c>
      <c r="G49" s="411">
        <v>5</v>
      </c>
      <c r="H49" s="412">
        <v>8</v>
      </c>
      <c r="I49" s="412">
        <f t="shared" si="9"/>
        <v>16</v>
      </c>
      <c r="J49" s="208">
        <v>3700</v>
      </c>
      <c r="K49" s="226" t="s">
        <v>817</v>
      </c>
      <c r="L49" s="121">
        <v>2500</v>
      </c>
      <c r="M49" s="121">
        <f t="shared" si="7"/>
        <v>18500</v>
      </c>
      <c r="N49" s="122"/>
      <c r="O49" s="122" t="s">
        <v>523</v>
      </c>
      <c r="P49" s="122">
        <v>50002385</v>
      </c>
      <c r="Q49" s="112" t="str">
        <f t="shared" si="8"/>
        <v>불닭볶음면 (멀티팩)[6011/5]</v>
      </c>
      <c r="R49" s="152" t="s">
        <v>534</v>
      </c>
      <c r="S49" s="152" t="s">
        <v>534</v>
      </c>
      <c r="T49" s="105"/>
    </row>
    <row r="50" spans="1:20" x14ac:dyDescent="0.3">
      <c r="A50" s="138">
        <v>34</v>
      </c>
      <c r="B50" s="410">
        <v>49</v>
      </c>
      <c r="C50" s="207">
        <v>6013</v>
      </c>
      <c r="D50" s="222" t="str">
        <f t="shared" si="5"/>
        <v>6013.jpg</v>
      </c>
      <c r="E50" s="207" t="s">
        <v>55</v>
      </c>
      <c r="F50" s="207" t="s">
        <v>56</v>
      </c>
      <c r="G50" s="411">
        <v>5</v>
      </c>
      <c r="H50" s="412">
        <v>8</v>
      </c>
      <c r="I50" s="412">
        <f t="shared" si="9"/>
        <v>16</v>
      </c>
      <c r="J50" s="208">
        <v>2900</v>
      </c>
      <c r="K50" s="226" t="s">
        <v>817</v>
      </c>
      <c r="L50" s="121">
        <v>2500</v>
      </c>
      <c r="M50" s="121">
        <f t="shared" si="7"/>
        <v>14500</v>
      </c>
      <c r="N50" s="122"/>
      <c r="O50" s="122" t="s">
        <v>523</v>
      </c>
      <c r="P50" s="122">
        <v>50002385</v>
      </c>
      <c r="Q50" s="112" t="str">
        <f t="shared" si="8"/>
        <v>삼양라면 (멀티팩)[6013/5]</v>
      </c>
      <c r="R50" s="152" t="s">
        <v>534</v>
      </c>
      <c r="S50" s="152" t="s">
        <v>534</v>
      </c>
      <c r="T50" s="105"/>
    </row>
    <row r="51" spans="1:20" x14ac:dyDescent="0.3">
      <c r="A51" s="138">
        <v>37</v>
      </c>
      <c r="B51" s="410">
        <v>50</v>
      </c>
      <c r="C51" s="207">
        <v>6014</v>
      </c>
      <c r="D51" s="222" t="str">
        <f t="shared" si="5"/>
        <v>6014.jpg</v>
      </c>
      <c r="E51" s="207" t="s">
        <v>60</v>
      </c>
      <c r="F51" s="207" t="s">
        <v>56</v>
      </c>
      <c r="G51" s="411">
        <v>5</v>
      </c>
      <c r="H51" s="412">
        <v>8</v>
      </c>
      <c r="I51" s="412">
        <f t="shared" si="9"/>
        <v>16</v>
      </c>
      <c r="J51" s="208">
        <v>2800</v>
      </c>
      <c r="K51" s="226" t="s">
        <v>817</v>
      </c>
      <c r="L51" s="121">
        <v>2500</v>
      </c>
      <c r="M51" s="121">
        <f t="shared" si="7"/>
        <v>14000</v>
      </c>
      <c r="N51" s="122"/>
      <c r="O51" s="122" t="s">
        <v>523</v>
      </c>
      <c r="P51" s="122">
        <v>50002385</v>
      </c>
      <c r="Q51" s="112" t="str">
        <f t="shared" si="8"/>
        <v>수타면 (멀티팩)[6014/5]</v>
      </c>
      <c r="R51" s="152" t="s">
        <v>534</v>
      </c>
      <c r="S51" s="152" t="s">
        <v>534</v>
      </c>
      <c r="T51" s="105"/>
    </row>
    <row r="52" spans="1:20" x14ac:dyDescent="0.3">
      <c r="A52" s="138">
        <v>40</v>
      </c>
      <c r="B52" s="410">
        <v>51</v>
      </c>
      <c r="C52" s="207">
        <v>6023</v>
      </c>
      <c r="D52" s="222" t="str">
        <f t="shared" si="5"/>
        <v>6023.jpg</v>
      </c>
      <c r="E52" s="207" t="s">
        <v>64</v>
      </c>
      <c r="F52" s="207" t="s">
        <v>65</v>
      </c>
      <c r="G52" s="411">
        <v>5</v>
      </c>
      <c r="H52" s="412">
        <v>8</v>
      </c>
      <c r="I52" s="412">
        <f t="shared" si="9"/>
        <v>16</v>
      </c>
      <c r="J52" s="208">
        <v>3700</v>
      </c>
      <c r="K52" s="226" t="s">
        <v>817</v>
      </c>
      <c r="L52" s="121">
        <v>2500</v>
      </c>
      <c r="M52" s="121">
        <f t="shared" si="7"/>
        <v>18500</v>
      </c>
      <c r="N52" s="122"/>
      <c r="O52" s="122" t="s">
        <v>523</v>
      </c>
      <c r="P52" s="122">
        <v>50002385</v>
      </c>
      <c r="Q52" s="112" t="str">
        <f t="shared" si="8"/>
        <v>맛있는라면 (멀티팩)[6023/5]</v>
      </c>
      <c r="R52" s="152" t="s">
        <v>534</v>
      </c>
      <c r="S52" s="152" t="s">
        <v>534</v>
      </c>
      <c r="T52" s="105"/>
    </row>
    <row r="53" spans="1:20" x14ac:dyDescent="0.3">
      <c r="A53" s="138">
        <v>42</v>
      </c>
      <c r="B53" s="410">
        <v>52</v>
      </c>
      <c r="C53" s="207">
        <v>6025</v>
      </c>
      <c r="D53" s="222" t="str">
        <f t="shared" si="5"/>
        <v>6025.jpg</v>
      </c>
      <c r="E53" s="207" t="s">
        <v>67</v>
      </c>
      <c r="F53" s="207" t="s">
        <v>65</v>
      </c>
      <c r="G53" s="411">
        <v>5</v>
      </c>
      <c r="H53" s="412">
        <v>8</v>
      </c>
      <c r="I53" s="412">
        <f t="shared" si="9"/>
        <v>16</v>
      </c>
      <c r="J53" s="208">
        <v>3700</v>
      </c>
      <c r="K53" s="226" t="s">
        <v>817</v>
      </c>
      <c r="L53" s="121">
        <v>2500</v>
      </c>
      <c r="M53" s="121">
        <f t="shared" si="7"/>
        <v>18500</v>
      </c>
      <c r="N53" s="122"/>
      <c r="O53" s="122" t="s">
        <v>523</v>
      </c>
      <c r="P53" s="122">
        <v>50002385</v>
      </c>
      <c r="Q53" s="112" t="str">
        <f t="shared" si="8"/>
        <v>나가사끼홍짬뽕 (멀티팩)[6025/5]</v>
      </c>
      <c r="R53" s="152" t="s">
        <v>534</v>
      </c>
      <c r="S53" s="152" t="s">
        <v>534</v>
      </c>
      <c r="T53" s="105"/>
    </row>
    <row r="54" spans="1:20" x14ac:dyDescent="0.3">
      <c r="A54" s="138">
        <v>39</v>
      </c>
      <c r="B54" s="410">
        <v>53</v>
      </c>
      <c r="C54" s="207">
        <v>6028</v>
      </c>
      <c r="D54" s="222" t="str">
        <f t="shared" si="5"/>
        <v>6028.jpg</v>
      </c>
      <c r="E54" s="207" t="s">
        <v>63</v>
      </c>
      <c r="F54" s="207" t="s">
        <v>58</v>
      </c>
      <c r="G54" s="411">
        <v>5</v>
      </c>
      <c r="H54" s="412">
        <v>8</v>
      </c>
      <c r="I54" s="412">
        <f t="shared" si="9"/>
        <v>16</v>
      </c>
      <c r="J54" s="208">
        <v>3700</v>
      </c>
      <c r="K54" s="226" t="s">
        <v>817</v>
      </c>
      <c r="L54" s="121">
        <v>2500</v>
      </c>
      <c r="M54" s="121">
        <f t="shared" si="7"/>
        <v>18500</v>
      </c>
      <c r="N54" s="122"/>
      <c r="O54" s="122" t="s">
        <v>523</v>
      </c>
      <c r="P54" s="122">
        <v>50002385</v>
      </c>
      <c r="Q54" s="112" t="str">
        <f t="shared" si="8"/>
        <v>간짬뽕 (멀티팩)[6028/5]</v>
      </c>
      <c r="R54" s="152" t="s">
        <v>534</v>
      </c>
      <c r="S54" s="152" t="s">
        <v>534</v>
      </c>
      <c r="T54" s="105"/>
    </row>
    <row r="55" spans="1:20" x14ac:dyDescent="0.3">
      <c r="A55" s="138">
        <v>44</v>
      </c>
      <c r="B55" s="410">
        <v>54</v>
      </c>
      <c r="C55" s="207">
        <v>6034</v>
      </c>
      <c r="D55" s="222" t="str">
        <f t="shared" si="5"/>
        <v>6034.jpg</v>
      </c>
      <c r="E55" s="207" t="s">
        <v>69</v>
      </c>
      <c r="F55" s="207" t="s">
        <v>70</v>
      </c>
      <c r="G55" s="411">
        <v>4</v>
      </c>
      <c r="H55" s="412">
        <v>8</v>
      </c>
      <c r="I55" s="412">
        <f t="shared" si="9"/>
        <v>16</v>
      </c>
      <c r="J55" s="208">
        <v>5100</v>
      </c>
      <c r="K55" s="226" t="s">
        <v>817</v>
      </c>
      <c r="L55" s="121">
        <v>2500</v>
      </c>
      <c r="M55" s="121">
        <f t="shared" si="7"/>
        <v>25500</v>
      </c>
      <c r="N55" s="122"/>
      <c r="O55" s="122" t="s">
        <v>523</v>
      </c>
      <c r="P55" s="122">
        <v>50002385</v>
      </c>
      <c r="Q55" s="112" t="str">
        <f t="shared" si="8"/>
        <v>갓짜장 (멀티팩)[6034/4]</v>
      </c>
      <c r="R55" s="152" t="s">
        <v>534</v>
      </c>
      <c r="S55" s="152" t="s">
        <v>534</v>
      </c>
      <c r="T55" s="105"/>
    </row>
    <row r="56" spans="1:20" x14ac:dyDescent="0.3">
      <c r="A56" s="138">
        <v>45</v>
      </c>
      <c r="B56" s="410">
        <v>55</v>
      </c>
      <c r="C56" s="207">
        <v>6035</v>
      </c>
      <c r="D56" s="222" t="str">
        <f t="shared" si="5"/>
        <v>6035.jpg</v>
      </c>
      <c r="E56" s="207" t="s">
        <v>71</v>
      </c>
      <c r="F56" s="207" t="s">
        <v>72</v>
      </c>
      <c r="G56" s="411">
        <v>4</v>
      </c>
      <c r="H56" s="412">
        <v>8</v>
      </c>
      <c r="I56" s="412">
        <f t="shared" si="9"/>
        <v>16</v>
      </c>
      <c r="J56" s="208">
        <v>5100</v>
      </c>
      <c r="K56" s="226" t="s">
        <v>817</v>
      </c>
      <c r="L56" s="121">
        <v>2500</v>
      </c>
      <c r="M56" s="121">
        <f t="shared" si="7"/>
        <v>25500</v>
      </c>
      <c r="N56" s="122"/>
      <c r="O56" s="122" t="s">
        <v>523</v>
      </c>
      <c r="P56" s="122">
        <v>50002385</v>
      </c>
      <c r="Q56" s="112" t="str">
        <f t="shared" si="8"/>
        <v>갓짬뽕 (멀티팩)[6035/4]</v>
      </c>
      <c r="R56" s="152" t="s">
        <v>534</v>
      </c>
      <c r="S56" s="152" t="s">
        <v>534</v>
      </c>
      <c r="T56" s="105"/>
    </row>
    <row r="57" spans="1:20" x14ac:dyDescent="0.3">
      <c r="A57" s="138">
        <v>46</v>
      </c>
      <c r="B57" s="410">
        <v>56</v>
      </c>
      <c r="C57" s="207">
        <v>6038</v>
      </c>
      <c r="D57" s="222" t="str">
        <f t="shared" si="5"/>
        <v>6038.jpg</v>
      </c>
      <c r="E57" s="207" t="s">
        <v>73</v>
      </c>
      <c r="F57" s="207" t="s">
        <v>74</v>
      </c>
      <c r="G57" s="411">
        <v>4</v>
      </c>
      <c r="H57" s="412">
        <v>8</v>
      </c>
      <c r="I57" s="412">
        <f t="shared" si="9"/>
        <v>16</v>
      </c>
      <c r="J57" s="208">
        <v>5100</v>
      </c>
      <c r="K57" s="226" t="s">
        <v>817</v>
      </c>
      <c r="L57" s="121">
        <v>2500</v>
      </c>
      <c r="M57" s="121">
        <f t="shared" si="7"/>
        <v>25500</v>
      </c>
      <c r="N57" s="122"/>
      <c r="O57" s="122" t="s">
        <v>523</v>
      </c>
      <c r="P57" s="122">
        <v>50002385</v>
      </c>
      <c r="Q57" s="112" t="str">
        <f t="shared" si="8"/>
        <v>치즈불닭볶음면 (멀티팩)[6038/4]</v>
      </c>
      <c r="R57" s="152" t="s">
        <v>534</v>
      </c>
      <c r="S57" s="152" t="s">
        <v>534</v>
      </c>
      <c r="T57" s="105"/>
    </row>
    <row r="58" spans="1:20" ht="17.25" thickBot="1" x14ac:dyDescent="0.35">
      <c r="A58" s="173">
        <v>47</v>
      </c>
      <c r="B58" s="413">
        <v>57</v>
      </c>
      <c r="C58" s="414">
        <v>6042</v>
      </c>
      <c r="D58" s="257" t="str">
        <f t="shared" si="5"/>
        <v>6042.jpg</v>
      </c>
      <c r="E58" s="414" t="s">
        <v>75</v>
      </c>
      <c r="F58" s="414" t="s">
        <v>643</v>
      </c>
      <c r="G58" s="415">
        <v>4</v>
      </c>
      <c r="H58" s="416">
        <v>8</v>
      </c>
      <c r="I58" s="416">
        <f t="shared" si="9"/>
        <v>16</v>
      </c>
      <c r="J58" s="417">
        <v>4800</v>
      </c>
      <c r="K58" s="240" t="s">
        <v>817</v>
      </c>
      <c r="L58" s="177">
        <v>2500</v>
      </c>
      <c r="M58" s="177">
        <f t="shared" si="7"/>
        <v>24000</v>
      </c>
      <c r="N58" s="162"/>
      <c r="O58" s="162" t="s">
        <v>523</v>
      </c>
      <c r="P58" s="162">
        <v>50002385</v>
      </c>
      <c r="Q58" s="163" t="str">
        <f t="shared" si="8"/>
        <v>불닭볶음탕면 (멀티팩)[6042/4]</v>
      </c>
      <c r="R58" s="167" t="s">
        <v>534</v>
      </c>
      <c r="S58" s="167" t="s">
        <v>534</v>
      </c>
      <c r="T58" s="179"/>
    </row>
    <row r="59" spans="1:20" x14ac:dyDescent="0.3">
      <c r="A59" s="114">
        <v>56</v>
      </c>
      <c r="B59" s="418">
        <v>58</v>
      </c>
      <c r="C59" s="326">
        <v>7893</v>
      </c>
      <c r="D59" s="419" t="str">
        <f t="shared" si="5"/>
        <v>7893.jpg</v>
      </c>
      <c r="E59" s="326" t="s">
        <v>83</v>
      </c>
      <c r="F59" s="326" t="s">
        <v>644</v>
      </c>
      <c r="G59" s="420">
        <v>5</v>
      </c>
      <c r="H59" s="421">
        <v>8</v>
      </c>
      <c r="I59" s="421">
        <f t="shared" si="9"/>
        <v>16</v>
      </c>
      <c r="J59" s="422">
        <v>3500</v>
      </c>
      <c r="K59" s="423" t="s">
        <v>817</v>
      </c>
      <c r="L59" s="73">
        <v>2500</v>
      </c>
      <c r="M59" s="73">
        <f t="shared" si="7"/>
        <v>17500</v>
      </c>
      <c r="N59" s="27"/>
      <c r="O59" s="27" t="s">
        <v>523</v>
      </c>
      <c r="P59" s="27">
        <v>50002385</v>
      </c>
      <c r="Q59" s="26" t="str">
        <f t="shared" si="8"/>
        <v>꼬꼬면 (멀티팩)[7893/5]</v>
      </c>
      <c r="R59" s="52" t="s">
        <v>535</v>
      </c>
      <c r="S59" s="52" t="s">
        <v>535</v>
      </c>
      <c r="T59" s="41"/>
    </row>
    <row r="60" spans="1:20" x14ac:dyDescent="0.3">
      <c r="A60" s="138">
        <v>53</v>
      </c>
      <c r="B60" s="410">
        <v>59</v>
      </c>
      <c r="C60" s="207">
        <v>7896</v>
      </c>
      <c r="D60" s="222" t="str">
        <f t="shared" si="5"/>
        <v>7896.jpg</v>
      </c>
      <c r="E60" s="207" t="s">
        <v>80</v>
      </c>
      <c r="F60" s="207" t="s">
        <v>644</v>
      </c>
      <c r="G60" s="411">
        <v>5</v>
      </c>
      <c r="H60" s="412">
        <v>8</v>
      </c>
      <c r="I60" s="412">
        <f t="shared" si="9"/>
        <v>16</v>
      </c>
      <c r="J60" s="208">
        <v>2900</v>
      </c>
      <c r="K60" s="226" t="s">
        <v>817</v>
      </c>
      <c r="L60" s="121">
        <v>2500</v>
      </c>
      <c r="M60" s="121">
        <f t="shared" si="7"/>
        <v>14500</v>
      </c>
      <c r="N60" s="122"/>
      <c r="O60" s="122" t="s">
        <v>523</v>
      </c>
      <c r="P60" s="122">
        <v>50002385</v>
      </c>
      <c r="Q60" s="112" t="str">
        <f t="shared" si="8"/>
        <v>남자라면 (멀티팩)[7896/5]</v>
      </c>
      <c r="R60" s="152" t="s">
        <v>535</v>
      </c>
      <c r="S60" s="152" t="s">
        <v>535</v>
      </c>
      <c r="T60" s="105"/>
    </row>
    <row r="61" spans="1:20" x14ac:dyDescent="0.3">
      <c r="A61" s="138">
        <v>48</v>
      </c>
      <c r="B61" s="410">
        <v>60</v>
      </c>
      <c r="C61" s="207">
        <v>7898</v>
      </c>
      <c r="D61" s="222" t="str">
        <f t="shared" si="5"/>
        <v>7898.jpg</v>
      </c>
      <c r="E61" s="207" t="s">
        <v>76</v>
      </c>
      <c r="F61" s="207" t="s">
        <v>644</v>
      </c>
      <c r="G61" s="411">
        <v>5</v>
      </c>
      <c r="H61" s="412">
        <v>8</v>
      </c>
      <c r="I61" s="412">
        <f t="shared" si="9"/>
        <v>16</v>
      </c>
      <c r="J61" s="208">
        <v>3300</v>
      </c>
      <c r="K61" s="226" t="s">
        <v>817</v>
      </c>
      <c r="L61" s="121">
        <v>2500</v>
      </c>
      <c r="M61" s="121">
        <f t="shared" si="7"/>
        <v>16500</v>
      </c>
      <c r="N61" s="122"/>
      <c r="O61" s="122" t="s">
        <v>523</v>
      </c>
      <c r="P61" s="122">
        <v>50002385</v>
      </c>
      <c r="Q61" s="112" t="str">
        <f t="shared" si="8"/>
        <v>팔도비빔면 (멀티팩)[7898/5]</v>
      </c>
      <c r="R61" s="152" t="s">
        <v>535</v>
      </c>
      <c r="S61" s="152" t="s">
        <v>535</v>
      </c>
      <c r="T61" s="105"/>
    </row>
    <row r="62" spans="1:20" x14ac:dyDescent="0.3">
      <c r="A62" s="138">
        <v>50</v>
      </c>
      <c r="B62" s="410">
        <v>61</v>
      </c>
      <c r="C62" s="207">
        <v>7900</v>
      </c>
      <c r="D62" s="222" t="str">
        <f t="shared" si="5"/>
        <v>7900.jpg</v>
      </c>
      <c r="E62" s="207" t="s">
        <v>77</v>
      </c>
      <c r="F62" s="207" t="s">
        <v>644</v>
      </c>
      <c r="G62" s="411">
        <v>5</v>
      </c>
      <c r="H62" s="412">
        <v>8</v>
      </c>
      <c r="I62" s="412">
        <f t="shared" si="9"/>
        <v>16</v>
      </c>
      <c r="J62" s="208">
        <v>3500</v>
      </c>
      <c r="K62" s="226" t="s">
        <v>817</v>
      </c>
      <c r="L62" s="121">
        <v>2500</v>
      </c>
      <c r="M62" s="121">
        <f t="shared" si="7"/>
        <v>17500</v>
      </c>
      <c r="N62" s="122"/>
      <c r="O62" s="122" t="s">
        <v>523</v>
      </c>
      <c r="P62" s="122">
        <v>50002385</v>
      </c>
      <c r="Q62" s="112" t="str">
        <f t="shared" si="8"/>
        <v>쫄비빔면 (멀티팩)[7900/5]</v>
      </c>
      <c r="R62" s="152" t="s">
        <v>535</v>
      </c>
      <c r="S62" s="152" t="s">
        <v>535</v>
      </c>
      <c r="T62" s="105"/>
    </row>
    <row r="63" spans="1:20" x14ac:dyDescent="0.3">
      <c r="A63" s="138">
        <v>54</v>
      </c>
      <c r="B63" s="410">
        <v>62</v>
      </c>
      <c r="C63" s="207">
        <v>7916</v>
      </c>
      <c r="D63" s="222" t="str">
        <f t="shared" si="5"/>
        <v>7916.jpg</v>
      </c>
      <c r="E63" s="207" t="s">
        <v>81</v>
      </c>
      <c r="F63" s="207" t="s">
        <v>644</v>
      </c>
      <c r="G63" s="411">
        <v>5</v>
      </c>
      <c r="H63" s="412">
        <v>8</v>
      </c>
      <c r="I63" s="412">
        <f t="shared" si="9"/>
        <v>16</v>
      </c>
      <c r="J63" s="208">
        <v>3300</v>
      </c>
      <c r="K63" s="226" t="s">
        <v>817</v>
      </c>
      <c r="L63" s="121">
        <v>2500</v>
      </c>
      <c r="M63" s="121">
        <f t="shared" si="7"/>
        <v>16500</v>
      </c>
      <c r="N63" s="122"/>
      <c r="O63" s="122" t="s">
        <v>523</v>
      </c>
      <c r="P63" s="122">
        <v>50002385</v>
      </c>
      <c r="Q63" s="112" t="str">
        <f t="shared" si="8"/>
        <v>일품해물라면 (멀티팩)[7916/5]</v>
      </c>
      <c r="R63" s="152" t="s">
        <v>535</v>
      </c>
      <c r="S63" s="152" t="s">
        <v>535</v>
      </c>
      <c r="T63" s="105"/>
    </row>
    <row r="64" spans="1:20" x14ac:dyDescent="0.3">
      <c r="A64" s="138">
        <v>55</v>
      </c>
      <c r="B64" s="410">
        <v>63</v>
      </c>
      <c r="C64" s="207">
        <v>7917</v>
      </c>
      <c r="D64" s="222" t="str">
        <f t="shared" si="5"/>
        <v>7917.jpg</v>
      </c>
      <c r="E64" s="207" t="s">
        <v>82</v>
      </c>
      <c r="F64" s="207" t="s">
        <v>644</v>
      </c>
      <c r="G64" s="411">
        <v>5</v>
      </c>
      <c r="H64" s="412">
        <v>8</v>
      </c>
      <c r="I64" s="412">
        <f t="shared" si="9"/>
        <v>16</v>
      </c>
      <c r="J64" s="208">
        <v>3500</v>
      </c>
      <c r="K64" s="226" t="s">
        <v>817</v>
      </c>
      <c r="L64" s="121">
        <v>2500</v>
      </c>
      <c r="M64" s="121">
        <f t="shared" si="7"/>
        <v>17500</v>
      </c>
      <c r="N64" s="122"/>
      <c r="O64" s="122" t="s">
        <v>523</v>
      </c>
      <c r="P64" s="122">
        <v>50002385</v>
      </c>
      <c r="Q64" s="112" t="str">
        <f t="shared" si="8"/>
        <v>틈새라면 (멀티팩)[7917/5]</v>
      </c>
      <c r="R64" s="152" t="s">
        <v>535</v>
      </c>
      <c r="S64" s="152" t="s">
        <v>535</v>
      </c>
      <c r="T64" s="105"/>
    </row>
    <row r="65" spans="1:20" x14ac:dyDescent="0.3">
      <c r="A65" s="138">
        <v>51</v>
      </c>
      <c r="B65" s="410">
        <v>64</v>
      </c>
      <c r="C65" s="207">
        <v>7932</v>
      </c>
      <c r="D65" s="222" t="str">
        <f t="shared" si="5"/>
        <v>7932.jpg</v>
      </c>
      <c r="E65" s="207" t="s">
        <v>78</v>
      </c>
      <c r="F65" s="207" t="s">
        <v>645</v>
      </c>
      <c r="G65" s="411">
        <v>4</v>
      </c>
      <c r="H65" s="412">
        <v>8</v>
      </c>
      <c r="I65" s="412">
        <f t="shared" si="9"/>
        <v>16</v>
      </c>
      <c r="J65" s="208">
        <v>5800</v>
      </c>
      <c r="K65" s="226" t="s">
        <v>817</v>
      </c>
      <c r="L65" s="121">
        <v>2500</v>
      </c>
      <c r="M65" s="121">
        <f t="shared" si="7"/>
        <v>29000</v>
      </c>
      <c r="N65" s="122"/>
      <c r="O65" s="122" t="s">
        <v>523</v>
      </c>
      <c r="P65" s="122">
        <v>50002385</v>
      </c>
      <c r="Q65" s="112" t="str">
        <f t="shared" si="8"/>
        <v>팔도짜장 (멀티팩)[7932/4]</v>
      </c>
      <c r="R65" s="152" t="s">
        <v>535</v>
      </c>
      <c r="S65" s="152" t="s">
        <v>535</v>
      </c>
      <c r="T65" s="105"/>
    </row>
    <row r="66" spans="1:20" x14ac:dyDescent="0.3">
      <c r="A66" s="138">
        <v>52</v>
      </c>
      <c r="B66" s="410">
        <v>65</v>
      </c>
      <c r="C66" s="207">
        <v>7933</v>
      </c>
      <c r="D66" s="222" t="str">
        <f t="shared" ref="D66:D69" si="10">CONCATENATE(C66,".jpg")</f>
        <v>7933.jpg</v>
      </c>
      <c r="E66" s="207" t="s">
        <v>79</v>
      </c>
      <c r="F66" s="207" t="s">
        <v>645</v>
      </c>
      <c r="G66" s="411">
        <v>4</v>
      </c>
      <c r="H66" s="412">
        <v>8</v>
      </c>
      <c r="I66" s="412">
        <f t="shared" si="9"/>
        <v>16</v>
      </c>
      <c r="J66" s="208">
        <v>5800</v>
      </c>
      <c r="K66" s="226" t="s">
        <v>817</v>
      </c>
      <c r="L66" s="121">
        <v>2500</v>
      </c>
      <c r="M66" s="121">
        <f t="shared" si="7"/>
        <v>29000</v>
      </c>
      <c r="N66" s="122"/>
      <c r="O66" s="122" t="s">
        <v>523</v>
      </c>
      <c r="P66" s="122">
        <v>50002385</v>
      </c>
      <c r="Q66" s="112" t="str">
        <f t="shared" si="8"/>
        <v>팔도불짬뽕 (멀티팩)[7933/4]</v>
      </c>
      <c r="R66" s="152" t="s">
        <v>535</v>
      </c>
      <c r="S66" s="152" t="s">
        <v>535</v>
      </c>
      <c r="T66" s="105"/>
    </row>
    <row r="67" spans="1:20" x14ac:dyDescent="0.3">
      <c r="A67" s="138">
        <v>57</v>
      </c>
      <c r="B67" s="410">
        <v>66</v>
      </c>
      <c r="C67" s="207">
        <v>7936</v>
      </c>
      <c r="D67" s="222" t="str">
        <f t="shared" si="10"/>
        <v>7936.jpg</v>
      </c>
      <c r="E67" s="207" t="s">
        <v>84</v>
      </c>
      <c r="F67" s="207" t="s">
        <v>645</v>
      </c>
      <c r="G67" s="411">
        <v>4</v>
      </c>
      <c r="H67" s="412">
        <v>8</v>
      </c>
      <c r="I67" s="412">
        <f t="shared" si="9"/>
        <v>16</v>
      </c>
      <c r="J67" s="208">
        <v>5600</v>
      </c>
      <c r="K67" s="226" t="s">
        <v>817</v>
      </c>
      <c r="L67" s="121">
        <v>2500</v>
      </c>
      <c r="M67" s="121">
        <f t="shared" si="7"/>
        <v>28000</v>
      </c>
      <c r="N67" s="122"/>
      <c r="O67" s="122" t="s">
        <v>523</v>
      </c>
      <c r="P67" s="122">
        <v>50002385</v>
      </c>
      <c r="Q67" s="112" t="str">
        <f t="shared" si="8"/>
        <v>탄탄면 (멀티팩)[7936/4]</v>
      </c>
      <c r="R67" s="152" t="s">
        <v>535</v>
      </c>
      <c r="S67" s="152" t="s">
        <v>535</v>
      </c>
      <c r="T67" s="105"/>
    </row>
    <row r="68" spans="1:20" x14ac:dyDescent="0.3">
      <c r="A68" s="138">
        <v>58</v>
      </c>
      <c r="B68" s="410">
        <v>67</v>
      </c>
      <c r="C68" s="207">
        <v>7939</v>
      </c>
      <c r="D68" s="222" t="str">
        <f t="shared" si="10"/>
        <v>7939.jpg</v>
      </c>
      <c r="E68" s="207" t="s">
        <v>834</v>
      </c>
      <c r="F68" s="207" t="s">
        <v>644</v>
      </c>
      <c r="G68" s="411">
        <v>5</v>
      </c>
      <c r="H68" s="412">
        <v>8</v>
      </c>
      <c r="I68" s="412">
        <f t="shared" si="9"/>
        <v>16</v>
      </c>
      <c r="J68" s="208">
        <v>2600</v>
      </c>
      <c r="K68" s="226" t="s">
        <v>817</v>
      </c>
      <c r="L68" s="121">
        <v>2500</v>
      </c>
      <c r="M68" s="121">
        <f t="shared" si="7"/>
        <v>13000</v>
      </c>
      <c r="N68" s="122"/>
      <c r="O68" s="122" t="s">
        <v>523</v>
      </c>
      <c r="P68" s="122">
        <v>50002385</v>
      </c>
      <c r="Q68" s="112" t="str">
        <f t="shared" si="8"/>
        <v>新도시락봉지면 (멀티팩)[7939/5]</v>
      </c>
      <c r="R68" s="152" t="s">
        <v>535</v>
      </c>
      <c r="S68" s="152" t="s">
        <v>535</v>
      </c>
      <c r="T68" s="105"/>
    </row>
    <row r="69" spans="1:20" ht="17.25" thickBot="1" x14ac:dyDescent="0.35">
      <c r="A69" s="107">
        <v>49</v>
      </c>
      <c r="B69" s="424">
        <v>68</v>
      </c>
      <c r="C69" s="238">
        <v>7941</v>
      </c>
      <c r="D69" s="425" t="str">
        <f t="shared" si="10"/>
        <v>7941.jpg</v>
      </c>
      <c r="E69" s="238" t="s">
        <v>835</v>
      </c>
      <c r="F69" s="238" t="s">
        <v>643</v>
      </c>
      <c r="G69" s="426">
        <v>4</v>
      </c>
      <c r="H69" s="427">
        <v>8</v>
      </c>
      <c r="I69" s="427">
        <f t="shared" si="9"/>
        <v>16</v>
      </c>
      <c r="J69" s="239">
        <v>4300</v>
      </c>
      <c r="K69" s="428" t="s">
        <v>817</v>
      </c>
      <c r="L69" s="109">
        <v>2500</v>
      </c>
      <c r="M69" s="109">
        <f t="shared" si="7"/>
        <v>21500</v>
      </c>
      <c r="N69" s="110"/>
      <c r="O69" s="110" t="s">
        <v>523</v>
      </c>
      <c r="P69" s="110">
        <v>50002385</v>
      </c>
      <c r="Q69" s="108" t="str">
        <f t="shared" si="8"/>
        <v>팔도 초계비빔면 (멀티팩)[7941/4]</v>
      </c>
      <c r="R69" s="111" t="s">
        <v>535</v>
      </c>
      <c r="S69" s="111" t="s">
        <v>535</v>
      </c>
      <c r="T69" s="172" t="s">
        <v>799</v>
      </c>
    </row>
    <row r="72" spans="1:20" x14ac:dyDescent="0.3">
      <c r="F72" s="2" t="s">
        <v>646</v>
      </c>
      <c r="L72" s="2"/>
    </row>
    <row r="73" spans="1:20" x14ac:dyDescent="0.3">
      <c r="F73" s="510" t="s">
        <v>647</v>
      </c>
      <c r="G73" s="510"/>
      <c r="H73" s="510"/>
      <c r="I73" s="510"/>
      <c r="J73" s="510"/>
      <c r="K73" s="19" t="s">
        <v>648</v>
      </c>
      <c r="L73" s="2"/>
    </row>
    <row r="74" spans="1:20" x14ac:dyDescent="0.3">
      <c r="F74" s="20" t="s">
        <v>649</v>
      </c>
      <c r="G74" s="20"/>
      <c r="H74" s="20" t="s">
        <v>96</v>
      </c>
      <c r="I74" s="22"/>
      <c r="J74" s="20"/>
      <c r="L74" s="2"/>
    </row>
    <row r="75" spans="1:20" x14ac:dyDescent="0.3">
      <c r="F75" s="20">
        <f>16*G75</f>
        <v>16</v>
      </c>
      <c r="G75" s="6">
        <v>1</v>
      </c>
      <c r="H75" s="20">
        <f>2500*J75</f>
        <v>2500</v>
      </c>
      <c r="I75" s="22"/>
      <c r="J75" s="6">
        <v>1</v>
      </c>
      <c r="L75" s="2"/>
    </row>
    <row r="76" spans="1:20" x14ac:dyDescent="0.3">
      <c r="F76" s="20">
        <f t="shared" ref="F76:F80" si="11">16*G76</f>
        <v>32</v>
      </c>
      <c r="G76" s="6">
        <v>2</v>
      </c>
      <c r="H76" s="20">
        <f t="shared" ref="H76:H80" si="12">2500*J76</f>
        <v>5000</v>
      </c>
      <c r="I76" s="22"/>
      <c r="J76" s="6">
        <v>2</v>
      </c>
      <c r="L76" s="2"/>
    </row>
    <row r="77" spans="1:20" x14ac:dyDescent="0.3">
      <c r="F77" s="20">
        <f t="shared" si="11"/>
        <v>48</v>
      </c>
      <c r="G77" s="6">
        <v>3</v>
      </c>
      <c r="H77" s="20">
        <f t="shared" si="12"/>
        <v>7500</v>
      </c>
      <c r="I77" s="22"/>
      <c r="J77" s="6">
        <v>3</v>
      </c>
      <c r="L77" s="2"/>
    </row>
    <row r="78" spans="1:20" x14ac:dyDescent="0.3">
      <c r="F78" s="20">
        <f t="shared" si="11"/>
        <v>64</v>
      </c>
      <c r="G78" s="6">
        <v>4</v>
      </c>
      <c r="H78" s="20">
        <f t="shared" si="12"/>
        <v>10000</v>
      </c>
      <c r="I78" s="22"/>
      <c r="J78" s="6">
        <v>4</v>
      </c>
      <c r="L78" s="2"/>
    </row>
    <row r="79" spans="1:20" x14ac:dyDescent="0.3">
      <c r="F79" s="20">
        <f t="shared" si="11"/>
        <v>80</v>
      </c>
      <c r="G79" s="6">
        <v>5</v>
      </c>
      <c r="H79" s="20">
        <f t="shared" si="12"/>
        <v>12500</v>
      </c>
      <c r="I79" s="22"/>
      <c r="J79" s="6">
        <v>5</v>
      </c>
      <c r="L79" s="2"/>
    </row>
    <row r="80" spans="1:20" x14ac:dyDescent="0.3">
      <c r="F80" s="20">
        <f t="shared" si="11"/>
        <v>96</v>
      </c>
      <c r="G80" s="6">
        <v>6</v>
      </c>
      <c r="H80" s="20">
        <f t="shared" si="12"/>
        <v>15000</v>
      </c>
      <c r="I80" s="22"/>
      <c r="J80" s="6">
        <v>6</v>
      </c>
      <c r="L80" s="2"/>
    </row>
    <row r="81" spans="6:12" x14ac:dyDescent="0.3">
      <c r="L81" s="2"/>
    </row>
    <row r="82" spans="6:12" x14ac:dyDescent="0.3">
      <c r="F82" s="2" t="s">
        <v>650</v>
      </c>
      <c r="L82" s="2"/>
    </row>
    <row r="83" spans="6:12" x14ac:dyDescent="0.3">
      <c r="F83" s="2" t="s">
        <v>651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4" activePane="bottomLeft" state="frozen"/>
      <selection pane="bottomLeft" activeCell="I16" sqref="I16"/>
    </sheetView>
  </sheetViews>
  <sheetFormatPr defaultRowHeight="16.5" x14ac:dyDescent="0.3"/>
  <cols>
    <col min="1" max="1" width="5.75" style="13" hidden="1" customWidth="1"/>
    <col min="2" max="2" width="5.75" style="13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8" customFormat="1" ht="33" x14ac:dyDescent="0.3">
      <c r="A1" s="114" t="s">
        <v>599</v>
      </c>
      <c r="B1" s="114" t="s">
        <v>599</v>
      </c>
      <c r="C1" s="12" t="s">
        <v>633</v>
      </c>
      <c r="D1" s="86" t="s">
        <v>813</v>
      </c>
      <c r="E1" s="10" t="s">
        <v>94</v>
      </c>
      <c r="F1" s="10" t="s">
        <v>95</v>
      </c>
      <c r="G1" s="15" t="s">
        <v>539</v>
      </c>
      <c r="H1" s="33" t="s">
        <v>798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854</v>
      </c>
    </row>
    <row r="2" spans="1:20" s="248" customFormat="1" x14ac:dyDescent="0.3">
      <c r="A2" s="436">
        <v>37</v>
      </c>
      <c r="B2" s="431">
        <v>1</v>
      </c>
      <c r="C2" s="119">
        <v>2474</v>
      </c>
      <c r="D2" s="151" t="str">
        <f t="shared" ref="D2:D33" si="0">CONCATENATE(C2,".jpg")</f>
        <v>2474.jpg</v>
      </c>
      <c r="E2" s="119" t="s">
        <v>546</v>
      </c>
      <c r="F2" s="151" t="s">
        <v>150</v>
      </c>
      <c r="G2" s="151">
        <v>1</v>
      </c>
      <c r="H2" s="151">
        <v>16</v>
      </c>
      <c r="I2" s="151">
        <f>H2*2</f>
        <v>32</v>
      </c>
      <c r="J2" s="154">
        <v>1150</v>
      </c>
      <c r="K2" s="368" t="s">
        <v>817</v>
      </c>
      <c r="L2" s="154">
        <v>2500</v>
      </c>
      <c r="M2" s="119"/>
      <c r="N2" s="119"/>
      <c r="O2" s="119" t="s">
        <v>532</v>
      </c>
      <c r="P2" s="119">
        <v>50002386</v>
      </c>
      <c r="Q2" s="151" t="str">
        <f t="shared" ref="Q2:Q33" si="1">CONCATENATE(E2,"[",C2,"/",G2,"]")</f>
        <v>콩나물뚝배기[2474/1]</v>
      </c>
      <c r="R2" s="226" t="s">
        <v>540</v>
      </c>
      <c r="S2" s="226" t="s">
        <v>537</v>
      </c>
      <c r="T2" s="342"/>
    </row>
    <row r="3" spans="1:20" x14ac:dyDescent="0.3">
      <c r="A3" s="138">
        <v>34</v>
      </c>
      <c r="B3" s="431">
        <v>2</v>
      </c>
      <c r="C3" s="119">
        <v>2476</v>
      </c>
      <c r="D3" s="151" t="str">
        <f t="shared" si="0"/>
        <v>2476.jpg</v>
      </c>
      <c r="E3" s="119" t="s">
        <v>544</v>
      </c>
      <c r="F3" s="151" t="s">
        <v>147</v>
      </c>
      <c r="G3" s="151">
        <v>1</v>
      </c>
      <c r="H3" s="151">
        <v>16</v>
      </c>
      <c r="I3" s="151">
        <f>H3*2</f>
        <v>32</v>
      </c>
      <c r="J3" s="154">
        <v>1200</v>
      </c>
      <c r="K3" s="368" t="s">
        <v>817</v>
      </c>
      <c r="L3" s="154">
        <v>2500</v>
      </c>
      <c r="M3" s="119"/>
      <c r="N3" s="119"/>
      <c r="O3" s="119" t="s">
        <v>532</v>
      </c>
      <c r="P3" s="119">
        <v>50002386</v>
      </c>
      <c r="Q3" s="151" t="str">
        <f t="shared" si="1"/>
        <v>보글보글부대찌개큰사발[2476/1]</v>
      </c>
      <c r="R3" s="226" t="s">
        <v>540</v>
      </c>
      <c r="S3" s="226" t="s">
        <v>537</v>
      </c>
      <c r="T3" s="342"/>
    </row>
    <row r="4" spans="1:20" x14ac:dyDescent="0.3">
      <c r="A4" s="138">
        <v>27</v>
      </c>
      <c r="B4" s="431">
        <v>3</v>
      </c>
      <c r="C4" s="119">
        <v>2499</v>
      </c>
      <c r="D4" s="151" t="str">
        <f t="shared" si="0"/>
        <v>2499.jpg</v>
      </c>
      <c r="E4" s="119" t="s">
        <v>141</v>
      </c>
      <c r="F4" s="151" t="s">
        <v>142</v>
      </c>
      <c r="G4" s="151">
        <v>1</v>
      </c>
      <c r="H4" s="151">
        <v>16</v>
      </c>
      <c r="I4" s="151">
        <f>H4*2</f>
        <v>32</v>
      </c>
      <c r="J4" s="154">
        <v>1130</v>
      </c>
      <c r="K4" s="368" t="s">
        <v>817</v>
      </c>
      <c r="L4" s="154">
        <v>2500</v>
      </c>
      <c r="M4" s="119"/>
      <c r="N4" s="119"/>
      <c r="O4" s="119" t="s">
        <v>532</v>
      </c>
      <c r="P4" s="119">
        <v>50002386</v>
      </c>
      <c r="Q4" s="151" t="str">
        <f t="shared" si="1"/>
        <v>짜왕큰사발[2499/1]</v>
      </c>
      <c r="R4" s="226" t="s">
        <v>540</v>
      </c>
      <c r="S4" s="226" t="s">
        <v>537</v>
      </c>
      <c r="T4" s="342"/>
    </row>
    <row r="5" spans="1:20" x14ac:dyDescent="0.3">
      <c r="A5" s="138">
        <v>28</v>
      </c>
      <c r="B5" s="431">
        <v>4</v>
      </c>
      <c r="C5" s="119">
        <v>2500</v>
      </c>
      <c r="D5" s="151" t="str">
        <f t="shared" si="0"/>
        <v>2500.jpg</v>
      </c>
      <c r="E5" s="119" t="s">
        <v>541</v>
      </c>
      <c r="F5" s="151" t="s">
        <v>142</v>
      </c>
      <c r="G5" s="151">
        <v>1</v>
      </c>
      <c r="H5" s="151">
        <v>16</v>
      </c>
      <c r="I5" s="151">
        <f>H5*2</f>
        <v>32</v>
      </c>
      <c r="J5" s="154">
        <v>1130</v>
      </c>
      <c r="K5" s="368" t="s">
        <v>817</v>
      </c>
      <c r="L5" s="154">
        <v>2500</v>
      </c>
      <c r="M5" s="119"/>
      <c r="N5" s="119"/>
      <c r="O5" s="119" t="s">
        <v>532</v>
      </c>
      <c r="P5" s="119">
        <v>50002386</v>
      </c>
      <c r="Q5" s="151" t="str">
        <f t="shared" si="1"/>
        <v>맛짬뽕큰사발[2500/1]</v>
      </c>
      <c r="R5" s="226" t="s">
        <v>540</v>
      </c>
      <c r="S5" s="226" t="s">
        <v>537</v>
      </c>
      <c r="T5" s="342"/>
    </row>
    <row r="6" spans="1:20" x14ac:dyDescent="0.3">
      <c r="A6" s="138">
        <v>3</v>
      </c>
      <c r="B6" s="431">
        <v>5</v>
      </c>
      <c r="C6" s="119">
        <v>2503</v>
      </c>
      <c r="D6" s="151" t="str">
        <f t="shared" si="0"/>
        <v>2503.jpg</v>
      </c>
      <c r="E6" s="119" t="s">
        <v>101</v>
      </c>
      <c r="F6" s="151" t="s">
        <v>102</v>
      </c>
      <c r="G6" s="151">
        <v>1</v>
      </c>
      <c r="H6" s="151">
        <v>24</v>
      </c>
      <c r="I6" s="151">
        <f>H6*2</f>
        <v>48</v>
      </c>
      <c r="J6" s="154">
        <v>660</v>
      </c>
      <c r="K6" s="368" t="s">
        <v>817</v>
      </c>
      <c r="L6" s="154">
        <v>2500</v>
      </c>
      <c r="M6" s="119"/>
      <c r="N6" s="119"/>
      <c r="O6" s="119" t="s">
        <v>532</v>
      </c>
      <c r="P6" s="119">
        <v>50002386</v>
      </c>
      <c r="Q6" s="151" t="str">
        <f t="shared" si="1"/>
        <v>김치사발면[2503/1]</v>
      </c>
      <c r="R6" s="226" t="s">
        <v>537</v>
      </c>
      <c r="S6" s="226" t="s">
        <v>537</v>
      </c>
      <c r="T6" s="342"/>
    </row>
    <row r="7" spans="1:20" x14ac:dyDescent="0.3">
      <c r="A7" s="138">
        <v>6</v>
      </c>
      <c r="B7" s="431">
        <v>6</v>
      </c>
      <c r="C7" s="119">
        <v>2504</v>
      </c>
      <c r="D7" s="151" t="str">
        <f t="shared" si="0"/>
        <v>2504.jpg</v>
      </c>
      <c r="E7" s="119" t="s">
        <v>106</v>
      </c>
      <c r="F7" s="151" t="s">
        <v>104</v>
      </c>
      <c r="G7" s="151">
        <v>6</v>
      </c>
      <c r="H7" s="151">
        <v>1</v>
      </c>
      <c r="I7" s="151">
        <v>6</v>
      </c>
      <c r="J7" s="154">
        <f>660*6</f>
        <v>3960</v>
      </c>
      <c r="K7" s="368" t="s">
        <v>817</v>
      </c>
      <c r="L7" s="154">
        <v>2500</v>
      </c>
      <c r="M7" s="119"/>
      <c r="N7" s="119"/>
      <c r="O7" s="119" t="s">
        <v>532</v>
      </c>
      <c r="P7" s="119">
        <v>50002386</v>
      </c>
      <c r="Q7" s="151" t="str">
        <f t="shared" si="1"/>
        <v>육개장사발면(6입)[2504/6]</v>
      </c>
      <c r="R7" s="226" t="s">
        <v>540</v>
      </c>
      <c r="S7" s="226" t="s">
        <v>537</v>
      </c>
      <c r="T7" s="342" t="s">
        <v>852</v>
      </c>
    </row>
    <row r="8" spans="1:20" x14ac:dyDescent="0.3">
      <c r="A8" s="138">
        <v>7</v>
      </c>
      <c r="B8" s="431">
        <v>7</v>
      </c>
      <c r="C8" s="119">
        <v>2506</v>
      </c>
      <c r="D8" s="151" t="str">
        <f t="shared" si="0"/>
        <v>2506.jpg</v>
      </c>
      <c r="E8" s="119" t="s">
        <v>107</v>
      </c>
      <c r="F8" s="151" t="s">
        <v>108</v>
      </c>
      <c r="G8" s="151">
        <v>1</v>
      </c>
      <c r="H8" s="151">
        <v>30</v>
      </c>
      <c r="I8" s="151">
        <f>H8*2</f>
        <v>60</v>
      </c>
      <c r="J8" s="154">
        <v>700</v>
      </c>
      <c r="K8" s="368" t="s">
        <v>817</v>
      </c>
      <c r="L8" s="154">
        <v>2500</v>
      </c>
      <c r="M8" s="119"/>
      <c r="N8" s="119"/>
      <c r="O8" s="119" t="s">
        <v>532</v>
      </c>
      <c r="P8" s="119">
        <v>50002386</v>
      </c>
      <c r="Q8" s="151" t="str">
        <f t="shared" si="1"/>
        <v>사리곰탕컵[2506/1]</v>
      </c>
      <c r="R8" s="226" t="s">
        <v>540</v>
      </c>
      <c r="S8" s="226" t="s">
        <v>537</v>
      </c>
      <c r="T8" s="342"/>
    </row>
    <row r="9" spans="1:20" x14ac:dyDescent="0.3">
      <c r="A9" s="138">
        <v>5</v>
      </c>
      <c r="B9" s="431">
        <v>8</v>
      </c>
      <c r="C9" s="119">
        <v>2646</v>
      </c>
      <c r="D9" s="151" t="str">
        <f t="shared" si="0"/>
        <v>2646.jpg</v>
      </c>
      <c r="E9" s="119" t="s">
        <v>105</v>
      </c>
      <c r="F9" s="151" t="s">
        <v>102</v>
      </c>
      <c r="G9" s="151">
        <v>1</v>
      </c>
      <c r="H9" s="151">
        <v>24</v>
      </c>
      <c r="I9" s="151">
        <f>H9*2</f>
        <v>48</v>
      </c>
      <c r="J9" s="154">
        <v>660</v>
      </c>
      <c r="K9" s="368" t="s">
        <v>817</v>
      </c>
      <c r="L9" s="154">
        <v>2500</v>
      </c>
      <c r="M9" s="119"/>
      <c r="N9" s="119"/>
      <c r="O9" s="119" t="s">
        <v>532</v>
      </c>
      <c r="P9" s="119">
        <v>50002386</v>
      </c>
      <c r="Q9" s="151" t="str">
        <f t="shared" si="1"/>
        <v>육개장사발면[2646/1]</v>
      </c>
      <c r="R9" s="226" t="s">
        <v>537</v>
      </c>
      <c r="S9" s="226" t="s">
        <v>537</v>
      </c>
      <c r="T9" s="342"/>
    </row>
    <row r="10" spans="1:20" x14ac:dyDescent="0.3">
      <c r="A10" s="138">
        <v>9</v>
      </c>
      <c r="B10" s="431">
        <v>9</v>
      </c>
      <c r="C10" s="119">
        <v>2648</v>
      </c>
      <c r="D10" s="151" t="str">
        <f t="shared" si="0"/>
        <v>2648.jpg</v>
      </c>
      <c r="E10" s="119" t="s">
        <v>111</v>
      </c>
      <c r="F10" s="151" t="s">
        <v>112</v>
      </c>
      <c r="G10" s="151">
        <v>6</v>
      </c>
      <c r="H10" s="151">
        <v>1</v>
      </c>
      <c r="I10" s="151">
        <v>6</v>
      </c>
      <c r="J10" s="154">
        <f>700*6</f>
        <v>4200</v>
      </c>
      <c r="K10" s="368" t="s">
        <v>817</v>
      </c>
      <c r="L10" s="154">
        <v>2500</v>
      </c>
      <c r="M10" s="119"/>
      <c r="N10" s="119"/>
      <c r="O10" s="119" t="s">
        <v>532</v>
      </c>
      <c r="P10" s="119">
        <v>50002386</v>
      </c>
      <c r="Q10" s="151" t="str">
        <f t="shared" si="1"/>
        <v>신라면컵(6입)[2648/6]</v>
      </c>
      <c r="R10" s="226" t="s">
        <v>540</v>
      </c>
      <c r="S10" s="226" t="s">
        <v>537</v>
      </c>
      <c r="T10" s="342" t="s">
        <v>853</v>
      </c>
    </row>
    <row r="11" spans="1:20" x14ac:dyDescent="0.3">
      <c r="A11" s="138">
        <v>1</v>
      </c>
      <c r="B11" s="431">
        <v>10</v>
      </c>
      <c r="C11" s="119">
        <v>3451</v>
      </c>
      <c r="D11" s="151" t="str">
        <f t="shared" si="0"/>
        <v>3451.jpg</v>
      </c>
      <c r="E11" s="119" t="s">
        <v>97</v>
      </c>
      <c r="F11" s="151" t="s">
        <v>98</v>
      </c>
      <c r="G11" s="151">
        <v>1</v>
      </c>
      <c r="H11" s="151">
        <v>30</v>
      </c>
      <c r="I11" s="151">
        <v>60</v>
      </c>
      <c r="J11" s="154">
        <v>700</v>
      </c>
      <c r="K11" s="368" t="s">
        <v>817</v>
      </c>
      <c r="L11" s="154">
        <v>2500</v>
      </c>
      <c r="M11" s="119"/>
      <c r="N11" s="119"/>
      <c r="O11" s="119" t="s">
        <v>532</v>
      </c>
      <c r="P11" s="119">
        <v>50002386</v>
      </c>
      <c r="Q11" s="151" t="str">
        <f t="shared" si="1"/>
        <v>짜파게티범벅[3451/1]</v>
      </c>
      <c r="R11" s="226" t="s">
        <v>537</v>
      </c>
      <c r="S11" s="226" t="s">
        <v>537</v>
      </c>
      <c r="T11" s="320"/>
    </row>
    <row r="12" spans="1:20" x14ac:dyDescent="0.3">
      <c r="A12" s="138">
        <v>2</v>
      </c>
      <c r="B12" s="431">
        <v>11</v>
      </c>
      <c r="C12" s="119">
        <v>3452</v>
      </c>
      <c r="D12" s="151" t="str">
        <f t="shared" si="0"/>
        <v>3452.jpg</v>
      </c>
      <c r="E12" s="119" t="s">
        <v>99</v>
      </c>
      <c r="F12" s="151" t="s">
        <v>100</v>
      </c>
      <c r="G12" s="151">
        <v>6</v>
      </c>
      <c r="H12" s="151">
        <v>1</v>
      </c>
      <c r="I12" s="151">
        <v>6</v>
      </c>
      <c r="J12" s="154">
        <f>700*6</f>
        <v>4200</v>
      </c>
      <c r="K12" s="368" t="s">
        <v>817</v>
      </c>
      <c r="L12" s="154">
        <v>2500</v>
      </c>
      <c r="M12" s="119"/>
      <c r="N12" s="119"/>
      <c r="O12" s="119" t="s">
        <v>532</v>
      </c>
      <c r="P12" s="119">
        <v>50002386</v>
      </c>
      <c r="Q12" s="151" t="str">
        <f t="shared" si="1"/>
        <v>짜파게티범벅(6입)[3452/6]</v>
      </c>
      <c r="R12" s="226" t="s">
        <v>537</v>
      </c>
      <c r="S12" s="226" t="s">
        <v>537</v>
      </c>
      <c r="T12" s="342" t="s">
        <v>852</v>
      </c>
    </row>
    <row r="13" spans="1:20" x14ac:dyDescent="0.3">
      <c r="A13" s="138">
        <v>8</v>
      </c>
      <c r="B13" s="431">
        <v>12</v>
      </c>
      <c r="C13" s="119">
        <v>3458</v>
      </c>
      <c r="D13" s="151" t="str">
        <f t="shared" si="0"/>
        <v>3458.jpg</v>
      </c>
      <c r="E13" s="119" t="s">
        <v>109</v>
      </c>
      <c r="F13" s="151" t="s">
        <v>110</v>
      </c>
      <c r="G13" s="151">
        <v>1</v>
      </c>
      <c r="H13" s="151">
        <v>30</v>
      </c>
      <c r="I13" s="151">
        <f>H13*2</f>
        <v>60</v>
      </c>
      <c r="J13" s="154">
        <v>700</v>
      </c>
      <c r="K13" s="368" t="s">
        <v>817</v>
      </c>
      <c r="L13" s="154">
        <v>2500</v>
      </c>
      <c r="M13" s="119"/>
      <c r="N13" s="119"/>
      <c r="O13" s="119" t="s">
        <v>532</v>
      </c>
      <c r="P13" s="119">
        <v>50002386</v>
      </c>
      <c r="Q13" s="151" t="str">
        <f t="shared" si="1"/>
        <v>신라면컵[3458/1]</v>
      </c>
      <c r="R13" s="226" t="s">
        <v>540</v>
      </c>
      <c r="S13" s="226" t="s">
        <v>537</v>
      </c>
      <c r="T13" s="342"/>
    </row>
    <row r="14" spans="1:20" x14ac:dyDescent="0.3">
      <c r="A14" s="138">
        <v>10</v>
      </c>
      <c r="B14" s="431">
        <v>13</v>
      </c>
      <c r="C14" s="119">
        <v>3459</v>
      </c>
      <c r="D14" s="151" t="str">
        <f t="shared" si="0"/>
        <v>3459.jpg</v>
      </c>
      <c r="E14" s="119" t="s">
        <v>113</v>
      </c>
      <c r="F14" s="151" t="s">
        <v>114</v>
      </c>
      <c r="G14" s="151">
        <v>1</v>
      </c>
      <c r="H14" s="151">
        <v>30</v>
      </c>
      <c r="I14" s="151">
        <f>H14*2</f>
        <v>60</v>
      </c>
      <c r="J14" s="154">
        <v>700</v>
      </c>
      <c r="K14" s="368" t="s">
        <v>817</v>
      </c>
      <c r="L14" s="154">
        <v>2500</v>
      </c>
      <c r="M14" s="119"/>
      <c r="N14" s="119"/>
      <c r="O14" s="119" t="s">
        <v>532</v>
      </c>
      <c r="P14" s="119">
        <v>50002386</v>
      </c>
      <c r="Q14" s="151" t="str">
        <f t="shared" si="1"/>
        <v>오징어짬뽕컵[3459/1]</v>
      </c>
      <c r="R14" s="226" t="s">
        <v>540</v>
      </c>
      <c r="S14" s="226" t="s">
        <v>537</v>
      </c>
      <c r="T14" s="342"/>
    </row>
    <row r="15" spans="1:20" x14ac:dyDescent="0.3">
      <c r="A15" s="138">
        <v>11</v>
      </c>
      <c r="B15" s="431">
        <v>14</v>
      </c>
      <c r="C15" s="119">
        <v>3460</v>
      </c>
      <c r="D15" s="151" t="str">
        <f t="shared" si="0"/>
        <v>3460.jpg</v>
      </c>
      <c r="E15" s="119" t="s">
        <v>115</v>
      </c>
      <c r="F15" s="151" t="s">
        <v>116</v>
      </c>
      <c r="G15" s="151">
        <v>6</v>
      </c>
      <c r="H15" s="151">
        <v>1</v>
      </c>
      <c r="I15" s="151">
        <v>6</v>
      </c>
      <c r="J15" s="154">
        <f>700*6</f>
        <v>4200</v>
      </c>
      <c r="K15" s="368" t="s">
        <v>817</v>
      </c>
      <c r="L15" s="154">
        <v>2500</v>
      </c>
      <c r="M15" s="119"/>
      <c r="N15" s="119"/>
      <c r="O15" s="119" t="s">
        <v>532</v>
      </c>
      <c r="P15" s="119">
        <v>50002386</v>
      </c>
      <c r="Q15" s="151" t="str">
        <f t="shared" si="1"/>
        <v>오징어짬뽕컵(6입)[3460/6]</v>
      </c>
      <c r="R15" s="226" t="s">
        <v>540</v>
      </c>
      <c r="S15" s="226" t="s">
        <v>537</v>
      </c>
      <c r="T15" s="342" t="s">
        <v>852</v>
      </c>
    </row>
    <row r="16" spans="1:20" x14ac:dyDescent="0.3">
      <c r="A16" s="138">
        <v>12</v>
      </c>
      <c r="B16" s="431">
        <v>15</v>
      </c>
      <c r="C16" s="119">
        <v>3461</v>
      </c>
      <c r="D16" s="151" t="str">
        <f t="shared" si="0"/>
        <v>3461.jpg</v>
      </c>
      <c r="E16" s="119" t="s">
        <v>117</v>
      </c>
      <c r="F16" s="151" t="s">
        <v>114</v>
      </c>
      <c r="G16" s="151">
        <v>1</v>
      </c>
      <c r="H16" s="151">
        <v>30</v>
      </c>
      <c r="I16" s="151">
        <f>H16*2</f>
        <v>60</v>
      </c>
      <c r="J16" s="154">
        <v>700</v>
      </c>
      <c r="K16" s="368" t="s">
        <v>817</v>
      </c>
      <c r="L16" s="154">
        <v>2500</v>
      </c>
      <c r="M16" s="119"/>
      <c r="N16" s="119"/>
      <c r="O16" s="119" t="s">
        <v>532</v>
      </c>
      <c r="P16" s="119">
        <v>50002386</v>
      </c>
      <c r="Q16" s="151" t="str">
        <f t="shared" si="1"/>
        <v>새우탕컵[3461/1]</v>
      </c>
      <c r="R16" s="226" t="s">
        <v>540</v>
      </c>
      <c r="S16" s="226" t="s">
        <v>537</v>
      </c>
      <c r="T16" s="342"/>
    </row>
    <row r="17" spans="1:20" x14ac:dyDescent="0.3">
      <c r="A17" s="138">
        <v>13</v>
      </c>
      <c r="B17" s="431">
        <v>16</v>
      </c>
      <c r="C17" s="119">
        <v>3462</v>
      </c>
      <c r="D17" s="151" t="str">
        <f t="shared" si="0"/>
        <v>3462.jpg</v>
      </c>
      <c r="E17" s="119" t="s">
        <v>118</v>
      </c>
      <c r="F17" s="151" t="s">
        <v>116</v>
      </c>
      <c r="G17" s="151">
        <v>6</v>
      </c>
      <c r="H17" s="151">
        <v>1</v>
      </c>
      <c r="I17" s="151">
        <v>6</v>
      </c>
      <c r="J17" s="154">
        <f>700*6</f>
        <v>4200</v>
      </c>
      <c r="K17" s="368" t="s">
        <v>817</v>
      </c>
      <c r="L17" s="154">
        <v>2500</v>
      </c>
      <c r="M17" s="119"/>
      <c r="N17" s="119"/>
      <c r="O17" s="119" t="s">
        <v>532</v>
      </c>
      <c r="P17" s="119">
        <v>50002386</v>
      </c>
      <c r="Q17" s="151" t="str">
        <f t="shared" si="1"/>
        <v>새우탕컵(6입)[3462/6]</v>
      </c>
      <c r="R17" s="226" t="s">
        <v>540</v>
      </c>
      <c r="S17" s="226" t="s">
        <v>537</v>
      </c>
      <c r="T17" s="342" t="s">
        <v>852</v>
      </c>
    </row>
    <row r="18" spans="1:20" x14ac:dyDescent="0.3">
      <c r="A18" s="138">
        <v>14</v>
      </c>
      <c r="B18" s="431">
        <v>17</v>
      </c>
      <c r="C18" s="119">
        <v>3463</v>
      </c>
      <c r="D18" s="151" t="str">
        <f t="shared" si="0"/>
        <v>3463.jpg</v>
      </c>
      <c r="E18" s="119" t="s">
        <v>119</v>
      </c>
      <c r="F18" s="151" t="s">
        <v>120</v>
      </c>
      <c r="G18" s="151">
        <v>1</v>
      </c>
      <c r="H18" s="151">
        <v>30</v>
      </c>
      <c r="I18" s="151">
        <f>H18*2</f>
        <v>60</v>
      </c>
      <c r="J18" s="154">
        <v>700</v>
      </c>
      <c r="K18" s="368" t="s">
        <v>817</v>
      </c>
      <c r="L18" s="154">
        <v>2500</v>
      </c>
      <c r="M18" s="119"/>
      <c r="N18" s="119"/>
      <c r="O18" s="119" t="s">
        <v>532</v>
      </c>
      <c r="P18" s="119">
        <v>50002386</v>
      </c>
      <c r="Q18" s="151" t="str">
        <f t="shared" si="1"/>
        <v>튀김우동컵[3463/1]</v>
      </c>
      <c r="R18" s="226" t="s">
        <v>540</v>
      </c>
      <c r="S18" s="226" t="s">
        <v>537</v>
      </c>
      <c r="T18" s="342"/>
    </row>
    <row r="19" spans="1:20" x14ac:dyDescent="0.3">
      <c r="A19" s="138">
        <v>16</v>
      </c>
      <c r="B19" s="431">
        <v>18</v>
      </c>
      <c r="C19" s="119">
        <v>3464</v>
      </c>
      <c r="D19" s="151" t="str">
        <f t="shared" si="0"/>
        <v>3464.jpg</v>
      </c>
      <c r="E19" s="119" t="s">
        <v>123</v>
      </c>
      <c r="F19" s="151" t="s">
        <v>120</v>
      </c>
      <c r="G19" s="151">
        <v>1</v>
      </c>
      <c r="H19" s="151">
        <v>30</v>
      </c>
      <c r="I19" s="151">
        <f>H19*2</f>
        <v>60</v>
      </c>
      <c r="J19" s="154">
        <v>730</v>
      </c>
      <c r="K19" s="368" t="s">
        <v>817</v>
      </c>
      <c r="L19" s="154">
        <v>2500</v>
      </c>
      <c r="M19" s="119"/>
      <c r="N19" s="119"/>
      <c r="O19" s="119" t="s">
        <v>532</v>
      </c>
      <c r="P19" s="119">
        <v>50002386</v>
      </c>
      <c r="Q19" s="151" t="str">
        <f t="shared" si="1"/>
        <v>너구리컵[3464/1]</v>
      </c>
      <c r="R19" s="226" t="s">
        <v>540</v>
      </c>
      <c r="S19" s="226" t="s">
        <v>537</v>
      </c>
      <c r="T19" s="342"/>
    </row>
    <row r="20" spans="1:20" x14ac:dyDescent="0.3">
      <c r="A20" s="138">
        <v>17</v>
      </c>
      <c r="B20" s="431">
        <v>19</v>
      </c>
      <c r="C20" s="119">
        <v>3465</v>
      </c>
      <c r="D20" s="151" t="str">
        <f t="shared" si="0"/>
        <v>3465.jpg</v>
      </c>
      <c r="E20" s="119" t="s">
        <v>124</v>
      </c>
      <c r="F20" s="151" t="s">
        <v>122</v>
      </c>
      <c r="G20" s="151">
        <v>6</v>
      </c>
      <c r="H20" s="151">
        <v>1</v>
      </c>
      <c r="I20" s="151">
        <v>6</v>
      </c>
      <c r="J20" s="154">
        <f>730*6</f>
        <v>4380</v>
      </c>
      <c r="K20" s="368" t="s">
        <v>817</v>
      </c>
      <c r="L20" s="154">
        <v>2500</v>
      </c>
      <c r="M20" s="119"/>
      <c r="N20" s="119"/>
      <c r="O20" s="119" t="s">
        <v>532</v>
      </c>
      <c r="P20" s="119">
        <v>50002386</v>
      </c>
      <c r="Q20" s="151" t="str">
        <f t="shared" si="1"/>
        <v>너구리컵(6입)[3465/6]</v>
      </c>
      <c r="R20" s="226" t="s">
        <v>540</v>
      </c>
      <c r="S20" s="226" t="s">
        <v>537</v>
      </c>
      <c r="T20" s="342" t="s">
        <v>852</v>
      </c>
    </row>
    <row r="21" spans="1:20" x14ac:dyDescent="0.3">
      <c r="A21" s="138">
        <v>18</v>
      </c>
      <c r="B21" s="431">
        <v>20</v>
      </c>
      <c r="C21" s="119">
        <v>3466</v>
      </c>
      <c r="D21" s="151" t="str">
        <f t="shared" si="0"/>
        <v>3466.jpg</v>
      </c>
      <c r="E21" s="119" t="s">
        <v>125</v>
      </c>
      <c r="F21" s="151" t="s">
        <v>126</v>
      </c>
      <c r="G21" s="151">
        <v>1</v>
      </c>
      <c r="H21" s="151">
        <v>30</v>
      </c>
      <c r="I21" s="151">
        <f>H21*2</f>
        <v>60</v>
      </c>
      <c r="J21" s="154">
        <v>810</v>
      </c>
      <c r="K21" s="368" t="s">
        <v>817</v>
      </c>
      <c r="L21" s="154">
        <v>2500</v>
      </c>
      <c r="M21" s="119"/>
      <c r="N21" s="119"/>
      <c r="O21" s="119" t="s">
        <v>532</v>
      </c>
      <c r="P21" s="119">
        <v>50002386</v>
      </c>
      <c r="Q21" s="151" t="str">
        <f t="shared" si="1"/>
        <v>안성탕면컵[3466/1]</v>
      </c>
      <c r="R21" s="226" t="s">
        <v>540</v>
      </c>
      <c r="S21" s="226" t="s">
        <v>537</v>
      </c>
      <c r="T21" s="320"/>
    </row>
    <row r="22" spans="1:20" x14ac:dyDescent="0.3">
      <c r="A22" s="138">
        <v>15</v>
      </c>
      <c r="B22" s="431">
        <v>21</v>
      </c>
      <c r="C22" s="119">
        <v>3469</v>
      </c>
      <c r="D22" s="151" t="str">
        <f t="shared" si="0"/>
        <v>3469.jpg</v>
      </c>
      <c r="E22" s="119" t="s">
        <v>121</v>
      </c>
      <c r="F22" s="151" t="s">
        <v>122</v>
      </c>
      <c r="G22" s="151">
        <v>6</v>
      </c>
      <c r="H22" s="151">
        <v>1</v>
      </c>
      <c r="I22" s="151">
        <v>6</v>
      </c>
      <c r="J22" s="154">
        <f>700*6</f>
        <v>4200</v>
      </c>
      <c r="K22" s="368" t="s">
        <v>817</v>
      </c>
      <c r="L22" s="154">
        <v>2500</v>
      </c>
      <c r="M22" s="119"/>
      <c r="N22" s="119"/>
      <c r="O22" s="119" t="s">
        <v>532</v>
      </c>
      <c r="P22" s="119">
        <v>50002386</v>
      </c>
      <c r="Q22" s="151" t="str">
        <f t="shared" si="1"/>
        <v>튀김우동컵(6입)[3469/6]</v>
      </c>
      <c r="R22" s="226" t="s">
        <v>540</v>
      </c>
      <c r="S22" s="226" t="s">
        <v>537</v>
      </c>
      <c r="T22" s="342" t="s">
        <v>852</v>
      </c>
    </row>
    <row r="23" spans="1:20" x14ac:dyDescent="0.3">
      <c r="A23" s="138">
        <v>4</v>
      </c>
      <c r="B23" s="431">
        <v>22</v>
      </c>
      <c r="C23" s="119">
        <v>3471</v>
      </c>
      <c r="D23" s="151" t="str">
        <f t="shared" si="0"/>
        <v>3471.jpg</v>
      </c>
      <c r="E23" s="119" t="s">
        <v>103</v>
      </c>
      <c r="F23" s="151" t="s">
        <v>104</v>
      </c>
      <c r="G23" s="151">
        <v>6</v>
      </c>
      <c r="H23" s="151">
        <v>1</v>
      </c>
      <c r="I23" s="151">
        <v>6</v>
      </c>
      <c r="J23" s="154">
        <f>660*6</f>
        <v>3960</v>
      </c>
      <c r="K23" s="368" t="s">
        <v>817</v>
      </c>
      <c r="L23" s="154">
        <v>2500</v>
      </c>
      <c r="M23" s="119"/>
      <c r="N23" s="119"/>
      <c r="O23" s="119" t="s">
        <v>532</v>
      </c>
      <c r="P23" s="119">
        <v>50002386</v>
      </c>
      <c r="Q23" s="151" t="str">
        <f t="shared" si="1"/>
        <v>김치사발면(6입)[3471/6]</v>
      </c>
      <c r="R23" s="226" t="s">
        <v>537</v>
      </c>
      <c r="S23" s="226" t="s">
        <v>537</v>
      </c>
      <c r="T23" s="342" t="s">
        <v>852</v>
      </c>
    </row>
    <row r="24" spans="1:20" x14ac:dyDescent="0.3">
      <c r="A24" s="138">
        <v>33</v>
      </c>
      <c r="B24" s="431">
        <v>23</v>
      </c>
      <c r="C24" s="119">
        <v>3472</v>
      </c>
      <c r="D24" s="151" t="str">
        <f t="shared" si="0"/>
        <v>3472.jpg</v>
      </c>
      <c r="E24" s="119" t="s">
        <v>145</v>
      </c>
      <c r="F24" s="151" t="s">
        <v>146</v>
      </c>
      <c r="G24" s="151">
        <v>1</v>
      </c>
      <c r="H24" s="151">
        <v>12</v>
      </c>
      <c r="I24" s="151">
        <f t="shared" ref="I24:I55" si="2">H24*2</f>
        <v>24</v>
      </c>
      <c r="J24" s="154">
        <v>1200</v>
      </c>
      <c r="K24" s="368" t="s">
        <v>817</v>
      </c>
      <c r="L24" s="154">
        <v>2500</v>
      </c>
      <c r="M24" s="119"/>
      <c r="N24" s="119"/>
      <c r="O24" s="119" t="s">
        <v>532</v>
      </c>
      <c r="P24" s="119">
        <v>50002386</v>
      </c>
      <c r="Q24" s="151" t="str">
        <f t="shared" si="1"/>
        <v>신라면블랙컵(12입)[3472/1]</v>
      </c>
      <c r="R24" s="226" t="s">
        <v>540</v>
      </c>
      <c r="S24" s="226" t="s">
        <v>537</v>
      </c>
      <c r="T24" s="342"/>
    </row>
    <row r="25" spans="1:20" x14ac:dyDescent="0.3">
      <c r="A25" s="138">
        <v>21</v>
      </c>
      <c r="B25" s="431">
        <v>24</v>
      </c>
      <c r="C25" s="119">
        <v>3481</v>
      </c>
      <c r="D25" s="151" t="str">
        <f t="shared" si="0"/>
        <v>3481.jpg</v>
      </c>
      <c r="E25" s="119" t="s">
        <v>131</v>
      </c>
      <c r="F25" s="151" t="s">
        <v>132</v>
      </c>
      <c r="G25" s="151">
        <v>1</v>
      </c>
      <c r="H25" s="151">
        <v>16</v>
      </c>
      <c r="I25" s="151">
        <f t="shared" si="2"/>
        <v>32</v>
      </c>
      <c r="J25" s="154">
        <v>880</v>
      </c>
      <c r="K25" s="368" t="s">
        <v>817</v>
      </c>
      <c r="L25" s="154">
        <v>2500</v>
      </c>
      <c r="M25" s="119"/>
      <c r="N25" s="119"/>
      <c r="O25" s="119" t="s">
        <v>532</v>
      </c>
      <c r="P25" s="119">
        <v>50002386</v>
      </c>
      <c r="Q25" s="151" t="str">
        <f t="shared" si="1"/>
        <v>새우탕큰사발[3481/1]</v>
      </c>
      <c r="R25" s="226" t="s">
        <v>540</v>
      </c>
      <c r="S25" s="226" t="s">
        <v>537</v>
      </c>
      <c r="T25" s="342"/>
    </row>
    <row r="26" spans="1:20" x14ac:dyDescent="0.3">
      <c r="A26" s="138">
        <v>19</v>
      </c>
      <c r="B26" s="431">
        <v>25</v>
      </c>
      <c r="C26" s="119">
        <v>3482</v>
      </c>
      <c r="D26" s="151" t="str">
        <f t="shared" si="0"/>
        <v>3482.jpg</v>
      </c>
      <c r="E26" s="119" t="s">
        <v>127</v>
      </c>
      <c r="F26" s="151" t="s">
        <v>128</v>
      </c>
      <c r="G26" s="151">
        <v>1</v>
      </c>
      <c r="H26" s="151">
        <v>16</v>
      </c>
      <c r="I26" s="151">
        <f t="shared" si="2"/>
        <v>32</v>
      </c>
      <c r="J26" s="154">
        <v>880</v>
      </c>
      <c r="K26" s="368" t="s">
        <v>817</v>
      </c>
      <c r="L26" s="154">
        <v>2500</v>
      </c>
      <c r="M26" s="119"/>
      <c r="N26" s="119"/>
      <c r="O26" s="119" t="s">
        <v>532</v>
      </c>
      <c r="P26" s="119">
        <v>50002386</v>
      </c>
      <c r="Q26" s="151" t="str">
        <f t="shared" si="1"/>
        <v>김치큰사발[3482/1]</v>
      </c>
      <c r="R26" s="226" t="s">
        <v>540</v>
      </c>
      <c r="S26" s="226" t="s">
        <v>537</v>
      </c>
      <c r="T26" s="320"/>
    </row>
    <row r="27" spans="1:20" x14ac:dyDescent="0.3">
      <c r="A27" s="138">
        <v>26</v>
      </c>
      <c r="B27" s="431">
        <v>26</v>
      </c>
      <c r="C27" s="119">
        <v>3483</v>
      </c>
      <c r="D27" s="151" t="str">
        <f t="shared" si="0"/>
        <v>3483.jpg</v>
      </c>
      <c r="E27" s="119" t="s">
        <v>140</v>
      </c>
      <c r="F27" s="151" t="s">
        <v>130</v>
      </c>
      <c r="G27" s="151">
        <v>1</v>
      </c>
      <c r="H27" s="151">
        <v>16</v>
      </c>
      <c r="I27" s="151">
        <f t="shared" si="2"/>
        <v>32</v>
      </c>
      <c r="J27" s="154">
        <v>880</v>
      </c>
      <c r="K27" s="368" t="s">
        <v>817</v>
      </c>
      <c r="L27" s="154">
        <v>2500</v>
      </c>
      <c r="M27" s="119"/>
      <c r="N27" s="119"/>
      <c r="O27" s="119" t="s">
        <v>532</v>
      </c>
      <c r="P27" s="119">
        <v>50002386</v>
      </c>
      <c r="Q27" s="151" t="str">
        <f t="shared" si="1"/>
        <v>튀김우동큰사발[3483/1]</v>
      </c>
      <c r="R27" s="226" t="s">
        <v>540</v>
      </c>
      <c r="S27" s="226" t="s">
        <v>537</v>
      </c>
      <c r="T27" s="342"/>
    </row>
    <row r="28" spans="1:20" x14ac:dyDescent="0.3">
      <c r="A28" s="138">
        <v>25</v>
      </c>
      <c r="B28" s="431">
        <v>27</v>
      </c>
      <c r="C28" s="119">
        <v>3484</v>
      </c>
      <c r="D28" s="151" t="str">
        <f t="shared" si="0"/>
        <v>3484.jpg</v>
      </c>
      <c r="E28" s="119" t="s">
        <v>138</v>
      </c>
      <c r="F28" s="151" t="s">
        <v>139</v>
      </c>
      <c r="G28" s="151">
        <v>1</v>
      </c>
      <c r="H28" s="151">
        <v>16</v>
      </c>
      <c r="I28" s="151">
        <f t="shared" si="2"/>
        <v>32</v>
      </c>
      <c r="J28" s="154">
        <v>880</v>
      </c>
      <c r="K28" s="368" t="s">
        <v>817</v>
      </c>
      <c r="L28" s="154">
        <v>2500</v>
      </c>
      <c r="M28" s="119"/>
      <c r="N28" s="119"/>
      <c r="O28" s="119" t="s">
        <v>532</v>
      </c>
      <c r="P28" s="119">
        <v>50002386</v>
      </c>
      <c r="Q28" s="151" t="str">
        <f t="shared" si="1"/>
        <v>짜파게티큰사발[3484/1]</v>
      </c>
      <c r="R28" s="226" t="s">
        <v>540</v>
      </c>
      <c r="S28" s="226" t="s">
        <v>537</v>
      </c>
      <c r="T28" s="342"/>
    </row>
    <row r="29" spans="1:20" x14ac:dyDescent="0.3">
      <c r="A29" s="138">
        <v>22</v>
      </c>
      <c r="B29" s="431">
        <v>28</v>
      </c>
      <c r="C29" s="119">
        <v>3485</v>
      </c>
      <c r="D29" s="151" t="str">
        <f t="shared" si="0"/>
        <v>3485.jpg</v>
      </c>
      <c r="E29" s="119" t="s">
        <v>133</v>
      </c>
      <c r="F29" s="151" t="s">
        <v>134</v>
      </c>
      <c r="G29" s="151">
        <v>1</v>
      </c>
      <c r="H29" s="151">
        <v>16</v>
      </c>
      <c r="I29" s="151">
        <f t="shared" si="2"/>
        <v>32</v>
      </c>
      <c r="J29" s="154">
        <v>880</v>
      </c>
      <c r="K29" s="368" t="s">
        <v>817</v>
      </c>
      <c r="L29" s="154">
        <v>2500</v>
      </c>
      <c r="M29" s="119"/>
      <c r="N29" s="119"/>
      <c r="O29" s="119" t="s">
        <v>532</v>
      </c>
      <c r="P29" s="119">
        <v>50002386</v>
      </c>
      <c r="Q29" s="151" t="str">
        <f t="shared" si="1"/>
        <v>신라면큰사발[3485/1]</v>
      </c>
      <c r="R29" s="226" t="s">
        <v>540</v>
      </c>
      <c r="S29" s="226" t="s">
        <v>537</v>
      </c>
      <c r="T29" s="342"/>
    </row>
    <row r="30" spans="1:20" x14ac:dyDescent="0.3">
      <c r="A30" s="138">
        <v>20</v>
      </c>
      <c r="B30" s="431">
        <v>29</v>
      </c>
      <c r="C30" s="119">
        <v>3486</v>
      </c>
      <c r="D30" s="151" t="str">
        <f t="shared" si="0"/>
        <v>3486.jpg</v>
      </c>
      <c r="E30" s="119" t="s">
        <v>129</v>
      </c>
      <c r="F30" s="151" t="s">
        <v>130</v>
      </c>
      <c r="G30" s="151">
        <v>1</v>
      </c>
      <c r="H30" s="151">
        <v>16</v>
      </c>
      <c r="I30" s="151">
        <f t="shared" si="2"/>
        <v>32</v>
      </c>
      <c r="J30" s="154">
        <v>880</v>
      </c>
      <c r="K30" s="368" t="s">
        <v>817</v>
      </c>
      <c r="L30" s="154">
        <v>2500</v>
      </c>
      <c r="M30" s="119"/>
      <c r="N30" s="119"/>
      <c r="O30" s="119" t="s">
        <v>532</v>
      </c>
      <c r="P30" s="119">
        <v>50002386</v>
      </c>
      <c r="Q30" s="151" t="str">
        <f t="shared" si="1"/>
        <v>사리곰탕큰사발[3486/1]</v>
      </c>
      <c r="R30" s="226" t="s">
        <v>540</v>
      </c>
      <c r="S30" s="226" t="s">
        <v>537</v>
      </c>
      <c r="T30" s="320"/>
    </row>
    <row r="31" spans="1:20" x14ac:dyDescent="0.3">
      <c r="A31" s="138">
        <v>24</v>
      </c>
      <c r="B31" s="431">
        <v>30</v>
      </c>
      <c r="C31" s="119">
        <v>3487</v>
      </c>
      <c r="D31" s="151" t="str">
        <f t="shared" si="0"/>
        <v>3487.jpg</v>
      </c>
      <c r="E31" s="119" t="s">
        <v>136</v>
      </c>
      <c r="F31" s="151" t="s">
        <v>137</v>
      </c>
      <c r="G31" s="151">
        <v>1</v>
      </c>
      <c r="H31" s="151">
        <v>16</v>
      </c>
      <c r="I31" s="151">
        <f t="shared" si="2"/>
        <v>32</v>
      </c>
      <c r="J31" s="154">
        <v>880</v>
      </c>
      <c r="K31" s="368" t="s">
        <v>817</v>
      </c>
      <c r="L31" s="154">
        <v>2500</v>
      </c>
      <c r="M31" s="119"/>
      <c r="N31" s="119"/>
      <c r="O31" s="119" t="s">
        <v>532</v>
      </c>
      <c r="P31" s="119">
        <v>50002386</v>
      </c>
      <c r="Q31" s="151" t="str">
        <f t="shared" si="1"/>
        <v>육개장큰사발[3487/1]</v>
      </c>
      <c r="R31" s="226" t="s">
        <v>540</v>
      </c>
      <c r="S31" s="226" t="s">
        <v>537</v>
      </c>
      <c r="T31" s="342"/>
    </row>
    <row r="32" spans="1:20" x14ac:dyDescent="0.3">
      <c r="A32" s="138">
        <v>23</v>
      </c>
      <c r="B32" s="431">
        <v>31</v>
      </c>
      <c r="C32" s="119">
        <v>3488</v>
      </c>
      <c r="D32" s="151" t="str">
        <f t="shared" si="0"/>
        <v>3488.jpg</v>
      </c>
      <c r="E32" s="119" t="s">
        <v>135</v>
      </c>
      <c r="F32" s="151" t="s">
        <v>132</v>
      </c>
      <c r="G32" s="151">
        <v>1</v>
      </c>
      <c r="H32" s="151">
        <v>16</v>
      </c>
      <c r="I32" s="151">
        <f t="shared" si="2"/>
        <v>32</v>
      </c>
      <c r="J32" s="154">
        <v>880</v>
      </c>
      <c r="K32" s="368" t="s">
        <v>817</v>
      </c>
      <c r="L32" s="154">
        <v>2500</v>
      </c>
      <c r="M32" s="119"/>
      <c r="N32" s="119"/>
      <c r="O32" s="119" t="s">
        <v>532</v>
      </c>
      <c r="P32" s="119">
        <v>50002386</v>
      </c>
      <c r="Q32" s="151" t="str">
        <f t="shared" si="1"/>
        <v>우육탕큰사발[3488/1]</v>
      </c>
      <c r="R32" s="226" t="s">
        <v>540</v>
      </c>
      <c r="S32" s="226" t="s">
        <v>537</v>
      </c>
      <c r="T32" s="342"/>
    </row>
    <row r="33" spans="1:20" x14ac:dyDescent="0.3">
      <c r="A33" s="138">
        <v>30</v>
      </c>
      <c r="B33" s="431">
        <v>32</v>
      </c>
      <c r="C33" s="119">
        <v>3489</v>
      </c>
      <c r="D33" s="151" t="str">
        <f t="shared" si="0"/>
        <v>3489.jpg</v>
      </c>
      <c r="E33" s="119" t="s">
        <v>143</v>
      </c>
      <c r="F33" s="151" t="s">
        <v>132</v>
      </c>
      <c r="G33" s="151">
        <v>1</v>
      </c>
      <c r="H33" s="151">
        <v>16</v>
      </c>
      <c r="I33" s="151">
        <f t="shared" si="2"/>
        <v>32</v>
      </c>
      <c r="J33" s="154">
        <v>1200</v>
      </c>
      <c r="K33" s="368" t="s">
        <v>817</v>
      </c>
      <c r="L33" s="154">
        <v>2500</v>
      </c>
      <c r="M33" s="119"/>
      <c r="N33" s="119"/>
      <c r="O33" s="119" t="s">
        <v>532</v>
      </c>
      <c r="P33" s="119">
        <v>50002386</v>
      </c>
      <c r="Q33" s="151" t="str">
        <f t="shared" si="1"/>
        <v>오징어짬뽕큰사발[3489/1]</v>
      </c>
      <c r="R33" s="226" t="s">
        <v>540</v>
      </c>
      <c r="S33" s="226" t="s">
        <v>537</v>
      </c>
      <c r="T33" s="342"/>
    </row>
    <row r="34" spans="1:20" x14ac:dyDescent="0.3">
      <c r="A34" s="138">
        <v>29</v>
      </c>
      <c r="B34" s="431">
        <v>33</v>
      </c>
      <c r="C34" s="119">
        <v>3490</v>
      </c>
      <c r="D34" s="151" t="str">
        <f t="shared" ref="D34:D65" si="3">CONCATENATE(C34,".jpg")</f>
        <v>3490.jpg</v>
      </c>
      <c r="E34" s="119" t="s">
        <v>542</v>
      </c>
      <c r="F34" s="151" t="s">
        <v>128</v>
      </c>
      <c r="G34" s="151">
        <v>1</v>
      </c>
      <c r="H34" s="151">
        <v>16</v>
      </c>
      <c r="I34" s="151">
        <f t="shared" si="2"/>
        <v>32</v>
      </c>
      <c r="J34" s="154">
        <v>1200</v>
      </c>
      <c r="K34" s="368" t="s">
        <v>817</v>
      </c>
      <c r="L34" s="154">
        <v>2500</v>
      </c>
      <c r="M34" s="119"/>
      <c r="N34" s="119"/>
      <c r="O34" s="119" t="s">
        <v>532</v>
      </c>
      <c r="P34" s="119">
        <v>50002386</v>
      </c>
      <c r="Q34" s="151" t="str">
        <f t="shared" ref="Q34:Q65" si="4">CONCATENATE(E34,"[",C34,"/",G34,"]")</f>
        <v>무파마큰사발[3490/1]</v>
      </c>
      <c r="R34" s="226" t="s">
        <v>540</v>
      </c>
      <c r="S34" s="226" t="s">
        <v>537</v>
      </c>
      <c r="T34" s="342"/>
    </row>
    <row r="35" spans="1:20" x14ac:dyDescent="0.3">
      <c r="A35" s="138">
        <v>36</v>
      </c>
      <c r="B35" s="431">
        <v>34</v>
      </c>
      <c r="C35" s="119">
        <v>3491</v>
      </c>
      <c r="D35" s="151" t="str">
        <f t="shared" si="3"/>
        <v>3491.jpg</v>
      </c>
      <c r="E35" s="119" t="s">
        <v>148</v>
      </c>
      <c r="F35" s="151" t="s">
        <v>149</v>
      </c>
      <c r="G35" s="151">
        <v>1</v>
      </c>
      <c r="H35" s="151">
        <v>12</v>
      </c>
      <c r="I35" s="151">
        <f t="shared" si="2"/>
        <v>24</v>
      </c>
      <c r="J35" s="154">
        <v>1520</v>
      </c>
      <c r="K35" s="368" t="s">
        <v>817</v>
      </c>
      <c r="L35" s="154">
        <v>2500</v>
      </c>
      <c r="M35" s="119"/>
      <c r="N35" s="119"/>
      <c r="O35" s="119" t="s">
        <v>532</v>
      </c>
      <c r="P35" s="119">
        <v>50002386</v>
      </c>
      <c r="Q35" s="151" t="str">
        <f t="shared" si="4"/>
        <v>생생우동용기[3491/1]</v>
      </c>
      <c r="R35" s="226" t="s">
        <v>540</v>
      </c>
      <c r="S35" s="226" t="s">
        <v>537</v>
      </c>
      <c r="T35" s="342"/>
    </row>
    <row r="36" spans="1:20" x14ac:dyDescent="0.3">
      <c r="A36" s="138">
        <v>35</v>
      </c>
      <c r="B36" s="431">
        <v>35</v>
      </c>
      <c r="C36" s="119">
        <v>3492</v>
      </c>
      <c r="D36" s="151" t="str">
        <f t="shared" si="3"/>
        <v>3492.jpg</v>
      </c>
      <c r="E36" s="119" t="s">
        <v>545</v>
      </c>
      <c r="F36" s="151" t="s">
        <v>137</v>
      </c>
      <c r="G36" s="151">
        <v>1</v>
      </c>
      <c r="H36" s="151">
        <v>16</v>
      </c>
      <c r="I36" s="151">
        <f t="shared" si="2"/>
        <v>32</v>
      </c>
      <c r="J36" s="154">
        <v>1180</v>
      </c>
      <c r="K36" s="368" t="s">
        <v>817</v>
      </c>
      <c r="L36" s="154">
        <v>2500</v>
      </c>
      <c r="M36" s="119"/>
      <c r="N36" s="119"/>
      <c r="O36" s="119" t="s">
        <v>532</v>
      </c>
      <c r="P36" s="119">
        <v>50002386</v>
      </c>
      <c r="Q36" s="151" t="str">
        <f t="shared" si="4"/>
        <v>볶음너구리큰사발[3492/1]</v>
      </c>
      <c r="R36" s="226" t="s">
        <v>540</v>
      </c>
      <c r="S36" s="226" t="s">
        <v>537</v>
      </c>
      <c r="T36" s="342"/>
    </row>
    <row r="37" spans="1:20" x14ac:dyDescent="0.3">
      <c r="A37" s="138">
        <v>31</v>
      </c>
      <c r="B37" s="431">
        <v>36</v>
      </c>
      <c r="C37" s="119">
        <v>3494</v>
      </c>
      <c r="D37" s="151" t="str">
        <f t="shared" si="3"/>
        <v>3494.jpg</v>
      </c>
      <c r="E37" s="119" t="s">
        <v>144</v>
      </c>
      <c r="F37" s="151" t="s">
        <v>130</v>
      </c>
      <c r="G37" s="151">
        <v>1</v>
      </c>
      <c r="H37" s="151">
        <v>16</v>
      </c>
      <c r="I37" s="151">
        <f t="shared" si="2"/>
        <v>32</v>
      </c>
      <c r="J37" s="154">
        <v>1200</v>
      </c>
      <c r="K37" s="368" t="s">
        <v>817</v>
      </c>
      <c r="L37" s="154">
        <v>2500</v>
      </c>
      <c r="M37" s="119"/>
      <c r="N37" s="119"/>
      <c r="O37" s="119" t="s">
        <v>532</v>
      </c>
      <c r="P37" s="119">
        <v>50002386</v>
      </c>
      <c r="Q37" s="151" t="str">
        <f t="shared" si="4"/>
        <v>너구리큰사발[3494/1]</v>
      </c>
      <c r="R37" s="226" t="s">
        <v>540</v>
      </c>
      <c r="S37" s="226" t="s">
        <v>537</v>
      </c>
      <c r="T37" s="342"/>
    </row>
    <row r="38" spans="1:20" ht="17.25" thickBot="1" x14ac:dyDescent="0.35">
      <c r="A38" s="138">
        <v>32</v>
      </c>
      <c r="B38" s="432">
        <v>37</v>
      </c>
      <c r="C38" s="175">
        <v>3495</v>
      </c>
      <c r="D38" s="164" t="str">
        <f t="shared" si="3"/>
        <v>3495.jpg</v>
      </c>
      <c r="E38" s="175" t="s">
        <v>543</v>
      </c>
      <c r="F38" s="164" t="s">
        <v>132</v>
      </c>
      <c r="G38" s="164">
        <v>1</v>
      </c>
      <c r="H38" s="164">
        <v>16</v>
      </c>
      <c r="I38" s="164">
        <f t="shared" si="2"/>
        <v>32</v>
      </c>
      <c r="J38" s="165">
        <v>1200</v>
      </c>
      <c r="K38" s="380" t="s">
        <v>817</v>
      </c>
      <c r="L38" s="165">
        <v>2500</v>
      </c>
      <c r="M38" s="175"/>
      <c r="N38" s="175"/>
      <c r="O38" s="175" t="s">
        <v>532</v>
      </c>
      <c r="P38" s="175">
        <v>50002386</v>
      </c>
      <c r="Q38" s="164" t="str">
        <f t="shared" si="4"/>
        <v>사천요리짜파게티큰사발[3495/1]</v>
      </c>
      <c r="R38" s="240" t="s">
        <v>540</v>
      </c>
      <c r="S38" s="240" t="s">
        <v>537</v>
      </c>
      <c r="T38" s="433"/>
    </row>
    <row r="39" spans="1:20" x14ac:dyDescent="0.3">
      <c r="A39" s="161">
        <v>72</v>
      </c>
      <c r="B39" s="434">
        <v>38</v>
      </c>
      <c r="C39" s="70">
        <v>5740</v>
      </c>
      <c r="D39" s="53" t="str">
        <f t="shared" si="3"/>
        <v>5740.jpg</v>
      </c>
      <c r="E39" s="326" t="s">
        <v>859</v>
      </c>
      <c r="F39" s="53" t="s">
        <v>173</v>
      </c>
      <c r="G39" s="435">
        <v>1</v>
      </c>
      <c r="H39" s="435">
        <v>12</v>
      </c>
      <c r="I39" s="53">
        <f t="shared" si="2"/>
        <v>24</v>
      </c>
      <c r="J39" s="40">
        <v>700</v>
      </c>
      <c r="K39" s="376" t="s">
        <v>817</v>
      </c>
      <c r="L39" s="40">
        <v>2500</v>
      </c>
      <c r="M39" s="70"/>
      <c r="N39" s="70"/>
      <c r="O39" s="70" t="s">
        <v>532</v>
      </c>
      <c r="P39" s="70">
        <v>50002386</v>
      </c>
      <c r="Q39" s="53" t="str">
        <f t="shared" si="4"/>
        <v>진라면 큰사발 순한맛(12입)[5740/1]</v>
      </c>
      <c r="R39" s="423" t="s">
        <v>536</v>
      </c>
      <c r="S39" s="423" t="s">
        <v>536</v>
      </c>
      <c r="T39" s="341" t="s">
        <v>808</v>
      </c>
    </row>
    <row r="40" spans="1:20" x14ac:dyDescent="0.3">
      <c r="A40" s="161">
        <v>73</v>
      </c>
      <c r="B40" s="436">
        <v>39</v>
      </c>
      <c r="C40" s="119">
        <v>5744</v>
      </c>
      <c r="D40" s="151" t="str">
        <f t="shared" si="3"/>
        <v>5744.jpg</v>
      </c>
      <c r="E40" s="119" t="s">
        <v>556</v>
      </c>
      <c r="F40" s="151" t="s">
        <v>178</v>
      </c>
      <c r="G40" s="437">
        <v>1</v>
      </c>
      <c r="H40" s="437">
        <v>12</v>
      </c>
      <c r="I40" s="151">
        <f t="shared" si="2"/>
        <v>24</v>
      </c>
      <c r="J40" s="154">
        <v>1100</v>
      </c>
      <c r="K40" s="368" t="s">
        <v>817</v>
      </c>
      <c r="L40" s="154">
        <v>2500</v>
      </c>
      <c r="M40" s="119"/>
      <c r="N40" s="119"/>
      <c r="O40" s="119" t="s">
        <v>532</v>
      </c>
      <c r="P40" s="119">
        <v>50002386</v>
      </c>
      <c r="Q40" s="151" t="str">
        <f t="shared" si="4"/>
        <v>진짬뽕컵(12입)[5744/1]</v>
      </c>
      <c r="R40" s="226" t="s">
        <v>536</v>
      </c>
      <c r="S40" s="226" t="s">
        <v>536</v>
      </c>
      <c r="T40" s="342"/>
    </row>
    <row r="41" spans="1:20" x14ac:dyDescent="0.3">
      <c r="A41" s="161">
        <v>59</v>
      </c>
      <c r="B41" s="436">
        <v>40</v>
      </c>
      <c r="C41" s="119">
        <v>5798</v>
      </c>
      <c r="D41" s="151" t="str">
        <f t="shared" si="3"/>
        <v>5798.jpg</v>
      </c>
      <c r="E41" s="119" t="s">
        <v>550</v>
      </c>
      <c r="F41" s="151">
        <v>15</v>
      </c>
      <c r="G41" s="437">
        <v>1</v>
      </c>
      <c r="H41" s="437">
        <v>15</v>
      </c>
      <c r="I41" s="151">
        <f t="shared" si="2"/>
        <v>30</v>
      </c>
      <c r="J41" s="154">
        <v>790</v>
      </c>
      <c r="K41" s="368" t="s">
        <v>817</v>
      </c>
      <c r="L41" s="154">
        <v>2500</v>
      </c>
      <c r="M41" s="119"/>
      <c r="N41" s="119"/>
      <c r="O41" s="119" t="s">
        <v>532</v>
      </c>
      <c r="P41" s="119">
        <v>50002386</v>
      </c>
      <c r="Q41" s="151" t="str">
        <f t="shared" si="4"/>
        <v>진짬뽕미니컵(15입)[5798/1]</v>
      </c>
      <c r="R41" s="226" t="s">
        <v>536</v>
      </c>
      <c r="S41" s="226" t="s">
        <v>536</v>
      </c>
      <c r="T41" s="342"/>
    </row>
    <row r="42" spans="1:20" x14ac:dyDescent="0.3">
      <c r="A42" s="161">
        <v>60</v>
      </c>
      <c r="B42" s="436">
        <v>41</v>
      </c>
      <c r="C42" s="119">
        <v>5800</v>
      </c>
      <c r="D42" s="151" t="str">
        <f t="shared" si="3"/>
        <v>5800.jpg</v>
      </c>
      <c r="E42" s="119" t="s">
        <v>551</v>
      </c>
      <c r="F42" s="151">
        <v>12</v>
      </c>
      <c r="G42" s="437">
        <v>1</v>
      </c>
      <c r="H42" s="437">
        <v>12</v>
      </c>
      <c r="I42" s="151">
        <f t="shared" si="2"/>
        <v>24</v>
      </c>
      <c r="J42" s="208">
        <v>800</v>
      </c>
      <c r="K42" s="368" t="s">
        <v>817</v>
      </c>
      <c r="L42" s="154">
        <v>2500</v>
      </c>
      <c r="M42" s="119"/>
      <c r="N42" s="119"/>
      <c r="O42" s="119" t="s">
        <v>532</v>
      </c>
      <c r="P42" s="119">
        <v>50002386</v>
      </c>
      <c r="Q42" s="151" t="str">
        <f t="shared" si="4"/>
        <v>치즈볶이(12입)[5800/1]</v>
      </c>
      <c r="R42" s="226" t="s">
        <v>536</v>
      </c>
      <c r="S42" s="226" t="s">
        <v>536</v>
      </c>
      <c r="T42" s="342" t="s">
        <v>855</v>
      </c>
    </row>
    <row r="43" spans="1:20" x14ac:dyDescent="0.3">
      <c r="A43" s="161">
        <v>58</v>
      </c>
      <c r="B43" s="436">
        <v>42</v>
      </c>
      <c r="C43" s="119">
        <v>5810</v>
      </c>
      <c r="D43" s="151" t="str">
        <f t="shared" si="3"/>
        <v>5810.jpg</v>
      </c>
      <c r="E43" s="119" t="s">
        <v>837</v>
      </c>
      <c r="F43" s="151">
        <v>16</v>
      </c>
      <c r="G43" s="437">
        <v>1</v>
      </c>
      <c r="H43" s="437">
        <v>16</v>
      </c>
      <c r="I43" s="151">
        <f t="shared" si="2"/>
        <v>32</v>
      </c>
      <c r="J43" s="154">
        <v>1200</v>
      </c>
      <c r="K43" s="368" t="s">
        <v>817</v>
      </c>
      <c r="L43" s="154">
        <v>2500</v>
      </c>
      <c r="M43" s="119"/>
      <c r="N43" s="119"/>
      <c r="O43" s="119" t="s">
        <v>532</v>
      </c>
      <c r="P43" s="119">
        <v>50002386</v>
      </c>
      <c r="Q43" s="151" t="str">
        <f t="shared" si="4"/>
        <v>누룽지탕큰사발[5810/1]</v>
      </c>
      <c r="R43" s="226" t="s">
        <v>536</v>
      </c>
      <c r="S43" s="226" t="s">
        <v>536</v>
      </c>
      <c r="T43" s="342"/>
    </row>
    <row r="44" spans="1:20" x14ac:dyDescent="0.3">
      <c r="A44" s="161">
        <v>61</v>
      </c>
      <c r="B44" s="436">
        <v>43</v>
      </c>
      <c r="C44" s="119">
        <v>5836</v>
      </c>
      <c r="D44" s="151" t="str">
        <f t="shared" si="3"/>
        <v>5836.jpg</v>
      </c>
      <c r="E44" s="119" t="s">
        <v>552</v>
      </c>
      <c r="F44" s="151">
        <v>15</v>
      </c>
      <c r="G44" s="437">
        <v>1</v>
      </c>
      <c r="H44" s="437">
        <v>15</v>
      </c>
      <c r="I44" s="151">
        <f t="shared" si="2"/>
        <v>30</v>
      </c>
      <c r="J44" s="154">
        <v>800</v>
      </c>
      <c r="K44" s="368" t="s">
        <v>817</v>
      </c>
      <c r="L44" s="154">
        <v>2500</v>
      </c>
      <c r="M44" s="119"/>
      <c r="N44" s="119"/>
      <c r="O44" s="119" t="s">
        <v>532</v>
      </c>
      <c r="P44" s="119">
        <v>50002386</v>
      </c>
      <c r="Q44" s="151" t="str">
        <f t="shared" si="4"/>
        <v>컵누들*우동(15입)[5836/1]</v>
      </c>
      <c r="R44" s="226" t="s">
        <v>536</v>
      </c>
      <c r="S44" s="226" t="s">
        <v>536</v>
      </c>
      <c r="T44" s="342"/>
    </row>
    <row r="45" spans="1:20" x14ac:dyDescent="0.3">
      <c r="A45" s="161">
        <v>62</v>
      </c>
      <c r="B45" s="436">
        <v>44</v>
      </c>
      <c r="C45" s="119">
        <v>5837</v>
      </c>
      <c r="D45" s="151" t="str">
        <f t="shared" si="3"/>
        <v>5837.jpg</v>
      </c>
      <c r="E45" s="119" t="s">
        <v>553</v>
      </c>
      <c r="F45" s="151">
        <v>15</v>
      </c>
      <c r="G45" s="437">
        <v>1</v>
      </c>
      <c r="H45" s="437">
        <v>15</v>
      </c>
      <c r="I45" s="151">
        <f t="shared" si="2"/>
        <v>30</v>
      </c>
      <c r="J45" s="154">
        <v>800</v>
      </c>
      <c r="K45" s="368" t="s">
        <v>817</v>
      </c>
      <c r="L45" s="154">
        <v>2500</v>
      </c>
      <c r="M45" s="119"/>
      <c r="N45" s="119"/>
      <c r="O45" s="119" t="s">
        <v>532</v>
      </c>
      <c r="P45" s="119">
        <v>50002386</v>
      </c>
      <c r="Q45" s="151" t="str">
        <f t="shared" si="4"/>
        <v>컵누들*매운(15입)[5837/1]</v>
      </c>
      <c r="R45" s="226" t="s">
        <v>536</v>
      </c>
      <c r="S45" s="226" t="s">
        <v>536</v>
      </c>
      <c r="T45" s="342"/>
    </row>
    <row r="46" spans="1:20" x14ac:dyDescent="0.3">
      <c r="A46" s="161">
        <v>63</v>
      </c>
      <c r="B46" s="436">
        <v>45</v>
      </c>
      <c r="C46" s="119">
        <v>5838</v>
      </c>
      <c r="D46" s="151" t="str">
        <f t="shared" si="3"/>
        <v>5838.jpg</v>
      </c>
      <c r="E46" s="207" t="s">
        <v>856</v>
      </c>
      <c r="F46" s="151">
        <v>15</v>
      </c>
      <c r="G46" s="437">
        <v>1</v>
      </c>
      <c r="H46" s="437">
        <v>15</v>
      </c>
      <c r="I46" s="151">
        <f t="shared" si="2"/>
        <v>30</v>
      </c>
      <c r="J46" s="154">
        <v>550</v>
      </c>
      <c r="K46" s="368" t="s">
        <v>817</v>
      </c>
      <c r="L46" s="154">
        <v>2500</v>
      </c>
      <c r="M46" s="119"/>
      <c r="N46" s="119"/>
      <c r="O46" s="119" t="s">
        <v>532</v>
      </c>
      <c r="P46" s="119">
        <v>50002386</v>
      </c>
      <c r="Q46" s="151" t="str">
        <f t="shared" si="4"/>
        <v>진라면컵 순한맛(15입)[5838/1]</v>
      </c>
      <c r="R46" s="226" t="s">
        <v>536</v>
      </c>
      <c r="S46" s="226" t="s">
        <v>536</v>
      </c>
      <c r="T46" s="342" t="s">
        <v>805</v>
      </c>
    </row>
    <row r="47" spans="1:20" x14ac:dyDescent="0.3">
      <c r="A47" s="161">
        <v>64</v>
      </c>
      <c r="B47" s="436">
        <v>46</v>
      </c>
      <c r="C47" s="119">
        <v>5839</v>
      </c>
      <c r="D47" s="151" t="str">
        <f t="shared" si="3"/>
        <v>5839.jpg</v>
      </c>
      <c r="E47" s="207" t="s">
        <v>857</v>
      </c>
      <c r="F47" s="151">
        <v>15</v>
      </c>
      <c r="G47" s="437">
        <v>1</v>
      </c>
      <c r="H47" s="437">
        <v>15</v>
      </c>
      <c r="I47" s="151">
        <f t="shared" si="2"/>
        <v>30</v>
      </c>
      <c r="J47" s="154">
        <v>550</v>
      </c>
      <c r="K47" s="368" t="s">
        <v>817</v>
      </c>
      <c r="L47" s="154">
        <v>2500</v>
      </c>
      <c r="M47" s="119"/>
      <c r="N47" s="119"/>
      <c r="O47" s="119" t="s">
        <v>532</v>
      </c>
      <c r="P47" s="119">
        <v>50002386</v>
      </c>
      <c r="Q47" s="151" t="str">
        <f t="shared" si="4"/>
        <v>진라면컵 매운맛(15입)[5839/1]</v>
      </c>
      <c r="R47" s="226" t="s">
        <v>536</v>
      </c>
      <c r="S47" s="226" t="s">
        <v>536</v>
      </c>
      <c r="T47" s="342" t="s">
        <v>806</v>
      </c>
    </row>
    <row r="48" spans="1:20" x14ac:dyDescent="0.3">
      <c r="A48" s="161">
        <v>65</v>
      </c>
      <c r="B48" s="436">
        <v>47</v>
      </c>
      <c r="C48" s="119">
        <v>5840</v>
      </c>
      <c r="D48" s="151" t="str">
        <f t="shared" si="3"/>
        <v>5840.jpg</v>
      </c>
      <c r="E48" s="207" t="s">
        <v>858</v>
      </c>
      <c r="F48" s="151" t="s">
        <v>173</v>
      </c>
      <c r="G48" s="437">
        <v>1</v>
      </c>
      <c r="H48" s="437">
        <v>12</v>
      </c>
      <c r="I48" s="151">
        <f t="shared" si="2"/>
        <v>24</v>
      </c>
      <c r="J48" s="154">
        <v>680</v>
      </c>
      <c r="K48" s="368" t="s">
        <v>817</v>
      </c>
      <c r="L48" s="154">
        <v>2500</v>
      </c>
      <c r="M48" s="119"/>
      <c r="N48" s="119"/>
      <c r="O48" s="119" t="s">
        <v>532</v>
      </c>
      <c r="P48" s="119">
        <v>50002386</v>
      </c>
      <c r="Q48" s="151" t="str">
        <f t="shared" si="4"/>
        <v>진라면 큰사발 매운맛(12입)[5840/1]</v>
      </c>
      <c r="R48" s="226" t="s">
        <v>536</v>
      </c>
      <c r="S48" s="226" t="s">
        <v>536</v>
      </c>
      <c r="T48" s="342" t="s">
        <v>807</v>
      </c>
    </row>
    <row r="49" spans="1:20" x14ac:dyDescent="0.3">
      <c r="A49" s="161">
        <v>66</v>
      </c>
      <c r="B49" s="436">
        <v>48</v>
      </c>
      <c r="C49" s="119">
        <v>5846</v>
      </c>
      <c r="D49" s="151" t="str">
        <f t="shared" si="3"/>
        <v>5846.jpg</v>
      </c>
      <c r="E49" s="119" t="s">
        <v>554</v>
      </c>
      <c r="F49" s="151">
        <v>12</v>
      </c>
      <c r="G49" s="437">
        <v>1</v>
      </c>
      <c r="H49" s="437">
        <v>12</v>
      </c>
      <c r="I49" s="151">
        <f t="shared" si="2"/>
        <v>24</v>
      </c>
      <c r="J49" s="154">
        <v>700</v>
      </c>
      <c r="K49" s="368" t="s">
        <v>817</v>
      </c>
      <c r="L49" s="154">
        <v>2500</v>
      </c>
      <c r="M49" s="119"/>
      <c r="N49" s="119"/>
      <c r="O49" s="119" t="s">
        <v>532</v>
      </c>
      <c r="P49" s="119">
        <v>50002386</v>
      </c>
      <c r="Q49" s="151" t="str">
        <f t="shared" si="4"/>
        <v>스파게티컵(12입)[5846/1]</v>
      </c>
      <c r="R49" s="226" t="s">
        <v>536</v>
      </c>
      <c r="S49" s="226" t="s">
        <v>536</v>
      </c>
      <c r="T49" s="342"/>
    </row>
    <row r="50" spans="1:20" x14ac:dyDescent="0.3">
      <c r="A50" s="161">
        <v>67</v>
      </c>
      <c r="B50" s="436">
        <v>49</v>
      </c>
      <c r="C50" s="119">
        <v>5847</v>
      </c>
      <c r="D50" s="151" t="str">
        <f t="shared" si="3"/>
        <v>5847.jpg</v>
      </c>
      <c r="E50" s="119" t="s">
        <v>174</v>
      </c>
      <c r="F50" s="151">
        <v>12</v>
      </c>
      <c r="G50" s="437">
        <v>1</v>
      </c>
      <c r="H50" s="437">
        <v>12</v>
      </c>
      <c r="I50" s="151">
        <f t="shared" si="2"/>
        <v>24</v>
      </c>
      <c r="J50" s="154">
        <v>700</v>
      </c>
      <c r="K50" s="368" t="s">
        <v>817</v>
      </c>
      <c r="L50" s="154">
        <v>2500</v>
      </c>
      <c r="M50" s="119"/>
      <c r="N50" s="119"/>
      <c r="O50" s="119" t="s">
        <v>532</v>
      </c>
      <c r="P50" s="119">
        <v>50002386</v>
      </c>
      <c r="Q50" s="151" t="str">
        <f t="shared" si="4"/>
        <v>라면볶이컵(12입)[5847/1]</v>
      </c>
      <c r="R50" s="226" t="s">
        <v>536</v>
      </c>
      <c r="S50" s="226" t="s">
        <v>536</v>
      </c>
      <c r="T50" s="342"/>
    </row>
    <row r="51" spans="1:20" x14ac:dyDescent="0.3">
      <c r="A51" s="161">
        <v>68</v>
      </c>
      <c r="B51" s="436">
        <v>50</v>
      </c>
      <c r="C51" s="119">
        <v>5848</v>
      </c>
      <c r="D51" s="151" t="str">
        <f t="shared" si="3"/>
        <v>5848.jpg</v>
      </c>
      <c r="E51" s="119" t="s">
        <v>175</v>
      </c>
      <c r="F51" s="151">
        <v>12</v>
      </c>
      <c r="G51" s="437">
        <v>1</v>
      </c>
      <c r="H51" s="437">
        <v>12</v>
      </c>
      <c r="I51" s="151">
        <f t="shared" si="2"/>
        <v>24</v>
      </c>
      <c r="J51" s="154">
        <v>700</v>
      </c>
      <c r="K51" s="368" t="s">
        <v>817</v>
      </c>
      <c r="L51" s="154">
        <v>2500</v>
      </c>
      <c r="M51" s="119"/>
      <c r="N51" s="119"/>
      <c r="O51" s="119" t="s">
        <v>532</v>
      </c>
      <c r="P51" s="119">
        <v>50002386</v>
      </c>
      <c r="Q51" s="151" t="str">
        <f t="shared" si="4"/>
        <v>짜장볶이컵(12입)[5848/1]</v>
      </c>
      <c r="R51" s="226" t="s">
        <v>536</v>
      </c>
      <c r="S51" s="226" t="s">
        <v>536</v>
      </c>
      <c r="T51" s="342"/>
    </row>
    <row r="52" spans="1:20" x14ac:dyDescent="0.3">
      <c r="A52" s="161">
        <v>69</v>
      </c>
      <c r="B52" s="436">
        <v>51</v>
      </c>
      <c r="C52" s="119">
        <v>5850</v>
      </c>
      <c r="D52" s="151" t="str">
        <f t="shared" si="3"/>
        <v>5850.jpg</v>
      </c>
      <c r="E52" s="119" t="s">
        <v>176</v>
      </c>
      <c r="F52" s="151">
        <v>12</v>
      </c>
      <c r="G52" s="437">
        <v>1</v>
      </c>
      <c r="H52" s="437">
        <v>12</v>
      </c>
      <c r="I52" s="151">
        <f t="shared" si="2"/>
        <v>24</v>
      </c>
      <c r="J52" s="154">
        <v>800</v>
      </c>
      <c r="K52" s="368" t="s">
        <v>817</v>
      </c>
      <c r="L52" s="154">
        <v>2500</v>
      </c>
      <c r="M52" s="119"/>
      <c r="N52" s="119"/>
      <c r="O52" s="119" t="s">
        <v>532</v>
      </c>
      <c r="P52" s="119">
        <v>50002386</v>
      </c>
      <c r="Q52" s="151" t="str">
        <f t="shared" si="4"/>
        <v>참깨라면컵(12입)[5850/1]</v>
      </c>
      <c r="R52" s="226" t="s">
        <v>536</v>
      </c>
      <c r="S52" s="226" t="s">
        <v>536</v>
      </c>
      <c r="T52" s="342"/>
    </row>
    <row r="53" spans="1:20" x14ac:dyDescent="0.3">
      <c r="A53" s="161">
        <v>70</v>
      </c>
      <c r="B53" s="436">
        <v>52</v>
      </c>
      <c r="C53" s="119">
        <v>5870</v>
      </c>
      <c r="D53" s="151" t="str">
        <f t="shared" si="3"/>
        <v>5870.jpg</v>
      </c>
      <c r="E53" s="119" t="s">
        <v>555</v>
      </c>
      <c r="F53" s="151">
        <v>15</v>
      </c>
      <c r="G53" s="437">
        <v>1</v>
      </c>
      <c r="H53" s="437">
        <v>15</v>
      </c>
      <c r="I53" s="151">
        <f t="shared" si="2"/>
        <v>30</v>
      </c>
      <c r="J53" s="154">
        <v>600</v>
      </c>
      <c r="K53" s="368" t="s">
        <v>817</v>
      </c>
      <c r="L53" s="154">
        <v>2500</v>
      </c>
      <c r="M53" s="119"/>
      <c r="N53" s="119"/>
      <c r="O53" s="119" t="s">
        <v>532</v>
      </c>
      <c r="P53" s="119">
        <v>50002386</v>
      </c>
      <c r="Q53" s="151" t="str">
        <f t="shared" si="4"/>
        <v>스낵면컵(15입)[5870/1]</v>
      </c>
      <c r="R53" s="226" t="s">
        <v>536</v>
      </c>
      <c r="S53" s="226" t="s">
        <v>536</v>
      </c>
      <c r="T53" s="342"/>
    </row>
    <row r="54" spans="1:20" ht="17.25" thickBot="1" x14ac:dyDescent="0.35">
      <c r="A54" s="161">
        <v>71</v>
      </c>
      <c r="B54" s="438">
        <v>53</v>
      </c>
      <c r="C54" s="184">
        <v>5908</v>
      </c>
      <c r="D54" s="155" t="str">
        <f t="shared" si="3"/>
        <v>5908.jpg</v>
      </c>
      <c r="E54" s="184" t="s">
        <v>177</v>
      </c>
      <c r="F54" s="155">
        <v>12</v>
      </c>
      <c r="G54" s="439">
        <v>1</v>
      </c>
      <c r="H54" s="439">
        <v>12</v>
      </c>
      <c r="I54" s="155">
        <f t="shared" si="2"/>
        <v>24</v>
      </c>
      <c r="J54" s="156">
        <v>700</v>
      </c>
      <c r="K54" s="372" t="s">
        <v>817</v>
      </c>
      <c r="L54" s="156">
        <v>2500</v>
      </c>
      <c r="M54" s="184"/>
      <c r="N54" s="184"/>
      <c r="O54" s="184" t="s">
        <v>532</v>
      </c>
      <c r="P54" s="184">
        <v>50002386</v>
      </c>
      <c r="Q54" s="155" t="str">
        <f t="shared" si="4"/>
        <v>열라면큰사발(12입)[5908/1]</v>
      </c>
      <c r="R54" s="428" t="s">
        <v>536</v>
      </c>
      <c r="S54" s="428" t="s">
        <v>536</v>
      </c>
      <c r="T54" s="440"/>
    </row>
    <row r="55" spans="1:20" x14ac:dyDescent="0.3">
      <c r="A55" s="138">
        <v>39</v>
      </c>
      <c r="B55" s="441">
        <v>54</v>
      </c>
      <c r="C55" s="60">
        <v>5924</v>
      </c>
      <c r="D55" s="50" t="str">
        <f t="shared" si="3"/>
        <v>5924.jpg</v>
      </c>
      <c r="E55" s="60" t="s">
        <v>153</v>
      </c>
      <c r="F55" s="50" t="s">
        <v>152</v>
      </c>
      <c r="G55" s="50">
        <v>1</v>
      </c>
      <c r="H55" s="50">
        <v>30</v>
      </c>
      <c r="I55" s="50">
        <f t="shared" si="2"/>
        <v>60</v>
      </c>
      <c r="J55" s="36">
        <v>620</v>
      </c>
      <c r="K55" s="367" t="s">
        <v>817</v>
      </c>
      <c r="L55" s="36">
        <v>2500</v>
      </c>
      <c r="M55" s="60"/>
      <c r="N55" s="60"/>
      <c r="O55" s="60" t="s">
        <v>532</v>
      </c>
      <c r="P55" s="60">
        <v>50002386</v>
      </c>
      <c r="Q55" s="50" t="str">
        <f t="shared" si="4"/>
        <v>맛있는컵 [5924/1]</v>
      </c>
      <c r="R55" s="68" t="s">
        <v>534</v>
      </c>
      <c r="S55" s="68" t="s">
        <v>534</v>
      </c>
      <c r="T55" s="442"/>
    </row>
    <row r="56" spans="1:20" x14ac:dyDescent="0.3">
      <c r="A56" s="138">
        <v>40</v>
      </c>
      <c r="B56" s="431">
        <v>55</v>
      </c>
      <c r="C56" s="119">
        <v>5925</v>
      </c>
      <c r="D56" s="151" t="str">
        <f t="shared" si="3"/>
        <v>5925.jpg</v>
      </c>
      <c r="E56" s="119" t="s">
        <v>154</v>
      </c>
      <c r="F56" s="151" t="s">
        <v>155</v>
      </c>
      <c r="G56" s="151">
        <v>1</v>
      </c>
      <c r="H56" s="151">
        <v>16</v>
      </c>
      <c r="I56" s="151">
        <f t="shared" ref="I56:I74" si="5">H56*2</f>
        <v>32</v>
      </c>
      <c r="J56" s="208">
        <v>960</v>
      </c>
      <c r="K56" s="368" t="s">
        <v>817</v>
      </c>
      <c r="L56" s="154">
        <v>2500</v>
      </c>
      <c r="M56" s="119"/>
      <c r="N56" s="119"/>
      <c r="O56" s="119" t="s">
        <v>532</v>
      </c>
      <c r="P56" s="119">
        <v>50002386</v>
      </c>
      <c r="Q56" s="151" t="str">
        <f t="shared" si="4"/>
        <v>맛있는라면큰컵 [5925/1]</v>
      </c>
      <c r="R56" s="226" t="s">
        <v>534</v>
      </c>
      <c r="S56" s="226" t="s">
        <v>534</v>
      </c>
      <c r="T56" s="342" t="s">
        <v>855</v>
      </c>
    </row>
    <row r="57" spans="1:20" x14ac:dyDescent="0.3">
      <c r="A57" s="138">
        <v>42</v>
      </c>
      <c r="B57" s="431">
        <v>56</v>
      </c>
      <c r="C57" s="119">
        <v>6008</v>
      </c>
      <c r="D57" s="151" t="str">
        <f t="shared" si="3"/>
        <v>6008.jpg</v>
      </c>
      <c r="E57" s="119" t="s">
        <v>157</v>
      </c>
      <c r="F57" s="151" t="s">
        <v>158</v>
      </c>
      <c r="G57" s="151">
        <v>1</v>
      </c>
      <c r="H57" s="151">
        <v>16</v>
      </c>
      <c r="I57" s="151">
        <f t="shared" si="5"/>
        <v>32</v>
      </c>
      <c r="J57" s="154">
        <v>950</v>
      </c>
      <c r="K57" s="368" t="s">
        <v>817</v>
      </c>
      <c r="L57" s="154">
        <v>2500</v>
      </c>
      <c r="M57" s="119"/>
      <c r="N57" s="119"/>
      <c r="O57" s="119" t="s">
        <v>532</v>
      </c>
      <c r="P57" s="119">
        <v>50002386</v>
      </c>
      <c r="Q57" s="151" t="str">
        <f t="shared" si="4"/>
        <v>나가사끼짬뽕 큰컵[6008/1]</v>
      </c>
      <c r="R57" s="226" t="s">
        <v>534</v>
      </c>
      <c r="S57" s="226" t="s">
        <v>534</v>
      </c>
      <c r="T57" s="342"/>
    </row>
    <row r="58" spans="1:20" x14ac:dyDescent="0.3">
      <c r="A58" s="138">
        <v>41</v>
      </c>
      <c r="B58" s="431">
        <v>57</v>
      </c>
      <c r="C58" s="119">
        <v>6009</v>
      </c>
      <c r="D58" s="151" t="str">
        <f t="shared" si="3"/>
        <v>6009.jpg</v>
      </c>
      <c r="E58" s="119" t="s">
        <v>156</v>
      </c>
      <c r="F58" s="151" t="s">
        <v>152</v>
      </c>
      <c r="G58" s="151">
        <v>1</v>
      </c>
      <c r="H58" s="151">
        <v>30</v>
      </c>
      <c r="I58" s="151">
        <f t="shared" si="5"/>
        <v>60</v>
      </c>
      <c r="J58" s="154">
        <v>720</v>
      </c>
      <c r="K58" s="368" t="s">
        <v>817</v>
      </c>
      <c r="L58" s="154">
        <v>2500</v>
      </c>
      <c r="M58" s="119"/>
      <c r="N58" s="119"/>
      <c r="O58" s="119" t="s">
        <v>532</v>
      </c>
      <c r="P58" s="119">
        <v>50002386</v>
      </c>
      <c r="Q58" s="151" t="str">
        <f t="shared" si="4"/>
        <v>나가사끼짬뽕컵 [6009/1]</v>
      </c>
      <c r="R58" s="226" t="s">
        <v>534</v>
      </c>
      <c r="S58" s="226" t="s">
        <v>534</v>
      </c>
      <c r="T58" s="342"/>
    </row>
    <row r="59" spans="1:20" x14ac:dyDescent="0.3">
      <c r="A59" s="138">
        <v>38</v>
      </c>
      <c r="B59" s="431">
        <v>58</v>
      </c>
      <c r="C59" s="119">
        <v>6017</v>
      </c>
      <c r="D59" s="151" t="str">
        <f t="shared" si="3"/>
        <v>6017.jpg</v>
      </c>
      <c r="E59" s="119" t="s">
        <v>151</v>
      </c>
      <c r="F59" s="151" t="s">
        <v>152</v>
      </c>
      <c r="G59" s="151">
        <v>1</v>
      </c>
      <c r="H59" s="151">
        <v>30</v>
      </c>
      <c r="I59" s="151">
        <f t="shared" si="5"/>
        <v>60</v>
      </c>
      <c r="J59" s="208">
        <v>620</v>
      </c>
      <c r="K59" s="368" t="s">
        <v>817</v>
      </c>
      <c r="L59" s="154">
        <v>2500</v>
      </c>
      <c r="M59" s="119"/>
      <c r="N59" s="119"/>
      <c r="O59" s="119" t="s">
        <v>532</v>
      </c>
      <c r="P59" s="119">
        <v>50002386</v>
      </c>
      <c r="Q59" s="151" t="str">
        <f t="shared" si="4"/>
        <v>삼양컵라면 [6017/1]</v>
      </c>
      <c r="R59" s="226" t="s">
        <v>534</v>
      </c>
      <c r="S59" s="226" t="s">
        <v>534</v>
      </c>
      <c r="T59" s="342" t="s">
        <v>855</v>
      </c>
    </row>
    <row r="60" spans="1:20" x14ac:dyDescent="0.3">
      <c r="A60" s="138">
        <v>43</v>
      </c>
      <c r="B60" s="431">
        <v>59</v>
      </c>
      <c r="C60" s="119">
        <v>6021</v>
      </c>
      <c r="D60" s="151" t="str">
        <f t="shared" si="3"/>
        <v>6021.jpg</v>
      </c>
      <c r="E60" s="119" t="s">
        <v>159</v>
      </c>
      <c r="F60" s="151" t="s">
        <v>158</v>
      </c>
      <c r="G60" s="437">
        <v>1</v>
      </c>
      <c r="H60" s="437">
        <v>16</v>
      </c>
      <c r="I60" s="151">
        <f t="shared" si="5"/>
        <v>32</v>
      </c>
      <c r="J60" s="154">
        <v>950</v>
      </c>
      <c r="K60" s="368" t="s">
        <v>817</v>
      </c>
      <c r="L60" s="154">
        <v>2500</v>
      </c>
      <c r="M60" s="119"/>
      <c r="N60" s="119"/>
      <c r="O60" s="119" t="s">
        <v>532</v>
      </c>
      <c r="P60" s="119">
        <v>50002386</v>
      </c>
      <c r="Q60" s="151" t="str">
        <f t="shared" si="4"/>
        <v>불닭볶음면 큰컵[6021/1]</v>
      </c>
      <c r="R60" s="226" t="s">
        <v>534</v>
      </c>
      <c r="S60" s="226" t="s">
        <v>534</v>
      </c>
      <c r="T60" s="342"/>
    </row>
    <row r="61" spans="1:20" x14ac:dyDescent="0.3">
      <c r="A61" s="138">
        <v>44</v>
      </c>
      <c r="B61" s="431">
        <v>60</v>
      </c>
      <c r="C61" s="119">
        <v>6036</v>
      </c>
      <c r="D61" s="151" t="str">
        <f t="shared" si="3"/>
        <v>6036.jpg</v>
      </c>
      <c r="E61" s="119" t="s">
        <v>160</v>
      </c>
      <c r="F61" s="151" t="s">
        <v>158</v>
      </c>
      <c r="G61" s="437">
        <v>1</v>
      </c>
      <c r="H61" s="437">
        <v>16</v>
      </c>
      <c r="I61" s="151">
        <f t="shared" si="5"/>
        <v>32</v>
      </c>
      <c r="J61" s="154">
        <v>1050</v>
      </c>
      <c r="K61" s="368" t="s">
        <v>817</v>
      </c>
      <c r="L61" s="154">
        <v>2500</v>
      </c>
      <c r="M61" s="119"/>
      <c r="N61" s="119"/>
      <c r="O61" s="119" t="s">
        <v>532</v>
      </c>
      <c r="P61" s="119">
        <v>50002386</v>
      </c>
      <c r="Q61" s="151" t="str">
        <f t="shared" si="4"/>
        <v>치즈불닭볶음면 큰컵[6036/1]</v>
      </c>
      <c r="R61" s="226" t="s">
        <v>534</v>
      </c>
      <c r="S61" s="226" t="s">
        <v>534</v>
      </c>
      <c r="T61" s="342"/>
    </row>
    <row r="62" spans="1:20" ht="17.25" thickBot="1" x14ac:dyDescent="0.35">
      <c r="A62" s="138">
        <v>45</v>
      </c>
      <c r="B62" s="432">
        <v>61</v>
      </c>
      <c r="C62" s="175">
        <v>6040</v>
      </c>
      <c r="D62" s="164" t="str">
        <f t="shared" si="3"/>
        <v>6040.jpg</v>
      </c>
      <c r="E62" s="175" t="s">
        <v>161</v>
      </c>
      <c r="F62" s="164" t="s">
        <v>162</v>
      </c>
      <c r="G62" s="443">
        <v>1</v>
      </c>
      <c r="H62" s="443">
        <v>16</v>
      </c>
      <c r="I62" s="164">
        <f t="shared" si="5"/>
        <v>32</v>
      </c>
      <c r="J62" s="165">
        <v>950</v>
      </c>
      <c r="K62" s="380" t="s">
        <v>817</v>
      </c>
      <c r="L62" s="165">
        <v>2500</v>
      </c>
      <c r="M62" s="175"/>
      <c r="N62" s="175"/>
      <c r="O62" s="175" t="s">
        <v>532</v>
      </c>
      <c r="P62" s="175">
        <v>50002386</v>
      </c>
      <c r="Q62" s="164" t="str">
        <f t="shared" si="4"/>
        <v>삼양라면 클래식 큰컵[6040/1]</v>
      </c>
      <c r="R62" s="240" t="s">
        <v>534</v>
      </c>
      <c r="S62" s="240" t="s">
        <v>534</v>
      </c>
      <c r="T62" s="433"/>
    </row>
    <row r="63" spans="1:20" x14ac:dyDescent="0.3">
      <c r="A63" s="161">
        <v>55</v>
      </c>
      <c r="B63" s="434">
        <v>62</v>
      </c>
      <c r="C63" s="70">
        <v>7894</v>
      </c>
      <c r="D63" s="53" t="str">
        <f t="shared" si="3"/>
        <v>7894.jpg</v>
      </c>
      <c r="E63" s="70" t="s">
        <v>548</v>
      </c>
      <c r="F63" s="53">
        <v>16</v>
      </c>
      <c r="G63" s="435">
        <v>1</v>
      </c>
      <c r="H63" s="435">
        <v>16</v>
      </c>
      <c r="I63" s="53">
        <f t="shared" si="5"/>
        <v>32</v>
      </c>
      <c r="J63" s="40">
        <v>900</v>
      </c>
      <c r="K63" s="376" t="s">
        <v>817</v>
      </c>
      <c r="L63" s="40">
        <v>2500</v>
      </c>
      <c r="M63" s="70"/>
      <c r="N63" s="70"/>
      <c r="O63" s="70" t="s">
        <v>532</v>
      </c>
      <c r="P63" s="70">
        <v>50002386</v>
      </c>
      <c r="Q63" s="53" t="str">
        <f t="shared" si="4"/>
        <v>꼬꼬면왕컵(16입)[7894/1]</v>
      </c>
      <c r="R63" s="423" t="s">
        <v>535</v>
      </c>
      <c r="S63" s="423" t="s">
        <v>535</v>
      </c>
      <c r="T63" s="341"/>
    </row>
    <row r="64" spans="1:20" x14ac:dyDescent="0.3">
      <c r="A64" s="161">
        <v>52</v>
      </c>
      <c r="B64" s="436">
        <v>63</v>
      </c>
      <c r="C64" s="119">
        <v>7895</v>
      </c>
      <c r="D64" s="151" t="str">
        <f t="shared" si="3"/>
        <v>7895.jpg</v>
      </c>
      <c r="E64" s="119" t="s">
        <v>169</v>
      </c>
      <c r="F64" s="151" t="s">
        <v>170</v>
      </c>
      <c r="G64" s="437">
        <v>1</v>
      </c>
      <c r="H64" s="437">
        <v>16</v>
      </c>
      <c r="I64" s="151">
        <f t="shared" si="5"/>
        <v>32</v>
      </c>
      <c r="J64" s="154">
        <v>1250</v>
      </c>
      <c r="K64" s="368" t="s">
        <v>817</v>
      </c>
      <c r="L64" s="154">
        <v>2500</v>
      </c>
      <c r="M64" s="119"/>
      <c r="N64" s="119"/>
      <c r="O64" s="119" t="s">
        <v>532</v>
      </c>
      <c r="P64" s="119">
        <v>50002386</v>
      </c>
      <c r="Q64" s="151" t="str">
        <f t="shared" si="4"/>
        <v>팔도 짜장[7895/1]</v>
      </c>
      <c r="R64" s="226" t="s">
        <v>535</v>
      </c>
      <c r="S64" s="226" t="s">
        <v>535</v>
      </c>
      <c r="T64" s="342"/>
    </row>
    <row r="65" spans="1:20" x14ac:dyDescent="0.3">
      <c r="A65" s="161">
        <v>51</v>
      </c>
      <c r="B65" s="436">
        <v>64</v>
      </c>
      <c r="C65" s="119">
        <v>7901</v>
      </c>
      <c r="D65" s="151" t="str">
        <f t="shared" si="3"/>
        <v>7901.jpg</v>
      </c>
      <c r="E65" s="119" t="s">
        <v>167</v>
      </c>
      <c r="F65" s="151" t="s">
        <v>168</v>
      </c>
      <c r="G65" s="437">
        <v>1</v>
      </c>
      <c r="H65" s="437">
        <v>16</v>
      </c>
      <c r="I65" s="151">
        <f t="shared" si="5"/>
        <v>32</v>
      </c>
      <c r="J65" s="154">
        <v>1250</v>
      </c>
      <c r="K65" s="368" t="s">
        <v>817</v>
      </c>
      <c r="L65" s="154">
        <v>2500</v>
      </c>
      <c r="M65" s="119"/>
      <c r="N65" s="119"/>
      <c r="O65" s="119" t="s">
        <v>532</v>
      </c>
      <c r="P65" s="119">
        <v>50002386</v>
      </c>
      <c r="Q65" s="151" t="str">
        <f t="shared" si="4"/>
        <v>팔도 불짬뽕[7901/1]</v>
      </c>
      <c r="R65" s="226" t="s">
        <v>535</v>
      </c>
      <c r="S65" s="226" t="s">
        <v>535</v>
      </c>
      <c r="T65" s="342"/>
    </row>
    <row r="66" spans="1:20" x14ac:dyDescent="0.3">
      <c r="A66" s="161">
        <v>56</v>
      </c>
      <c r="B66" s="436">
        <v>65</v>
      </c>
      <c r="C66" s="119">
        <v>7919</v>
      </c>
      <c r="D66" s="151" t="str">
        <f t="shared" ref="D66:D74" si="6">CONCATENATE(C66,".jpg")</f>
        <v>7919.jpg</v>
      </c>
      <c r="E66" s="119" t="s">
        <v>549</v>
      </c>
      <c r="F66" s="151">
        <v>24</v>
      </c>
      <c r="G66" s="437">
        <v>1</v>
      </c>
      <c r="H66" s="437">
        <v>24</v>
      </c>
      <c r="I66" s="151">
        <f t="shared" si="5"/>
        <v>48</v>
      </c>
      <c r="J66" s="154">
        <v>630</v>
      </c>
      <c r="K66" s="368" t="s">
        <v>817</v>
      </c>
      <c r="L66" s="154">
        <v>2500</v>
      </c>
      <c r="M66" s="119"/>
      <c r="N66" s="119"/>
      <c r="O66" s="119" t="s">
        <v>532</v>
      </c>
      <c r="P66" s="119">
        <v>50002386</v>
      </c>
      <c r="Q66" s="151" t="str">
        <f t="shared" ref="Q66:Q74" si="7">CONCATENATE(E66,"[",C66,"/",G66,"]")</f>
        <v>도시락(24입)[7919/1]</v>
      </c>
      <c r="R66" s="226" t="s">
        <v>535</v>
      </c>
      <c r="S66" s="226" t="s">
        <v>535</v>
      </c>
      <c r="T66" s="342"/>
    </row>
    <row r="67" spans="1:20" x14ac:dyDescent="0.3">
      <c r="A67" s="161">
        <v>46</v>
      </c>
      <c r="B67" s="436">
        <v>66</v>
      </c>
      <c r="C67" s="119">
        <v>7921</v>
      </c>
      <c r="D67" s="151" t="str">
        <f t="shared" si="6"/>
        <v>7921.jpg</v>
      </c>
      <c r="E67" s="119" t="s">
        <v>163</v>
      </c>
      <c r="F67" s="151">
        <v>18</v>
      </c>
      <c r="G67" s="437">
        <v>1</v>
      </c>
      <c r="H67" s="437">
        <v>18</v>
      </c>
      <c r="I67" s="151">
        <f t="shared" si="5"/>
        <v>36</v>
      </c>
      <c r="J67" s="154">
        <v>790</v>
      </c>
      <c r="K67" s="368" t="s">
        <v>817</v>
      </c>
      <c r="L67" s="154">
        <v>2500</v>
      </c>
      <c r="M67" s="119"/>
      <c r="N67" s="119"/>
      <c r="O67" s="119" t="s">
        <v>532</v>
      </c>
      <c r="P67" s="119">
        <v>50002386</v>
      </c>
      <c r="Q67" s="151" t="str">
        <f t="shared" si="7"/>
        <v>왕뚜껑 [7921/1]</v>
      </c>
      <c r="R67" s="226" t="s">
        <v>535</v>
      </c>
      <c r="S67" s="226" t="s">
        <v>535</v>
      </c>
      <c r="T67" s="342"/>
    </row>
    <row r="68" spans="1:20" x14ac:dyDescent="0.3">
      <c r="A68" s="161">
        <v>47</v>
      </c>
      <c r="B68" s="436">
        <v>67</v>
      </c>
      <c r="C68" s="119">
        <v>7922</v>
      </c>
      <c r="D68" s="151" t="str">
        <f t="shared" si="6"/>
        <v>7922.jpg</v>
      </c>
      <c r="E68" s="119" t="s">
        <v>164</v>
      </c>
      <c r="F68" s="151">
        <v>18</v>
      </c>
      <c r="G68" s="437">
        <v>1</v>
      </c>
      <c r="H68" s="437">
        <v>18</v>
      </c>
      <c r="I68" s="151">
        <f t="shared" si="5"/>
        <v>36</v>
      </c>
      <c r="J68" s="154">
        <v>790</v>
      </c>
      <c r="K68" s="368" t="s">
        <v>817</v>
      </c>
      <c r="L68" s="154">
        <v>2500</v>
      </c>
      <c r="M68" s="119"/>
      <c r="N68" s="119"/>
      <c r="O68" s="119" t="s">
        <v>532</v>
      </c>
      <c r="P68" s="119">
        <v>50002386</v>
      </c>
      <c r="Q68" s="151" t="str">
        <f t="shared" si="7"/>
        <v>김치 왕뚜껑[7922/1]</v>
      </c>
      <c r="R68" s="226" t="s">
        <v>535</v>
      </c>
      <c r="S68" s="226" t="s">
        <v>535</v>
      </c>
      <c r="T68" s="342"/>
    </row>
    <row r="69" spans="1:20" x14ac:dyDescent="0.3">
      <c r="A69" s="161">
        <v>48</v>
      </c>
      <c r="B69" s="436">
        <v>68</v>
      </c>
      <c r="C69" s="119">
        <v>7923</v>
      </c>
      <c r="D69" s="151" t="str">
        <f t="shared" si="6"/>
        <v>7923.jpg</v>
      </c>
      <c r="E69" s="119" t="s">
        <v>165</v>
      </c>
      <c r="F69" s="151">
        <v>18</v>
      </c>
      <c r="G69" s="437">
        <v>1</v>
      </c>
      <c r="H69" s="437">
        <v>18</v>
      </c>
      <c r="I69" s="151">
        <f t="shared" si="5"/>
        <v>36</v>
      </c>
      <c r="J69" s="154">
        <v>790</v>
      </c>
      <c r="K69" s="368" t="s">
        <v>817</v>
      </c>
      <c r="L69" s="154">
        <v>2500</v>
      </c>
      <c r="M69" s="119"/>
      <c r="N69" s="119"/>
      <c r="O69" s="119" t="s">
        <v>532</v>
      </c>
      <c r="P69" s="119">
        <v>50002386</v>
      </c>
      <c r="Q69" s="151" t="str">
        <f t="shared" si="7"/>
        <v>짬뽕 왕뚜껑[7923/1]</v>
      </c>
      <c r="R69" s="226" t="s">
        <v>535</v>
      </c>
      <c r="S69" s="226" t="s">
        <v>535</v>
      </c>
      <c r="T69" s="342"/>
    </row>
    <row r="70" spans="1:20" x14ac:dyDescent="0.3">
      <c r="A70" s="161">
        <v>49</v>
      </c>
      <c r="B70" s="436">
        <v>69</v>
      </c>
      <c r="C70" s="119">
        <v>7924</v>
      </c>
      <c r="D70" s="151" t="str">
        <f t="shared" si="6"/>
        <v>7924.jpg</v>
      </c>
      <c r="E70" s="119" t="s">
        <v>166</v>
      </c>
      <c r="F70" s="151">
        <v>16</v>
      </c>
      <c r="G70" s="437">
        <v>1</v>
      </c>
      <c r="H70" s="437">
        <v>16</v>
      </c>
      <c r="I70" s="151">
        <f t="shared" si="5"/>
        <v>32</v>
      </c>
      <c r="J70" s="154">
        <v>750</v>
      </c>
      <c r="K70" s="368" t="s">
        <v>817</v>
      </c>
      <c r="L70" s="154">
        <v>2500</v>
      </c>
      <c r="M70" s="119"/>
      <c r="N70" s="119"/>
      <c r="O70" s="119" t="s">
        <v>532</v>
      </c>
      <c r="P70" s="119">
        <v>50002386</v>
      </c>
      <c r="Q70" s="151" t="str">
        <f t="shared" si="7"/>
        <v>해물왕컵(16입)[7924/1]</v>
      </c>
      <c r="R70" s="226" t="s">
        <v>535</v>
      </c>
      <c r="S70" s="226" t="s">
        <v>535</v>
      </c>
      <c r="T70" s="342"/>
    </row>
    <row r="71" spans="1:20" x14ac:dyDescent="0.3">
      <c r="A71" s="161">
        <v>50</v>
      </c>
      <c r="B71" s="436">
        <v>70</v>
      </c>
      <c r="C71" s="119">
        <v>7925</v>
      </c>
      <c r="D71" s="151" t="str">
        <f t="shared" si="6"/>
        <v>7925.jpg</v>
      </c>
      <c r="E71" s="119" t="s">
        <v>547</v>
      </c>
      <c r="F71" s="151">
        <v>16</v>
      </c>
      <c r="G71" s="437">
        <v>1</v>
      </c>
      <c r="H71" s="437">
        <v>16</v>
      </c>
      <c r="I71" s="151">
        <f t="shared" si="5"/>
        <v>32</v>
      </c>
      <c r="J71" s="154">
        <v>780</v>
      </c>
      <c r="K71" s="368" t="s">
        <v>817</v>
      </c>
      <c r="L71" s="154">
        <v>2500</v>
      </c>
      <c r="M71" s="119"/>
      <c r="N71" s="119"/>
      <c r="O71" s="119" t="s">
        <v>532</v>
      </c>
      <c r="P71" s="119">
        <v>50002386</v>
      </c>
      <c r="Q71" s="151" t="str">
        <f t="shared" si="7"/>
        <v>비빔면컵(16입)[7925/1]</v>
      </c>
      <c r="R71" s="226" t="s">
        <v>535</v>
      </c>
      <c r="S71" s="226" t="s">
        <v>535</v>
      </c>
      <c r="T71" s="342"/>
    </row>
    <row r="72" spans="1:20" x14ac:dyDescent="0.3">
      <c r="A72" s="161">
        <v>57</v>
      </c>
      <c r="B72" s="436">
        <v>71</v>
      </c>
      <c r="C72" s="119">
        <v>7934</v>
      </c>
      <c r="D72" s="151" t="str">
        <f t="shared" si="6"/>
        <v>7934.jpg</v>
      </c>
      <c r="E72" s="119" t="s">
        <v>172</v>
      </c>
      <c r="F72" s="151">
        <v>24</v>
      </c>
      <c r="G72" s="437">
        <v>1</v>
      </c>
      <c r="H72" s="437">
        <v>24</v>
      </c>
      <c r="I72" s="151">
        <f t="shared" si="5"/>
        <v>48</v>
      </c>
      <c r="J72" s="154">
        <v>630</v>
      </c>
      <c r="K72" s="368" t="s">
        <v>817</v>
      </c>
      <c r="L72" s="154">
        <v>2500</v>
      </c>
      <c r="M72" s="119"/>
      <c r="N72" s="119"/>
      <c r="O72" s="119" t="s">
        <v>532</v>
      </c>
      <c r="P72" s="119">
        <v>50002386</v>
      </c>
      <c r="Q72" s="151" t="str">
        <f t="shared" si="7"/>
        <v>新김치도시락(24입)[7934/1]</v>
      </c>
      <c r="R72" s="226" t="s">
        <v>535</v>
      </c>
      <c r="S72" s="226" t="s">
        <v>535</v>
      </c>
      <c r="T72" s="342"/>
    </row>
    <row r="73" spans="1:20" x14ac:dyDescent="0.3">
      <c r="A73" s="161">
        <v>53</v>
      </c>
      <c r="B73" s="436">
        <v>72</v>
      </c>
      <c r="C73" s="119">
        <v>7937</v>
      </c>
      <c r="D73" s="151" t="str">
        <f t="shared" si="6"/>
        <v>7937.jpg</v>
      </c>
      <c r="E73" s="119" t="s">
        <v>836</v>
      </c>
      <c r="F73" s="151">
        <v>16</v>
      </c>
      <c r="G73" s="437">
        <v>1</v>
      </c>
      <c r="H73" s="437">
        <v>16</v>
      </c>
      <c r="I73" s="151">
        <f t="shared" si="5"/>
        <v>32</v>
      </c>
      <c r="J73" s="154">
        <v>1250</v>
      </c>
      <c r="K73" s="368" t="s">
        <v>817</v>
      </c>
      <c r="L73" s="154">
        <v>2500</v>
      </c>
      <c r="M73" s="119"/>
      <c r="N73" s="119"/>
      <c r="O73" s="119" t="s">
        <v>532</v>
      </c>
      <c r="P73" s="119">
        <v>50002386</v>
      </c>
      <c r="Q73" s="151" t="str">
        <f t="shared" si="7"/>
        <v>新탄탄면왕컵(16입)[7937/1]</v>
      </c>
      <c r="R73" s="226" t="s">
        <v>535</v>
      </c>
      <c r="S73" s="226" t="s">
        <v>535</v>
      </c>
      <c r="T73" s="342"/>
    </row>
    <row r="74" spans="1:20" ht="17.25" thickBot="1" x14ac:dyDescent="0.35">
      <c r="A74" s="168">
        <v>54</v>
      </c>
      <c r="B74" s="438">
        <v>73</v>
      </c>
      <c r="C74" s="184">
        <v>7938</v>
      </c>
      <c r="D74" s="155" t="str">
        <f t="shared" si="6"/>
        <v>7938.jpg</v>
      </c>
      <c r="E74" s="184" t="s">
        <v>171</v>
      </c>
      <c r="F74" s="155">
        <v>16</v>
      </c>
      <c r="G74" s="439">
        <v>1</v>
      </c>
      <c r="H74" s="439">
        <v>16</v>
      </c>
      <c r="I74" s="155">
        <f t="shared" si="5"/>
        <v>32</v>
      </c>
      <c r="J74" s="156">
        <v>1250</v>
      </c>
      <c r="K74" s="372" t="s">
        <v>817</v>
      </c>
      <c r="L74" s="156">
        <v>2500</v>
      </c>
      <c r="M74" s="184"/>
      <c r="N74" s="184"/>
      <c r="O74" s="184" t="s">
        <v>532</v>
      </c>
      <c r="P74" s="184">
        <v>50002386</v>
      </c>
      <c r="Q74" s="155" t="str">
        <f t="shared" si="7"/>
        <v>新팔도부대찌개왕컵(16입)[7938/1]</v>
      </c>
      <c r="R74" s="428" t="s">
        <v>535</v>
      </c>
      <c r="S74" s="428" t="s">
        <v>535</v>
      </c>
      <c r="T74" s="440"/>
    </row>
    <row r="75" spans="1:20" x14ac:dyDescent="0.3">
      <c r="A75" s="2"/>
      <c r="B75" s="2"/>
    </row>
    <row r="77" spans="1:20" x14ac:dyDescent="0.3">
      <c r="E77" s="21" t="s">
        <v>800</v>
      </c>
    </row>
    <row r="78" spans="1:20" x14ac:dyDescent="0.3">
      <c r="E78"/>
    </row>
    <row r="79" spans="1:20" x14ac:dyDescent="0.3">
      <c r="E79" s="21" t="s">
        <v>801</v>
      </c>
    </row>
    <row r="80" spans="1:20" x14ac:dyDescent="0.3">
      <c r="E80" s="21" t="s">
        <v>802</v>
      </c>
    </row>
    <row r="81" spans="5:5" x14ac:dyDescent="0.3">
      <c r="E81"/>
    </row>
    <row r="82" spans="5:5" x14ac:dyDescent="0.3">
      <c r="E82" s="21" t="s">
        <v>803</v>
      </c>
    </row>
    <row r="83" spans="5:5" x14ac:dyDescent="0.3">
      <c r="E83" s="21" t="s">
        <v>804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32"/>
  <sheetViews>
    <sheetView topLeftCell="L1" zoomScale="70" zoomScaleNormal="70" workbookViewId="0">
      <selection activeCell="T17" sqref="T17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13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47.75" bestFit="1" customWidth="1"/>
  </cols>
  <sheetData>
    <row r="1" spans="1:21" s="7" customFormat="1" ht="50.25" thickBot="1" x14ac:dyDescent="0.35">
      <c r="A1" s="44" t="s">
        <v>599</v>
      </c>
      <c r="B1" s="46" t="s">
        <v>599</v>
      </c>
      <c r="C1" s="45" t="s">
        <v>633</v>
      </c>
      <c r="D1" s="126" t="s">
        <v>813</v>
      </c>
      <c r="E1" s="126" t="s">
        <v>813</v>
      </c>
      <c r="F1" s="46" t="s">
        <v>94</v>
      </c>
      <c r="G1" s="46" t="s">
        <v>95</v>
      </c>
      <c r="H1" s="47" t="s">
        <v>539</v>
      </c>
      <c r="I1" s="45" t="s">
        <v>519</v>
      </c>
      <c r="J1" s="48" t="s">
        <v>521</v>
      </c>
      <c r="K1" s="45" t="s">
        <v>632</v>
      </c>
      <c r="L1" s="45" t="s">
        <v>520</v>
      </c>
      <c r="M1" s="46" t="s">
        <v>508</v>
      </c>
      <c r="N1" s="46"/>
      <c r="O1" s="49" t="s">
        <v>574</v>
      </c>
      <c r="P1" s="48" t="s">
        <v>522</v>
      </c>
      <c r="Q1" s="48" t="s">
        <v>518</v>
      </c>
      <c r="R1" s="45" t="s">
        <v>529</v>
      </c>
      <c r="S1" s="45" t="s">
        <v>530</v>
      </c>
      <c r="T1" s="188" t="s">
        <v>854</v>
      </c>
      <c r="U1" s="340" t="s">
        <v>1020</v>
      </c>
    </row>
    <row r="2" spans="1:21" x14ac:dyDescent="0.3">
      <c r="A2" s="114">
        <v>22</v>
      </c>
      <c r="B2" s="418">
        <v>1</v>
      </c>
      <c r="C2" s="444">
        <v>5631</v>
      </c>
      <c r="D2" s="419" t="str">
        <f t="shared" ref="D2:D29" si="0">CONCATENATE(C2,".jpg")</f>
        <v>5631.jpg</v>
      </c>
      <c r="E2" s="445"/>
      <c r="F2" s="64" t="s">
        <v>342</v>
      </c>
      <c r="G2" s="446" t="s">
        <v>343</v>
      </c>
      <c r="H2" s="446">
        <v>1</v>
      </c>
      <c r="I2" s="326">
        <v>10</v>
      </c>
      <c r="J2" s="447">
        <v>3500</v>
      </c>
      <c r="K2" s="423" t="s">
        <v>817</v>
      </c>
      <c r="L2" s="422">
        <v>2500</v>
      </c>
      <c r="M2" s="326" t="s">
        <v>512</v>
      </c>
      <c r="N2" s="326"/>
      <c r="O2" s="326" t="s">
        <v>558</v>
      </c>
      <c r="P2" s="326">
        <v>50001894</v>
      </c>
      <c r="Q2" s="419" t="str">
        <f t="shared" ref="Q2:Q29" si="1">CONCATENATE(F2,"[",C2,"/",H2,"]")</f>
        <v>한)바몬드230g순한10입[5631/1]</v>
      </c>
      <c r="R2" s="423" t="s">
        <v>891</v>
      </c>
      <c r="S2" s="326" t="s">
        <v>863</v>
      </c>
      <c r="T2" s="187" t="s">
        <v>576</v>
      </c>
      <c r="U2" s="460" t="s">
        <v>1299</v>
      </c>
    </row>
    <row r="3" spans="1:21" x14ac:dyDescent="0.3">
      <c r="A3" s="138">
        <v>23</v>
      </c>
      <c r="B3" s="410">
        <v>2</v>
      </c>
      <c r="C3" s="448">
        <v>5632</v>
      </c>
      <c r="D3" s="222" t="str">
        <f t="shared" si="0"/>
        <v>5632.jpg</v>
      </c>
      <c r="E3" s="118"/>
      <c r="F3" s="117" t="s">
        <v>344</v>
      </c>
      <c r="G3" s="299" t="s">
        <v>343</v>
      </c>
      <c r="H3" s="299">
        <v>1</v>
      </c>
      <c r="I3" s="207">
        <v>10</v>
      </c>
      <c r="J3" s="449">
        <v>3500</v>
      </c>
      <c r="K3" s="226" t="s">
        <v>817</v>
      </c>
      <c r="L3" s="208">
        <v>2500</v>
      </c>
      <c r="M3" s="207" t="s">
        <v>512</v>
      </c>
      <c r="N3" s="207"/>
      <c r="O3" s="207" t="s">
        <v>558</v>
      </c>
      <c r="P3" s="207">
        <v>50001894</v>
      </c>
      <c r="Q3" s="222" t="str">
        <f t="shared" si="1"/>
        <v>한)바몬드230g약간매운10입[5632/1]</v>
      </c>
      <c r="R3" s="226" t="s">
        <v>891</v>
      </c>
      <c r="S3" s="207" t="s">
        <v>863</v>
      </c>
      <c r="T3" s="182" t="s">
        <v>576</v>
      </c>
      <c r="U3" s="153" t="s">
        <v>1299</v>
      </c>
    </row>
    <row r="4" spans="1:21" x14ac:dyDescent="0.3">
      <c r="A4" s="138">
        <v>24</v>
      </c>
      <c r="B4" s="410">
        <v>3</v>
      </c>
      <c r="C4" s="448">
        <v>5633</v>
      </c>
      <c r="D4" s="222" t="str">
        <f t="shared" si="0"/>
        <v>5633.jpg</v>
      </c>
      <c r="E4" s="118" t="s">
        <v>896</v>
      </c>
      <c r="F4" s="117" t="s">
        <v>345</v>
      </c>
      <c r="G4" s="299" t="s">
        <v>343</v>
      </c>
      <c r="H4" s="299">
        <v>1</v>
      </c>
      <c r="I4" s="207">
        <v>10</v>
      </c>
      <c r="J4" s="449">
        <v>3500</v>
      </c>
      <c r="K4" s="226" t="s">
        <v>817</v>
      </c>
      <c r="L4" s="208">
        <v>2500</v>
      </c>
      <c r="M4" s="207" t="s">
        <v>512</v>
      </c>
      <c r="N4" s="207"/>
      <c r="O4" s="207" t="s">
        <v>558</v>
      </c>
      <c r="P4" s="207">
        <v>50001894</v>
      </c>
      <c r="Q4" s="222" t="str">
        <f t="shared" si="1"/>
        <v>한)바몬드230g매운10입[5633/1]</v>
      </c>
      <c r="R4" s="226" t="s">
        <v>891</v>
      </c>
      <c r="S4" s="207" t="s">
        <v>863</v>
      </c>
      <c r="T4" s="182" t="s">
        <v>576</v>
      </c>
      <c r="U4" s="153" t="s">
        <v>1299</v>
      </c>
    </row>
    <row r="5" spans="1:21" x14ac:dyDescent="0.3">
      <c r="A5" s="138">
        <v>19</v>
      </c>
      <c r="B5" s="410">
        <v>4</v>
      </c>
      <c r="C5" s="448">
        <v>5635</v>
      </c>
      <c r="D5" s="222" t="str">
        <f t="shared" si="0"/>
        <v>5635.jpg</v>
      </c>
      <c r="E5" s="118"/>
      <c r="F5" s="117" t="s">
        <v>901</v>
      </c>
      <c r="G5" s="299" t="s">
        <v>338</v>
      </c>
      <c r="H5" s="299">
        <v>1</v>
      </c>
      <c r="I5" s="207">
        <v>10</v>
      </c>
      <c r="J5" s="449">
        <v>1899.7</v>
      </c>
      <c r="K5" s="226" t="s">
        <v>817</v>
      </c>
      <c r="L5" s="208">
        <v>2500</v>
      </c>
      <c r="M5" s="207" t="s">
        <v>512</v>
      </c>
      <c r="N5" s="207"/>
      <c r="O5" s="207" t="s">
        <v>558</v>
      </c>
      <c r="P5" s="207">
        <v>50001894</v>
      </c>
      <c r="Q5" s="222" t="str">
        <f t="shared" si="1"/>
        <v>한)바몬드115g순한10입[5635/1]</v>
      </c>
      <c r="R5" s="226" t="s">
        <v>891</v>
      </c>
      <c r="S5" s="207" t="s">
        <v>863</v>
      </c>
      <c r="T5" s="182" t="s">
        <v>576</v>
      </c>
      <c r="U5" s="153" t="s">
        <v>1299</v>
      </c>
    </row>
    <row r="6" spans="1:21" x14ac:dyDescent="0.3">
      <c r="A6" s="138">
        <v>20</v>
      </c>
      <c r="B6" s="410">
        <v>5</v>
      </c>
      <c r="C6" s="448">
        <v>5636</v>
      </c>
      <c r="D6" s="222" t="str">
        <f t="shared" si="0"/>
        <v>5636.jpg</v>
      </c>
      <c r="E6" s="118"/>
      <c r="F6" s="117" t="s">
        <v>339</v>
      </c>
      <c r="G6" s="299" t="s">
        <v>340</v>
      </c>
      <c r="H6" s="299">
        <v>1</v>
      </c>
      <c r="I6" s="207">
        <v>10</v>
      </c>
      <c r="J6" s="449">
        <v>1899.7</v>
      </c>
      <c r="K6" s="226" t="s">
        <v>817</v>
      </c>
      <c r="L6" s="208">
        <v>2500</v>
      </c>
      <c r="M6" s="207" t="s">
        <v>512</v>
      </c>
      <c r="N6" s="207"/>
      <c r="O6" s="207" t="s">
        <v>558</v>
      </c>
      <c r="P6" s="207">
        <v>50001894</v>
      </c>
      <c r="Q6" s="222" t="str">
        <f t="shared" si="1"/>
        <v>한)바몬드115g약간매운10입[5636/1]</v>
      </c>
      <c r="R6" s="226" t="s">
        <v>891</v>
      </c>
      <c r="S6" s="207" t="s">
        <v>863</v>
      </c>
      <c r="T6" s="182" t="s">
        <v>576</v>
      </c>
      <c r="U6" s="153" t="s">
        <v>1299</v>
      </c>
    </row>
    <row r="7" spans="1:21" x14ac:dyDescent="0.3">
      <c r="A7" s="138">
        <v>21</v>
      </c>
      <c r="B7" s="410">
        <v>6</v>
      </c>
      <c r="C7" s="448">
        <v>5637</v>
      </c>
      <c r="D7" s="222" t="str">
        <f t="shared" si="0"/>
        <v>5637.jpg</v>
      </c>
      <c r="E7" s="118" t="s">
        <v>895</v>
      </c>
      <c r="F7" s="117" t="s">
        <v>341</v>
      </c>
      <c r="G7" s="299" t="s">
        <v>338</v>
      </c>
      <c r="H7" s="299">
        <v>1</v>
      </c>
      <c r="I7" s="207">
        <v>10</v>
      </c>
      <c r="J7" s="449">
        <v>1899.7</v>
      </c>
      <c r="K7" s="226" t="s">
        <v>817</v>
      </c>
      <c r="L7" s="208">
        <v>2500</v>
      </c>
      <c r="M7" s="207" t="s">
        <v>512</v>
      </c>
      <c r="N7" s="207"/>
      <c r="O7" s="207" t="s">
        <v>558</v>
      </c>
      <c r="P7" s="207">
        <v>50001894</v>
      </c>
      <c r="Q7" s="222" t="str">
        <f t="shared" si="1"/>
        <v>한)바몬드115g매운10입[5637/1]</v>
      </c>
      <c r="R7" s="226" t="s">
        <v>891</v>
      </c>
      <c r="S7" s="207" t="s">
        <v>863</v>
      </c>
      <c r="T7" s="182" t="s">
        <v>576</v>
      </c>
      <c r="U7" s="153" t="s">
        <v>1299</v>
      </c>
    </row>
    <row r="8" spans="1:21" x14ac:dyDescent="0.3">
      <c r="A8" s="138">
        <v>18</v>
      </c>
      <c r="B8" s="410">
        <v>7</v>
      </c>
      <c r="C8" s="448">
        <v>6712</v>
      </c>
      <c r="D8" s="222" t="str">
        <f t="shared" si="0"/>
        <v>6712.jpg</v>
      </c>
      <c r="E8" s="118"/>
      <c r="F8" s="117" t="s">
        <v>349</v>
      </c>
      <c r="G8" s="118" t="s">
        <v>337</v>
      </c>
      <c r="H8" s="118">
        <v>1</v>
      </c>
      <c r="I8" s="207">
        <v>30</v>
      </c>
      <c r="J8" s="129">
        <v>25500</v>
      </c>
      <c r="K8" s="226" t="s">
        <v>817</v>
      </c>
      <c r="L8" s="208">
        <v>2500</v>
      </c>
      <c r="M8" s="207" t="s">
        <v>512</v>
      </c>
      <c r="N8" s="207"/>
      <c r="O8" s="207" t="s">
        <v>560</v>
      </c>
      <c r="P8" s="207">
        <v>50001761</v>
      </c>
      <c r="Q8" s="222" t="str">
        <f t="shared" si="1"/>
        <v>VONO(30입)크림스프포타주/10개[6712/1]</v>
      </c>
      <c r="R8" s="226" t="s">
        <v>891</v>
      </c>
      <c r="S8" s="207" t="s">
        <v>573</v>
      </c>
      <c r="T8" s="182"/>
      <c r="U8" s="153" t="s">
        <v>1299</v>
      </c>
    </row>
    <row r="9" spans="1:21" x14ac:dyDescent="0.3">
      <c r="A9" s="138">
        <v>14</v>
      </c>
      <c r="B9" s="410">
        <v>8</v>
      </c>
      <c r="C9" s="448">
        <v>6716</v>
      </c>
      <c r="D9" s="222" t="str">
        <f t="shared" si="0"/>
        <v>6716.jpg</v>
      </c>
      <c r="E9" s="118"/>
      <c r="F9" s="117" t="s">
        <v>559</v>
      </c>
      <c r="G9" s="118" t="s">
        <v>333</v>
      </c>
      <c r="H9" s="118">
        <v>10</v>
      </c>
      <c r="I9" s="207">
        <v>3</v>
      </c>
      <c r="J9" s="129">
        <v>25500</v>
      </c>
      <c r="K9" s="226" t="s">
        <v>817</v>
      </c>
      <c r="L9" s="208">
        <v>2500</v>
      </c>
      <c r="M9" s="207" t="s">
        <v>512</v>
      </c>
      <c r="N9" s="207"/>
      <c r="O9" s="207" t="s">
        <v>560</v>
      </c>
      <c r="P9" s="207">
        <v>50001761</v>
      </c>
      <c r="Q9" s="222" t="str">
        <f t="shared" si="1"/>
        <v>VONO(30입)콘스프/10개[6716/10]</v>
      </c>
      <c r="R9" s="226" t="s">
        <v>891</v>
      </c>
      <c r="S9" s="207" t="s">
        <v>573</v>
      </c>
      <c r="T9" s="182"/>
      <c r="U9" s="153" t="s">
        <v>1299</v>
      </c>
    </row>
    <row r="10" spans="1:21" x14ac:dyDescent="0.3">
      <c r="A10" s="138">
        <v>15</v>
      </c>
      <c r="B10" s="410">
        <v>9</v>
      </c>
      <c r="C10" s="448">
        <v>6724</v>
      </c>
      <c r="D10" s="222" t="str">
        <f t="shared" si="0"/>
        <v>6724.jpg</v>
      </c>
      <c r="E10" s="118"/>
      <c r="F10" s="117" t="s">
        <v>346</v>
      </c>
      <c r="G10" s="118" t="s">
        <v>334</v>
      </c>
      <c r="H10" s="118">
        <v>10</v>
      </c>
      <c r="I10" s="207">
        <v>3</v>
      </c>
      <c r="J10" s="129">
        <v>25500</v>
      </c>
      <c r="K10" s="226" t="s">
        <v>817</v>
      </c>
      <c r="L10" s="208">
        <v>2500</v>
      </c>
      <c r="M10" s="207" t="s">
        <v>512</v>
      </c>
      <c r="N10" s="207"/>
      <c r="O10" s="207" t="s">
        <v>560</v>
      </c>
      <c r="P10" s="207">
        <v>50001761</v>
      </c>
      <c r="Q10" s="222" t="str">
        <f t="shared" si="1"/>
        <v>VONO(30입)포르치니버섯스프/10개[6724/10]</v>
      </c>
      <c r="R10" s="226" t="s">
        <v>891</v>
      </c>
      <c r="S10" s="207" t="s">
        <v>573</v>
      </c>
      <c r="T10" s="182"/>
      <c r="U10" s="153" t="s">
        <v>1299</v>
      </c>
    </row>
    <row r="11" spans="1:21" x14ac:dyDescent="0.3">
      <c r="A11" s="138">
        <v>16</v>
      </c>
      <c r="B11" s="410">
        <v>10</v>
      </c>
      <c r="C11" s="448">
        <v>6726</v>
      </c>
      <c r="D11" s="222" t="str">
        <f t="shared" si="0"/>
        <v>6726.jpg</v>
      </c>
      <c r="E11" s="118"/>
      <c r="F11" s="117" t="s">
        <v>347</v>
      </c>
      <c r="G11" s="118" t="s">
        <v>335</v>
      </c>
      <c r="H11" s="118">
        <v>10</v>
      </c>
      <c r="I11" s="207">
        <v>3</v>
      </c>
      <c r="J11" s="129">
        <v>25500</v>
      </c>
      <c r="K11" s="226" t="s">
        <v>817</v>
      </c>
      <c r="L11" s="208">
        <v>2500</v>
      </c>
      <c r="M11" s="207" t="s">
        <v>512</v>
      </c>
      <c r="N11" s="207"/>
      <c r="O11" s="207" t="s">
        <v>560</v>
      </c>
      <c r="P11" s="207">
        <v>50001761</v>
      </c>
      <c r="Q11" s="222" t="str">
        <f t="shared" si="1"/>
        <v>VONO(30입)체다치즈스프/10개[6726/10]</v>
      </c>
      <c r="R11" s="226" t="s">
        <v>891</v>
      </c>
      <c r="S11" s="207" t="s">
        <v>573</v>
      </c>
      <c r="T11" s="182"/>
      <c r="U11" s="153" t="s">
        <v>1299</v>
      </c>
    </row>
    <row r="12" spans="1:21" x14ac:dyDescent="0.3">
      <c r="A12" s="138">
        <v>17</v>
      </c>
      <c r="B12" s="410">
        <v>11</v>
      </c>
      <c r="C12" s="448">
        <v>6737</v>
      </c>
      <c r="D12" s="222" t="str">
        <f t="shared" si="0"/>
        <v>6737.jpg</v>
      </c>
      <c r="E12" s="118"/>
      <c r="F12" s="117" t="s">
        <v>348</v>
      </c>
      <c r="G12" s="118" t="s">
        <v>336</v>
      </c>
      <c r="H12" s="118">
        <v>10</v>
      </c>
      <c r="I12" s="207">
        <v>3</v>
      </c>
      <c r="J12" s="129">
        <v>25500</v>
      </c>
      <c r="K12" s="226" t="s">
        <v>817</v>
      </c>
      <c r="L12" s="208">
        <v>2500</v>
      </c>
      <c r="M12" s="207" t="s">
        <v>512</v>
      </c>
      <c r="N12" s="207"/>
      <c r="O12" s="207" t="s">
        <v>560</v>
      </c>
      <c r="P12" s="207">
        <v>50001761</v>
      </c>
      <c r="Q12" s="222" t="str">
        <f t="shared" si="1"/>
        <v>VONO(30입)옥수수알그대로콘스프/10개[6737/10]</v>
      </c>
      <c r="R12" s="226" t="s">
        <v>891</v>
      </c>
      <c r="S12" s="207" t="s">
        <v>573</v>
      </c>
      <c r="T12" s="182"/>
      <c r="U12" s="153" t="s">
        <v>1299</v>
      </c>
    </row>
    <row r="13" spans="1:21" x14ac:dyDescent="0.3">
      <c r="A13" s="138">
        <v>3</v>
      </c>
      <c r="B13" s="410">
        <v>12</v>
      </c>
      <c r="C13" s="448">
        <v>5618</v>
      </c>
      <c r="D13" s="222" t="str">
        <f t="shared" si="0"/>
        <v>5618.jpg</v>
      </c>
      <c r="E13" s="118"/>
      <c r="F13" s="117" t="s">
        <v>322</v>
      </c>
      <c r="G13" s="118" t="s">
        <v>183</v>
      </c>
      <c r="H13" s="118">
        <v>1</v>
      </c>
      <c r="I13" s="207">
        <v>6</v>
      </c>
      <c r="J13" s="129">
        <v>3500</v>
      </c>
      <c r="K13" s="226" t="s">
        <v>817</v>
      </c>
      <c r="L13" s="208">
        <v>2500</v>
      </c>
      <c r="M13" s="207" t="s">
        <v>511</v>
      </c>
      <c r="N13" s="207"/>
      <c r="O13" s="207" t="s">
        <v>557</v>
      </c>
      <c r="P13" s="207">
        <v>50002424</v>
      </c>
      <c r="Q13" s="222" t="str">
        <f t="shared" si="1"/>
        <v>바실리코파스타소스[5618/1]</v>
      </c>
      <c r="R13" s="226" t="s">
        <v>891</v>
      </c>
      <c r="S13" s="207" t="s">
        <v>861</v>
      </c>
      <c r="T13" s="182" t="s">
        <v>576</v>
      </c>
      <c r="U13" s="153" t="s">
        <v>1299</v>
      </c>
    </row>
    <row r="14" spans="1:21" x14ac:dyDescent="0.3">
      <c r="A14" s="138">
        <v>4</v>
      </c>
      <c r="B14" s="410">
        <v>13</v>
      </c>
      <c r="C14" s="448">
        <v>6721</v>
      </c>
      <c r="D14" s="222" t="str">
        <f t="shared" si="0"/>
        <v>6721.jpg</v>
      </c>
      <c r="E14" s="118"/>
      <c r="F14" s="117" t="s">
        <v>323</v>
      </c>
      <c r="G14" s="118" t="s">
        <v>183</v>
      </c>
      <c r="H14" s="118">
        <v>1</v>
      </c>
      <c r="I14" s="207">
        <v>6</v>
      </c>
      <c r="J14" s="129">
        <v>3500</v>
      </c>
      <c r="K14" s="226" t="s">
        <v>817</v>
      </c>
      <c r="L14" s="208">
        <v>2500</v>
      </c>
      <c r="M14" s="207" t="s">
        <v>511</v>
      </c>
      <c r="N14" s="207"/>
      <c r="O14" s="207" t="s">
        <v>557</v>
      </c>
      <c r="P14" s="207">
        <v>50002424</v>
      </c>
      <c r="Q14" s="222" t="str">
        <f t="shared" si="1"/>
        <v>올리브파스타소스[6721/1]</v>
      </c>
      <c r="R14" s="226" t="s">
        <v>891</v>
      </c>
      <c r="S14" s="207" t="s">
        <v>861</v>
      </c>
      <c r="T14" s="182" t="s">
        <v>576</v>
      </c>
      <c r="U14" s="153" t="s">
        <v>1299</v>
      </c>
    </row>
    <row r="15" spans="1:21" x14ac:dyDescent="0.3">
      <c r="A15" s="138">
        <v>5</v>
      </c>
      <c r="B15" s="410">
        <v>14</v>
      </c>
      <c r="C15" s="448">
        <v>6722</v>
      </c>
      <c r="D15" s="222" t="str">
        <f t="shared" si="0"/>
        <v>6722.jpg</v>
      </c>
      <c r="E15" s="118"/>
      <c r="F15" s="117" t="s">
        <v>324</v>
      </c>
      <c r="G15" s="118" t="s">
        <v>183</v>
      </c>
      <c r="H15" s="118">
        <v>1</v>
      </c>
      <c r="I15" s="207">
        <v>6</v>
      </c>
      <c r="J15" s="129">
        <v>3500</v>
      </c>
      <c r="K15" s="226" t="s">
        <v>817</v>
      </c>
      <c r="L15" s="208">
        <v>2500</v>
      </c>
      <c r="M15" s="207" t="s">
        <v>511</v>
      </c>
      <c r="N15" s="207"/>
      <c r="O15" s="207" t="s">
        <v>557</v>
      </c>
      <c r="P15" s="207">
        <v>50002424</v>
      </c>
      <c r="Q15" s="222" t="str">
        <f t="shared" si="1"/>
        <v>아라비아타파스타소스[6722/1]</v>
      </c>
      <c r="R15" s="226" t="s">
        <v>891</v>
      </c>
      <c r="S15" s="207" t="s">
        <v>861</v>
      </c>
      <c r="T15" s="182" t="s">
        <v>576</v>
      </c>
      <c r="U15" s="153" t="s">
        <v>1299</v>
      </c>
    </row>
    <row r="16" spans="1:21" x14ac:dyDescent="0.3">
      <c r="A16" s="138">
        <v>6</v>
      </c>
      <c r="B16" s="410">
        <v>15</v>
      </c>
      <c r="C16" s="448">
        <v>6729</v>
      </c>
      <c r="D16" s="222" t="str">
        <f t="shared" si="0"/>
        <v>6729.jpg</v>
      </c>
      <c r="E16" s="118"/>
      <c r="F16" s="117" t="s">
        <v>562</v>
      </c>
      <c r="G16" s="118" t="s">
        <v>325</v>
      </c>
      <c r="H16" s="118">
        <v>1</v>
      </c>
      <c r="I16" s="207">
        <v>18</v>
      </c>
      <c r="J16" s="129">
        <v>4100</v>
      </c>
      <c r="K16" s="226" t="s">
        <v>817</v>
      </c>
      <c r="L16" s="208">
        <v>2500</v>
      </c>
      <c r="M16" s="207" t="s">
        <v>511</v>
      </c>
      <c r="N16" s="207"/>
      <c r="O16" s="207" t="s">
        <v>563</v>
      </c>
      <c r="P16" s="207">
        <v>50002389</v>
      </c>
      <c r="Q16" s="222" t="str">
        <f t="shared" si="1"/>
        <v>스파게티1kg[6729/1]</v>
      </c>
      <c r="R16" s="226" t="s">
        <v>891</v>
      </c>
      <c r="S16" s="207" t="s">
        <v>862</v>
      </c>
      <c r="T16" s="182" t="s">
        <v>576</v>
      </c>
      <c r="U16" s="153" t="s">
        <v>1299</v>
      </c>
    </row>
    <row r="17" spans="1:21" x14ac:dyDescent="0.3">
      <c r="A17" s="138">
        <v>7</v>
      </c>
      <c r="B17" s="410">
        <v>16</v>
      </c>
      <c r="C17" s="448">
        <v>6730</v>
      </c>
      <c r="D17" s="222" t="str">
        <f t="shared" si="0"/>
        <v>6730.jpg</v>
      </c>
      <c r="E17" s="118"/>
      <c r="F17" s="117" t="s">
        <v>326</v>
      </c>
      <c r="G17" s="118" t="s">
        <v>327</v>
      </c>
      <c r="H17" s="118">
        <v>1</v>
      </c>
      <c r="I17" s="207">
        <v>10</v>
      </c>
      <c r="J17" s="129">
        <v>7500</v>
      </c>
      <c r="K17" s="226" t="s">
        <v>817</v>
      </c>
      <c r="L17" s="208">
        <v>2500</v>
      </c>
      <c r="M17" s="207" t="s">
        <v>511</v>
      </c>
      <c r="N17" s="207"/>
      <c r="O17" s="207" t="s">
        <v>563</v>
      </c>
      <c r="P17" s="207">
        <v>50002389</v>
      </c>
      <c r="Q17" s="222" t="str">
        <f t="shared" si="1"/>
        <v>스파게티500g[6730/1]</v>
      </c>
      <c r="R17" s="226" t="s">
        <v>891</v>
      </c>
      <c r="S17" s="207" t="s">
        <v>862</v>
      </c>
      <c r="T17" s="182" t="s">
        <v>576</v>
      </c>
      <c r="U17" s="153" t="s">
        <v>1299</v>
      </c>
    </row>
    <row r="18" spans="1:21" x14ac:dyDescent="0.3">
      <c r="A18" s="138">
        <v>8</v>
      </c>
      <c r="B18" s="410">
        <v>17</v>
      </c>
      <c r="C18" s="448">
        <v>6731</v>
      </c>
      <c r="D18" s="222" t="str">
        <f t="shared" si="0"/>
        <v>6731.jpg</v>
      </c>
      <c r="E18" s="118" t="s">
        <v>894</v>
      </c>
      <c r="F18" s="117" t="s">
        <v>561</v>
      </c>
      <c r="G18" s="118" t="s">
        <v>328</v>
      </c>
      <c r="H18" s="118">
        <v>1</v>
      </c>
      <c r="I18" s="207">
        <v>15</v>
      </c>
      <c r="J18" s="129">
        <v>2500</v>
      </c>
      <c r="K18" s="226" t="s">
        <v>817</v>
      </c>
      <c r="L18" s="208">
        <v>2500</v>
      </c>
      <c r="M18" s="207" t="s">
        <v>511</v>
      </c>
      <c r="N18" s="207"/>
      <c r="O18" s="207" t="s">
        <v>563</v>
      </c>
      <c r="P18" s="207">
        <v>50002389</v>
      </c>
      <c r="Q18" s="222" t="str">
        <f t="shared" si="1"/>
        <v>펜네리가테[6731/1]</v>
      </c>
      <c r="R18" s="226" t="s">
        <v>891</v>
      </c>
      <c r="S18" s="207" t="s">
        <v>862</v>
      </c>
      <c r="T18" s="182" t="s">
        <v>576</v>
      </c>
      <c r="U18" s="153" t="s">
        <v>1299</v>
      </c>
    </row>
    <row r="19" spans="1:21" x14ac:dyDescent="0.3">
      <c r="A19" s="138">
        <v>9</v>
      </c>
      <c r="B19" s="410">
        <v>18</v>
      </c>
      <c r="C19" s="448">
        <v>6732</v>
      </c>
      <c r="D19" s="222" t="str">
        <f t="shared" si="0"/>
        <v>6732.jpg</v>
      </c>
      <c r="E19" s="118"/>
      <c r="F19" s="117" t="s">
        <v>904</v>
      </c>
      <c r="G19" s="118" t="s">
        <v>328</v>
      </c>
      <c r="H19" s="118">
        <v>1</v>
      </c>
      <c r="I19" s="207">
        <v>15</v>
      </c>
      <c r="J19" s="129">
        <v>2500</v>
      </c>
      <c r="K19" s="226" t="s">
        <v>817</v>
      </c>
      <c r="L19" s="208">
        <v>2500</v>
      </c>
      <c r="M19" s="207" t="s">
        <v>511</v>
      </c>
      <c r="N19" s="207"/>
      <c r="O19" s="207" t="s">
        <v>563</v>
      </c>
      <c r="P19" s="207">
        <v>50002389</v>
      </c>
      <c r="Q19" s="222" t="str">
        <f t="shared" si="1"/>
        <v>파르팔레(나비모양파스타)[6732/1]</v>
      </c>
      <c r="R19" s="226" t="s">
        <v>891</v>
      </c>
      <c r="S19" s="207" t="s">
        <v>862</v>
      </c>
      <c r="T19" s="182" t="s">
        <v>576</v>
      </c>
      <c r="U19" s="153" t="s">
        <v>1299</v>
      </c>
    </row>
    <row r="20" spans="1:21" x14ac:dyDescent="0.3">
      <c r="A20" s="138">
        <v>10</v>
      </c>
      <c r="B20" s="410">
        <v>19</v>
      </c>
      <c r="C20" s="448">
        <v>6733</v>
      </c>
      <c r="D20" s="222" t="str">
        <f t="shared" si="0"/>
        <v>6733.jpg</v>
      </c>
      <c r="E20" s="118"/>
      <c r="F20" s="117" t="s">
        <v>564</v>
      </c>
      <c r="G20" s="118" t="s">
        <v>329</v>
      </c>
      <c r="H20" s="118">
        <v>1</v>
      </c>
      <c r="I20" s="207">
        <v>25</v>
      </c>
      <c r="J20" s="129">
        <v>2200</v>
      </c>
      <c r="K20" s="226" t="s">
        <v>817</v>
      </c>
      <c r="L20" s="208">
        <v>2500</v>
      </c>
      <c r="M20" s="207" t="s">
        <v>511</v>
      </c>
      <c r="N20" s="207"/>
      <c r="O20" s="207" t="s">
        <v>563</v>
      </c>
      <c r="P20" s="207">
        <v>50002389</v>
      </c>
      <c r="Q20" s="222" t="str">
        <f t="shared" si="1"/>
        <v>링귀니(바베떼)[6733/1]</v>
      </c>
      <c r="R20" s="226" t="s">
        <v>891</v>
      </c>
      <c r="S20" s="207" t="s">
        <v>862</v>
      </c>
      <c r="T20" s="182" t="s">
        <v>576</v>
      </c>
      <c r="U20" s="153" t="s">
        <v>1299</v>
      </c>
    </row>
    <row r="21" spans="1:21" x14ac:dyDescent="0.3">
      <c r="A21" s="138">
        <v>11</v>
      </c>
      <c r="B21" s="410">
        <v>20</v>
      </c>
      <c r="C21" s="448">
        <v>6734</v>
      </c>
      <c r="D21" s="222" t="str">
        <f t="shared" si="0"/>
        <v>6734.jpg</v>
      </c>
      <c r="E21" s="118"/>
      <c r="F21" s="117" t="s">
        <v>565</v>
      </c>
      <c r="G21" s="118" t="s">
        <v>330</v>
      </c>
      <c r="H21" s="118">
        <v>1</v>
      </c>
      <c r="I21" s="207">
        <v>15</v>
      </c>
      <c r="J21" s="129">
        <v>2500</v>
      </c>
      <c r="K21" s="226" t="s">
        <v>817</v>
      </c>
      <c r="L21" s="208">
        <v>2500</v>
      </c>
      <c r="M21" s="207" t="s">
        <v>511</v>
      </c>
      <c r="N21" s="207"/>
      <c r="O21" s="207" t="s">
        <v>563</v>
      </c>
      <c r="P21" s="207">
        <v>50002389</v>
      </c>
      <c r="Q21" s="222" t="str">
        <f t="shared" si="1"/>
        <v>푸실리[6734/1]</v>
      </c>
      <c r="R21" s="226" t="s">
        <v>891</v>
      </c>
      <c r="S21" s="207" t="s">
        <v>862</v>
      </c>
      <c r="T21" s="182" t="s">
        <v>576</v>
      </c>
      <c r="U21" s="153" t="s">
        <v>1299</v>
      </c>
    </row>
    <row r="22" spans="1:21" x14ac:dyDescent="0.3">
      <c r="A22" s="138">
        <v>12</v>
      </c>
      <c r="B22" s="410">
        <v>21</v>
      </c>
      <c r="C22" s="448">
        <v>6735</v>
      </c>
      <c r="D22" s="222" t="str">
        <f t="shared" si="0"/>
        <v>6735.jpg</v>
      </c>
      <c r="E22" s="118"/>
      <c r="F22" s="117" t="s">
        <v>566</v>
      </c>
      <c r="G22" s="118" t="s">
        <v>331</v>
      </c>
      <c r="H22" s="118">
        <v>1</v>
      </c>
      <c r="I22" s="207">
        <v>25</v>
      </c>
      <c r="J22" s="129">
        <v>2300</v>
      </c>
      <c r="K22" s="226" t="s">
        <v>817</v>
      </c>
      <c r="L22" s="208">
        <v>2500</v>
      </c>
      <c r="M22" s="207" t="s">
        <v>511</v>
      </c>
      <c r="N22" s="207"/>
      <c r="O22" s="207" t="s">
        <v>563</v>
      </c>
      <c r="P22" s="207">
        <v>50002389</v>
      </c>
      <c r="Q22" s="222" t="str">
        <f t="shared" si="1"/>
        <v>엔젤헤어(까펠리니)[6735/1]</v>
      </c>
      <c r="R22" s="226" t="s">
        <v>891</v>
      </c>
      <c r="S22" s="207" t="s">
        <v>862</v>
      </c>
      <c r="T22" s="182" t="s">
        <v>576</v>
      </c>
      <c r="U22" s="153" t="s">
        <v>1299</v>
      </c>
    </row>
    <row r="23" spans="1:21" x14ac:dyDescent="0.3">
      <c r="A23" s="138">
        <v>13</v>
      </c>
      <c r="B23" s="410">
        <v>22</v>
      </c>
      <c r="C23" s="448">
        <v>6736</v>
      </c>
      <c r="D23" s="222" t="str">
        <f t="shared" si="0"/>
        <v>6736.jpg</v>
      </c>
      <c r="E23" s="118"/>
      <c r="F23" s="117" t="s">
        <v>567</v>
      </c>
      <c r="G23" s="118" t="s">
        <v>332</v>
      </c>
      <c r="H23" s="118">
        <v>1</v>
      </c>
      <c r="I23" s="207">
        <v>12</v>
      </c>
      <c r="J23" s="129">
        <v>4500</v>
      </c>
      <c r="K23" s="226" t="s">
        <v>817</v>
      </c>
      <c r="L23" s="208">
        <v>2500</v>
      </c>
      <c r="M23" s="207" t="s">
        <v>511</v>
      </c>
      <c r="N23" s="207"/>
      <c r="O23" s="207" t="s">
        <v>563</v>
      </c>
      <c r="P23" s="207">
        <v>50002389</v>
      </c>
      <c r="Q23" s="222" t="str">
        <f t="shared" si="1"/>
        <v>페튜치네(파파델레)[6736/1]</v>
      </c>
      <c r="R23" s="226" t="s">
        <v>891</v>
      </c>
      <c r="S23" s="207" t="s">
        <v>862</v>
      </c>
      <c r="T23" s="182" t="s">
        <v>576</v>
      </c>
      <c r="U23" s="153" t="s">
        <v>1299</v>
      </c>
    </row>
    <row r="24" spans="1:21" x14ac:dyDescent="0.3">
      <c r="A24" s="138">
        <v>1</v>
      </c>
      <c r="B24" s="410">
        <v>23</v>
      </c>
      <c r="C24" s="448">
        <v>6727</v>
      </c>
      <c r="D24" s="222" t="str">
        <f t="shared" si="0"/>
        <v>6727.jpg</v>
      </c>
      <c r="E24" s="118" t="s">
        <v>892</v>
      </c>
      <c r="F24" s="117" t="s">
        <v>318</v>
      </c>
      <c r="G24" s="118" t="s">
        <v>319</v>
      </c>
      <c r="H24" s="118">
        <v>1</v>
      </c>
      <c r="I24" s="207">
        <v>12</v>
      </c>
      <c r="J24" s="129">
        <v>2100</v>
      </c>
      <c r="K24" s="226" t="s">
        <v>817</v>
      </c>
      <c r="L24" s="208">
        <v>2500</v>
      </c>
      <c r="M24" s="207" t="s">
        <v>510</v>
      </c>
      <c r="N24" s="207"/>
      <c r="O24" s="207" t="s">
        <v>577</v>
      </c>
      <c r="P24" s="207">
        <v>50002403</v>
      </c>
      <c r="Q24" s="222" t="str">
        <f t="shared" si="1"/>
        <v>후추1.5온스[6727/1]</v>
      </c>
      <c r="R24" s="226" t="s">
        <v>891</v>
      </c>
      <c r="S24" s="207" t="s">
        <v>860</v>
      </c>
      <c r="T24" s="182" t="s">
        <v>576</v>
      </c>
      <c r="U24" s="153" t="s">
        <v>1299</v>
      </c>
    </row>
    <row r="25" spans="1:21" ht="17.25" thickBot="1" x14ac:dyDescent="0.35">
      <c r="A25" s="107">
        <v>2</v>
      </c>
      <c r="B25" s="424">
        <v>24</v>
      </c>
      <c r="C25" s="450">
        <v>6728</v>
      </c>
      <c r="D25" s="425" t="str">
        <f t="shared" si="0"/>
        <v>6728.jpg</v>
      </c>
      <c r="E25" s="451" t="s">
        <v>893</v>
      </c>
      <c r="F25" s="190" t="s">
        <v>320</v>
      </c>
      <c r="G25" s="451" t="s">
        <v>321</v>
      </c>
      <c r="H25" s="451">
        <v>1</v>
      </c>
      <c r="I25" s="238">
        <v>12</v>
      </c>
      <c r="J25" s="452">
        <v>3300</v>
      </c>
      <c r="K25" s="428" t="s">
        <v>817</v>
      </c>
      <c r="L25" s="239">
        <v>2500</v>
      </c>
      <c r="M25" s="238" t="s">
        <v>510</v>
      </c>
      <c r="N25" s="238"/>
      <c r="O25" s="238" t="s">
        <v>578</v>
      </c>
      <c r="P25" s="238">
        <v>50002403</v>
      </c>
      <c r="Q25" s="425" t="str">
        <f t="shared" si="1"/>
        <v>후추3온스[6728/1]</v>
      </c>
      <c r="R25" s="428" t="s">
        <v>891</v>
      </c>
      <c r="S25" s="238" t="s">
        <v>860</v>
      </c>
      <c r="T25" s="185" t="s">
        <v>576</v>
      </c>
      <c r="U25" s="153" t="s">
        <v>1299</v>
      </c>
    </row>
    <row r="26" spans="1:21" x14ac:dyDescent="0.3">
      <c r="A26" s="114">
        <v>25</v>
      </c>
      <c r="B26" s="418">
        <v>25</v>
      </c>
      <c r="C26" s="453" t="s">
        <v>1145</v>
      </c>
      <c r="D26" s="419" t="str">
        <f t="shared" si="0"/>
        <v>471.jpg</v>
      </c>
      <c r="E26" s="445" t="s">
        <v>897</v>
      </c>
      <c r="F26" s="329" t="s">
        <v>902</v>
      </c>
      <c r="G26" s="446" t="s">
        <v>652</v>
      </c>
      <c r="H26" s="446">
        <v>1</v>
      </c>
      <c r="I26" s="326">
        <v>12</v>
      </c>
      <c r="J26" s="422">
        <v>2200</v>
      </c>
      <c r="K26" s="423" t="s">
        <v>817</v>
      </c>
      <c r="L26" s="422">
        <v>2500</v>
      </c>
      <c r="M26" s="326" t="s">
        <v>509</v>
      </c>
      <c r="N26" s="326"/>
      <c r="O26" s="326" t="s">
        <v>570</v>
      </c>
      <c r="P26" s="326">
        <v>50002455</v>
      </c>
      <c r="Q26" s="419" t="str">
        <f t="shared" si="1"/>
        <v>오션스프레이 크레이진 건조크랜베리 오리지날 142g[471/1]</v>
      </c>
      <c r="R26" s="326" t="s">
        <v>903</v>
      </c>
      <c r="S26" s="326" t="s">
        <v>864</v>
      </c>
      <c r="T26" s="187" t="s">
        <v>576</v>
      </c>
      <c r="U26" s="323" t="s">
        <v>1300</v>
      </c>
    </row>
    <row r="27" spans="1:21" x14ac:dyDescent="0.3">
      <c r="A27" s="138">
        <v>26</v>
      </c>
      <c r="B27" s="410">
        <v>26</v>
      </c>
      <c r="C27" s="454" t="s">
        <v>1146</v>
      </c>
      <c r="D27" s="222" t="str">
        <f t="shared" si="0"/>
        <v>472.jpg</v>
      </c>
      <c r="E27" s="118" t="s">
        <v>900</v>
      </c>
      <c r="F27" s="295" t="s">
        <v>568</v>
      </c>
      <c r="G27" s="299" t="s">
        <v>652</v>
      </c>
      <c r="H27" s="299">
        <v>1</v>
      </c>
      <c r="I27" s="207">
        <v>12</v>
      </c>
      <c r="J27" s="208">
        <v>2200</v>
      </c>
      <c r="K27" s="226" t="s">
        <v>817</v>
      </c>
      <c r="L27" s="208">
        <v>2500</v>
      </c>
      <c r="M27" s="207" t="s">
        <v>509</v>
      </c>
      <c r="N27" s="207"/>
      <c r="O27" s="207" t="s">
        <v>570</v>
      </c>
      <c r="P27" s="207">
        <v>50002455</v>
      </c>
      <c r="Q27" s="222" t="str">
        <f t="shared" si="1"/>
        <v>오션스프레이 크레이진 건조크랜베리 블루베리 142g[472/1]</v>
      </c>
      <c r="R27" s="207" t="s">
        <v>903</v>
      </c>
      <c r="S27" s="207" t="s">
        <v>864</v>
      </c>
      <c r="T27" s="182" t="s">
        <v>576</v>
      </c>
      <c r="U27" s="324" t="s">
        <v>1301</v>
      </c>
    </row>
    <row r="28" spans="1:21" x14ac:dyDescent="0.3">
      <c r="A28" s="138">
        <v>27</v>
      </c>
      <c r="B28" s="410">
        <v>27</v>
      </c>
      <c r="C28" s="454" t="s">
        <v>1147</v>
      </c>
      <c r="D28" s="222" t="str">
        <f t="shared" si="0"/>
        <v>473.jpg</v>
      </c>
      <c r="E28" s="118" t="s">
        <v>898</v>
      </c>
      <c r="F28" s="295" t="s">
        <v>569</v>
      </c>
      <c r="G28" s="299" t="s">
        <v>652</v>
      </c>
      <c r="H28" s="299">
        <v>1</v>
      </c>
      <c r="I28" s="207">
        <v>12</v>
      </c>
      <c r="J28" s="208">
        <v>2200</v>
      </c>
      <c r="K28" s="226" t="s">
        <v>817</v>
      </c>
      <c r="L28" s="208">
        <v>2500</v>
      </c>
      <c r="M28" s="207" t="s">
        <v>509</v>
      </c>
      <c r="N28" s="207"/>
      <c r="O28" s="207" t="s">
        <v>570</v>
      </c>
      <c r="P28" s="207">
        <v>50002455</v>
      </c>
      <c r="Q28" s="222" t="str">
        <f t="shared" si="1"/>
        <v>오션스프레이 크레이진 건조크랜베리 석류맛 142g[473/1]</v>
      </c>
      <c r="R28" s="207" t="s">
        <v>903</v>
      </c>
      <c r="S28" s="207" t="s">
        <v>864</v>
      </c>
      <c r="T28" s="182" t="s">
        <v>576</v>
      </c>
      <c r="U28" s="324" t="s">
        <v>1301</v>
      </c>
    </row>
    <row r="29" spans="1:21" ht="17.25" thickBot="1" x14ac:dyDescent="0.35">
      <c r="A29" s="107">
        <v>28</v>
      </c>
      <c r="B29" s="424">
        <v>28</v>
      </c>
      <c r="C29" s="455" t="s">
        <v>1148</v>
      </c>
      <c r="D29" s="425" t="str">
        <f t="shared" si="0"/>
        <v>474.jpg</v>
      </c>
      <c r="E29" s="451" t="s">
        <v>899</v>
      </c>
      <c r="F29" s="456" t="s">
        <v>571</v>
      </c>
      <c r="G29" s="457" t="s">
        <v>653</v>
      </c>
      <c r="H29" s="457">
        <v>1</v>
      </c>
      <c r="I29" s="238">
        <v>12</v>
      </c>
      <c r="J29" s="239">
        <v>3800</v>
      </c>
      <c r="K29" s="428" t="s">
        <v>817</v>
      </c>
      <c r="L29" s="239">
        <v>2500</v>
      </c>
      <c r="M29" s="238" t="s">
        <v>509</v>
      </c>
      <c r="N29" s="238"/>
      <c r="O29" s="238" t="s">
        <v>570</v>
      </c>
      <c r="P29" s="238">
        <v>50002455</v>
      </c>
      <c r="Q29" s="425" t="str">
        <f t="shared" si="1"/>
        <v>오션스프레이 크레이진 밀크 초콜릿227g[474/1]</v>
      </c>
      <c r="R29" s="238" t="s">
        <v>903</v>
      </c>
      <c r="S29" s="238" t="s">
        <v>864</v>
      </c>
      <c r="T29" s="185" t="s">
        <v>576</v>
      </c>
      <c r="U29" s="324" t="s">
        <v>1300</v>
      </c>
    </row>
    <row r="30" spans="1:21" x14ac:dyDescent="0.3">
      <c r="B30" s="458"/>
      <c r="C30" s="458"/>
      <c r="D30" s="458"/>
      <c r="E30" s="459"/>
      <c r="F30" s="458"/>
      <c r="G30" s="458"/>
      <c r="H30" s="458"/>
      <c r="I30" s="458"/>
      <c r="J30" s="458"/>
      <c r="K30" s="458"/>
      <c r="L30" s="458"/>
      <c r="M30" s="458"/>
      <c r="N30" s="458"/>
      <c r="O30" s="458"/>
      <c r="P30" s="458"/>
      <c r="Q30" s="458"/>
      <c r="R30" s="458"/>
      <c r="S30" s="458"/>
    </row>
    <row r="31" spans="1:21" x14ac:dyDescent="0.3">
      <c r="B31" s="458"/>
      <c r="C31" s="458"/>
      <c r="D31" s="458"/>
      <c r="E31" s="459"/>
      <c r="F31" s="458"/>
      <c r="G31" s="458"/>
      <c r="H31" s="458"/>
      <c r="I31" s="458"/>
      <c r="J31" s="458"/>
      <c r="K31" s="458"/>
      <c r="L31" s="458"/>
      <c r="M31" s="458"/>
      <c r="N31" s="458"/>
      <c r="O31" s="458"/>
      <c r="P31" s="458"/>
      <c r="Q31" s="458"/>
      <c r="R31" s="458"/>
      <c r="S31" s="458"/>
    </row>
    <row r="32" spans="1:21" x14ac:dyDescent="0.3">
      <c r="B32" s="458"/>
      <c r="C32" s="458"/>
      <c r="D32" s="458"/>
      <c r="E32" s="459"/>
      <c r="F32" s="458" t="s">
        <v>654</v>
      </c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58"/>
      <c r="R32" s="458"/>
      <c r="S32" s="458"/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155"/>
  <sheetViews>
    <sheetView topLeftCell="B1" zoomScale="85" zoomScaleNormal="85" workbookViewId="0">
      <pane ySplit="1" topLeftCell="A86" activePane="bottomLeft" state="frozen"/>
      <selection pane="bottomLeft" activeCell="H122" sqref="H122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4" bestFit="1" customWidth="1"/>
    <col min="4" max="4" width="9.25" style="34" customWidth="1"/>
    <col min="5" max="5" width="16.125" style="34" hidden="1" customWidth="1"/>
    <col min="6" max="6" width="8.75" style="3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6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8" customFormat="1" ht="33.75" thickBot="1" x14ac:dyDescent="0.35">
      <c r="A1" s="44" t="s">
        <v>599</v>
      </c>
      <c r="B1" s="46" t="s">
        <v>973</v>
      </c>
      <c r="C1" s="55" t="s">
        <v>633</v>
      </c>
      <c r="D1" s="126" t="s">
        <v>813</v>
      </c>
      <c r="E1" s="245" t="s">
        <v>972</v>
      </c>
      <c r="F1" s="245" t="s">
        <v>958</v>
      </c>
      <c r="G1" s="46" t="s">
        <v>94</v>
      </c>
      <c r="H1" s="46" t="s">
        <v>95</v>
      </c>
      <c r="I1" s="56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486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8" t="s">
        <v>854</v>
      </c>
      <c r="V1" s="340" t="s">
        <v>1020</v>
      </c>
      <c r="W1" s="98" t="s">
        <v>1078</v>
      </c>
    </row>
    <row r="2" spans="1:23" x14ac:dyDescent="0.3">
      <c r="A2" s="246">
        <v>1</v>
      </c>
      <c r="B2" s="234">
        <v>1</v>
      </c>
      <c r="C2" s="63">
        <v>1624</v>
      </c>
      <c r="D2" s="26" t="str">
        <f t="shared" ref="D2:D33" si="0">CONCATENATE(C2,".jpg")</f>
        <v>1624.jpg</v>
      </c>
      <c r="E2" s="39"/>
      <c r="F2" s="39"/>
      <c r="G2" s="64" t="s">
        <v>905</v>
      </c>
      <c r="H2" s="53" t="s">
        <v>655</v>
      </c>
      <c r="I2" s="326">
        <v>1</v>
      </c>
      <c r="J2" s="27">
        <v>2</v>
      </c>
      <c r="K2" s="65">
        <v>20500</v>
      </c>
      <c r="L2" s="66" t="s">
        <v>603</v>
      </c>
      <c r="M2" s="40">
        <v>2500</v>
      </c>
      <c r="N2" s="27" t="s">
        <v>513</v>
      </c>
      <c r="O2" s="27"/>
      <c r="P2" s="27" t="s">
        <v>579</v>
      </c>
      <c r="Q2" s="27">
        <v>50002001</v>
      </c>
      <c r="R2" s="26" t="str">
        <f t="shared" ref="R2:R33" si="1">CONCATENATE(G2,"[",C2,"/",I2,"]")</f>
        <v>츄파춥스 팝아트틴/150개[1624/1]</v>
      </c>
      <c r="S2" s="27" t="s">
        <v>572</v>
      </c>
      <c r="T2" s="27" t="s">
        <v>572</v>
      </c>
      <c r="U2" s="27"/>
      <c r="V2" s="54"/>
      <c r="W2" s="54"/>
    </row>
    <row r="3" spans="1:23" x14ac:dyDescent="0.3">
      <c r="A3" s="217">
        <v>3</v>
      </c>
      <c r="B3" s="218">
        <v>2</v>
      </c>
      <c r="C3" s="115">
        <v>1633</v>
      </c>
      <c r="D3" s="112" t="str">
        <f t="shared" si="0"/>
        <v>1633.jpg</v>
      </c>
      <c r="E3" s="116"/>
      <c r="F3" s="116"/>
      <c r="G3" s="117" t="s">
        <v>907</v>
      </c>
      <c r="H3" s="222" t="s">
        <v>657</v>
      </c>
      <c r="I3" s="222">
        <v>1</v>
      </c>
      <c r="J3" s="222">
        <v>2</v>
      </c>
      <c r="K3" s="220">
        <v>6800</v>
      </c>
      <c r="L3" s="143" t="s">
        <v>603</v>
      </c>
      <c r="M3" s="154">
        <v>2500</v>
      </c>
      <c r="N3" s="122" t="s">
        <v>513</v>
      </c>
      <c r="O3" s="122"/>
      <c r="P3" s="122" t="s">
        <v>579</v>
      </c>
      <c r="Q3" s="122">
        <v>50002001</v>
      </c>
      <c r="R3" s="112" t="str">
        <f t="shared" si="1"/>
        <v>츄파춥스 미니튜브®/50개[1633/1]</v>
      </c>
      <c r="S3" s="122" t="s">
        <v>572</v>
      </c>
      <c r="T3" s="122" t="s">
        <v>572</v>
      </c>
      <c r="U3" s="122"/>
      <c r="V3" s="221"/>
      <c r="W3" s="221"/>
    </row>
    <row r="4" spans="1:23" x14ac:dyDescent="0.3">
      <c r="A4" s="217">
        <v>2</v>
      </c>
      <c r="B4" s="218">
        <v>3</v>
      </c>
      <c r="C4" s="115">
        <v>1635</v>
      </c>
      <c r="D4" s="112" t="str">
        <f t="shared" si="0"/>
        <v>1635.jpg</v>
      </c>
      <c r="E4" s="116"/>
      <c r="F4" s="116"/>
      <c r="G4" s="117" t="s">
        <v>906</v>
      </c>
      <c r="H4" s="151" t="s">
        <v>656</v>
      </c>
      <c r="I4" s="207">
        <v>1</v>
      </c>
      <c r="J4" s="122">
        <v>1</v>
      </c>
      <c r="K4" s="220">
        <v>16500</v>
      </c>
      <c r="L4" s="143" t="s">
        <v>603</v>
      </c>
      <c r="M4" s="154">
        <v>2500</v>
      </c>
      <c r="N4" s="122" t="s">
        <v>513</v>
      </c>
      <c r="O4" s="122"/>
      <c r="P4" s="122" t="s">
        <v>579</v>
      </c>
      <c r="Q4" s="122">
        <v>50002001</v>
      </c>
      <c r="R4" s="112" t="str">
        <f t="shared" si="1"/>
        <v>츄파춥스 슬림휠/120개 [1635/1]</v>
      </c>
      <c r="S4" s="122" t="s">
        <v>572</v>
      </c>
      <c r="T4" s="122" t="s">
        <v>572</v>
      </c>
      <c r="U4" s="122"/>
      <c r="V4" s="221"/>
      <c r="W4" s="221"/>
    </row>
    <row r="5" spans="1:23" x14ac:dyDescent="0.3">
      <c r="A5" s="138">
        <v>5</v>
      </c>
      <c r="B5" s="218">
        <v>4</v>
      </c>
      <c r="C5" s="115">
        <v>2291</v>
      </c>
      <c r="D5" s="112" t="str">
        <f t="shared" si="0"/>
        <v>2291.jpg</v>
      </c>
      <c r="E5" s="116"/>
      <c r="F5" s="116"/>
      <c r="G5" s="117" t="s">
        <v>838</v>
      </c>
      <c r="H5" s="222" t="s">
        <v>292</v>
      </c>
      <c r="I5" s="123">
        <v>6</v>
      </c>
      <c r="J5" s="119">
        <v>8</v>
      </c>
      <c r="K5" s="220">
        <v>5000</v>
      </c>
      <c r="L5" s="143" t="s">
        <v>603</v>
      </c>
      <c r="M5" s="154">
        <v>2500</v>
      </c>
      <c r="N5" s="122" t="s">
        <v>514</v>
      </c>
      <c r="O5" s="122"/>
      <c r="P5" s="122" t="s">
        <v>579</v>
      </c>
      <c r="Q5" s="122">
        <v>50002001</v>
      </c>
      <c r="R5" s="112" t="str">
        <f t="shared" si="1"/>
        <v>멘토스C0867믹스그레이프(바틀)/1case[2291/6]</v>
      </c>
      <c r="S5" s="122" t="s">
        <v>572</v>
      </c>
      <c r="T5" s="122" t="s">
        <v>572</v>
      </c>
      <c r="U5" s="122"/>
      <c r="V5" s="105"/>
      <c r="W5" s="105"/>
    </row>
    <row r="6" spans="1:23" x14ac:dyDescent="0.3">
      <c r="A6" s="138">
        <v>6</v>
      </c>
      <c r="B6" s="218">
        <v>5</v>
      </c>
      <c r="C6" s="115">
        <v>2292</v>
      </c>
      <c r="D6" s="112" t="str">
        <f t="shared" si="0"/>
        <v>2292.jpg</v>
      </c>
      <c r="E6" s="116"/>
      <c r="F6" s="116"/>
      <c r="G6" s="117" t="s">
        <v>839</v>
      </c>
      <c r="H6" s="222" t="s">
        <v>292</v>
      </c>
      <c r="I6" s="207">
        <v>6</v>
      </c>
      <c r="J6" s="119">
        <v>8</v>
      </c>
      <c r="K6" s="220">
        <v>5000</v>
      </c>
      <c r="L6" s="143" t="s">
        <v>603</v>
      </c>
      <c r="M6" s="154">
        <v>2500</v>
      </c>
      <c r="N6" s="122" t="s">
        <v>514</v>
      </c>
      <c r="O6" s="122"/>
      <c r="P6" s="122" t="s">
        <v>579</v>
      </c>
      <c r="Q6" s="122">
        <v>50002001</v>
      </c>
      <c r="R6" s="112" t="str">
        <f t="shared" si="1"/>
        <v>멘토스C0868스무디(바틀)/1case[2292/6]</v>
      </c>
      <c r="S6" s="122" t="s">
        <v>572</v>
      </c>
      <c r="T6" s="122" t="s">
        <v>572</v>
      </c>
      <c r="U6" s="122"/>
      <c r="V6" s="105"/>
      <c r="W6" s="105"/>
    </row>
    <row r="7" spans="1:23" x14ac:dyDescent="0.3">
      <c r="A7" s="138">
        <v>7</v>
      </c>
      <c r="B7" s="218">
        <v>6</v>
      </c>
      <c r="C7" s="115">
        <v>2293</v>
      </c>
      <c r="D7" s="112" t="str">
        <f t="shared" si="0"/>
        <v>2293.jpg</v>
      </c>
      <c r="E7" s="116"/>
      <c r="F7" s="116"/>
      <c r="G7" s="117" t="s">
        <v>840</v>
      </c>
      <c r="H7" s="222" t="s">
        <v>292</v>
      </c>
      <c r="I7" s="207">
        <v>6</v>
      </c>
      <c r="J7" s="119">
        <v>8</v>
      </c>
      <c r="K7" s="220">
        <v>5000</v>
      </c>
      <c r="L7" s="143" t="s">
        <v>603</v>
      </c>
      <c r="M7" s="154">
        <v>2500</v>
      </c>
      <c r="N7" s="122" t="s">
        <v>514</v>
      </c>
      <c r="O7" s="122"/>
      <c r="P7" s="122" t="s">
        <v>579</v>
      </c>
      <c r="Q7" s="122">
        <v>50002001</v>
      </c>
      <c r="R7" s="112" t="str">
        <f t="shared" si="1"/>
        <v>멘토스C0869요구르트맛(바틀)/1case[2293/6]</v>
      </c>
      <c r="S7" s="122" t="s">
        <v>572</v>
      </c>
      <c r="T7" s="122" t="s">
        <v>572</v>
      </c>
      <c r="U7" s="122"/>
      <c r="V7" s="105"/>
      <c r="W7" s="105"/>
    </row>
    <row r="8" spans="1:23" x14ac:dyDescent="0.3">
      <c r="A8" s="138">
        <v>47</v>
      </c>
      <c r="B8" s="218">
        <v>7</v>
      </c>
      <c r="C8" s="219">
        <v>2347</v>
      </c>
      <c r="D8" s="112" t="str">
        <f t="shared" si="0"/>
        <v>2347.jpg</v>
      </c>
      <c r="E8" s="116"/>
      <c r="F8" s="116"/>
      <c r="G8" s="223" t="s">
        <v>591</v>
      </c>
      <c r="H8" s="151" t="s">
        <v>217</v>
      </c>
      <c r="I8" s="207">
        <v>1</v>
      </c>
      <c r="J8" s="119">
        <v>20</v>
      </c>
      <c r="K8" s="204">
        <v>1050</v>
      </c>
      <c r="L8" s="143" t="s">
        <v>817</v>
      </c>
      <c r="M8" s="154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포테토칩 오리지널(60g)[2347/1]</v>
      </c>
      <c r="S8" s="122" t="s">
        <v>572</v>
      </c>
      <c r="T8" s="122" t="s">
        <v>572</v>
      </c>
      <c r="U8" s="224"/>
      <c r="V8" s="105"/>
      <c r="W8" s="105"/>
    </row>
    <row r="9" spans="1:23" x14ac:dyDescent="0.3">
      <c r="A9" s="138">
        <v>48</v>
      </c>
      <c r="B9" s="218">
        <v>8</v>
      </c>
      <c r="C9" s="219">
        <v>2348</v>
      </c>
      <c r="D9" s="112" t="str">
        <f t="shared" si="0"/>
        <v>2348.jpg</v>
      </c>
      <c r="E9" s="116"/>
      <c r="F9" s="116"/>
      <c r="G9" s="223" t="s">
        <v>229</v>
      </c>
      <c r="H9" s="151" t="s">
        <v>230</v>
      </c>
      <c r="I9" s="207">
        <v>1</v>
      </c>
      <c r="J9" s="119">
        <v>16</v>
      </c>
      <c r="K9" s="204">
        <v>2100</v>
      </c>
      <c r="L9" s="143" t="s">
        <v>817</v>
      </c>
      <c r="M9" s="154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포테토칩 오리지널(125g)[2348/1]</v>
      </c>
      <c r="S9" s="122" t="s">
        <v>572</v>
      </c>
      <c r="T9" s="122" t="s">
        <v>572</v>
      </c>
      <c r="U9" s="224"/>
      <c r="V9" s="105"/>
      <c r="W9" s="105"/>
    </row>
    <row r="10" spans="1:23" x14ac:dyDescent="0.3">
      <c r="A10" s="138">
        <v>44</v>
      </c>
      <c r="B10" s="218">
        <v>9</v>
      </c>
      <c r="C10" s="219">
        <v>2359</v>
      </c>
      <c r="D10" s="112" t="str">
        <f t="shared" si="0"/>
        <v>2359.jpg</v>
      </c>
      <c r="E10" s="116"/>
      <c r="F10" s="116"/>
      <c r="G10" s="223" t="s">
        <v>223</v>
      </c>
      <c r="H10" s="151" t="s">
        <v>224</v>
      </c>
      <c r="I10" s="207">
        <v>1</v>
      </c>
      <c r="J10" s="119">
        <v>16</v>
      </c>
      <c r="K10" s="204">
        <v>1100</v>
      </c>
      <c r="L10" s="143" t="s">
        <v>817</v>
      </c>
      <c r="M10" s="154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별따먹자(62g)[2359/1]</v>
      </c>
      <c r="S10" s="122" t="s">
        <v>572</v>
      </c>
      <c r="T10" s="122" t="s">
        <v>572</v>
      </c>
      <c r="U10" s="224"/>
      <c r="V10" s="105"/>
      <c r="W10" s="105"/>
    </row>
    <row r="11" spans="1:23" x14ac:dyDescent="0.3">
      <c r="A11" s="138">
        <v>37</v>
      </c>
      <c r="B11" s="218">
        <v>10</v>
      </c>
      <c r="C11" s="219">
        <v>2376</v>
      </c>
      <c r="D11" s="112" t="str">
        <f t="shared" si="0"/>
        <v>2376.jpg</v>
      </c>
      <c r="E11" s="116"/>
      <c r="F11" s="116"/>
      <c r="G11" s="223" t="s">
        <v>585</v>
      </c>
      <c r="H11" s="151" t="s">
        <v>215</v>
      </c>
      <c r="I11" s="207">
        <v>1</v>
      </c>
      <c r="J11" s="119">
        <v>12</v>
      </c>
      <c r="K11" s="204">
        <v>1800</v>
      </c>
      <c r="L11" s="143" t="s">
        <v>817</v>
      </c>
      <c r="M11" s="154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닭다리너겟(130g)[2376/1]</v>
      </c>
      <c r="S11" s="122" t="s">
        <v>572</v>
      </c>
      <c r="T11" s="122" t="s">
        <v>572</v>
      </c>
      <c r="U11" s="224"/>
      <c r="V11" s="105"/>
      <c r="W11" s="105"/>
    </row>
    <row r="12" spans="1:23" x14ac:dyDescent="0.3">
      <c r="A12" s="138">
        <v>26</v>
      </c>
      <c r="B12" s="218">
        <v>11</v>
      </c>
      <c r="C12" s="219">
        <v>2390</v>
      </c>
      <c r="D12" s="112" t="str">
        <f t="shared" si="0"/>
        <v>2390.jpg</v>
      </c>
      <c r="E12" s="116"/>
      <c r="F12" s="116"/>
      <c r="G12" s="223" t="s">
        <v>582</v>
      </c>
      <c r="H12" s="151" t="s">
        <v>201</v>
      </c>
      <c r="I12" s="207">
        <v>1</v>
      </c>
      <c r="J12" s="119">
        <v>16</v>
      </c>
      <c r="K12" s="204">
        <v>1100</v>
      </c>
      <c r="L12" s="143" t="s">
        <v>603</v>
      </c>
      <c r="M12" s="154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벌집와플(75g)[2390/1]</v>
      </c>
      <c r="S12" s="122" t="s">
        <v>572</v>
      </c>
      <c r="T12" s="122" t="s">
        <v>572</v>
      </c>
      <c r="U12" s="224"/>
      <c r="V12" s="105"/>
      <c r="W12" s="105"/>
    </row>
    <row r="13" spans="1:23" x14ac:dyDescent="0.3">
      <c r="A13" s="138">
        <v>33</v>
      </c>
      <c r="B13" s="218">
        <v>12</v>
      </c>
      <c r="C13" s="219">
        <v>2393</v>
      </c>
      <c r="D13" s="112" t="str">
        <f t="shared" si="0"/>
        <v>2393.jpg</v>
      </c>
      <c r="E13" s="116"/>
      <c r="F13" s="116"/>
      <c r="G13" s="223" t="s">
        <v>212</v>
      </c>
      <c r="H13" s="151" t="s">
        <v>179</v>
      </c>
      <c r="I13" s="207">
        <v>1</v>
      </c>
      <c r="J13" s="119">
        <v>60</v>
      </c>
      <c r="K13" s="204">
        <v>750</v>
      </c>
      <c r="L13" s="143" t="s">
        <v>603</v>
      </c>
      <c r="M13" s="154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쫄병스낵매콤한맛[2393/1]</v>
      </c>
      <c r="S13" s="122" t="s">
        <v>572</v>
      </c>
      <c r="T13" s="122" t="s">
        <v>572</v>
      </c>
      <c r="U13" s="224"/>
      <c r="V13" s="105"/>
      <c r="W13" s="105"/>
    </row>
    <row r="14" spans="1:23" x14ac:dyDescent="0.3">
      <c r="A14" s="138">
        <v>34</v>
      </c>
      <c r="B14" s="218">
        <v>13</v>
      </c>
      <c r="C14" s="219">
        <v>2394</v>
      </c>
      <c r="D14" s="112" t="str">
        <f t="shared" si="0"/>
        <v>2394.jpg</v>
      </c>
      <c r="E14" s="128"/>
      <c r="F14" s="128"/>
      <c r="G14" s="223" t="s">
        <v>213</v>
      </c>
      <c r="H14" s="151" t="s">
        <v>179</v>
      </c>
      <c r="I14" s="207">
        <v>1</v>
      </c>
      <c r="J14" s="119">
        <v>60</v>
      </c>
      <c r="K14" s="204">
        <v>750</v>
      </c>
      <c r="L14" s="143" t="s">
        <v>603</v>
      </c>
      <c r="M14" s="154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쫄병스낵바베큐맛[2394/1]</v>
      </c>
      <c r="S14" s="122" t="s">
        <v>572</v>
      </c>
      <c r="T14" s="122" t="s">
        <v>572</v>
      </c>
      <c r="U14" s="224"/>
      <c r="V14" s="105"/>
      <c r="W14" s="105"/>
    </row>
    <row r="15" spans="1:23" x14ac:dyDescent="0.3">
      <c r="A15" s="138">
        <v>43</v>
      </c>
      <c r="B15" s="218">
        <v>14</v>
      </c>
      <c r="C15" s="219">
        <v>2397</v>
      </c>
      <c r="D15" s="112" t="str">
        <f t="shared" si="0"/>
        <v>2397.jpg</v>
      </c>
      <c r="E15" s="128"/>
      <c r="F15" s="128"/>
      <c r="G15" s="223" t="s">
        <v>221</v>
      </c>
      <c r="H15" s="151" t="s">
        <v>222</v>
      </c>
      <c r="I15" s="207">
        <v>1</v>
      </c>
      <c r="J15" s="119">
        <v>16</v>
      </c>
      <c r="K15" s="204">
        <v>1750</v>
      </c>
      <c r="L15" s="143" t="s">
        <v>817</v>
      </c>
      <c r="M15" s="154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별따먹자(100g)[2397/1]</v>
      </c>
      <c r="S15" s="122" t="s">
        <v>572</v>
      </c>
      <c r="T15" s="122" t="s">
        <v>572</v>
      </c>
      <c r="U15" s="224"/>
      <c r="V15" s="105"/>
      <c r="W15" s="105"/>
    </row>
    <row r="16" spans="1:23" x14ac:dyDescent="0.3">
      <c r="A16" s="138">
        <v>40</v>
      </c>
      <c r="B16" s="218">
        <v>15</v>
      </c>
      <c r="C16" s="219">
        <v>2480</v>
      </c>
      <c r="D16" s="112" t="str">
        <f t="shared" si="0"/>
        <v>2480.jpg</v>
      </c>
      <c r="E16" s="128"/>
      <c r="F16" s="128"/>
      <c r="G16" s="223" t="s">
        <v>847</v>
      </c>
      <c r="H16" s="151" t="s">
        <v>218</v>
      </c>
      <c r="I16" s="207">
        <v>1</v>
      </c>
      <c r="J16" s="119">
        <v>8</v>
      </c>
      <c r="K16" s="204">
        <v>1850</v>
      </c>
      <c r="L16" s="143" t="s">
        <v>817</v>
      </c>
      <c r="M16" s="154">
        <v>2500</v>
      </c>
      <c r="N16" s="122"/>
      <c r="O16" s="122"/>
      <c r="P16" s="122" t="s">
        <v>581</v>
      </c>
      <c r="Q16" s="122">
        <v>50001998</v>
      </c>
      <c r="R16" s="112" t="str">
        <f t="shared" si="1"/>
        <v>양파링(중)[2480/1]</v>
      </c>
      <c r="S16" s="122" t="s">
        <v>572</v>
      </c>
      <c r="T16" s="122" t="s">
        <v>572</v>
      </c>
      <c r="U16" s="224"/>
      <c r="V16" s="105"/>
      <c r="W16" s="105"/>
    </row>
    <row r="17" spans="1:23" x14ac:dyDescent="0.3">
      <c r="A17" s="138">
        <v>4</v>
      </c>
      <c r="B17" s="218">
        <v>16</v>
      </c>
      <c r="C17" s="115">
        <v>2509</v>
      </c>
      <c r="D17" s="112" t="str">
        <f t="shared" si="0"/>
        <v>2509.jpg</v>
      </c>
      <c r="E17" s="128"/>
      <c r="F17" s="128"/>
      <c r="G17" s="117" t="s">
        <v>908</v>
      </c>
      <c r="H17" s="151" t="s">
        <v>658</v>
      </c>
      <c r="I17" s="222">
        <v>1</v>
      </c>
      <c r="J17" s="151">
        <v>12</v>
      </c>
      <c r="K17" s="220">
        <v>6500</v>
      </c>
      <c r="L17" s="143" t="s">
        <v>603</v>
      </c>
      <c r="M17" s="154">
        <v>2500</v>
      </c>
      <c r="N17" s="122" t="s">
        <v>513</v>
      </c>
      <c r="O17" s="122"/>
      <c r="P17" s="122" t="s">
        <v>579</v>
      </c>
      <c r="Q17" s="122">
        <v>50002001</v>
      </c>
      <c r="R17" s="112" t="str">
        <f t="shared" si="1"/>
        <v>츄파춥스 크레모사딸기디스플레이/20개[2509/1]</v>
      </c>
      <c r="S17" s="122" t="s">
        <v>572</v>
      </c>
      <c r="T17" s="122" t="s">
        <v>572</v>
      </c>
      <c r="U17" s="122"/>
      <c r="V17" s="221"/>
      <c r="W17" s="221"/>
    </row>
    <row r="18" spans="1:23" x14ac:dyDescent="0.3">
      <c r="A18" s="138">
        <v>8</v>
      </c>
      <c r="B18" s="218">
        <v>17</v>
      </c>
      <c r="C18" s="115">
        <v>2513</v>
      </c>
      <c r="D18" s="112" t="str">
        <f t="shared" si="0"/>
        <v>2513.jpg</v>
      </c>
      <c r="E18" s="128"/>
      <c r="F18" s="128"/>
      <c r="G18" s="117" t="s">
        <v>841</v>
      </c>
      <c r="H18" s="222" t="s">
        <v>659</v>
      </c>
      <c r="I18" s="207">
        <v>24</v>
      </c>
      <c r="J18" s="119">
        <v>6</v>
      </c>
      <c r="K18" s="220">
        <v>10500</v>
      </c>
      <c r="L18" s="143" t="s">
        <v>603</v>
      </c>
      <c r="M18" s="154">
        <v>2500</v>
      </c>
      <c r="N18" s="122" t="s">
        <v>514</v>
      </c>
      <c r="O18" s="122"/>
      <c r="P18" s="122" t="s">
        <v>579</v>
      </c>
      <c r="Q18" s="122">
        <v>50002001</v>
      </c>
      <c r="R18" s="112" t="str">
        <f t="shared" si="1"/>
        <v>멘토스C1035푸르티/1case[2513/24]</v>
      </c>
      <c r="S18" s="122" t="s">
        <v>572</v>
      </c>
      <c r="T18" s="122" t="s">
        <v>572</v>
      </c>
      <c r="U18" s="122"/>
      <c r="V18" s="105"/>
      <c r="W18" s="105"/>
    </row>
    <row r="19" spans="1:23" x14ac:dyDescent="0.3">
      <c r="A19" s="138">
        <v>9</v>
      </c>
      <c r="B19" s="218">
        <v>18</v>
      </c>
      <c r="C19" s="115">
        <v>2514</v>
      </c>
      <c r="D19" s="112" t="str">
        <f t="shared" si="0"/>
        <v>2514.jpg</v>
      </c>
      <c r="E19" s="128"/>
      <c r="F19" s="128"/>
      <c r="G19" s="117" t="s">
        <v>293</v>
      </c>
      <c r="H19" s="222" t="s">
        <v>659</v>
      </c>
      <c r="I19" s="119">
        <v>24</v>
      </c>
      <c r="J19" s="119">
        <v>6</v>
      </c>
      <c r="K19" s="220">
        <v>10500</v>
      </c>
      <c r="L19" s="143" t="s">
        <v>603</v>
      </c>
      <c r="M19" s="154">
        <v>2500</v>
      </c>
      <c r="N19" s="122" t="s">
        <v>514</v>
      </c>
      <c r="O19" s="122"/>
      <c r="P19" s="122" t="s">
        <v>579</v>
      </c>
      <c r="Q19" s="122">
        <v>50002001</v>
      </c>
      <c r="R19" s="112" t="str">
        <f t="shared" si="1"/>
        <v>멘토스C1036뉴레인보우/1case[2514/24]</v>
      </c>
      <c r="S19" s="122" t="s">
        <v>572</v>
      </c>
      <c r="T19" s="122" t="s">
        <v>572</v>
      </c>
      <c r="U19" s="122"/>
      <c r="V19" s="105"/>
      <c r="W19" s="105"/>
    </row>
    <row r="20" spans="1:23" x14ac:dyDescent="0.3">
      <c r="A20" s="138">
        <v>10</v>
      </c>
      <c r="B20" s="218">
        <v>19</v>
      </c>
      <c r="C20" s="115">
        <v>2515</v>
      </c>
      <c r="D20" s="112" t="str">
        <f t="shared" si="0"/>
        <v>2515.jpg</v>
      </c>
      <c r="E20" s="128"/>
      <c r="F20" s="128"/>
      <c r="G20" s="117" t="s">
        <v>294</v>
      </c>
      <c r="H20" s="225" t="s">
        <v>664</v>
      </c>
      <c r="I20" s="119">
        <v>24</v>
      </c>
      <c r="J20" s="119">
        <v>6</v>
      </c>
      <c r="K20" s="220">
        <v>10500</v>
      </c>
      <c r="L20" s="143" t="s">
        <v>603</v>
      </c>
      <c r="M20" s="154">
        <v>2500</v>
      </c>
      <c r="N20" s="122" t="s">
        <v>514</v>
      </c>
      <c r="O20" s="122"/>
      <c r="P20" s="122" t="s">
        <v>579</v>
      </c>
      <c r="Q20" s="122">
        <v>50002001</v>
      </c>
      <c r="R20" s="112" t="str">
        <f t="shared" si="1"/>
        <v>멘토스C1033믹스그레이프/1case[2515/24]</v>
      </c>
      <c r="S20" s="122" t="s">
        <v>572</v>
      </c>
      <c r="T20" s="122" t="s">
        <v>572</v>
      </c>
      <c r="U20" s="122"/>
      <c r="V20" s="105"/>
      <c r="W20" s="105"/>
    </row>
    <row r="21" spans="1:23" x14ac:dyDescent="0.3">
      <c r="A21" s="138">
        <v>12</v>
      </c>
      <c r="B21" s="218">
        <v>20</v>
      </c>
      <c r="C21" s="219">
        <v>2543</v>
      </c>
      <c r="D21" s="112" t="str">
        <f t="shared" si="0"/>
        <v>2543.jpg</v>
      </c>
      <c r="E21" s="128"/>
      <c r="F21" s="128"/>
      <c r="G21" s="223" t="s">
        <v>848</v>
      </c>
      <c r="H21" s="151" t="s">
        <v>663</v>
      </c>
      <c r="I21" s="119">
        <v>1</v>
      </c>
      <c r="J21" s="119">
        <v>6</v>
      </c>
      <c r="K21" s="204">
        <v>3350</v>
      </c>
      <c r="L21" s="143" t="s">
        <v>603</v>
      </c>
      <c r="M21" s="154">
        <v>2500</v>
      </c>
      <c r="N21" s="122"/>
      <c r="O21" s="122"/>
      <c r="P21" s="122" t="s">
        <v>581</v>
      </c>
      <c r="Q21" s="122">
        <v>50001998</v>
      </c>
      <c r="R21" s="112" t="str">
        <f t="shared" si="1"/>
        <v>새우깡(400g)[2543/1]</v>
      </c>
      <c r="S21" s="122" t="s">
        <v>572</v>
      </c>
      <c r="T21" s="122" t="s">
        <v>572</v>
      </c>
      <c r="U21" s="122"/>
      <c r="V21" s="105"/>
      <c r="W21" s="105"/>
    </row>
    <row r="22" spans="1:23" x14ac:dyDescent="0.3">
      <c r="A22" s="138">
        <v>15</v>
      </c>
      <c r="B22" s="218">
        <v>21</v>
      </c>
      <c r="C22" s="219">
        <v>2545</v>
      </c>
      <c r="D22" s="112" t="str">
        <f t="shared" si="0"/>
        <v>2545.jpg</v>
      </c>
      <c r="E22" s="128"/>
      <c r="F22" s="128"/>
      <c r="G22" s="223" t="s">
        <v>842</v>
      </c>
      <c r="H22" s="151" t="s">
        <v>183</v>
      </c>
      <c r="I22" s="119">
        <v>1</v>
      </c>
      <c r="J22" s="119">
        <v>6</v>
      </c>
      <c r="K22" s="204">
        <v>3350</v>
      </c>
      <c r="L22" s="143" t="s">
        <v>603</v>
      </c>
      <c r="M22" s="154">
        <v>2500</v>
      </c>
      <c r="N22" s="122"/>
      <c r="O22" s="122"/>
      <c r="P22" s="122" t="s">
        <v>581</v>
      </c>
      <c r="Q22" s="122">
        <v>50001998</v>
      </c>
      <c r="R22" s="112" t="str">
        <f t="shared" si="1"/>
        <v>매운새우깡(400g)[2545/1]</v>
      </c>
      <c r="S22" s="122" t="s">
        <v>572</v>
      </c>
      <c r="T22" s="122" t="s">
        <v>572</v>
      </c>
      <c r="U22" s="224"/>
      <c r="V22" s="105"/>
      <c r="W22" s="105"/>
    </row>
    <row r="23" spans="1:23" x14ac:dyDescent="0.3">
      <c r="A23" s="138">
        <v>20</v>
      </c>
      <c r="B23" s="218">
        <v>22</v>
      </c>
      <c r="C23" s="219">
        <v>2548</v>
      </c>
      <c r="D23" s="112" t="str">
        <f t="shared" si="0"/>
        <v>2548.jpg</v>
      </c>
      <c r="E23" s="128"/>
      <c r="F23" s="128"/>
      <c r="G23" s="223" t="s">
        <v>843</v>
      </c>
      <c r="H23" s="151" t="s">
        <v>191</v>
      </c>
      <c r="I23" s="119">
        <v>1</v>
      </c>
      <c r="J23" s="119">
        <v>8</v>
      </c>
      <c r="K23" s="204">
        <v>3200</v>
      </c>
      <c r="L23" s="143" t="s">
        <v>603</v>
      </c>
      <c r="M23" s="154">
        <v>2500</v>
      </c>
      <c r="N23" s="122"/>
      <c r="O23" s="122"/>
      <c r="P23" s="122" t="s">
        <v>581</v>
      </c>
      <c r="Q23" s="122">
        <v>50001998</v>
      </c>
      <c r="R23" s="112" t="str">
        <f t="shared" si="1"/>
        <v>꿀꽈배기(지퍼/대)[2548/1]</v>
      </c>
      <c r="S23" s="122" t="s">
        <v>572</v>
      </c>
      <c r="T23" s="122" t="s">
        <v>572</v>
      </c>
      <c r="U23" s="224"/>
      <c r="V23" s="105"/>
      <c r="W23" s="105"/>
    </row>
    <row r="24" spans="1:23" x14ac:dyDescent="0.3">
      <c r="A24" s="138">
        <v>24</v>
      </c>
      <c r="B24" s="218">
        <v>23</v>
      </c>
      <c r="C24" s="219">
        <v>2552</v>
      </c>
      <c r="D24" s="112" t="str">
        <f t="shared" si="0"/>
        <v>2552.jpg</v>
      </c>
      <c r="E24" s="128"/>
      <c r="F24" s="128"/>
      <c r="G24" s="223" t="s">
        <v>844</v>
      </c>
      <c r="H24" s="151" t="s">
        <v>198</v>
      </c>
      <c r="I24" s="119">
        <v>1</v>
      </c>
      <c r="J24" s="119">
        <v>8</v>
      </c>
      <c r="K24" s="204">
        <v>3150</v>
      </c>
      <c r="L24" s="143" t="s">
        <v>603</v>
      </c>
      <c r="M24" s="154">
        <v>2500</v>
      </c>
      <c r="N24" s="122"/>
      <c r="O24" s="122"/>
      <c r="P24" s="122" t="s">
        <v>581</v>
      </c>
      <c r="Q24" s="122">
        <v>50001998</v>
      </c>
      <c r="R24" s="112" t="str">
        <f t="shared" si="1"/>
        <v>자갈치(지퍼/대)[2552/1]</v>
      </c>
      <c r="S24" s="122" t="s">
        <v>572</v>
      </c>
      <c r="T24" s="122" t="s">
        <v>572</v>
      </c>
      <c r="U24" s="224"/>
      <c r="V24" s="105"/>
      <c r="W24" s="105"/>
    </row>
    <row r="25" spans="1:23" x14ac:dyDescent="0.3">
      <c r="A25" s="138">
        <v>31</v>
      </c>
      <c r="B25" s="218">
        <v>24</v>
      </c>
      <c r="C25" s="219">
        <v>2554</v>
      </c>
      <c r="D25" s="112" t="str">
        <f t="shared" si="0"/>
        <v>2554.jpg</v>
      </c>
      <c r="E25" s="128"/>
      <c r="F25" s="128"/>
      <c r="G25" s="223" t="s">
        <v>208</v>
      </c>
      <c r="H25" s="151" t="s">
        <v>209</v>
      </c>
      <c r="I25" s="119">
        <v>1</v>
      </c>
      <c r="J25" s="119">
        <v>8</v>
      </c>
      <c r="K25" s="204">
        <v>3150</v>
      </c>
      <c r="L25" s="143" t="s">
        <v>603</v>
      </c>
      <c r="M25" s="154">
        <v>2500</v>
      </c>
      <c r="N25" s="122"/>
      <c r="O25" s="122"/>
      <c r="P25" s="122" t="s">
        <v>581</v>
      </c>
      <c r="Q25" s="122">
        <v>50001998</v>
      </c>
      <c r="R25" s="112" t="str">
        <f t="shared" si="1"/>
        <v>포스틱(지퍼/대)[2554/1]</v>
      </c>
      <c r="S25" s="122" t="s">
        <v>572</v>
      </c>
      <c r="T25" s="122" t="s">
        <v>572</v>
      </c>
      <c r="U25" s="224"/>
      <c r="V25" s="105"/>
      <c r="W25" s="105"/>
    </row>
    <row r="26" spans="1:23" x14ac:dyDescent="0.3">
      <c r="A26" s="138">
        <v>39</v>
      </c>
      <c r="B26" s="218">
        <v>25</v>
      </c>
      <c r="C26" s="219">
        <v>2558</v>
      </c>
      <c r="D26" s="112" t="str">
        <f t="shared" si="0"/>
        <v>2558.jpg</v>
      </c>
      <c r="E26" s="128"/>
      <c r="F26" s="128"/>
      <c r="G26" s="223" t="s">
        <v>846</v>
      </c>
      <c r="H26" s="151" t="s">
        <v>217</v>
      </c>
      <c r="I26" s="119">
        <v>1</v>
      </c>
      <c r="J26" s="119">
        <v>20</v>
      </c>
      <c r="K26" s="204">
        <v>900</v>
      </c>
      <c r="L26" s="143" t="s">
        <v>817</v>
      </c>
      <c r="M26" s="154">
        <v>2500</v>
      </c>
      <c r="N26" s="122"/>
      <c r="O26" s="122"/>
      <c r="P26" s="122" t="s">
        <v>581</v>
      </c>
      <c r="Q26" s="122">
        <v>50001998</v>
      </c>
      <c r="R26" s="112" t="str">
        <f t="shared" si="1"/>
        <v>양파링 Hot &amp; Spicy[2558/1]</v>
      </c>
      <c r="S26" s="122" t="s">
        <v>572</v>
      </c>
      <c r="T26" s="122" t="s">
        <v>572</v>
      </c>
      <c r="U26" s="224"/>
      <c r="V26" s="105"/>
      <c r="W26" s="105"/>
    </row>
    <row r="27" spans="1:23" x14ac:dyDescent="0.3">
      <c r="A27" s="138">
        <v>18</v>
      </c>
      <c r="B27" s="218">
        <v>26</v>
      </c>
      <c r="C27" s="219">
        <v>2562</v>
      </c>
      <c r="D27" s="112" t="str">
        <f t="shared" si="0"/>
        <v>2562.jpg</v>
      </c>
      <c r="E27" s="128"/>
      <c r="F27" s="128"/>
      <c r="G27" s="223" t="s">
        <v>188</v>
      </c>
      <c r="H27" s="151" t="s">
        <v>189</v>
      </c>
      <c r="I27" s="119">
        <v>1</v>
      </c>
      <c r="J27" s="119">
        <v>8</v>
      </c>
      <c r="K27" s="204">
        <v>3200</v>
      </c>
      <c r="L27" s="143" t="s">
        <v>603</v>
      </c>
      <c r="M27" s="154">
        <v>2500</v>
      </c>
      <c r="N27" s="122"/>
      <c r="O27" s="122"/>
      <c r="P27" s="122" t="s">
        <v>581</v>
      </c>
      <c r="Q27" s="122">
        <v>50001998</v>
      </c>
      <c r="R27" s="112" t="str">
        <f t="shared" si="1"/>
        <v>감자깡(지퍼/대)[2562/1]</v>
      </c>
      <c r="S27" s="122" t="s">
        <v>572</v>
      </c>
      <c r="T27" s="122" t="s">
        <v>572</v>
      </c>
      <c r="U27" s="224"/>
      <c r="V27" s="105"/>
      <c r="W27" s="105"/>
    </row>
    <row r="28" spans="1:23" x14ac:dyDescent="0.3">
      <c r="A28" s="138">
        <v>50</v>
      </c>
      <c r="B28" s="218">
        <v>27</v>
      </c>
      <c r="C28" s="219">
        <v>2568</v>
      </c>
      <c r="D28" s="112" t="str">
        <f t="shared" si="0"/>
        <v>2568.jpg</v>
      </c>
      <c r="E28" s="128"/>
      <c r="F28" s="128"/>
      <c r="G28" s="223" t="s">
        <v>233</v>
      </c>
      <c r="H28" s="151" t="s">
        <v>234</v>
      </c>
      <c r="I28" s="119">
        <v>1</v>
      </c>
      <c r="J28" s="119">
        <v>24</v>
      </c>
      <c r="K28" s="204">
        <v>1750</v>
      </c>
      <c r="L28" s="143" t="s">
        <v>817</v>
      </c>
      <c r="M28" s="154">
        <v>2500</v>
      </c>
      <c r="N28" s="122"/>
      <c r="O28" s="122"/>
      <c r="P28" s="122" t="s">
        <v>581</v>
      </c>
      <c r="Q28" s="122">
        <v>50001998</v>
      </c>
      <c r="R28" s="112" t="str">
        <f t="shared" si="1"/>
        <v>수미칩 오리지널[2568/1]</v>
      </c>
      <c r="S28" s="122" t="s">
        <v>572</v>
      </c>
      <c r="T28" s="122" t="s">
        <v>572</v>
      </c>
      <c r="U28" s="224"/>
      <c r="V28" s="105"/>
      <c r="W28" s="105"/>
    </row>
    <row r="29" spans="1:23" x14ac:dyDescent="0.3">
      <c r="A29" s="138">
        <v>51</v>
      </c>
      <c r="B29" s="218">
        <v>28</v>
      </c>
      <c r="C29" s="219">
        <v>2569</v>
      </c>
      <c r="D29" s="112" t="str">
        <f t="shared" si="0"/>
        <v>2569.jpg</v>
      </c>
      <c r="E29" s="128"/>
      <c r="F29" s="128"/>
      <c r="G29" s="223" t="s">
        <v>235</v>
      </c>
      <c r="H29" s="151" t="s">
        <v>234</v>
      </c>
      <c r="I29" s="119">
        <v>1</v>
      </c>
      <c r="J29" s="119">
        <v>24</v>
      </c>
      <c r="K29" s="204">
        <v>1750</v>
      </c>
      <c r="L29" s="143" t="s">
        <v>817</v>
      </c>
      <c r="M29" s="154">
        <v>2500</v>
      </c>
      <c r="N29" s="122"/>
      <c r="O29" s="122"/>
      <c r="P29" s="122" t="s">
        <v>581</v>
      </c>
      <c r="Q29" s="122">
        <v>50001998</v>
      </c>
      <c r="R29" s="112" t="str">
        <f t="shared" si="1"/>
        <v>수미칩 어니언[2569/1]</v>
      </c>
      <c r="S29" s="122" t="s">
        <v>572</v>
      </c>
      <c r="T29" s="122" t="s">
        <v>572</v>
      </c>
      <c r="U29" s="224"/>
      <c r="V29" s="105"/>
      <c r="W29" s="105"/>
    </row>
    <row r="30" spans="1:23" x14ac:dyDescent="0.3">
      <c r="A30" s="138">
        <v>46</v>
      </c>
      <c r="B30" s="218">
        <v>29</v>
      </c>
      <c r="C30" s="219">
        <v>2573</v>
      </c>
      <c r="D30" s="112" t="str">
        <f t="shared" si="0"/>
        <v>2573.jpg</v>
      </c>
      <c r="E30" s="128"/>
      <c r="F30" s="128"/>
      <c r="G30" s="223" t="s">
        <v>227</v>
      </c>
      <c r="H30" s="151" t="s">
        <v>228</v>
      </c>
      <c r="I30" s="119">
        <v>1</v>
      </c>
      <c r="J30" s="119">
        <v>10</v>
      </c>
      <c r="K30" s="204">
        <v>3150</v>
      </c>
      <c r="L30" s="143" t="s">
        <v>817</v>
      </c>
      <c r="M30" s="154">
        <v>2500</v>
      </c>
      <c r="N30" s="122"/>
      <c r="O30" s="122"/>
      <c r="P30" s="122" t="s">
        <v>581</v>
      </c>
      <c r="Q30" s="122">
        <v>50001998</v>
      </c>
      <c r="R30" s="112" t="str">
        <f t="shared" si="1"/>
        <v>조청유과(지퍼/대)[2573/1]</v>
      </c>
      <c r="S30" s="122" t="s">
        <v>572</v>
      </c>
      <c r="T30" s="122" t="s">
        <v>572</v>
      </c>
      <c r="U30" s="224"/>
      <c r="V30" s="105"/>
      <c r="W30" s="105"/>
    </row>
    <row r="31" spans="1:23" x14ac:dyDescent="0.3">
      <c r="A31" s="138">
        <v>49</v>
      </c>
      <c r="B31" s="218">
        <v>30</v>
      </c>
      <c r="C31" s="219">
        <v>2577</v>
      </c>
      <c r="D31" s="112" t="str">
        <f t="shared" si="0"/>
        <v>2577.jpg</v>
      </c>
      <c r="E31" s="128"/>
      <c r="F31" s="128"/>
      <c r="G31" s="223" t="s">
        <v>231</v>
      </c>
      <c r="H31" s="151" t="s">
        <v>232</v>
      </c>
      <c r="I31" s="119">
        <v>1</v>
      </c>
      <c r="J31" s="119">
        <v>16</v>
      </c>
      <c r="K31" s="204">
        <v>1750</v>
      </c>
      <c r="L31" s="143" t="s">
        <v>817</v>
      </c>
      <c r="M31" s="154">
        <v>2500</v>
      </c>
      <c r="N31" s="122"/>
      <c r="O31" s="122"/>
      <c r="P31" s="122" t="s">
        <v>581</v>
      </c>
      <c r="Q31" s="122">
        <v>50001998</v>
      </c>
      <c r="R31" s="112" t="str">
        <f t="shared" si="1"/>
        <v>입친구[2577/1]</v>
      </c>
      <c r="S31" s="122" t="s">
        <v>572</v>
      </c>
      <c r="T31" s="122" t="s">
        <v>572</v>
      </c>
      <c r="U31" s="224"/>
      <c r="V31" s="105"/>
      <c r="W31" s="105"/>
    </row>
    <row r="32" spans="1:23" x14ac:dyDescent="0.3">
      <c r="A32" s="138">
        <v>52</v>
      </c>
      <c r="B32" s="218">
        <v>31</v>
      </c>
      <c r="C32" s="219">
        <v>2579</v>
      </c>
      <c r="D32" s="112" t="str">
        <f t="shared" si="0"/>
        <v>2579.jpg</v>
      </c>
      <c r="E32" s="116"/>
      <c r="F32" s="116"/>
      <c r="G32" s="223" t="s">
        <v>236</v>
      </c>
      <c r="H32" s="151" t="s">
        <v>237</v>
      </c>
      <c r="I32" s="119">
        <v>1</v>
      </c>
      <c r="J32" s="119">
        <v>16</v>
      </c>
      <c r="K32" s="204">
        <v>1750</v>
      </c>
      <c r="L32" s="143" t="s">
        <v>817</v>
      </c>
      <c r="M32" s="154">
        <v>2500</v>
      </c>
      <c r="N32" s="122"/>
      <c r="O32" s="122"/>
      <c r="P32" s="122" t="s">
        <v>581</v>
      </c>
      <c r="Q32" s="122">
        <v>50001998</v>
      </c>
      <c r="R32" s="112" t="str">
        <f t="shared" si="1"/>
        <v>W 수미칩 허니머스타드 (파우치)[2579/1]</v>
      </c>
      <c r="S32" s="122" t="s">
        <v>572</v>
      </c>
      <c r="T32" s="122" t="s">
        <v>572</v>
      </c>
      <c r="U32" s="224"/>
      <c r="V32" s="105"/>
      <c r="W32" s="105"/>
    </row>
    <row r="33" spans="1:23" x14ac:dyDescent="0.3">
      <c r="A33" s="138">
        <v>53</v>
      </c>
      <c r="B33" s="218">
        <v>32</v>
      </c>
      <c r="C33" s="219">
        <v>2590</v>
      </c>
      <c r="D33" s="112" t="str">
        <f t="shared" si="0"/>
        <v>2590.jpg</v>
      </c>
      <c r="E33" s="116"/>
      <c r="F33" s="116"/>
      <c r="G33" s="223" t="s">
        <v>587</v>
      </c>
      <c r="H33" s="151" t="s">
        <v>238</v>
      </c>
      <c r="I33" s="119">
        <v>1</v>
      </c>
      <c r="J33" s="119">
        <v>12</v>
      </c>
      <c r="K33" s="204">
        <v>1450</v>
      </c>
      <c r="L33" s="143" t="s">
        <v>817</v>
      </c>
      <c r="M33" s="154">
        <v>2500</v>
      </c>
      <c r="N33" s="122"/>
      <c r="O33" s="122"/>
      <c r="P33" s="122" t="s">
        <v>581</v>
      </c>
      <c r="Q33" s="122">
        <v>50001998</v>
      </c>
      <c r="R33" s="112" t="str">
        <f t="shared" si="1"/>
        <v>감자군것질 오리지널[2590/1]</v>
      </c>
      <c r="S33" s="122" t="s">
        <v>572</v>
      </c>
      <c r="T33" s="122" t="s">
        <v>572</v>
      </c>
      <c r="U33" s="224"/>
      <c r="V33" s="105"/>
      <c r="W33" s="105"/>
    </row>
    <row r="34" spans="1:23" x14ac:dyDescent="0.3">
      <c r="A34" s="138">
        <v>54</v>
      </c>
      <c r="B34" s="218">
        <v>33</v>
      </c>
      <c r="C34" s="219">
        <v>2591</v>
      </c>
      <c r="D34" s="112" t="str">
        <f t="shared" ref="D34:D65" si="2">CONCATENATE(C34,".jpg")</f>
        <v>2591.jpg</v>
      </c>
      <c r="E34" s="116"/>
      <c r="F34" s="116"/>
      <c r="G34" s="223" t="s">
        <v>239</v>
      </c>
      <c r="H34" s="151" t="s">
        <v>238</v>
      </c>
      <c r="I34" s="119">
        <v>1</v>
      </c>
      <c r="J34" s="119">
        <v>12</v>
      </c>
      <c r="K34" s="204">
        <v>1450</v>
      </c>
      <c r="L34" s="143" t="s">
        <v>817</v>
      </c>
      <c r="M34" s="154">
        <v>2500</v>
      </c>
      <c r="N34" s="122"/>
      <c r="O34" s="122"/>
      <c r="P34" s="122" t="s">
        <v>581</v>
      </c>
      <c r="Q34" s="122">
        <v>50001998</v>
      </c>
      <c r="R34" s="112" t="str">
        <f t="shared" ref="R34:R65" si="3">CONCATENATE(G34,"[",C34,"/",I34,"]")</f>
        <v>감자군것질 바베큐맛[2591/1]</v>
      </c>
      <c r="S34" s="122" t="s">
        <v>572</v>
      </c>
      <c r="T34" s="122" t="s">
        <v>572</v>
      </c>
      <c r="U34" s="224"/>
      <c r="V34" s="105"/>
      <c r="W34" s="105"/>
    </row>
    <row r="35" spans="1:23" x14ac:dyDescent="0.3">
      <c r="A35" s="138">
        <v>22</v>
      </c>
      <c r="B35" s="218">
        <v>34</v>
      </c>
      <c r="C35" s="219">
        <v>2592</v>
      </c>
      <c r="D35" s="112" t="str">
        <f t="shared" si="2"/>
        <v>2592.jpg</v>
      </c>
      <c r="E35" s="116"/>
      <c r="F35" s="116"/>
      <c r="G35" s="223" t="s">
        <v>194</v>
      </c>
      <c r="H35" s="151" t="s">
        <v>195</v>
      </c>
      <c r="I35" s="119">
        <v>1</v>
      </c>
      <c r="J35" s="119">
        <v>16</v>
      </c>
      <c r="K35" s="204">
        <v>1000</v>
      </c>
      <c r="L35" s="143" t="s">
        <v>603</v>
      </c>
      <c r="M35" s="154">
        <v>2500</v>
      </c>
      <c r="N35" s="122"/>
      <c r="O35" s="122"/>
      <c r="P35" s="122" t="s">
        <v>581</v>
      </c>
      <c r="Q35" s="122">
        <v>50001998</v>
      </c>
      <c r="R35" s="112" t="str">
        <f t="shared" si="3"/>
        <v>꿀꽈배기더블스윗[2592/1]</v>
      </c>
      <c r="S35" s="122" t="s">
        <v>572</v>
      </c>
      <c r="T35" s="122" t="s">
        <v>572</v>
      </c>
      <c r="U35" s="224"/>
      <c r="V35" s="105"/>
      <c r="W35" s="105"/>
    </row>
    <row r="36" spans="1:23" x14ac:dyDescent="0.3">
      <c r="A36" s="138">
        <v>25</v>
      </c>
      <c r="B36" s="218">
        <v>35</v>
      </c>
      <c r="C36" s="219">
        <v>3380</v>
      </c>
      <c r="D36" s="112" t="str">
        <f t="shared" si="2"/>
        <v>3380.jpg</v>
      </c>
      <c r="E36" s="116"/>
      <c r="F36" s="116"/>
      <c r="G36" s="223" t="s">
        <v>199</v>
      </c>
      <c r="H36" s="151" t="s">
        <v>200</v>
      </c>
      <c r="I36" s="119">
        <v>1</v>
      </c>
      <c r="J36" s="119">
        <v>20</v>
      </c>
      <c r="K36" s="204">
        <v>950</v>
      </c>
      <c r="L36" s="143" t="s">
        <v>603</v>
      </c>
      <c r="M36" s="154">
        <v>2500</v>
      </c>
      <c r="N36" s="122"/>
      <c r="O36" s="122"/>
      <c r="P36" s="122" t="s">
        <v>581</v>
      </c>
      <c r="Q36" s="122">
        <v>50001998</v>
      </c>
      <c r="R36" s="112" t="str">
        <f t="shared" si="3"/>
        <v>벌집핏자[3380/1]</v>
      </c>
      <c r="S36" s="122" t="s">
        <v>572</v>
      </c>
      <c r="T36" s="122" t="s">
        <v>572</v>
      </c>
      <c r="U36" s="224"/>
      <c r="V36" s="105"/>
      <c r="W36" s="105"/>
    </row>
    <row r="37" spans="1:23" x14ac:dyDescent="0.3">
      <c r="A37" s="138">
        <v>32</v>
      </c>
      <c r="B37" s="218">
        <v>36</v>
      </c>
      <c r="C37" s="219">
        <v>3389</v>
      </c>
      <c r="D37" s="112" t="str">
        <f t="shared" si="2"/>
        <v>3389.jpg</v>
      </c>
      <c r="E37" s="116"/>
      <c r="F37" s="116"/>
      <c r="G37" s="223" t="s">
        <v>210</v>
      </c>
      <c r="H37" s="151" t="s">
        <v>211</v>
      </c>
      <c r="I37" s="119">
        <v>1</v>
      </c>
      <c r="J37" s="119">
        <v>20</v>
      </c>
      <c r="K37" s="204">
        <v>950</v>
      </c>
      <c r="L37" s="143" t="s">
        <v>603</v>
      </c>
      <c r="M37" s="154">
        <v>2500</v>
      </c>
      <c r="N37" s="122"/>
      <c r="O37" s="122"/>
      <c r="P37" s="122" t="s">
        <v>581</v>
      </c>
      <c r="Q37" s="122">
        <v>50001998</v>
      </c>
      <c r="R37" s="112" t="str">
        <f t="shared" si="3"/>
        <v>양파깡[3389/1]</v>
      </c>
      <c r="S37" s="122" t="s">
        <v>572</v>
      </c>
      <c r="T37" s="122" t="s">
        <v>572</v>
      </c>
      <c r="U37" s="224"/>
      <c r="V37" s="105"/>
      <c r="W37" s="105"/>
    </row>
    <row r="38" spans="1:23" x14ac:dyDescent="0.3">
      <c r="A38" s="138">
        <v>30</v>
      </c>
      <c r="B38" s="218">
        <v>37</v>
      </c>
      <c r="C38" s="219">
        <v>3453</v>
      </c>
      <c r="D38" s="112" t="str">
        <f t="shared" si="2"/>
        <v>3453.jpg</v>
      </c>
      <c r="E38" s="116"/>
      <c r="F38" s="116"/>
      <c r="G38" s="223" t="s">
        <v>206</v>
      </c>
      <c r="H38" s="151" t="s">
        <v>207</v>
      </c>
      <c r="I38" s="119">
        <v>1</v>
      </c>
      <c r="J38" s="119">
        <v>20</v>
      </c>
      <c r="K38" s="204">
        <v>1000</v>
      </c>
      <c r="L38" s="143" t="s">
        <v>603</v>
      </c>
      <c r="M38" s="154">
        <v>2500</v>
      </c>
      <c r="N38" s="122"/>
      <c r="O38" s="122"/>
      <c r="P38" s="122" t="s">
        <v>581</v>
      </c>
      <c r="Q38" s="122">
        <v>50001998</v>
      </c>
      <c r="R38" s="112" t="str">
        <f t="shared" si="3"/>
        <v>포스틱[3453/1]</v>
      </c>
      <c r="S38" s="122" t="s">
        <v>572</v>
      </c>
      <c r="T38" s="122" t="s">
        <v>572</v>
      </c>
      <c r="U38" s="224"/>
      <c r="V38" s="105"/>
      <c r="W38" s="105"/>
    </row>
    <row r="39" spans="1:23" x14ac:dyDescent="0.3">
      <c r="A39" s="138">
        <v>38</v>
      </c>
      <c r="B39" s="218">
        <v>38</v>
      </c>
      <c r="C39" s="219">
        <v>3454</v>
      </c>
      <c r="D39" s="112" t="str">
        <f t="shared" si="2"/>
        <v>3454.jpg</v>
      </c>
      <c r="E39" s="116"/>
      <c r="F39" s="116"/>
      <c r="G39" s="223" t="s">
        <v>216</v>
      </c>
      <c r="H39" s="151" t="s">
        <v>207</v>
      </c>
      <c r="I39" s="119">
        <v>1</v>
      </c>
      <c r="J39" s="119">
        <v>20</v>
      </c>
      <c r="K39" s="204">
        <v>1000</v>
      </c>
      <c r="L39" s="143" t="s">
        <v>817</v>
      </c>
      <c r="M39" s="154">
        <v>2500</v>
      </c>
      <c r="N39" s="122"/>
      <c r="O39" s="122"/>
      <c r="P39" s="122" t="s">
        <v>581</v>
      </c>
      <c r="Q39" s="122">
        <v>50001998</v>
      </c>
      <c r="R39" s="112" t="str">
        <f t="shared" si="3"/>
        <v>양파링[3454/1]</v>
      </c>
      <c r="S39" s="122" t="s">
        <v>572</v>
      </c>
      <c r="T39" s="122" t="s">
        <v>572</v>
      </c>
      <c r="U39" s="224"/>
      <c r="V39" s="105"/>
      <c r="W39" s="105"/>
    </row>
    <row r="40" spans="1:23" x14ac:dyDescent="0.3">
      <c r="A40" s="138">
        <v>17</v>
      </c>
      <c r="B40" s="218">
        <v>39</v>
      </c>
      <c r="C40" s="219">
        <v>3455</v>
      </c>
      <c r="D40" s="112" t="str">
        <f t="shared" si="2"/>
        <v>3455.jpg</v>
      </c>
      <c r="E40" s="116"/>
      <c r="F40" s="116"/>
      <c r="G40" s="223" t="s">
        <v>186</v>
      </c>
      <c r="H40" s="151" t="s">
        <v>187</v>
      </c>
      <c r="I40" s="119">
        <v>1</v>
      </c>
      <c r="J40" s="119">
        <v>30</v>
      </c>
      <c r="K40" s="204">
        <v>1000</v>
      </c>
      <c r="L40" s="143" t="s">
        <v>603</v>
      </c>
      <c r="M40" s="154">
        <v>2500</v>
      </c>
      <c r="N40" s="122"/>
      <c r="O40" s="122"/>
      <c r="P40" s="122" t="s">
        <v>581</v>
      </c>
      <c r="Q40" s="122">
        <v>50001998</v>
      </c>
      <c r="R40" s="112" t="str">
        <f t="shared" si="3"/>
        <v>감자깡[3455/1]</v>
      </c>
      <c r="S40" s="122" t="s">
        <v>572</v>
      </c>
      <c r="T40" s="122" t="s">
        <v>572</v>
      </c>
      <c r="U40" s="224"/>
      <c r="V40" s="105"/>
      <c r="W40" s="105"/>
    </row>
    <row r="41" spans="1:23" x14ac:dyDescent="0.3">
      <c r="A41" s="138">
        <v>23</v>
      </c>
      <c r="B41" s="218">
        <v>40</v>
      </c>
      <c r="C41" s="219">
        <v>3456</v>
      </c>
      <c r="D41" s="112" t="str">
        <f t="shared" si="2"/>
        <v>3456.jpg</v>
      </c>
      <c r="E41" s="116"/>
      <c r="F41" s="116"/>
      <c r="G41" s="223" t="s">
        <v>196</v>
      </c>
      <c r="H41" s="151" t="s">
        <v>197</v>
      </c>
      <c r="I41" s="119">
        <v>1</v>
      </c>
      <c r="J41" s="119">
        <v>20</v>
      </c>
      <c r="K41" s="204">
        <v>1000</v>
      </c>
      <c r="L41" s="143" t="s">
        <v>603</v>
      </c>
      <c r="M41" s="154">
        <v>2500</v>
      </c>
      <c r="N41" s="122"/>
      <c r="O41" s="122"/>
      <c r="P41" s="122" t="s">
        <v>581</v>
      </c>
      <c r="Q41" s="122">
        <v>50001998</v>
      </c>
      <c r="R41" s="112" t="str">
        <f t="shared" si="3"/>
        <v>자갈치[3456/1]</v>
      </c>
      <c r="S41" s="122" t="s">
        <v>572</v>
      </c>
      <c r="T41" s="122" t="s">
        <v>572</v>
      </c>
      <c r="U41" s="224"/>
      <c r="V41" s="105"/>
      <c r="W41" s="105"/>
    </row>
    <row r="42" spans="1:23" x14ac:dyDescent="0.3">
      <c r="A42" s="138">
        <v>11</v>
      </c>
      <c r="B42" s="218">
        <v>41</v>
      </c>
      <c r="C42" s="219">
        <v>3541</v>
      </c>
      <c r="D42" s="112" t="str">
        <f t="shared" si="2"/>
        <v>3541.jpg</v>
      </c>
      <c r="E42" s="116"/>
      <c r="F42" s="116"/>
      <c r="G42" s="223" t="s">
        <v>580</v>
      </c>
      <c r="H42" s="151" t="s">
        <v>179</v>
      </c>
      <c r="I42" s="119">
        <v>1</v>
      </c>
      <c r="J42" s="119">
        <v>30</v>
      </c>
      <c r="K42" s="204">
        <v>870</v>
      </c>
      <c r="L42" s="143" t="s">
        <v>603</v>
      </c>
      <c r="M42" s="154">
        <v>2500</v>
      </c>
      <c r="N42" s="122"/>
      <c r="O42" s="122"/>
      <c r="P42" s="122" t="s">
        <v>581</v>
      </c>
      <c r="Q42" s="122">
        <v>50001998</v>
      </c>
      <c r="R42" s="112" t="str">
        <f t="shared" si="3"/>
        <v>새우깡[3541/1]</v>
      </c>
      <c r="S42" s="122" t="s">
        <v>572</v>
      </c>
      <c r="T42" s="122" t="s">
        <v>572</v>
      </c>
      <c r="U42" s="122"/>
      <c r="V42" s="105"/>
      <c r="W42" s="105"/>
    </row>
    <row r="43" spans="1:23" x14ac:dyDescent="0.3">
      <c r="A43" s="138">
        <v>14</v>
      </c>
      <c r="B43" s="218">
        <v>42</v>
      </c>
      <c r="C43" s="219">
        <v>3544</v>
      </c>
      <c r="D43" s="112" t="str">
        <f t="shared" si="2"/>
        <v>3544.jpg</v>
      </c>
      <c r="E43" s="116"/>
      <c r="F43" s="116"/>
      <c r="G43" s="223" t="s">
        <v>182</v>
      </c>
      <c r="H43" s="151" t="s">
        <v>179</v>
      </c>
      <c r="I43" s="119">
        <v>1</v>
      </c>
      <c r="J43" s="119">
        <v>30</v>
      </c>
      <c r="K43" s="204">
        <v>870</v>
      </c>
      <c r="L43" s="143" t="s">
        <v>603</v>
      </c>
      <c r="M43" s="154">
        <v>2500</v>
      </c>
      <c r="N43" s="122"/>
      <c r="O43" s="122"/>
      <c r="P43" s="122" t="s">
        <v>581</v>
      </c>
      <c r="Q43" s="122">
        <v>50001998</v>
      </c>
      <c r="R43" s="112" t="str">
        <f t="shared" si="3"/>
        <v>매운새우깡[3544/1]</v>
      </c>
      <c r="S43" s="122" t="s">
        <v>572</v>
      </c>
      <c r="T43" s="122" t="s">
        <v>572</v>
      </c>
      <c r="U43" s="224"/>
      <c r="V43" s="105"/>
      <c r="W43" s="105"/>
    </row>
    <row r="44" spans="1:23" x14ac:dyDescent="0.3">
      <c r="A44" s="138">
        <v>13</v>
      </c>
      <c r="B44" s="218">
        <v>43</v>
      </c>
      <c r="C44" s="219">
        <v>3546</v>
      </c>
      <c r="D44" s="112" t="str">
        <f t="shared" si="2"/>
        <v>3546.jpg</v>
      </c>
      <c r="E44" s="116"/>
      <c r="F44" s="116"/>
      <c r="G44" s="223" t="s">
        <v>180</v>
      </c>
      <c r="H44" s="151" t="s">
        <v>181</v>
      </c>
      <c r="I44" s="119">
        <v>1</v>
      </c>
      <c r="J44" s="119">
        <v>20</v>
      </c>
      <c r="K44" s="204">
        <v>870</v>
      </c>
      <c r="L44" s="143" t="s">
        <v>603</v>
      </c>
      <c r="M44" s="154">
        <v>2500</v>
      </c>
      <c r="N44" s="122"/>
      <c r="O44" s="122"/>
      <c r="P44" s="122" t="s">
        <v>581</v>
      </c>
      <c r="Q44" s="122">
        <v>50001998</v>
      </c>
      <c r="R44" s="112" t="str">
        <f t="shared" si="3"/>
        <v>쌀새우깡[3546/1]</v>
      </c>
      <c r="S44" s="122" t="s">
        <v>572</v>
      </c>
      <c r="T44" s="122" t="s">
        <v>572</v>
      </c>
      <c r="U44" s="224"/>
      <c r="V44" s="105"/>
      <c r="W44" s="105"/>
    </row>
    <row r="45" spans="1:23" x14ac:dyDescent="0.3">
      <c r="A45" s="138">
        <v>19</v>
      </c>
      <c r="B45" s="218">
        <v>44</v>
      </c>
      <c r="C45" s="219">
        <v>3547</v>
      </c>
      <c r="D45" s="112" t="str">
        <f t="shared" si="2"/>
        <v>3547.jpg</v>
      </c>
      <c r="E45" s="116"/>
      <c r="F45" s="116"/>
      <c r="G45" s="223" t="s">
        <v>190</v>
      </c>
      <c r="H45" s="151" t="s">
        <v>179</v>
      </c>
      <c r="I45" s="119">
        <v>1</v>
      </c>
      <c r="J45" s="119">
        <v>30</v>
      </c>
      <c r="K45" s="204">
        <v>1000</v>
      </c>
      <c r="L45" s="143" t="s">
        <v>603</v>
      </c>
      <c r="M45" s="154">
        <v>2500</v>
      </c>
      <c r="N45" s="122"/>
      <c r="O45" s="122"/>
      <c r="P45" s="122" t="s">
        <v>581</v>
      </c>
      <c r="Q45" s="122">
        <v>50001998</v>
      </c>
      <c r="R45" s="112" t="str">
        <f t="shared" si="3"/>
        <v>꿀꽈배기[3547/1]</v>
      </c>
      <c r="S45" s="122" t="s">
        <v>572</v>
      </c>
      <c r="T45" s="122" t="s">
        <v>572</v>
      </c>
      <c r="U45" s="224"/>
      <c r="V45" s="105"/>
      <c r="W45" s="105"/>
    </row>
    <row r="46" spans="1:23" x14ac:dyDescent="0.3">
      <c r="A46" s="138">
        <v>21</v>
      </c>
      <c r="B46" s="218">
        <v>45</v>
      </c>
      <c r="C46" s="219">
        <v>3549</v>
      </c>
      <c r="D46" s="112" t="str">
        <f t="shared" si="2"/>
        <v>3549.jpg</v>
      </c>
      <c r="E46" s="128"/>
      <c r="F46" s="128"/>
      <c r="G46" s="223" t="s">
        <v>192</v>
      </c>
      <c r="H46" s="151" t="s">
        <v>193</v>
      </c>
      <c r="I46" s="119">
        <v>1</v>
      </c>
      <c r="J46" s="119">
        <v>30</v>
      </c>
      <c r="K46" s="204">
        <v>1000</v>
      </c>
      <c r="L46" s="143" t="s">
        <v>603</v>
      </c>
      <c r="M46" s="154">
        <v>2500</v>
      </c>
      <c r="N46" s="122"/>
      <c r="O46" s="122"/>
      <c r="P46" s="122" t="s">
        <v>581</v>
      </c>
      <c r="Q46" s="122">
        <v>50001998</v>
      </c>
      <c r="R46" s="112" t="str">
        <f t="shared" si="3"/>
        <v>땅콩꽈배기[3549/1]</v>
      </c>
      <c r="S46" s="122" t="s">
        <v>572</v>
      </c>
      <c r="T46" s="122" t="s">
        <v>572</v>
      </c>
      <c r="U46" s="224"/>
      <c r="V46" s="105"/>
      <c r="W46" s="105"/>
    </row>
    <row r="47" spans="1:23" x14ac:dyDescent="0.3">
      <c r="A47" s="138">
        <v>27</v>
      </c>
      <c r="B47" s="218">
        <v>46</v>
      </c>
      <c r="C47" s="219">
        <v>3559</v>
      </c>
      <c r="D47" s="112" t="str">
        <f t="shared" si="2"/>
        <v>3559.jpg</v>
      </c>
      <c r="E47" s="128"/>
      <c r="F47" s="128"/>
      <c r="G47" s="223" t="s">
        <v>202</v>
      </c>
      <c r="H47" s="151" t="s">
        <v>200</v>
      </c>
      <c r="I47" s="119">
        <v>1</v>
      </c>
      <c r="J47" s="119">
        <v>20</v>
      </c>
      <c r="K47" s="204">
        <v>1000</v>
      </c>
      <c r="L47" s="143" t="s">
        <v>603</v>
      </c>
      <c r="M47" s="154">
        <v>2500</v>
      </c>
      <c r="N47" s="122"/>
      <c r="O47" s="122"/>
      <c r="P47" s="122" t="s">
        <v>581</v>
      </c>
      <c r="Q47" s="122">
        <v>50001998</v>
      </c>
      <c r="R47" s="112" t="str">
        <f t="shared" si="3"/>
        <v>오징어집[3559/1]</v>
      </c>
      <c r="S47" s="122" t="s">
        <v>572</v>
      </c>
      <c r="T47" s="122" t="s">
        <v>572</v>
      </c>
      <c r="U47" s="224"/>
      <c r="V47" s="105"/>
      <c r="W47" s="105"/>
    </row>
    <row r="48" spans="1:23" x14ac:dyDescent="0.3">
      <c r="A48" s="138">
        <v>28</v>
      </c>
      <c r="B48" s="218">
        <v>47</v>
      </c>
      <c r="C48" s="219">
        <v>3560</v>
      </c>
      <c r="D48" s="112" t="str">
        <f t="shared" si="2"/>
        <v>3560.jpg</v>
      </c>
      <c r="E48" s="128"/>
      <c r="F48" s="128"/>
      <c r="G48" s="223" t="s">
        <v>845</v>
      </c>
      <c r="H48" s="151" t="s">
        <v>203</v>
      </c>
      <c r="I48" s="119">
        <v>1</v>
      </c>
      <c r="J48" s="119">
        <v>6</v>
      </c>
      <c r="K48" s="204">
        <v>3150</v>
      </c>
      <c r="L48" s="143" t="s">
        <v>603</v>
      </c>
      <c r="M48" s="154">
        <v>2500</v>
      </c>
      <c r="N48" s="122"/>
      <c r="O48" s="122"/>
      <c r="P48" s="122" t="s">
        <v>581</v>
      </c>
      <c r="Q48" s="122">
        <v>50001998</v>
      </c>
      <c r="R48" s="112" t="str">
        <f t="shared" si="3"/>
        <v>오징어집(지퍼/대)[3560/1]</v>
      </c>
      <c r="S48" s="122" t="s">
        <v>572</v>
      </c>
      <c r="T48" s="122" t="s">
        <v>572</v>
      </c>
      <c r="U48" s="224"/>
      <c r="V48" s="105"/>
      <c r="W48" s="105"/>
    </row>
    <row r="49" spans="1:23" x14ac:dyDescent="0.3">
      <c r="A49" s="138">
        <v>16</v>
      </c>
      <c r="B49" s="218">
        <v>48</v>
      </c>
      <c r="C49" s="219">
        <v>3563</v>
      </c>
      <c r="D49" s="112" t="str">
        <f t="shared" si="2"/>
        <v>3563.jpg</v>
      </c>
      <c r="E49" s="128"/>
      <c r="F49" s="128"/>
      <c r="G49" s="223" t="s">
        <v>184</v>
      </c>
      <c r="H49" s="151" t="s">
        <v>185</v>
      </c>
      <c r="I49" s="119">
        <v>1</v>
      </c>
      <c r="J49" s="119">
        <v>30</v>
      </c>
      <c r="K49" s="204">
        <v>1000</v>
      </c>
      <c r="L49" s="143" t="s">
        <v>603</v>
      </c>
      <c r="M49" s="154">
        <v>2500</v>
      </c>
      <c r="N49" s="122"/>
      <c r="O49" s="122"/>
      <c r="P49" s="122" t="s">
        <v>581</v>
      </c>
      <c r="Q49" s="122">
        <v>50001998</v>
      </c>
      <c r="R49" s="112" t="str">
        <f t="shared" si="3"/>
        <v>고구마깡[3563/1]</v>
      </c>
      <c r="S49" s="122" t="s">
        <v>572</v>
      </c>
      <c r="T49" s="122" t="s">
        <v>572</v>
      </c>
      <c r="U49" s="224"/>
      <c r="V49" s="105"/>
      <c r="W49" s="105"/>
    </row>
    <row r="50" spans="1:23" x14ac:dyDescent="0.3">
      <c r="A50" s="138">
        <v>35</v>
      </c>
      <c r="B50" s="218">
        <v>49</v>
      </c>
      <c r="C50" s="219">
        <v>3564</v>
      </c>
      <c r="D50" s="112" t="str">
        <f t="shared" si="2"/>
        <v>3564.jpg</v>
      </c>
      <c r="E50" s="128"/>
      <c r="F50" s="128"/>
      <c r="G50" s="223" t="s">
        <v>583</v>
      </c>
      <c r="H50" s="151" t="s">
        <v>214</v>
      </c>
      <c r="I50" s="119">
        <v>1</v>
      </c>
      <c r="J50" s="119">
        <v>40</v>
      </c>
      <c r="K50" s="204">
        <v>1000</v>
      </c>
      <c r="L50" s="143" t="s">
        <v>603</v>
      </c>
      <c r="M50" s="154">
        <v>2500</v>
      </c>
      <c r="N50" s="122"/>
      <c r="O50" s="122"/>
      <c r="P50" s="122" t="s">
        <v>581</v>
      </c>
      <c r="Q50" s="122">
        <v>50001998</v>
      </c>
      <c r="R50" s="112" t="str">
        <f t="shared" si="3"/>
        <v>닭다리후라이드[3564/1]</v>
      </c>
      <c r="S50" s="122" t="s">
        <v>572</v>
      </c>
      <c r="T50" s="122" t="s">
        <v>572</v>
      </c>
      <c r="U50" s="224"/>
      <c r="V50" s="105"/>
      <c r="W50" s="105"/>
    </row>
    <row r="51" spans="1:23" x14ac:dyDescent="0.3">
      <c r="A51" s="138">
        <v>29</v>
      </c>
      <c r="B51" s="218">
        <v>50</v>
      </c>
      <c r="C51" s="219">
        <v>3566</v>
      </c>
      <c r="D51" s="112" t="str">
        <f t="shared" si="2"/>
        <v>3566.jpg</v>
      </c>
      <c r="E51" s="128"/>
      <c r="F51" s="128"/>
      <c r="G51" s="223" t="s">
        <v>204</v>
      </c>
      <c r="H51" s="151" t="s">
        <v>205</v>
      </c>
      <c r="I51" s="119">
        <v>1</v>
      </c>
      <c r="J51" s="119">
        <v>20</v>
      </c>
      <c r="K51" s="204">
        <v>1000</v>
      </c>
      <c r="L51" s="143" t="s">
        <v>603</v>
      </c>
      <c r="M51" s="154">
        <v>2500</v>
      </c>
      <c r="N51" s="122"/>
      <c r="O51" s="122"/>
      <c r="P51" s="122" t="s">
        <v>581</v>
      </c>
      <c r="Q51" s="122">
        <v>50001998</v>
      </c>
      <c r="R51" s="112" t="str">
        <f t="shared" si="3"/>
        <v>알새우칩[3566/1]</v>
      </c>
      <c r="S51" s="122" t="s">
        <v>572</v>
      </c>
      <c r="T51" s="122" t="s">
        <v>572</v>
      </c>
      <c r="U51" s="224"/>
      <c r="V51" s="105"/>
      <c r="W51" s="105"/>
    </row>
    <row r="52" spans="1:23" x14ac:dyDescent="0.3">
      <c r="A52" s="138">
        <v>36</v>
      </c>
      <c r="B52" s="218">
        <v>51</v>
      </c>
      <c r="C52" s="219">
        <v>3570</v>
      </c>
      <c r="D52" s="112" t="str">
        <f t="shared" si="2"/>
        <v>3570.jpg</v>
      </c>
      <c r="E52" s="128"/>
      <c r="F52" s="128"/>
      <c r="G52" s="223" t="s">
        <v>584</v>
      </c>
      <c r="H52" s="151" t="s">
        <v>214</v>
      </c>
      <c r="I52" s="119">
        <v>1</v>
      </c>
      <c r="J52" s="119">
        <v>40</v>
      </c>
      <c r="K52" s="204">
        <v>1000</v>
      </c>
      <c r="L52" s="143" t="s">
        <v>603</v>
      </c>
      <c r="M52" s="154">
        <v>2500</v>
      </c>
      <c r="N52" s="122"/>
      <c r="O52" s="122"/>
      <c r="P52" s="122" t="s">
        <v>581</v>
      </c>
      <c r="Q52" s="122">
        <v>50001998</v>
      </c>
      <c r="R52" s="112" t="str">
        <f t="shared" si="3"/>
        <v>닭다리핫숯불바베큐[3570/1]</v>
      </c>
      <c r="S52" s="122" t="s">
        <v>572</v>
      </c>
      <c r="T52" s="122" t="s">
        <v>572</v>
      </c>
      <c r="U52" s="224"/>
      <c r="V52" s="105"/>
      <c r="W52" s="105"/>
    </row>
    <row r="53" spans="1:23" x14ac:dyDescent="0.3">
      <c r="A53" s="138">
        <v>41</v>
      </c>
      <c r="B53" s="218">
        <v>52</v>
      </c>
      <c r="C53" s="219">
        <v>3574</v>
      </c>
      <c r="D53" s="112" t="str">
        <f t="shared" si="2"/>
        <v>3574.jpg</v>
      </c>
      <c r="E53" s="116"/>
      <c r="F53" s="116"/>
      <c r="G53" s="223" t="s">
        <v>586</v>
      </c>
      <c r="H53" s="151" t="s">
        <v>219</v>
      </c>
      <c r="I53" s="119">
        <v>1</v>
      </c>
      <c r="J53" s="119">
        <v>20</v>
      </c>
      <c r="K53" s="204">
        <v>1000</v>
      </c>
      <c r="L53" s="143" t="s">
        <v>817</v>
      </c>
      <c r="M53" s="154">
        <v>2500</v>
      </c>
      <c r="N53" s="122"/>
      <c r="O53" s="122"/>
      <c r="P53" s="122" t="s">
        <v>581</v>
      </c>
      <c r="Q53" s="122">
        <v>50001998</v>
      </c>
      <c r="R53" s="112" t="str">
        <f t="shared" si="3"/>
        <v>바나나킥[3574/1]</v>
      </c>
      <c r="S53" s="122" t="s">
        <v>572</v>
      </c>
      <c r="T53" s="122" t="s">
        <v>572</v>
      </c>
      <c r="U53" s="224"/>
      <c r="V53" s="105"/>
      <c r="W53" s="105"/>
    </row>
    <row r="54" spans="1:23" x14ac:dyDescent="0.3">
      <c r="A54" s="138">
        <v>42</v>
      </c>
      <c r="B54" s="218">
        <v>53</v>
      </c>
      <c r="C54" s="219">
        <v>3575</v>
      </c>
      <c r="D54" s="112" t="str">
        <f t="shared" si="2"/>
        <v>3575.jpg</v>
      </c>
      <c r="E54" s="116"/>
      <c r="F54" s="116"/>
      <c r="G54" s="223" t="s">
        <v>220</v>
      </c>
      <c r="H54" s="151" t="s">
        <v>185</v>
      </c>
      <c r="I54" s="119">
        <v>1</v>
      </c>
      <c r="J54" s="119">
        <v>30</v>
      </c>
      <c r="K54" s="204">
        <v>1000</v>
      </c>
      <c r="L54" s="143" t="s">
        <v>817</v>
      </c>
      <c r="M54" s="154">
        <v>2500</v>
      </c>
      <c r="N54" s="122"/>
      <c r="O54" s="122"/>
      <c r="P54" s="122" t="s">
        <v>581</v>
      </c>
      <c r="Q54" s="122">
        <v>50001998</v>
      </c>
      <c r="R54" s="112" t="str">
        <f t="shared" si="3"/>
        <v>인디안밥[3575/1]</v>
      </c>
      <c r="S54" s="122" t="s">
        <v>572</v>
      </c>
      <c r="T54" s="122" t="s">
        <v>572</v>
      </c>
      <c r="U54" s="224"/>
      <c r="V54" s="105"/>
      <c r="W54" s="105"/>
    </row>
    <row r="55" spans="1:23" ht="17.25" thickBot="1" x14ac:dyDescent="0.35">
      <c r="A55" s="107">
        <v>45</v>
      </c>
      <c r="B55" s="236">
        <v>54</v>
      </c>
      <c r="C55" s="243">
        <v>3593</v>
      </c>
      <c r="D55" s="108" t="str">
        <f t="shared" si="2"/>
        <v>3593.jpg</v>
      </c>
      <c r="E55" s="183"/>
      <c r="F55" s="183"/>
      <c r="G55" s="244" t="s">
        <v>225</v>
      </c>
      <c r="H55" s="155" t="s">
        <v>226</v>
      </c>
      <c r="I55" s="184">
        <v>1</v>
      </c>
      <c r="J55" s="184">
        <v>40</v>
      </c>
      <c r="K55" s="199">
        <v>1000</v>
      </c>
      <c r="L55" s="149" t="s">
        <v>817</v>
      </c>
      <c r="M55" s="156">
        <v>2500</v>
      </c>
      <c r="N55" s="110"/>
      <c r="O55" s="110"/>
      <c r="P55" s="110" t="s">
        <v>581</v>
      </c>
      <c r="Q55" s="110">
        <v>50001998</v>
      </c>
      <c r="R55" s="108" t="str">
        <f t="shared" si="3"/>
        <v>조청유과[3593/1]</v>
      </c>
      <c r="S55" s="110" t="s">
        <v>572</v>
      </c>
      <c r="T55" s="110" t="s">
        <v>572</v>
      </c>
      <c r="U55" s="170"/>
      <c r="V55" s="150"/>
      <c r="W55" s="150"/>
    </row>
    <row r="56" spans="1:23" x14ac:dyDescent="0.3">
      <c r="A56" s="23">
        <v>72</v>
      </c>
      <c r="B56" s="241">
        <v>55</v>
      </c>
      <c r="C56" s="214" t="s">
        <v>814</v>
      </c>
      <c r="D56" s="24" t="str">
        <f t="shared" si="2"/>
        <v>0201.jpg</v>
      </c>
      <c r="E56" s="35"/>
      <c r="F56" s="35"/>
      <c r="G56" s="132" t="s">
        <v>261</v>
      </c>
      <c r="H56" s="461" t="s">
        <v>475</v>
      </c>
      <c r="I56" s="60">
        <v>1</v>
      </c>
      <c r="J56" s="60">
        <v>16</v>
      </c>
      <c r="K56" s="61">
        <v>2050</v>
      </c>
      <c r="L56" s="62" t="s">
        <v>817</v>
      </c>
      <c r="M56" s="36">
        <v>2500</v>
      </c>
      <c r="N56" s="67">
        <v>3000</v>
      </c>
      <c r="O56" s="25"/>
      <c r="P56" s="25" t="s">
        <v>581</v>
      </c>
      <c r="Q56" s="25">
        <v>50001998</v>
      </c>
      <c r="R56" s="24" t="str">
        <f t="shared" si="3"/>
        <v>몽쉘 카카오(3000)[0201/1]</v>
      </c>
      <c r="S56" s="68" t="s">
        <v>593</v>
      </c>
      <c r="T56" s="68" t="s">
        <v>593</v>
      </c>
      <c r="U56" s="242"/>
      <c r="V56" s="38"/>
      <c r="W56" s="38"/>
    </row>
    <row r="57" spans="1:23" x14ac:dyDescent="0.3">
      <c r="A57" s="138">
        <v>62</v>
      </c>
      <c r="B57" s="218">
        <v>56</v>
      </c>
      <c r="C57" s="201">
        <v>9035</v>
      </c>
      <c r="D57" s="112" t="str">
        <f t="shared" si="2"/>
        <v>9035.jpg</v>
      </c>
      <c r="E57" s="116"/>
      <c r="F57" s="116"/>
      <c r="G57" s="202" t="s">
        <v>592</v>
      </c>
      <c r="H57" s="210" t="s">
        <v>1302</v>
      </c>
      <c r="I57" s="119">
        <v>1</v>
      </c>
      <c r="J57" s="119">
        <v>30</v>
      </c>
      <c r="K57" s="204">
        <v>820</v>
      </c>
      <c r="L57" s="143" t="s">
        <v>817</v>
      </c>
      <c r="M57" s="154">
        <v>2500</v>
      </c>
      <c r="N57" s="205">
        <v>1200</v>
      </c>
      <c r="O57" s="122"/>
      <c r="P57" s="122" t="s">
        <v>581</v>
      </c>
      <c r="Q57" s="122">
        <v>50001998</v>
      </c>
      <c r="R57" s="112" t="str">
        <f t="shared" si="3"/>
        <v>롯데샌드(1400)[9035/1]</v>
      </c>
      <c r="S57" s="226" t="s">
        <v>593</v>
      </c>
      <c r="T57" s="226" t="s">
        <v>593</v>
      </c>
      <c r="U57" s="224"/>
      <c r="V57" s="221"/>
      <c r="W57" s="342" t="s">
        <v>1303</v>
      </c>
    </row>
    <row r="58" spans="1:23" x14ac:dyDescent="0.3">
      <c r="A58" s="138">
        <v>77</v>
      </c>
      <c r="B58" s="218">
        <v>57</v>
      </c>
      <c r="C58" s="201">
        <v>9040</v>
      </c>
      <c r="D58" s="112" t="str">
        <f t="shared" si="2"/>
        <v>9040.jpg</v>
      </c>
      <c r="E58" s="116"/>
      <c r="F58" s="116"/>
      <c r="G58" s="202" t="s">
        <v>479</v>
      </c>
      <c r="H58" s="206" t="s">
        <v>480</v>
      </c>
      <c r="I58" s="119">
        <v>1</v>
      </c>
      <c r="J58" s="119">
        <v>40</v>
      </c>
      <c r="K58" s="204">
        <v>700</v>
      </c>
      <c r="L58" s="143" t="s">
        <v>817</v>
      </c>
      <c r="M58" s="154">
        <v>2500</v>
      </c>
      <c r="N58" s="205">
        <v>1000</v>
      </c>
      <c r="O58" s="122"/>
      <c r="P58" s="122" t="s">
        <v>581</v>
      </c>
      <c r="Q58" s="122">
        <v>50001998</v>
      </c>
      <c r="R58" s="112" t="str">
        <f t="shared" si="3"/>
        <v>누드빼빼로(1200)[9040/1]</v>
      </c>
      <c r="S58" s="226" t="s">
        <v>593</v>
      </c>
      <c r="T58" s="226" t="s">
        <v>593</v>
      </c>
      <c r="U58" s="224"/>
      <c r="V58" s="105"/>
      <c r="W58" s="342"/>
    </row>
    <row r="59" spans="1:23" x14ac:dyDescent="0.3">
      <c r="A59" s="138">
        <v>64</v>
      </c>
      <c r="B59" s="218">
        <v>58</v>
      </c>
      <c r="C59" s="201" t="s">
        <v>248</v>
      </c>
      <c r="D59" s="112" t="str">
        <f t="shared" si="2"/>
        <v>9079.jpg</v>
      </c>
      <c r="E59" s="116"/>
      <c r="F59" s="116"/>
      <c r="G59" s="211" t="s">
        <v>909</v>
      </c>
      <c r="H59" s="206" t="s">
        <v>470</v>
      </c>
      <c r="I59" s="119">
        <v>1</v>
      </c>
      <c r="J59" s="119">
        <v>20</v>
      </c>
      <c r="K59" s="204">
        <v>1050</v>
      </c>
      <c r="L59" s="143" t="s">
        <v>817</v>
      </c>
      <c r="M59" s="154">
        <v>2500</v>
      </c>
      <c r="N59" s="205">
        <v>1500</v>
      </c>
      <c r="O59" s="122"/>
      <c r="P59" s="122" t="s">
        <v>581</v>
      </c>
      <c r="Q59" s="122">
        <v>50001998</v>
      </c>
      <c r="R59" s="112" t="str">
        <f t="shared" si="3"/>
        <v>꼬깔콘고소한맛(1500)[9079/1]</v>
      </c>
      <c r="S59" s="226" t="s">
        <v>593</v>
      </c>
      <c r="T59" s="226" t="s">
        <v>593</v>
      </c>
      <c r="U59" s="224"/>
      <c r="V59" s="105"/>
      <c r="W59" s="342"/>
    </row>
    <row r="60" spans="1:23" x14ac:dyDescent="0.3">
      <c r="A60" s="138">
        <v>65</v>
      </c>
      <c r="B60" s="218">
        <v>59</v>
      </c>
      <c r="C60" s="201" t="s">
        <v>249</v>
      </c>
      <c r="D60" s="112" t="str">
        <f t="shared" si="2"/>
        <v>9080.jpg</v>
      </c>
      <c r="E60" s="116"/>
      <c r="F60" s="116"/>
      <c r="G60" s="202" t="s">
        <v>250</v>
      </c>
      <c r="H60" s="206" t="s">
        <v>470</v>
      </c>
      <c r="I60" s="119">
        <v>1</v>
      </c>
      <c r="J60" s="119">
        <v>20</v>
      </c>
      <c r="K60" s="204">
        <v>1050</v>
      </c>
      <c r="L60" s="143" t="s">
        <v>817</v>
      </c>
      <c r="M60" s="154">
        <v>2500</v>
      </c>
      <c r="N60" s="205">
        <v>1500</v>
      </c>
      <c r="O60" s="122"/>
      <c r="P60" s="122" t="s">
        <v>581</v>
      </c>
      <c r="Q60" s="122">
        <v>50001998</v>
      </c>
      <c r="R60" s="112" t="str">
        <f t="shared" si="3"/>
        <v>꼬깔콘군옥수수(1500)[9080/1]</v>
      </c>
      <c r="S60" s="226" t="s">
        <v>593</v>
      </c>
      <c r="T60" s="226" t="s">
        <v>593</v>
      </c>
      <c r="U60" s="224"/>
      <c r="V60" s="105"/>
      <c r="W60" s="342"/>
    </row>
    <row r="61" spans="1:23" x14ac:dyDescent="0.3">
      <c r="A61" s="138">
        <v>66</v>
      </c>
      <c r="B61" s="218">
        <v>60</v>
      </c>
      <c r="C61" s="201" t="s">
        <v>251</v>
      </c>
      <c r="D61" s="112" t="str">
        <f t="shared" si="2"/>
        <v>9095.jpg</v>
      </c>
      <c r="E61" s="116"/>
      <c r="F61" s="116"/>
      <c r="G61" s="202" t="s">
        <v>919</v>
      </c>
      <c r="H61" s="206" t="s">
        <v>471</v>
      </c>
      <c r="I61" s="119">
        <v>1</v>
      </c>
      <c r="J61" s="119">
        <v>20</v>
      </c>
      <c r="K61" s="204">
        <v>1400</v>
      </c>
      <c r="L61" s="143" t="s">
        <v>817</v>
      </c>
      <c r="M61" s="154">
        <v>2500</v>
      </c>
      <c r="N61" s="205">
        <v>2000</v>
      </c>
      <c r="O61" s="122"/>
      <c r="P61" s="122" t="s">
        <v>581</v>
      </c>
      <c r="Q61" s="122">
        <v>50001998</v>
      </c>
      <c r="R61" s="112" t="str">
        <f t="shared" si="3"/>
        <v>스카치캔디세가지(2000)[9095/1]</v>
      </c>
      <c r="S61" s="226" t="s">
        <v>593</v>
      </c>
      <c r="T61" s="226" t="s">
        <v>593</v>
      </c>
      <c r="U61" s="224"/>
      <c r="V61" s="105"/>
      <c r="W61" s="342"/>
    </row>
    <row r="62" spans="1:23" x14ac:dyDescent="0.3">
      <c r="A62" s="138">
        <v>67</v>
      </c>
      <c r="B62" s="218">
        <v>61</v>
      </c>
      <c r="C62" s="201" t="s">
        <v>252</v>
      </c>
      <c r="D62" s="112" t="str">
        <f t="shared" si="2"/>
        <v>9102.jpg</v>
      </c>
      <c r="E62" s="116"/>
      <c r="F62" s="116"/>
      <c r="G62" s="202" t="s">
        <v>910</v>
      </c>
      <c r="H62" s="206" t="s">
        <v>472</v>
      </c>
      <c r="I62" s="119">
        <v>1</v>
      </c>
      <c r="J62" s="119">
        <v>32</v>
      </c>
      <c r="K62" s="204">
        <v>700</v>
      </c>
      <c r="L62" s="143" t="s">
        <v>817</v>
      </c>
      <c r="M62" s="154">
        <v>2500</v>
      </c>
      <c r="N62" s="205">
        <v>1000</v>
      </c>
      <c r="O62" s="122"/>
      <c r="P62" s="122" t="s">
        <v>581</v>
      </c>
      <c r="Q62" s="122">
        <v>50001998</v>
      </c>
      <c r="R62" s="112" t="str">
        <f t="shared" si="3"/>
        <v>칸쵸(1000)[9102/1]</v>
      </c>
      <c r="S62" s="226" t="s">
        <v>593</v>
      </c>
      <c r="T62" s="226" t="s">
        <v>593</v>
      </c>
      <c r="U62" s="224"/>
      <c r="V62" s="105"/>
      <c r="W62" s="342"/>
    </row>
    <row r="63" spans="1:23" x14ac:dyDescent="0.3">
      <c r="A63" s="138">
        <v>69</v>
      </c>
      <c r="B63" s="218">
        <v>62</v>
      </c>
      <c r="C63" s="201">
        <v>9112</v>
      </c>
      <c r="D63" s="112" t="str">
        <f t="shared" si="2"/>
        <v>9112.jpg</v>
      </c>
      <c r="E63" s="116"/>
      <c r="F63" s="116"/>
      <c r="G63" s="202" t="s">
        <v>912</v>
      </c>
      <c r="H63" s="206" t="s">
        <v>473</v>
      </c>
      <c r="I63" s="119">
        <v>1</v>
      </c>
      <c r="J63" s="119">
        <v>24</v>
      </c>
      <c r="K63" s="204">
        <v>900</v>
      </c>
      <c r="L63" s="143" t="s">
        <v>817</v>
      </c>
      <c r="M63" s="154">
        <v>2500</v>
      </c>
      <c r="N63" s="205">
        <v>1400</v>
      </c>
      <c r="O63" s="122"/>
      <c r="P63" s="122" t="s">
        <v>581</v>
      </c>
      <c r="Q63" s="122">
        <v>50001998</v>
      </c>
      <c r="R63" s="112" t="str">
        <f t="shared" si="3"/>
        <v>제크오리지날(1400)[9112/1]</v>
      </c>
      <c r="S63" s="226" t="s">
        <v>593</v>
      </c>
      <c r="T63" s="226" t="s">
        <v>593</v>
      </c>
      <c r="U63" s="224"/>
      <c r="V63" s="105"/>
      <c r="W63" s="342"/>
    </row>
    <row r="64" spans="1:23" x14ac:dyDescent="0.3">
      <c r="A64" s="138">
        <v>68</v>
      </c>
      <c r="B64" s="218">
        <v>63</v>
      </c>
      <c r="C64" s="201" t="s">
        <v>253</v>
      </c>
      <c r="D64" s="112" t="str">
        <f t="shared" si="2"/>
        <v>9113.jpg</v>
      </c>
      <c r="E64" s="116"/>
      <c r="F64" s="116"/>
      <c r="G64" s="295" t="s">
        <v>911</v>
      </c>
      <c r="H64" s="210" t="s">
        <v>1305</v>
      </c>
      <c r="I64" s="119">
        <v>1</v>
      </c>
      <c r="J64" s="119">
        <v>12</v>
      </c>
      <c r="K64" s="204">
        <v>2050</v>
      </c>
      <c r="L64" s="143" t="s">
        <v>817</v>
      </c>
      <c r="M64" s="154">
        <v>2500</v>
      </c>
      <c r="N64" s="205">
        <v>3000</v>
      </c>
      <c r="O64" s="122"/>
      <c r="P64" s="122" t="s">
        <v>581</v>
      </c>
      <c r="Q64" s="122">
        <v>50001998</v>
      </c>
      <c r="R64" s="112" t="str">
        <f t="shared" si="3"/>
        <v>카스타드 오리지널(3000)[9113/1]</v>
      </c>
      <c r="S64" s="226" t="s">
        <v>593</v>
      </c>
      <c r="T64" s="226" t="s">
        <v>593</v>
      </c>
      <c r="U64" s="182" t="s">
        <v>865</v>
      </c>
      <c r="V64" s="221"/>
      <c r="W64" s="342" t="s">
        <v>1304</v>
      </c>
    </row>
    <row r="65" spans="1:23" x14ac:dyDescent="0.3">
      <c r="A65" s="138">
        <v>70</v>
      </c>
      <c r="B65" s="218">
        <v>64</v>
      </c>
      <c r="C65" s="201" t="s">
        <v>254</v>
      </c>
      <c r="D65" s="112" t="str">
        <f t="shared" si="2"/>
        <v>9119.jpg</v>
      </c>
      <c r="E65" s="116"/>
      <c r="F65" s="116"/>
      <c r="G65" s="202" t="s">
        <v>913</v>
      </c>
      <c r="H65" s="206" t="s">
        <v>474</v>
      </c>
      <c r="I65" s="119">
        <v>1</v>
      </c>
      <c r="J65" s="119">
        <v>20</v>
      </c>
      <c r="K65" s="204">
        <v>1650</v>
      </c>
      <c r="L65" s="143" t="s">
        <v>817</v>
      </c>
      <c r="M65" s="154">
        <v>2500</v>
      </c>
      <c r="N65" s="205">
        <v>2400</v>
      </c>
      <c r="O65" s="122"/>
      <c r="P65" s="122" t="s">
        <v>581</v>
      </c>
      <c r="Q65" s="122">
        <v>50001998</v>
      </c>
      <c r="R65" s="112" t="str">
        <f t="shared" si="3"/>
        <v>빈츠(2400)[9119/1]</v>
      </c>
      <c r="S65" s="226" t="s">
        <v>593</v>
      </c>
      <c r="T65" s="226" t="s">
        <v>593</v>
      </c>
      <c r="U65" s="224"/>
      <c r="V65" s="105"/>
      <c r="W65" s="105"/>
    </row>
    <row r="66" spans="1:23" x14ac:dyDescent="0.3">
      <c r="A66" s="138">
        <v>71</v>
      </c>
      <c r="B66" s="218">
        <v>65</v>
      </c>
      <c r="C66" s="201" t="s">
        <v>255</v>
      </c>
      <c r="D66" s="112" t="str">
        <f t="shared" ref="D66:D97" si="4">CONCATENATE(C66,".jpg")</f>
        <v>9121.jpg</v>
      </c>
      <c r="E66" s="116"/>
      <c r="F66" s="116"/>
      <c r="G66" s="202" t="s">
        <v>914</v>
      </c>
      <c r="H66" s="203" t="s">
        <v>475</v>
      </c>
      <c r="I66" s="119">
        <v>1</v>
      </c>
      <c r="J66" s="119">
        <v>16</v>
      </c>
      <c r="K66" s="204">
        <v>2050</v>
      </c>
      <c r="L66" s="143" t="s">
        <v>817</v>
      </c>
      <c r="M66" s="154">
        <v>2500</v>
      </c>
      <c r="N66" s="205">
        <v>3000</v>
      </c>
      <c r="O66" s="122"/>
      <c r="P66" s="122" t="s">
        <v>581</v>
      </c>
      <c r="Q66" s="122">
        <v>50001998</v>
      </c>
      <c r="R66" s="112" t="str">
        <f t="shared" ref="R66:R97" si="5">CONCATENATE(G66,"[",C66,"/",I66,"]")</f>
        <v>몽쉘 크림(3000)[9121/1]</v>
      </c>
      <c r="S66" s="226" t="s">
        <v>593</v>
      </c>
      <c r="T66" s="226" t="s">
        <v>593</v>
      </c>
      <c r="U66" s="224"/>
      <c r="V66" s="105"/>
      <c r="W66" s="105"/>
    </row>
    <row r="67" spans="1:23" x14ac:dyDescent="0.3">
      <c r="A67" s="138">
        <v>73</v>
      </c>
      <c r="B67" s="218">
        <v>66</v>
      </c>
      <c r="C67" s="201" t="s">
        <v>256</v>
      </c>
      <c r="D67" s="112" t="str">
        <f t="shared" si="4"/>
        <v>9125.jpg</v>
      </c>
      <c r="E67" s="116"/>
      <c r="F67" s="116"/>
      <c r="G67" s="202" t="s">
        <v>915</v>
      </c>
      <c r="H67" s="203" t="s">
        <v>476</v>
      </c>
      <c r="I67" s="119">
        <v>1</v>
      </c>
      <c r="J67" s="119">
        <v>12</v>
      </c>
      <c r="K67" s="204">
        <v>2800</v>
      </c>
      <c r="L67" s="143" t="s">
        <v>817</v>
      </c>
      <c r="M67" s="154">
        <v>2500</v>
      </c>
      <c r="N67" s="205">
        <v>4000</v>
      </c>
      <c r="O67" s="122"/>
      <c r="P67" s="122" t="s">
        <v>581</v>
      </c>
      <c r="Q67" s="122">
        <v>50001998</v>
      </c>
      <c r="R67" s="112" t="str">
        <f t="shared" si="5"/>
        <v>마가렛트(4400)[9125/1]</v>
      </c>
      <c r="S67" s="226" t="s">
        <v>593</v>
      </c>
      <c r="T67" s="226" t="s">
        <v>593</v>
      </c>
      <c r="U67" s="224"/>
      <c r="V67" s="105"/>
      <c r="W67" s="105"/>
    </row>
    <row r="68" spans="1:23" x14ac:dyDescent="0.3">
      <c r="A68" s="138">
        <v>74</v>
      </c>
      <c r="B68" s="218">
        <v>67</v>
      </c>
      <c r="C68" s="201" t="s">
        <v>257</v>
      </c>
      <c r="D68" s="112" t="str">
        <f t="shared" si="4"/>
        <v>9127.jpg</v>
      </c>
      <c r="E68" s="116"/>
      <c r="F68" s="116"/>
      <c r="G68" s="202" t="s">
        <v>916</v>
      </c>
      <c r="H68" s="203" t="s">
        <v>477</v>
      </c>
      <c r="I68" s="119">
        <v>1</v>
      </c>
      <c r="J68" s="119">
        <v>40</v>
      </c>
      <c r="K68" s="204">
        <v>820</v>
      </c>
      <c r="L68" s="143" t="s">
        <v>817</v>
      </c>
      <c r="M68" s="154">
        <v>2500</v>
      </c>
      <c r="N68" s="205">
        <v>1200</v>
      </c>
      <c r="O68" s="122"/>
      <c r="P68" s="122" t="s">
        <v>581</v>
      </c>
      <c r="Q68" s="122">
        <v>50001998</v>
      </c>
      <c r="R68" s="112" t="str">
        <f t="shared" si="5"/>
        <v>초코빼빼로(1200)[9127/1]</v>
      </c>
      <c r="S68" s="226" t="s">
        <v>593</v>
      </c>
      <c r="T68" s="226" t="s">
        <v>593</v>
      </c>
      <c r="U68" s="224"/>
      <c r="V68" s="105"/>
      <c r="W68" s="105"/>
    </row>
    <row r="69" spans="1:23" x14ac:dyDescent="0.3">
      <c r="A69" s="138">
        <v>75</v>
      </c>
      <c r="B69" s="218">
        <v>68</v>
      </c>
      <c r="C69" s="201" t="s">
        <v>258</v>
      </c>
      <c r="D69" s="112" t="str">
        <f t="shared" si="4"/>
        <v>9129.jpg</v>
      </c>
      <c r="E69" s="116"/>
      <c r="F69" s="116"/>
      <c r="G69" s="202" t="s">
        <v>918</v>
      </c>
      <c r="H69" s="203" t="s">
        <v>478</v>
      </c>
      <c r="I69" s="119">
        <v>1</v>
      </c>
      <c r="J69" s="119">
        <v>40</v>
      </c>
      <c r="K69" s="204">
        <v>820</v>
      </c>
      <c r="L69" s="143" t="s">
        <v>817</v>
      </c>
      <c r="M69" s="154">
        <v>2500</v>
      </c>
      <c r="N69" s="205">
        <v>1200</v>
      </c>
      <c r="O69" s="122"/>
      <c r="P69" s="122" t="s">
        <v>581</v>
      </c>
      <c r="Q69" s="122">
        <v>50001998</v>
      </c>
      <c r="R69" s="112" t="str">
        <f t="shared" si="5"/>
        <v>아몬드빼빼로(1200)[9129/1]</v>
      </c>
      <c r="S69" s="226" t="s">
        <v>593</v>
      </c>
      <c r="T69" s="226" t="s">
        <v>593</v>
      </c>
      <c r="U69" s="224"/>
      <c r="V69" s="105"/>
      <c r="W69" s="105"/>
    </row>
    <row r="70" spans="1:23" x14ac:dyDescent="0.3">
      <c r="A70" s="138">
        <v>76</v>
      </c>
      <c r="B70" s="218">
        <v>69</v>
      </c>
      <c r="C70" s="201" t="s">
        <v>259</v>
      </c>
      <c r="D70" s="112" t="str">
        <f t="shared" si="4"/>
        <v>9139.jpg</v>
      </c>
      <c r="E70" s="116"/>
      <c r="F70" s="116"/>
      <c r="G70" s="202" t="s">
        <v>917</v>
      </c>
      <c r="H70" s="203" t="s">
        <v>478</v>
      </c>
      <c r="I70" s="119">
        <v>1</v>
      </c>
      <c r="J70" s="119">
        <v>40</v>
      </c>
      <c r="K70" s="204">
        <v>820</v>
      </c>
      <c r="L70" s="143" t="s">
        <v>817</v>
      </c>
      <c r="M70" s="154">
        <v>2500</v>
      </c>
      <c r="N70" s="205">
        <v>1200</v>
      </c>
      <c r="O70" s="122"/>
      <c r="P70" s="122" t="s">
        <v>581</v>
      </c>
      <c r="Q70" s="122">
        <v>50001998</v>
      </c>
      <c r="R70" s="112" t="str">
        <f t="shared" si="5"/>
        <v>화이트쿠키빼빼로(1200)[9139/1]</v>
      </c>
      <c r="S70" s="226" t="s">
        <v>593</v>
      </c>
      <c r="T70" s="226" t="s">
        <v>593</v>
      </c>
      <c r="U70" s="224"/>
      <c r="V70" s="105"/>
      <c r="W70" s="105"/>
    </row>
    <row r="71" spans="1:23" x14ac:dyDescent="0.3">
      <c r="A71" s="138">
        <v>78</v>
      </c>
      <c r="B71" s="218">
        <v>70</v>
      </c>
      <c r="C71" s="201">
        <v>9157</v>
      </c>
      <c r="D71" s="112" t="str">
        <f t="shared" si="4"/>
        <v>9157.jpg</v>
      </c>
      <c r="E71" s="116"/>
      <c r="F71" s="116"/>
      <c r="G71" s="202" t="s">
        <v>920</v>
      </c>
      <c r="H71" s="203" t="s">
        <v>481</v>
      </c>
      <c r="I71" s="119">
        <v>1</v>
      </c>
      <c r="J71" s="119">
        <v>16</v>
      </c>
      <c r="K71" s="204">
        <v>1050</v>
      </c>
      <c r="L71" s="143" t="s">
        <v>817</v>
      </c>
      <c r="M71" s="154">
        <v>2500</v>
      </c>
      <c r="N71" s="205">
        <v>1500</v>
      </c>
      <c r="O71" s="122"/>
      <c r="P71" s="122" t="s">
        <v>581</v>
      </c>
      <c r="Q71" s="122">
        <v>50001998</v>
      </c>
      <c r="R71" s="112" t="str">
        <f t="shared" si="5"/>
        <v>치토스스모키바베큐(1500)[9157/1]</v>
      </c>
      <c r="S71" s="226" t="s">
        <v>593</v>
      </c>
      <c r="T71" s="226" t="s">
        <v>593</v>
      </c>
      <c r="U71" s="224"/>
      <c r="V71" s="105"/>
      <c r="W71" s="105"/>
    </row>
    <row r="72" spans="1:23" x14ac:dyDescent="0.3">
      <c r="A72" s="138">
        <v>63</v>
      </c>
      <c r="B72" s="218">
        <v>71</v>
      </c>
      <c r="C72" s="201">
        <v>9158</v>
      </c>
      <c r="D72" s="112" t="str">
        <f t="shared" si="4"/>
        <v>9158.jpg</v>
      </c>
      <c r="E72" s="116"/>
      <c r="F72" s="116"/>
      <c r="G72" s="202" t="s">
        <v>260</v>
      </c>
      <c r="H72" s="203" t="s">
        <v>469</v>
      </c>
      <c r="I72" s="119">
        <v>1</v>
      </c>
      <c r="J72" s="119">
        <v>30</v>
      </c>
      <c r="K72" s="204">
        <v>870</v>
      </c>
      <c r="L72" s="143" t="s">
        <v>817</v>
      </c>
      <c r="M72" s="154">
        <v>2500</v>
      </c>
      <c r="N72" s="205">
        <v>1400</v>
      </c>
      <c r="O72" s="122"/>
      <c r="P72" s="122" t="s">
        <v>581</v>
      </c>
      <c r="Q72" s="122">
        <v>50001998</v>
      </c>
      <c r="R72" s="112" t="str">
        <f t="shared" si="5"/>
        <v>빠다코코낫(1400)[9158/1]</v>
      </c>
      <c r="S72" s="226" t="s">
        <v>593</v>
      </c>
      <c r="T72" s="226" t="s">
        <v>593</v>
      </c>
      <c r="U72" s="224"/>
      <c r="V72" s="317"/>
      <c r="W72" s="317"/>
    </row>
    <row r="73" spans="1:23" ht="17.25" thickBot="1" x14ac:dyDescent="0.35">
      <c r="A73" s="173">
        <v>79</v>
      </c>
      <c r="B73" s="229">
        <v>72</v>
      </c>
      <c r="C73" s="193">
        <v>9159</v>
      </c>
      <c r="D73" s="163" t="str">
        <f t="shared" si="4"/>
        <v>9159.jpg</v>
      </c>
      <c r="E73" s="186"/>
      <c r="F73" s="186"/>
      <c r="G73" s="195" t="s">
        <v>921</v>
      </c>
      <c r="H73" s="196" t="s">
        <v>481</v>
      </c>
      <c r="I73" s="175">
        <v>1</v>
      </c>
      <c r="J73" s="175">
        <v>16</v>
      </c>
      <c r="K73" s="197">
        <v>1050</v>
      </c>
      <c r="L73" s="176" t="s">
        <v>817</v>
      </c>
      <c r="M73" s="165">
        <v>2500</v>
      </c>
      <c r="N73" s="215">
        <v>1500</v>
      </c>
      <c r="O73" s="162"/>
      <c r="P73" s="162" t="s">
        <v>581</v>
      </c>
      <c r="Q73" s="162">
        <v>50001998</v>
      </c>
      <c r="R73" s="163" t="str">
        <f t="shared" si="5"/>
        <v>치토스매콤(1500)[9159/1]</v>
      </c>
      <c r="S73" s="240" t="s">
        <v>593</v>
      </c>
      <c r="T73" s="240" t="s">
        <v>593</v>
      </c>
      <c r="U73" s="233"/>
      <c r="V73" s="318"/>
      <c r="W73" s="318"/>
    </row>
    <row r="74" spans="1:23" x14ac:dyDescent="0.3">
      <c r="A74" s="114">
        <v>58</v>
      </c>
      <c r="B74" s="234">
        <v>73</v>
      </c>
      <c r="C74" s="63">
        <v>6001</v>
      </c>
      <c r="D74" s="26" t="str">
        <f t="shared" si="4"/>
        <v>6001.jpg</v>
      </c>
      <c r="E74" s="39"/>
      <c r="F74" s="39"/>
      <c r="G74" s="69" t="s">
        <v>244</v>
      </c>
      <c r="H74" s="53" t="s">
        <v>245</v>
      </c>
      <c r="I74" s="70">
        <v>1</v>
      </c>
      <c r="J74" s="70">
        <v>30</v>
      </c>
      <c r="K74" s="71">
        <v>550</v>
      </c>
      <c r="L74" s="66" t="s">
        <v>817</v>
      </c>
      <c r="M74" s="40">
        <v>2500</v>
      </c>
      <c r="N74" s="27"/>
      <c r="O74" s="27"/>
      <c r="P74" s="27" t="s">
        <v>581</v>
      </c>
      <c r="Q74" s="27">
        <v>50001998</v>
      </c>
      <c r="R74" s="26" t="str">
        <f t="shared" si="5"/>
        <v>별뽀빠이[6001/1]</v>
      </c>
      <c r="S74" s="52" t="s">
        <v>534</v>
      </c>
      <c r="T74" s="52" t="s">
        <v>534</v>
      </c>
      <c r="U74" s="235"/>
      <c r="V74" s="319"/>
      <c r="W74" s="319"/>
    </row>
    <row r="75" spans="1:23" x14ac:dyDescent="0.3">
      <c r="A75" s="138">
        <v>55</v>
      </c>
      <c r="B75" s="218">
        <v>74</v>
      </c>
      <c r="C75" s="219">
        <v>6029</v>
      </c>
      <c r="D75" s="112" t="str">
        <f t="shared" si="4"/>
        <v>6029.jpg</v>
      </c>
      <c r="E75" s="116"/>
      <c r="F75" s="116"/>
      <c r="G75" s="223" t="s">
        <v>588</v>
      </c>
      <c r="H75" s="151" t="s">
        <v>240</v>
      </c>
      <c r="I75" s="119">
        <v>1</v>
      </c>
      <c r="J75" s="119">
        <v>24</v>
      </c>
      <c r="K75" s="204">
        <v>950</v>
      </c>
      <c r="L75" s="143" t="s">
        <v>817</v>
      </c>
      <c r="M75" s="154">
        <v>2500</v>
      </c>
      <c r="N75" s="122"/>
      <c r="O75" s="122"/>
      <c r="P75" s="122" t="s">
        <v>581</v>
      </c>
      <c r="Q75" s="122">
        <v>50001998</v>
      </c>
      <c r="R75" s="112" t="str">
        <f t="shared" si="5"/>
        <v>짱구(115g)[6029/1]</v>
      </c>
      <c r="S75" s="152" t="s">
        <v>534</v>
      </c>
      <c r="T75" s="152" t="s">
        <v>534</v>
      </c>
      <c r="U75" s="224"/>
      <c r="V75" s="320"/>
      <c r="W75" s="320"/>
    </row>
    <row r="76" spans="1:23" x14ac:dyDescent="0.3">
      <c r="A76" s="138">
        <v>57</v>
      </c>
      <c r="B76" s="218">
        <v>75</v>
      </c>
      <c r="C76" s="219">
        <v>6030</v>
      </c>
      <c r="D76" s="112" t="str">
        <f t="shared" si="4"/>
        <v>6030.jpg</v>
      </c>
      <c r="E76" s="116"/>
      <c r="F76" s="116"/>
      <c r="G76" s="223" t="s">
        <v>242</v>
      </c>
      <c r="H76" s="151" t="s">
        <v>243</v>
      </c>
      <c r="I76" s="119">
        <v>1</v>
      </c>
      <c r="J76" s="119">
        <v>20</v>
      </c>
      <c r="K76" s="204">
        <v>950</v>
      </c>
      <c r="L76" s="143" t="s">
        <v>817</v>
      </c>
      <c r="M76" s="154">
        <v>2500</v>
      </c>
      <c r="N76" s="122"/>
      <c r="O76" s="122"/>
      <c r="P76" s="122" t="s">
        <v>581</v>
      </c>
      <c r="Q76" s="122">
        <v>50001998</v>
      </c>
      <c r="R76" s="112" t="str">
        <f t="shared" si="5"/>
        <v>사또밥[6030/1]</v>
      </c>
      <c r="S76" s="152" t="s">
        <v>534</v>
      </c>
      <c r="T76" s="152" t="s">
        <v>534</v>
      </c>
      <c r="U76" s="224"/>
      <c r="V76" s="320"/>
      <c r="W76" s="320"/>
    </row>
    <row r="77" spans="1:23" ht="17.25" thickBot="1" x14ac:dyDescent="0.35">
      <c r="A77" s="107">
        <v>56</v>
      </c>
      <c r="B77" s="236">
        <v>76</v>
      </c>
      <c r="C77" s="243">
        <v>6041</v>
      </c>
      <c r="D77" s="108" t="str">
        <f t="shared" si="4"/>
        <v>6041.jpg</v>
      </c>
      <c r="E77" s="183"/>
      <c r="F77" s="183"/>
      <c r="G77" s="244" t="s">
        <v>589</v>
      </c>
      <c r="H77" s="155" t="s">
        <v>241</v>
      </c>
      <c r="I77" s="184">
        <v>1</v>
      </c>
      <c r="J77" s="184">
        <v>10</v>
      </c>
      <c r="K77" s="199">
        <v>2000</v>
      </c>
      <c r="L77" s="149" t="s">
        <v>817</v>
      </c>
      <c r="M77" s="156">
        <v>2500</v>
      </c>
      <c r="N77" s="110"/>
      <c r="O77" s="110"/>
      <c r="P77" s="110" t="s">
        <v>581</v>
      </c>
      <c r="Q77" s="110">
        <v>50001998</v>
      </c>
      <c r="R77" s="108" t="str">
        <f t="shared" si="5"/>
        <v>왕짱구(275g)[6041/1]</v>
      </c>
      <c r="S77" s="111" t="s">
        <v>534</v>
      </c>
      <c r="T77" s="111" t="s">
        <v>534</v>
      </c>
      <c r="U77" s="170"/>
      <c r="V77" s="321"/>
      <c r="W77" s="321"/>
    </row>
    <row r="78" spans="1:23" x14ac:dyDescent="0.3">
      <c r="A78" s="23">
        <v>59</v>
      </c>
      <c r="B78" s="241">
        <v>77</v>
      </c>
      <c r="C78" s="58">
        <v>5793</v>
      </c>
      <c r="D78" s="24" t="str">
        <f t="shared" si="4"/>
        <v>5793.jpg</v>
      </c>
      <c r="E78" s="35"/>
      <c r="F78" s="35"/>
      <c r="G78" s="59" t="s">
        <v>590</v>
      </c>
      <c r="H78" s="50">
        <v>24</v>
      </c>
      <c r="I78" s="60">
        <v>1</v>
      </c>
      <c r="J78" s="60">
        <v>24</v>
      </c>
      <c r="K78" s="61">
        <v>550</v>
      </c>
      <c r="L78" s="62" t="s">
        <v>817</v>
      </c>
      <c r="M78" s="36">
        <v>2500</v>
      </c>
      <c r="N78" s="25"/>
      <c r="O78" s="25"/>
      <c r="P78" s="25" t="s">
        <v>581</v>
      </c>
      <c r="Q78" s="25">
        <v>50001998</v>
      </c>
      <c r="R78" s="24" t="str">
        <f t="shared" si="5"/>
        <v>뿌셔뿌셔(양념맛)(24압)[5793/1]</v>
      </c>
      <c r="S78" s="37" t="s">
        <v>536</v>
      </c>
      <c r="T78" s="37" t="s">
        <v>536</v>
      </c>
      <c r="U78" s="242"/>
      <c r="V78" s="322"/>
      <c r="W78" s="322"/>
    </row>
    <row r="79" spans="1:23" x14ac:dyDescent="0.3">
      <c r="A79" s="138">
        <v>60</v>
      </c>
      <c r="B79" s="218">
        <v>78</v>
      </c>
      <c r="C79" s="219">
        <v>5794</v>
      </c>
      <c r="D79" s="112" t="str">
        <f t="shared" si="4"/>
        <v>5794.jpg</v>
      </c>
      <c r="E79" s="116"/>
      <c r="F79" s="116"/>
      <c r="G79" s="223" t="s">
        <v>246</v>
      </c>
      <c r="H79" s="151">
        <v>24</v>
      </c>
      <c r="I79" s="119">
        <v>1</v>
      </c>
      <c r="J79" s="119">
        <v>24</v>
      </c>
      <c r="K79" s="204">
        <v>550</v>
      </c>
      <c r="L79" s="327" t="s">
        <v>817</v>
      </c>
      <c r="M79" s="154">
        <v>2500</v>
      </c>
      <c r="N79" s="119"/>
      <c r="O79" s="119"/>
      <c r="P79" s="119" t="s">
        <v>581</v>
      </c>
      <c r="Q79" s="119">
        <v>50001998</v>
      </c>
      <c r="R79" s="151" t="str">
        <f t="shared" si="5"/>
        <v>뿌셔뿌셔(불고기맛)(24입)[5794/1]</v>
      </c>
      <c r="S79" s="226" t="s">
        <v>536</v>
      </c>
      <c r="T79" s="226" t="s">
        <v>536</v>
      </c>
      <c r="U79" s="224"/>
      <c r="V79" s="320"/>
      <c r="W79" s="320"/>
    </row>
    <row r="80" spans="1:23" ht="17.25" thickBot="1" x14ac:dyDescent="0.35">
      <c r="A80" s="173">
        <v>61</v>
      </c>
      <c r="B80" s="229">
        <v>79</v>
      </c>
      <c r="C80" s="231">
        <v>5795</v>
      </c>
      <c r="D80" s="163" t="str">
        <f t="shared" si="4"/>
        <v>5795.jpg</v>
      </c>
      <c r="E80" s="186"/>
      <c r="F80" s="186"/>
      <c r="G80" s="232" t="s">
        <v>247</v>
      </c>
      <c r="H80" s="164">
        <v>24</v>
      </c>
      <c r="I80" s="175">
        <v>1</v>
      </c>
      <c r="J80" s="175">
        <v>24</v>
      </c>
      <c r="K80" s="197">
        <v>550</v>
      </c>
      <c r="L80" s="328" t="s">
        <v>817</v>
      </c>
      <c r="M80" s="165">
        <v>2500</v>
      </c>
      <c r="N80" s="175"/>
      <c r="O80" s="175"/>
      <c r="P80" s="175" t="s">
        <v>581</v>
      </c>
      <c r="Q80" s="175">
        <v>50001998</v>
      </c>
      <c r="R80" s="164" t="str">
        <f t="shared" si="5"/>
        <v>뿌셔뿌셔(바베큐맛)(24입)[5795/1]</v>
      </c>
      <c r="S80" s="240" t="s">
        <v>536</v>
      </c>
      <c r="T80" s="240" t="s">
        <v>536</v>
      </c>
      <c r="U80" s="233"/>
      <c r="V80" s="318"/>
      <c r="W80" s="318"/>
    </row>
    <row r="81" spans="1:23" x14ac:dyDescent="0.3">
      <c r="A81" s="114">
        <v>85</v>
      </c>
      <c r="B81" s="234">
        <v>80</v>
      </c>
      <c r="C81" s="72" t="s">
        <v>262</v>
      </c>
      <c r="D81" s="26" t="str">
        <f t="shared" si="4"/>
        <v>9346.jpg</v>
      </c>
      <c r="E81" s="26" t="s">
        <v>925</v>
      </c>
      <c r="F81" s="237" t="s">
        <v>960</v>
      </c>
      <c r="G81" s="329" t="s">
        <v>948</v>
      </c>
      <c r="H81" s="330" t="s">
        <v>487</v>
      </c>
      <c r="I81" s="70">
        <v>1</v>
      </c>
      <c r="J81" s="70">
        <v>20</v>
      </c>
      <c r="K81" s="71">
        <v>1100</v>
      </c>
      <c r="L81" s="331" t="s">
        <v>817</v>
      </c>
      <c r="M81" s="40">
        <v>2500</v>
      </c>
      <c r="N81" s="332">
        <v>1500</v>
      </c>
      <c r="O81" s="70"/>
      <c r="P81" s="70" t="s">
        <v>596</v>
      </c>
      <c r="Q81" s="70">
        <v>50001998</v>
      </c>
      <c r="R81" s="53" t="str">
        <f t="shared" si="5"/>
        <v>포카칩 오리지널(1500)[9346/1]</v>
      </c>
      <c r="S81" s="70" t="s">
        <v>595</v>
      </c>
      <c r="T81" s="70" t="s">
        <v>595</v>
      </c>
      <c r="U81" s="187" t="s">
        <v>865</v>
      </c>
      <c r="V81" s="341"/>
      <c r="W81" s="341"/>
    </row>
    <row r="82" spans="1:23" x14ac:dyDescent="0.3">
      <c r="A82" s="138">
        <v>86</v>
      </c>
      <c r="B82" s="218">
        <v>81</v>
      </c>
      <c r="C82" s="201" t="s">
        <v>263</v>
      </c>
      <c r="D82" s="112" t="str">
        <f t="shared" si="4"/>
        <v>9347.jpg</v>
      </c>
      <c r="E82" s="112" t="s">
        <v>926</v>
      </c>
      <c r="F82" s="192" t="s">
        <v>960</v>
      </c>
      <c r="G82" s="295" t="s">
        <v>488</v>
      </c>
      <c r="H82" s="333" t="s">
        <v>489</v>
      </c>
      <c r="I82" s="119">
        <v>1</v>
      </c>
      <c r="J82" s="119">
        <v>20</v>
      </c>
      <c r="K82" s="204">
        <v>1100</v>
      </c>
      <c r="L82" s="327" t="s">
        <v>817</v>
      </c>
      <c r="M82" s="154">
        <v>2500</v>
      </c>
      <c r="N82" s="334">
        <v>1500</v>
      </c>
      <c r="O82" s="119"/>
      <c r="P82" s="119" t="s">
        <v>596</v>
      </c>
      <c r="Q82" s="119">
        <v>50001998</v>
      </c>
      <c r="R82" s="151" t="str">
        <f t="shared" si="5"/>
        <v>포카칩어니언(1500)[9347/1]</v>
      </c>
      <c r="S82" s="119" t="s">
        <v>595</v>
      </c>
      <c r="T82" s="119" t="s">
        <v>595</v>
      </c>
      <c r="U82" s="224"/>
      <c r="V82" s="342"/>
      <c r="W82" s="342"/>
    </row>
    <row r="83" spans="1:23" x14ac:dyDescent="0.3">
      <c r="A83" s="138">
        <v>87</v>
      </c>
      <c r="B83" s="218">
        <v>82</v>
      </c>
      <c r="C83" s="201" t="s">
        <v>264</v>
      </c>
      <c r="D83" s="112" t="str">
        <f t="shared" si="4"/>
        <v>9361.jpg</v>
      </c>
      <c r="E83" s="112" t="s">
        <v>927</v>
      </c>
      <c r="F83" s="192" t="s">
        <v>960</v>
      </c>
      <c r="G83" s="295" t="s">
        <v>961</v>
      </c>
      <c r="H83" s="222" t="s">
        <v>1130</v>
      </c>
      <c r="I83" s="119">
        <v>1</v>
      </c>
      <c r="J83" s="119">
        <v>20</v>
      </c>
      <c r="K83" s="204">
        <v>1100</v>
      </c>
      <c r="L83" s="327" t="s">
        <v>817</v>
      </c>
      <c r="M83" s="154">
        <v>2500</v>
      </c>
      <c r="N83" s="334">
        <v>1500</v>
      </c>
      <c r="O83" s="119"/>
      <c r="P83" s="119" t="s">
        <v>596</v>
      </c>
      <c r="Q83" s="119">
        <v>50001998</v>
      </c>
      <c r="R83" s="151" t="str">
        <f t="shared" si="5"/>
        <v>스윙칩볶음고추장(1500)[9361/1]</v>
      </c>
      <c r="S83" s="119" t="s">
        <v>595</v>
      </c>
      <c r="T83" s="119" t="s">
        <v>595</v>
      </c>
      <c r="U83" s="224"/>
      <c r="V83" s="342" t="s">
        <v>1131</v>
      </c>
      <c r="W83" s="317"/>
    </row>
    <row r="84" spans="1:23" x14ac:dyDescent="0.3">
      <c r="A84" s="138">
        <v>88</v>
      </c>
      <c r="B84" s="218">
        <v>83</v>
      </c>
      <c r="C84" s="201" t="s">
        <v>265</v>
      </c>
      <c r="D84" s="112" t="str">
        <f t="shared" si="4"/>
        <v>9362.jpg</v>
      </c>
      <c r="E84" s="112" t="s">
        <v>928</v>
      </c>
      <c r="F84" s="116" t="s">
        <v>959</v>
      </c>
      <c r="G84" s="295" t="s">
        <v>962</v>
      </c>
      <c r="H84" s="333" t="s">
        <v>490</v>
      </c>
      <c r="I84" s="119">
        <v>1</v>
      </c>
      <c r="J84" s="119">
        <v>27</v>
      </c>
      <c r="K84" s="204">
        <v>1100</v>
      </c>
      <c r="L84" s="327" t="s">
        <v>817</v>
      </c>
      <c r="M84" s="154">
        <v>2500</v>
      </c>
      <c r="N84" s="334">
        <v>1500</v>
      </c>
      <c r="O84" s="119"/>
      <c r="P84" s="119" t="s">
        <v>596</v>
      </c>
      <c r="Q84" s="119">
        <v>50001998</v>
      </c>
      <c r="R84" s="151" t="str">
        <f t="shared" si="5"/>
        <v>초코칩쿠키(1500)[9362/1]</v>
      </c>
      <c r="S84" s="119" t="s">
        <v>595</v>
      </c>
      <c r="T84" s="119" t="s">
        <v>595</v>
      </c>
      <c r="U84" s="224"/>
      <c r="V84" s="342"/>
      <c r="W84" s="320"/>
    </row>
    <row r="85" spans="1:23" x14ac:dyDescent="0.3">
      <c r="A85" s="138">
        <v>92</v>
      </c>
      <c r="B85" s="218">
        <v>84</v>
      </c>
      <c r="C85" s="201" t="s">
        <v>269</v>
      </c>
      <c r="D85" s="112" t="str">
        <f t="shared" si="4"/>
        <v>9393.jpg</v>
      </c>
      <c r="E85" s="112" t="s">
        <v>932</v>
      </c>
      <c r="F85" s="192" t="s">
        <v>960</v>
      </c>
      <c r="G85" s="295" t="s">
        <v>964</v>
      </c>
      <c r="H85" s="222" t="s">
        <v>866</v>
      </c>
      <c r="I85" s="207">
        <v>1</v>
      </c>
      <c r="J85" s="207">
        <v>40</v>
      </c>
      <c r="K85" s="208">
        <v>650</v>
      </c>
      <c r="L85" s="327" t="s">
        <v>817</v>
      </c>
      <c r="M85" s="154">
        <v>2500</v>
      </c>
      <c r="N85" s="334">
        <v>700</v>
      </c>
      <c r="O85" s="119"/>
      <c r="P85" s="119" t="s">
        <v>596</v>
      </c>
      <c r="Q85" s="119">
        <v>50001998</v>
      </c>
      <c r="R85" s="151" t="str">
        <f t="shared" si="5"/>
        <v>마이구미(1000)[9393/1]</v>
      </c>
      <c r="S85" s="119" t="s">
        <v>595</v>
      </c>
      <c r="T85" s="119" t="s">
        <v>595</v>
      </c>
      <c r="U85" s="182" t="s">
        <v>867</v>
      </c>
      <c r="V85" s="342"/>
      <c r="W85" s="320"/>
    </row>
    <row r="86" spans="1:23" x14ac:dyDescent="0.3">
      <c r="A86" s="138">
        <v>93</v>
      </c>
      <c r="B86" s="218">
        <v>85</v>
      </c>
      <c r="C86" s="201" t="s">
        <v>270</v>
      </c>
      <c r="D86" s="112" t="str">
        <f t="shared" si="4"/>
        <v>9398.jpg</v>
      </c>
      <c r="E86" s="112" t="s">
        <v>933</v>
      </c>
      <c r="F86" s="116" t="s">
        <v>959</v>
      </c>
      <c r="G86" s="295" t="s">
        <v>965</v>
      </c>
      <c r="H86" s="222" t="s">
        <v>1133</v>
      </c>
      <c r="I86" s="207">
        <v>1</v>
      </c>
      <c r="J86" s="207">
        <v>24</v>
      </c>
      <c r="K86" s="208">
        <v>750</v>
      </c>
      <c r="L86" s="327" t="s">
        <v>817</v>
      </c>
      <c r="M86" s="154">
        <v>2500</v>
      </c>
      <c r="N86" s="334">
        <v>1000</v>
      </c>
      <c r="O86" s="119"/>
      <c r="P86" s="119" t="s">
        <v>596</v>
      </c>
      <c r="Q86" s="119">
        <v>50001998</v>
      </c>
      <c r="R86" s="151" t="str">
        <f t="shared" si="5"/>
        <v>초코송이(1000)[9398/1]</v>
      </c>
      <c r="S86" s="119" t="s">
        <v>595</v>
      </c>
      <c r="T86" s="119" t="s">
        <v>595</v>
      </c>
      <c r="U86" s="224"/>
      <c r="V86" s="342" t="s">
        <v>1132</v>
      </c>
      <c r="W86" s="317"/>
    </row>
    <row r="87" spans="1:23" x14ac:dyDescent="0.3">
      <c r="A87" s="138">
        <v>94</v>
      </c>
      <c r="B87" s="218">
        <v>86</v>
      </c>
      <c r="C87" s="201" t="s">
        <v>271</v>
      </c>
      <c r="D87" s="112" t="str">
        <f t="shared" si="4"/>
        <v>9399.jpg</v>
      </c>
      <c r="E87" s="112" t="s">
        <v>934</v>
      </c>
      <c r="F87" s="192" t="s">
        <v>960</v>
      </c>
      <c r="G87" s="295" t="s">
        <v>1134</v>
      </c>
      <c r="H87" s="222" t="s">
        <v>495</v>
      </c>
      <c r="I87" s="207">
        <v>1</v>
      </c>
      <c r="J87" s="207">
        <v>24</v>
      </c>
      <c r="K87" s="208">
        <v>1100</v>
      </c>
      <c r="L87" s="327" t="s">
        <v>817</v>
      </c>
      <c r="M87" s="154">
        <v>2500</v>
      </c>
      <c r="N87" s="334">
        <v>1500</v>
      </c>
      <c r="O87" s="119"/>
      <c r="P87" s="119" t="s">
        <v>596</v>
      </c>
      <c r="Q87" s="119">
        <v>50001998</v>
      </c>
      <c r="R87" s="151" t="str">
        <f t="shared" si="5"/>
        <v>오감자 그라탕(1200)[9399/1]</v>
      </c>
      <c r="S87" s="119" t="s">
        <v>595</v>
      </c>
      <c r="T87" s="119" t="s">
        <v>595</v>
      </c>
      <c r="U87" s="224"/>
      <c r="V87" s="342" t="s">
        <v>1135</v>
      </c>
      <c r="W87" s="317"/>
    </row>
    <row r="88" spans="1:23" x14ac:dyDescent="0.3">
      <c r="A88" s="138">
        <v>95</v>
      </c>
      <c r="B88" s="218">
        <v>87</v>
      </c>
      <c r="C88" s="201" t="s">
        <v>272</v>
      </c>
      <c r="D88" s="112" t="str">
        <f t="shared" si="4"/>
        <v>9496.jpg</v>
      </c>
      <c r="E88" s="112" t="s">
        <v>935</v>
      </c>
      <c r="F88" s="192" t="s">
        <v>960</v>
      </c>
      <c r="G88" s="295" t="s">
        <v>967</v>
      </c>
      <c r="H88" s="222" t="s">
        <v>868</v>
      </c>
      <c r="I88" s="207">
        <v>1</v>
      </c>
      <c r="J88" s="207">
        <v>40</v>
      </c>
      <c r="K88" s="208">
        <v>650</v>
      </c>
      <c r="L88" s="327" t="s">
        <v>817</v>
      </c>
      <c r="M88" s="154">
        <v>2500</v>
      </c>
      <c r="N88" s="334">
        <v>700</v>
      </c>
      <c r="O88" s="119"/>
      <c r="P88" s="119" t="s">
        <v>596</v>
      </c>
      <c r="Q88" s="119">
        <v>50001998</v>
      </c>
      <c r="R88" s="151" t="str">
        <f t="shared" si="5"/>
        <v>돌아온 왕꿈틀이(1000)[9496/1]</v>
      </c>
      <c r="S88" s="119" t="s">
        <v>595</v>
      </c>
      <c r="T88" s="119" t="s">
        <v>595</v>
      </c>
      <c r="U88" s="182" t="s">
        <v>867</v>
      </c>
      <c r="V88" s="342" t="s">
        <v>1138</v>
      </c>
      <c r="W88" s="317"/>
    </row>
    <row r="89" spans="1:23" x14ac:dyDescent="0.3">
      <c r="A89" s="138">
        <v>96</v>
      </c>
      <c r="B89" s="218">
        <v>88</v>
      </c>
      <c r="C89" s="201" t="s">
        <v>273</v>
      </c>
      <c r="D89" s="112" t="str">
        <f t="shared" si="4"/>
        <v>9515.jpg</v>
      </c>
      <c r="E89" s="112" t="s">
        <v>936</v>
      </c>
      <c r="F89" s="192" t="s">
        <v>960</v>
      </c>
      <c r="G89" s="295" t="s">
        <v>968</v>
      </c>
      <c r="H89" s="222" t="s">
        <v>496</v>
      </c>
      <c r="I89" s="207">
        <v>1</v>
      </c>
      <c r="J89" s="207">
        <v>8</v>
      </c>
      <c r="K89" s="208">
        <v>3500</v>
      </c>
      <c r="L89" s="327" t="s">
        <v>817</v>
      </c>
      <c r="M89" s="154">
        <v>2500</v>
      </c>
      <c r="N89" s="334">
        <v>4800</v>
      </c>
      <c r="O89" s="119"/>
      <c r="P89" s="119" t="s">
        <v>596</v>
      </c>
      <c r="Q89" s="119">
        <v>50001998</v>
      </c>
      <c r="R89" s="151" t="str">
        <f t="shared" si="5"/>
        <v>초코파이(4800)[9515/1]</v>
      </c>
      <c r="S89" s="119" t="s">
        <v>595</v>
      </c>
      <c r="T89" s="119" t="s">
        <v>595</v>
      </c>
      <c r="U89" s="224"/>
      <c r="V89" s="342"/>
      <c r="W89" s="317"/>
    </row>
    <row r="90" spans="1:23" x14ac:dyDescent="0.3">
      <c r="A90" s="138">
        <v>97</v>
      </c>
      <c r="B90" s="218">
        <v>89</v>
      </c>
      <c r="C90" s="201" t="s">
        <v>274</v>
      </c>
      <c r="D90" s="112" t="str">
        <f t="shared" si="4"/>
        <v>9517.jpg</v>
      </c>
      <c r="E90" s="112" t="s">
        <v>937</v>
      </c>
      <c r="F90" s="116" t="s">
        <v>959</v>
      </c>
      <c r="G90" s="295" t="s">
        <v>1136</v>
      </c>
      <c r="H90" s="222" t="s">
        <v>497</v>
      </c>
      <c r="I90" s="207">
        <v>1</v>
      </c>
      <c r="J90" s="207">
        <v>12</v>
      </c>
      <c r="K90" s="208">
        <v>1100</v>
      </c>
      <c r="L90" s="327" t="s">
        <v>817</v>
      </c>
      <c r="M90" s="154">
        <v>2500</v>
      </c>
      <c r="N90" s="334"/>
      <c r="O90" s="119"/>
      <c r="P90" s="119" t="s">
        <v>596</v>
      </c>
      <c r="Q90" s="119">
        <v>50001998</v>
      </c>
      <c r="R90" s="151" t="str">
        <f t="shared" si="5"/>
        <v>도도한나쵸 오리지날[9517/1]</v>
      </c>
      <c r="S90" s="119" t="s">
        <v>595</v>
      </c>
      <c r="T90" s="119" t="s">
        <v>595</v>
      </c>
      <c r="U90" s="224"/>
      <c r="V90" s="342" t="s">
        <v>1137</v>
      </c>
      <c r="W90" s="317"/>
    </row>
    <row r="91" spans="1:23" x14ac:dyDescent="0.3">
      <c r="A91" s="138">
        <v>98</v>
      </c>
      <c r="B91" s="218">
        <v>90</v>
      </c>
      <c r="C91" s="201" t="s">
        <v>275</v>
      </c>
      <c r="D91" s="112" t="str">
        <f t="shared" si="4"/>
        <v>9554.jpg</v>
      </c>
      <c r="E91" s="112" t="s">
        <v>938</v>
      </c>
      <c r="F91" s="192" t="s">
        <v>960</v>
      </c>
      <c r="G91" s="295" t="s">
        <v>970</v>
      </c>
      <c r="H91" s="222" t="s">
        <v>498</v>
      </c>
      <c r="I91" s="207">
        <v>1</v>
      </c>
      <c r="J91" s="207">
        <v>32</v>
      </c>
      <c r="K91" s="208">
        <v>1100</v>
      </c>
      <c r="L91" s="327" t="s">
        <v>817</v>
      </c>
      <c r="M91" s="154">
        <v>2500</v>
      </c>
      <c r="N91" s="334">
        <v>1500</v>
      </c>
      <c r="O91" s="119"/>
      <c r="P91" s="119" t="s">
        <v>596</v>
      </c>
      <c r="Q91" s="119">
        <v>50001998</v>
      </c>
      <c r="R91" s="151" t="str">
        <f t="shared" si="5"/>
        <v>고소미(1500)[9554/1]</v>
      </c>
      <c r="S91" s="119" t="s">
        <v>595</v>
      </c>
      <c r="T91" s="119" t="s">
        <v>595</v>
      </c>
      <c r="U91" s="224"/>
      <c r="V91" s="342"/>
      <c r="W91" s="320"/>
    </row>
    <row r="92" spans="1:23" x14ac:dyDescent="0.3">
      <c r="A92" s="138">
        <v>99</v>
      </c>
      <c r="B92" s="218">
        <v>91</v>
      </c>
      <c r="C92" s="201" t="s">
        <v>276</v>
      </c>
      <c r="D92" s="112" t="str">
        <f t="shared" si="4"/>
        <v>9563.jpg</v>
      </c>
      <c r="E92" s="112" t="s">
        <v>939</v>
      </c>
      <c r="F92" s="192" t="s">
        <v>960</v>
      </c>
      <c r="G92" s="335" t="s">
        <v>966</v>
      </c>
      <c r="H92" s="333" t="s">
        <v>499</v>
      </c>
      <c r="I92" s="119">
        <v>1</v>
      </c>
      <c r="J92" s="119">
        <v>30</v>
      </c>
      <c r="K92" s="204">
        <v>500</v>
      </c>
      <c r="L92" s="327" t="s">
        <v>817</v>
      </c>
      <c r="M92" s="154">
        <v>2500</v>
      </c>
      <c r="N92" s="334">
        <v>700</v>
      </c>
      <c r="O92" s="119"/>
      <c r="P92" s="119" t="s">
        <v>596</v>
      </c>
      <c r="Q92" s="119">
        <v>50001998</v>
      </c>
      <c r="R92" s="151" t="str">
        <f t="shared" si="5"/>
        <v>고래밥볶음(700)[9563/1]</v>
      </c>
      <c r="S92" s="119" t="s">
        <v>595</v>
      </c>
      <c r="T92" s="119" t="s">
        <v>595</v>
      </c>
      <c r="U92" s="224"/>
      <c r="V92" s="342"/>
      <c r="W92" s="320"/>
    </row>
    <row r="93" spans="1:23" x14ac:dyDescent="0.3">
      <c r="A93" s="138">
        <v>100</v>
      </c>
      <c r="B93" s="218">
        <v>92</v>
      </c>
      <c r="C93" s="201" t="s">
        <v>277</v>
      </c>
      <c r="D93" s="112" t="str">
        <f t="shared" si="4"/>
        <v>9565.jpg</v>
      </c>
      <c r="E93" s="112" t="s">
        <v>940</v>
      </c>
      <c r="F93" s="192" t="s">
        <v>960</v>
      </c>
      <c r="G93" s="335" t="s">
        <v>969</v>
      </c>
      <c r="H93" s="333" t="s">
        <v>500</v>
      </c>
      <c r="I93" s="119">
        <v>1</v>
      </c>
      <c r="J93" s="119">
        <v>16</v>
      </c>
      <c r="K93" s="204">
        <v>1450</v>
      </c>
      <c r="L93" s="327" t="s">
        <v>817</v>
      </c>
      <c r="M93" s="154">
        <v>2500</v>
      </c>
      <c r="N93" s="334">
        <v>2000</v>
      </c>
      <c r="O93" s="119"/>
      <c r="P93" s="119" t="s">
        <v>596</v>
      </c>
      <c r="Q93" s="119">
        <v>50001998</v>
      </c>
      <c r="R93" s="151" t="str">
        <f t="shared" si="5"/>
        <v>다이제2000[9565/1]</v>
      </c>
      <c r="S93" s="119" t="s">
        <v>595</v>
      </c>
      <c r="T93" s="119" t="s">
        <v>595</v>
      </c>
      <c r="U93" s="122"/>
      <c r="V93" s="342"/>
      <c r="W93" s="320"/>
    </row>
    <row r="94" spans="1:23" x14ac:dyDescent="0.3">
      <c r="A94" s="138">
        <v>101</v>
      </c>
      <c r="B94" s="218">
        <v>93</v>
      </c>
      <c r="C94" s="201" t="s">
        <v>278</v>
      </c>
      <c r="D94" s="112" t="str">
        <f t="shared" si="4"/>
        <v>9566.jpg</v>
      </c>
      <c r="E94" s="112" t="s">
        <v>941</v>
      </c>
      <c r="F94" s="116" t="s">
        <v>959</v>
      </c>
      <c r="G94" s="335" t="s">
        <v>279</v>
      </c>
      <c r="H94" s="333" t="s">
        <v>501</v>
      </c>
      <c r="I94" s="119">
        <v>1</v>
      </c>
      <c r="J94" s="119">
        <v>16</v>
      </c>
      <c r="K94" s="204">
        <v>1800</v>
      </c>
      <c r="L94" s="327" t="s">
        <v>817</v>
      </c>
      <c r="M94" s="154">
        <v>2500</v>
      </c>
      <c r="N94" s="334">
        <v>2500</v>
      </c>
      <c r="O94" s="119"/>
      <c r="P94" s="119" t="s">
        <v>596</v>
      </c>
      <c r="Q94" s="119">
        <v>50001998</v>
      </c>
      <c r="R94" s="151" t="str">
        <f t="shared" si="5"/>
        <v>초코다이제2500[9566/1]</v>
      </c>
      <c r="S94" s="119" t="s">
        <v>595</v>
      </c>
      <c r="T94" s="119" t="s">
        <v>595</v>
      </c>
      <c r="U94" s="122"/>
      <c r="V94" s="342"/>
      <c r="W94" s="320"/>
    </row>
    <row r="95" spans="1:23" x14ac:dyDescent="0.3">
      <c r="A95" s="138">
        <v>89</v>
      </c>
      <c r="B95" s="218">
        <v>94</v>
      </c>
      <c r="C95" s="201" t="s">
        <v>266</v>
      </c>
      <c r="D95" s="112" t="str">
        <f t="shared" si="4"/>
        <v>93632.jpg</v>
      </c>
      <c r="E95" s="112" t="s">
        <v>929</v>
      </c>
      <c r="F95" s="116" t="s">
        <v>959</v>
      </c>
      <c r="G95" s="295" t="s">
        <v>267</v>
      </c>
      <c r="H95" s="222" t="s">
        <v>491</v>
      </c>
      <c r="I95" s="207">
        <v>1</v>
      </c>
      <c r="J95" s="207">
        <v>16</v>
      </c>
      <c r="K95" s="208">
        <v>1100</v>
      </c>
      <c r="L95" s="143" t="s">
        <v>817</v>
      </c>
      <c r="M95" s="154">
        <v>2500</v>
      </c>
      <c r="N95" s="205">
        <v>1500</v>
      </c>
      <c r="O95" s="122"/>
      <c r="P95" s="122" t="s">
        <v>596</v>
      </c>
      <c r="Q95" s="122">
        <v>50001998</v>
      </c>
      <c r="R95" s="112" t="str">
        <f t="shared" si="5"/>
        <v>오징어땅콩(1500)[93632/1]</v>
      </c>
      <c r="S95" s="122" t="s">
        <v>595</v>
      </c>
      <c r="T95" s="122" t="s">
        <v>595</v>
      </c>
      <c r="U95" s="224"/>
      <c r="V95" s="342"/>
      <c r="W95" s="320"/>
    </row>
    <row r="96" spans="1:23" x14ac:dyDescent="0.3">
      <c r="A96" s="138">
        <v>90</v>
      </c>
      <c r="B96" s="218">
        <v>95</v>
      </c>
      <c r="C96" s="201">
        <v>93634</v>
      </c>
      <c r="D96" s="112" t="str">
        <f t="shared" si="4"/>
        <v>93634.jpg</v>
      </c>
      <c r="E96" s="112" t="s">
        <v>930</v>
      </c>
      <c r="F96" s="116" t="s">
        <v>959</v>
      </c>
      <c r="G96" s="295" t="s">
        <v>492</v>
      </c>
      <c r="H96" s="222" t="s">
        <v>493</v>
      </c>
      <c r="I96" s="207">
        <v>1</v>
      </c>
      <c r="J96" s="207">
        <v>30</v>
      </c>
      <c r="K96" s="208">
        <v>1100</v>
      </c>
      <c r="L96" s="143" t="s">
        <v>817</v>
      </c>
      <c r="M96" s="154">
        <v>2500</v>
      </c>
      <c r="N96" s="205">
        <v>1500</v>
      </c>
      <c r="O96" s="122"/>
      <c r="P96" s="122" t="s">
        <v>596</v>
      </c>
      <c r="Q96" s="122">
        <v>50001998</v>
      </c>
      <c r="R96" s="112" t="str">
        <f t="shared" si="5"/>
        <v>땅콩강정(1500)[93634/1]</v>
      </c>
      <c r="S96" s="122" t="s">
        <v>595</v>
      </c>
      <c r="T96" s="122" t="s">
        <v>595</v>
      </c>
      <c r="U96" s="224"/>
      <c r="V96" s="342"/>
      <c r="W96" s="320"/>
    </row>
    <row r="97" spans="1:23" ht="17.25" thickBot="1" x14ac:dyDescent="0.35">
      <c r="A97" s="107">
        <v>91</v>
      </c>
      <c r="B97" s="236">
        <v>96</v>
      </c>
      <c r="C97" s="198" t="s">
        <v>268</v>
      </c>
      <c r="D97" s="108" t="str">
        <f t="shared" si="4"/>
        <v>93751.jpg</v>
      </c>
      <c r="E97" s="108" t="s">
        <v>931</v>
      </c>
      <c r="F97" s="227" t="s">
        <v>960</v>
      </c>
      <c r="G97" s="456" t="s">
        <v>963</v>
      </c>
      <c r="H97" s="425" t="s">
        <v>494</v>
      </c>
      <c r="I97" s="238">
        <v>1</v>
      </c>
      <c r="J97" s="238">
        <v>30</v>
      </c>
      <c r="K97" s="239">
        <v>900</v>
      </c>
      <c r="L97" s="149" t="s">
        <v>817</v>
      </c>
      <c r="M97" s="156">
        <v>2500</v>
      </c>
      <c r="N97" s="200">
        <v>1200</v>
      </c>
      <c r="O97" s="110"/>
      <c r="P97" s="110" t="s">
        <v>596</v>
      </c>
      <c r="Q97" s="110">
        <v>50001998</v>
      </c>
      <c r="R97" s="108" t="str">
        <f t="shared" si="5"/>
        <v>예감치즈(1200)[93751/1]</v>
      </c>
      <c r="S97" s="110" t="s">
        <v>595</v>
      </c>
      <c r="T97" s="110" t="s">
        <v>595</v>
      </c>
      <c r="U97" s="170"/>
      <c r="V97" s="440"/>
      <c r="W97" s="321"/>
    </row>
    <row r="98" spans="1:23" x14ac:dyDescent="0.3">
      <c r="A98" s="138">
        <v>102</v>
      </c>
      <c r="B98" s="218">
        <v>97</v>
      </c>
      <c r="C98" s="201" t="s">
        <v>285</v>
      </c>
      <c r="D98" s="112" t="str">
        <f t="shared" ref="D98:D107" si="6">CONCATENATE(C98,".jpg")</f>
        <v>9507.jpg</v>
      </c>
      <c r="E98" s="112" t="s">
        <v>942</v>
      </c>
      <c r="F98" s="116" t="s">
        <v>959</v>
      </c>
      <c r="G98" s="335" t="s">
        <v>286</v>
      </c>
      <c r="H98" s="333" t="s">
        <v>483</v>
      </c>
      <c r="I98" s="119">
        <v>1</v>
      </c>
      <c r="J98" s="119">
        <v>24</v>
      </c>
      <c r="K98" s="204">
        <v>650</v>
      </c>
      <c r="L98" s="143" t="s">
        <v>817</v>
      </c>
      <c r="M98" s="154">
        <v>2500</v>
      </c>
      <c r="N98" s="216">
        <v>900</v>
      </c>
      <c r="O98" s="122"/>
      <c r="P98" s="122" t="s">
        <v>581</v>
      </c>
      <c r="Q98" s="122">
        <v>50001998</v>
      </c>
      <c r="R98" s="112" t="str">
        <f t="shared" ref="R98:R107" si="7">CONCATENATE(G98,"[",C98,"/",I98,"]")</f>
        <v>참크래커(900)[9507/1]</v>
      </c>
      <c r="S98" s="122" t="s">
        <v>594</v>
      </c>
      <c r="T98" s="122" t="s">
        <v>594</v>
      </c>
      <c r="U98" s="122"/>
      <c r="V98" s="342"/>
      <c r="W98" s="320"/>
    </row>
    <row r="99" spans="1:23" x14ac:dyDescent="0.3">
      <c r="A99" s="138">
        <v>103</v>
      </c>
      <c r="B99" s="218">
        <v>98</v>
      </c>
      <c r="C99" s="201" t="s">
        <v>287</v>
      </c>
      <c r="D99" s="112" t="str">
        <f t="shared" si="6"/>
        <v>9532.jpg</v>
      </c>
      <c r="E99" s="112" t="s">
        <v>943</v>
      </c>
      <c r="F99" s="116" t="s">
        <v>959</v>
      </c>
      <c r="G99" s="335" t="s">
        <v>971</v>
      </c>
      <c r="H99" s="222" t="s">
        <v>502</v>
      </c>
      <c r="I99" s="119">
        <v>1</v>
      </c>
      <c r="J99" s="119">
        <v>18</v>
      </c>
      <c r="K99" s="204">
        <v>1050</v>
      </c>
      <c r="L99" s="143" t="s">
        <v>817</v>
      </c>
      <c r="M99" s="154">
        <v>2500</v>
      </c>
      <c r="N99" s="216">
        <v>1500</v>
      </c>
      <c r="O99" s="122"/>
      <c r="P99" s="122" t="s">
        <v>581</v>
      </c>
      <c r="Q99" s="122">
        <v>50001998</v>
      </c>
      <c r="R99" s="112" t="str">
        <f t="shared" si="7"/>
        <v>콘칩(1500)[9532/1]</v>
      </c>
      <c r="S99" s="122" t="s">
        <v>594</v>
      </c>
      <c r="T99" s="122" t="s">
        <v>594</v>
      </c>
      <c r="U99" s="122"/>
      <c r="V99" s="342" t="s">
        <v>1139</v>
      </c>
      <c r="W99" s="317"/>
    </row>
    <row r="100" spans="1:23" x14ac:dyDescent="0.3">
      <c r="A100" s="138">
        <v>104</v>
      </c>
      <c r="B100" s="218">
        <v>99</v>
      </c>
      <c r="C100" s="201" t="s">
        <v>288</v>
      </c>
      <c r="D100" s="112" t="str">
        <f t="shared" si="6"/>
        <v>9536.jpg</v>
      </c>
      <c r="E100" s="112" t="s">
        <v>944</v>
      </c>
      <c r="F100" s="192" t="s">
        <v>960</v>
      </c>
      <c r="G100" s="295" t="s">
        <v>1140</v>
      </c>
      <c r="H100" s="333" t="s">
        <v>503</v>
      </c>
      <c r="I100" s="119">
        <v>1</v>
      </c>
      <c r="J100" s="119">
        <v>18</v>
      </c>
      <c r="K100" s="204">
        <v>1050</v>
      </c>
      <c r="L100" s="143" t="s">
        <v>817</v>
      </c>
      <c r="M100" s="154">
        <v>2500</v>
      </c>
      <c r="N100" s="216">
        <v>1500</v>
      </c>
      <c r="O100" s="122"/>
      <c r="P100" s="122" t="s">
        <v>581</v>
      </c>
      <c r="Q100" s="122">
        <v>50001998</v>
      </c>
      <c r="R100" s="112" t="str">
        <f t="shared" si="7"/>
        <v>콘초(1500)[9536/1]</v>
      </c>
      <c r="S100" s="122" t="s">
        <v>594</v>
      </c>
      <c r="T100" s="122" t="s">
        <v>594</v>
      </c>
      <c r="U100" s="122"/>
      <c r="V100" s="342" t="s">
        <v>1141</v>
      </c>
      <c r="W100" s="317"/>
    </row>
    <row r="101" spans="1:23" x14ac:dyDescent="0.3">
      <c r="A101" s="138">
        <v>105</v>
      </c>
      <c r="B101" s="218">
        <v>100</v>
      </c>
      <c r="C101" s="201" t="s">
        <v>289</v>
      </c>
      <c r="D101" s="112" t="str">
        <f t="shared" si="6"/>
        <v>9537.jpg</v>
      </c>
      <c r="E101" s="112" t="s">
        <v>945</v>
      </c>
      <c r="F101" s="116" t="s">
        <v>959</v>
      </c>
      <c r="G101" s="335" t="s">
        <v>290</v>
      </c>
      <c r="H101" s="333" t="s">
        <v>504</v>
      </c>
      <c r="I101" s="119">
        <v>1</v>
      </c>
      <c r="J101" s="119">
        <v>16</v>
      </c>
      <c r="K101" s="204">
        <v>1050</v>
      </c>
      <c r="L101" s="143" t="s">
        <v>817</v>
      </c>
      <c r="M101" s="154">
        <v>2500</v>
      </c>
      <c r="N101" s="216">
        <v>1500</v>
      </c>
      <c r="O101" s="122"/>
      <c r="P101" s="122" t="s">
        <v>581</v>
      </c>
      <c r="Q101" s="122">
        <v>50001998</v>
      </c>
      <c r="R101" s="112" t="str">
        <f t="shared" si="7"/>
        <v>죠리퐁(1500)[9537/1]</v>
      </c>
      <c r="S101" s="122" t="s">
        <v>594</v>
      </c>
      <c r="T101" s="122" t="s">
        <v>594</v>
      </c>
      <c r="U101" s="122"/>
      <c r="V101" s="342"/>
      <c r="W101" s="320"/>
    </row>
    <row r="102" spans="1:23" ht="17.25" thickBot="1" x14ac:dyDescent="0.35">
      <c r="A102" s="173">
        <v>106</v>
      </c>
      <c r="B102" s="229">
        <v>101</v>
      </c>
      <c r="C102" s="193" t="s">
        <v>291</v>
      </c>
      <c r="D102" s="163" t="str">
        <f t="shared" si="6"/>
        <v>9538.jpg</v>
      </c>
      <c r="E102" s="163" t="s">
        <v>946</v>
      </c>
      <c r="F102" s="186" t="s">
        <v>959</v>
      </c>
      <c r="G102" s="462" t="s">
        <v>505</v>
      </c>
      <c r="H102" s="463" t="s">
        <v>506</v>
      </c>
      <c r="I102" s="175">
        <v>1</v>
      </c>
      <c r="J102" s="175">
        <v>16</v>
      </c>
      <c r="K102" s="197">
        <v>1050</v>
      </c>
      <c r="L102" s="176" t="s">
        <v>817</v>
      </c>
      <c r="M102" s="165">
        <v>2500</v>
      </c>
      <c r="N102" s="230">
        <v>1500</v>
      </c>
      <c r="O102" s="162"/>
      <c r="P102" s="162" t="s">
        <v>581</v>
      </c>
      <c r="Q102" s="162">
        <v>50001998</v>
      </c>
      <c r="R102" s="163" t="str">
        <f t="shared" si="7"/>
        <v>카라멜콘땅콩(1500)[9538/1]</v>
      </c>
      <c r="S102" s="162" t="s">
        <v>594</v>
      </c>
      <c r="T102" s="162" t="s">
        <v>594</v>
      </c>
      <c r="U102" s="162"/>
      <c r="V102" s="433"/>
      <c r="W102" s="318"/>
    </row>
    <row r="103" spans="1:23" x14ac:dyDescent="0.3">
      <c r="A103" s="114">
        <v>80</v>
      </c>
      <c r="B103" s="234">
        <v>102</v>
      </c>
      <c r="C103" s="72" t="s">
        <v>280</v>
      </c>
      <c r="D103" s="26" t="str">
        <f t="shared" si="6"/>
        <v>9249.jpg</v>
      </c>
      <c r="E103" s="26"/>
      <c r="F103" s="39" t="s">
        <v>959</v>
      </c>
      <c r="G103" s="329" t="s">
        <v>598</v>
      </c>
      <c r="H103" s="330" t="s">
        <v>482</v>
      </c>
      <c r="I103" s="70">
        <v>1</v>
      </c>
      <c r="J103" s="70">
        <v>24</v>
      </c>
      <c r="K103" s="71">
        <v>1050</v>
      </c>
      <c r="L103" s="66" t="s">
        <v>817</v>
      </c>
      <c r="M103" s="40">
        <v>2500</v>
      </c>
      <c r="N103" s="73">
        <v>1500</v>
      </c>
      <c r="O103" s="27"/>
      <c r="P103" s="27" t="s">
        <v>596</v>
      </c>
      <c r="Q103" s="27">
        <v>50001998</v>
      </c>
      <c r="R103" s="26" t="str">
        <f t="shared" si="7"/>
        <v>버터링(1500)[9249/1]</v>
      </c>
      <c r="S103" s="27" t="s">
        <v>597</v>
      </c>
      <c r="T103" s="27" t="s">
        <v>597</v>
      </c>
      <c r="U103" s="235"/>
      <c r="V103" s="341"/>
      <c r="W103" s="319"/>
    </row>
    <row r="104" spans="1:23" x14ac:dyDescent="0.3">
      <c r="A104" s="138">
        <v>81</v>
      </c>
      <c r="B104" s="218">
        <v>103</v>
      </c>
      <c r="C104" s="201" t="s">
        <v>281</v>
      </c>
      <c r="D104" s="112" t="str">
        <f t="shared" si="6"/>
        <v>9250.jpg</v>
      </c>
      <c r="E104" s="112" t="s">
        <v>923</v>
      </c>
      <c r="F104" s="116" t="s">
        <v>959</v>
      </c>
      <c r="G104" s="295" t="s">
        <v>949</v>
      </c>
      <c r="H104" s="222" t="s">
        <v>1142</v>
      </c>
      <c r="I104" s="119">
        <v>1</v>
      </c>
      <c r="J104" s="119">
        <v>24</v>
      </c>
      <c r="K104" s="204">
        <v>700</v>
      </c>
      <c r="L104" s="143" t="s">
        <v>817</v>
      </c>
      <c r="M104" s="154">
        <v>2500</v>
      </c>
      <c r="N104" s="121">
        <v>1000</v>
      </c>
      <c r="O104" s="122"/>
      <c r="P104" s="122" t="s">
        <v>596</v>
      </c>
      <c r="Q104" s="122">
        <v>50001998</v>
      </c>
      <c r="R104" s="112" t="str">
        <f t="shared" si="7"/>
        <v>아이비(1000)[9250/1]</v>
      </c>
      <c r="S104" s="122" t="s">
        <v>597</v>
      </c>
      <c r="T104" s="122" t="s">
        <v>597</v>
      </c>
      <c r="U104" s="224"/>
      <c r="V104" s="342" t="s">
        <v>1127</v>
      </c>
      <c r="W104" s="317"/>
    </row>
    <row r="105" spans="1:23" x14ac:dyDescent="0.3">
      <c r="A105" s="138">
        <v>82</v>
      </c>
      <c r="B105" s="218">
        <v>104</v>
      </c>
      <c r="C105" s="201" t="s">
        <v>282</v>
      </c>
      <c r="D105" s="112" t="str">
        <f t="shared" si="6"/>
        <v>9552.jpg</v>
      </c>
      <c r="E105" s="112" t="s">
        <v>924</v>
      </c>
      <c r="F105" s="116" t="s">
        <v>959</v>
      </c>
      <c r="G105" s="295" t="s">
        <v>947</v>
      </c>
      <c r="H105" s="222" t="s">
        <v>1143</v>
      </c>
      <c r="I105" s="119">
        <v>1</v>
      </c>
      <c r="J105" s="119">
        <v>30</v>
      </c>
      <c r="K105" s="204">
        <v>1050</v>
      </c>
      <c r="L105" s="143" t="s">
        <v>817</v>
      </c>
      <c r="M105" s="154">
        <v>2500</v>
      </c>
      <c r="N105" s="121">
        <v>1500</v>
      </c>
      <c r="O105" s="122"/>
      <c r="P105" s="122" t="s">
        <v>596</v>
      </c>
      <c r="Q105" s="122">
        <v>50001998</v>
      </c>
      <c r="R105" s="112" t="str">
        <f t="shared" si="7"/>
        <v>에이스(1500)[9552/1]</v>
      </c>
      <c r="S105" s="122" t="s">
        <v>597</v>
      </c>
      <c r="T105" s="122" t="s">
        <v>597</v>
      </c>
      <c r="U105" s="224"/>
      <c r="V105" s="342" t="s">
        <v>1128</v>
      </c>
      <c r="W105" s="317"/>
    </row>
    <row r="106" spans="1:23" x14ac:dyDescent="0.3">
      <c r="A106" s="138">
        <v>83</v>
      </c>
      <c r="B106" s="218">
        <v>105</v>
      </c>
      <c r="C106" s="201" t="s">
        <v>283</v>
      </c>
      <c r="D106" s="112" t="str">
        <f t="shared" si="6"/>
        <v>9553.jpg</v>
      </c>
      <c r="E106" s="112"/>
      <c r="F106" s="116" t="s">
        <v>959</v>
      </c>
      <c r="G106" s="295" t="s">
        <v>484</v>
      </c>
      <c r="H106" s="333" t="s">
        <v>485</v>
      </c>
      <c r="I106" s="119">
        <v>1</v>
      </c>
      <c r="J106" s="119">
        <v>30</v>
      </c>
      <c r="K106" s="204">
        <v>1050</v>
      </c>
      <c r="L106" s="143" t="s">
        <v>817</v>
      </c>
      <c r="M106" s="154">
        <v>2500</v>
      </c>
      <c r="N106" s="121">
        <v>1500</v>
      </c>
      <c r="O106" s="122"/>
      <c r="P106" s="122" t="s">
        <v>596</v>
      </c>
      <c r="Q106" s="122">
        <v>50001998</v>
      </c>
      <c r="R106" s="112" t="str">
        <f t="shared" si="7"/>
        <v>홈런볼(1500)[9553/1]</v>
      </c>
      <c r="S106" s="122" t="s">
        <v>597</v>
      </c>
      <c r="T106" s="122" t="s">
        <v>597</v>
      </c>
      <c r="U106" s="224"/>
      <c r="V106" s="342"/>
      <c r="W106" s="320"/>
    </row>
    <row r="107" spans="1:23" ht="17.25" thickBot="1" x14ac:dyDescent="0.35">
      <c r="A107" s="107">
        <v>84</v>
      </c>
      <c r="B107" s="236">
        <v>106</v>
      </c>
      <c r="C107" s="198" t="s">
        <v>284</v>
      </c>
      <c r="D107" s="108" t="str">
        <f t="shared" si="6"/>
        <v>9564.jpg</v>
      </c>
      <c r="E107" s="108"/>
      <c r="F107" s="227" t="s">
        <v>960</v>
      </c>
      <c r="G107" s="456" t="s">
        <v>922</v>
      </c>
      <c r="H107" s="425" t="s">
        <v>1144</v>
      </c>
      <c r="I107" s="184">
        <v>1</v>
      </c>
      <c r="J107" s="184">
        <v>20</v>
      </c>
      <c r="K107" s="199">
        <v>1050</v>
      </c>
      <c r="L107" s="149" t="s">
        <v>817</v>
      </c>
      <c r="M107" s="156">
        <v>2500</v>
      </c>
      <c r="N107" s="109">
        <v>1500</v>
      </c>
      <c r="O107" s="110"/>
      <c r="P107" s="110" t="s">
        <v>596</v>
      </c>
      <c r="Q107" s="110">
        <v>50001998</v>
      </c>
      <c r="R107" s="108" t="str">
        <f t="shared" si="7"/>
        <v>맛동산(1500)[9564/1]</v>
      </c>
      <c r="S107" s="110" t="s">
        <v>597</v>
      </c>
      <c r="T107" s="110" t="s">
        <v>597</v>
      </c>
      <c r="U107" s="170"/>
      <c r="V107" s="440" t="s">
        <v>1129</v>
      </c>
      <c r="W107" s="343"/>
    </row>
    <row r="108" spans="1:23" x14ac:dyDescent="0.3">
      <c r="G108" s="2">
        <v>106</v>
      </c>
      <c r="V108" s="248"/>
    </row>
    <row r="109" spans="1:23" x14ac:dyDescent="0.3">
      <c r="V109" s="248"/>
    </row>
    <row r="110" spans="1:23" x14ac:dyDescent="0.3">
      <c r="G110" s="21" t="s">
        <v>660</v>
      </c>
    </row>
    <row r="111" spans="1:23" x14ac:dyDescent="0.3">
      <c r="G111" s="21" t="s">
        <v>661</v>
      </c>
    </row>
    <row r="112" spans="1:23" x14ac:dyDescent="0.3">
      <c r="G112" s="21" t="s">
        <v>662</v>
      </c>
    </row>
    <row r="116" spans="4:7" x14ac:dyDescent="0.3">
      <c r="D116" s="2"/>
    </row>
    <row r="117" spans="4:7" x14ac:dyDescent="0.3">
      <c r="D117" s="2"/>
      <c r="G117" s="34"/>
    </row>
    <row r="118" spans="4:7" x14ac:dyDescent="0.3">
      <c r="D118" s="2"/>
      <c r="E118" s="5" t="str">
        <f>CONCATENATE(D118,"_상세.jpg")</f>
        <v>_상세.jpg</v>
      </c>
      <c r="F118" s="191"/>
    </row>
    <row r="119" spans="4:7" x14ac:dyDescent="0.3">
      <c r="D119" s="2"/>
      <c r="E119" s="5" t="str">
        <f t="shared" ref="E119:E144" si="8">CONCATENATE(D119,"_상세.jpg")</f>
        <v>_상세.jpg</v>
      </c>
      <c r="F119" s="191"/>
    </row>
    <row r="120" spans="4:7" x14ac:dyDescent="0.3">
      <c r="D120" s="2"/>
      <c r="E120" s="5" t="str">
        <f t="shared" si="8"/>
        <v>_상세.jpg</v>
      </c>
      <c r="F120" s="191"/>
    </row>
    <row r="121" spans="4:7" x14ac:dyDescent="0.3">
      <c r="D121" s="2"/>
      <c r="E121" s="5" t="str">
        <f t="shared" si="8"/>
        <v>_상세.jpg</v>
      </c>
      <c r="F121" s="191"/>
    </row>
    <row r="122" spans="4:7" x14ac:dyDescent="0.3">
      <c r="D122" s="2"/>
      <c r="E122" s="5" t="str">
        <f t="shared" si="8"/>
        <v>_상세.jpg</v>
      </c>
      <c r="F122" s="191"/>
    </row>
    <row r="123" spans="4:7" x14ac:dyDescent="0.3">
      <c r="D123" s="2"/>
      <c r="E123" s="5" t="str">
        <f t="shared" si="8"/>
        <v>_상세.jpg</v>
      </c>
      <c r="F123" s="191"/>
    </row>
    <row r="124" spans="4:7" x14ac:dyDescent="0.3">
      <c r="D124" s="2"/>
      <c r="E124" s="5" t="str">
        <f t="shared" si="8"/>
        <v>_상세.jpg</v>
      </c>
      <c r="F124" s="191"/>
    </row>
    <row r="125" spans="4:7" x14ac:dyDescent="0.3">
      <c r="D125" s="2"/>
      <c r="E125" s="5" t="str">
        <f t="shared" si="8"/>
        <v>_상세.jpg</v>
      </c>
      <c r="F125" s="191"/>
    </row>
    <row r="126" spans="4:7" x14ac:dyDescent="0.3">
      <c r="D126" s="2"/>
      <c r="E126" s="5" t="str">
        <f t="shared" si="8"/>
        <v>_상세.jpg</v>
      </c>
      <c r="F126" s="191"/>
    </row>
    <row r="127" spans="4:7" x14ac:dyDescent="0.3">
      <c r="D127" s="2"/>
      <c r="E127" s="5" t="str">
        <f t="shared" si="8"/>
        <v>_상세.jpg</v>
      </c>
      <c r="F127" s="191"/>
    </row>
    <row r="128" spans="4:7" x14ac:dyDescent="0.3">
      <c r="D128" s="2"/>
      <c r="E128" s="5" t="str">
        <f t="shared" si="8"/>
        <v>_상세.jpg</v>
      </c>
      <c r="F128" s="191"/>
    </row>
    <row r="129" spans="4:6" x14ac:dyDescent="0.3">
      <c r="D129" s="2"/>
      <c r="E129" s="5" t="str">
        <f t="shared" si="8"/>
        <v>_상세.jpg</v>
      </c>
      <c r="F129" s="191"/>
    </row>
    <row r="130" spans="4:6" x14ac:dyDescent="0.3">
      <c r="D130" s="2"/>
      <c r="E130" s="5" t="str">
        <f t="shared" si="8"/>
        <v>_상세.jpg</v>
      </c>
      <c r="F130" s="191"/>
    </row>
    <row r="131" spans="4:6" x14ac:dyDescent="0.3">
      <c r="D131" s="2"/>
      <c r="E131" s="5" t="str">
        <f t="shared" si="8"/>
        <v>_상세.jpg</v>
      </c>
      <c r="F131" s="191"/>
    </row>
    <row r="132" spans="4:6" x14ac:dyDescent="0.3">
      <c r="D132" s="2"/>
      <c r="E132" s="5" t="str">
        <f t="shared" si="8"/>
        <v>_상세.jpg</v>
      </c>
      <c r="F132" s="191"/>
    </row>
    <row r="133" spans="4:6" x14ac:dyDescent="0.3">
      <c r="D133" s="2"/>
      <c r="E133" s="5" t="str">
        <f t="shared" si="8"/>
        <v>_상세.jpg</v>
      </c>
      <c r="F133" s="191"/>
    </row>
    <row r="134" spans="4:6" x14ac:dyDescent="0.3">
      <c r="D134" s="2"/>
      <c r="E134" s="5" t="str">
        <f t="shared" si="8"/>
        <v>_상세.jpg</v>
      </c>
      <c r="F134" s="191"/>
    </row>
    <row r="135" spans="4:6" x14ac:dyDescent="0.3">
      <c r="D135" s="2"/>
      <c r="E135" s="5" t="str">
        <f t="shared" si="8"/>
        <v>_상세.jpg</v>
      </c>
      <c r="F135" s="191"/>
    </row>
    <row r="136" spans="4:6" x14ac:dyDescent="0.3">
      <c r="D136" s="2"/>
      <c r="E136" s="5" t="str">
        <f t="shared" si="8"/>
        <v>_상세.jpg</v>
      </c>
      <c r="F136" s="191"/>
    </row>
    <row r="137" spans="4:6" x14ac:dyDescent="0.3">
      <c r="D137" s="2"/>
      <c r="E137" s="5" t="str">
        <f t="shared" si="8"/>
        <v>_상세.jpg</v>
      </c>
      <c r="F137" s="191"/>
    </row>
    <row r="138" spans="4:6" x14ac:dyDescent="0.3">
      <c r="D138" s="2"/>
      <c r="E138" s="5" t="str">
        <f t="shared" si="8"/>
        <v>_상세.jpg</v>
      </c>
      <c r="F138" s="191"/>
    </row>
    <row r="139" spans="4:6" x14ac:dyDescent="0.3">
      <c r="D139" s="2"/>
      <c r="E139" s="5" t="str">
        <f t="shared" si="8"/>
        <v>_상세.jpg</v>
      </c>
      <c r="F139" s="191"/>
    </row>
    <row r="140" spans="4:6" x14ac:dyDescent="0.3">
      <c r="D140" s="2"/>
      <c r="E140" s="5" t="str">
        <f t="shared" si="8"/>
        <v>_상세.jpg</v>
      </c>
      <c r="F140" s="191"/>
    </row>
    <row r="141" spans="4:6" x14ac:dyDescent="0.3">
      <c r="D141" s="2"/>
      <c r="E141" s="5" t="str">
        <f t="shared" si="8"/>
        <v>_상세.jpg</v>
      </c>
      <c r="F141" s="191"/>
    </row>
    <row r="142" spans="4:6" x14ac:dyDescent="0.3">
      <c r="D142" s="2"/>
      <c r="E142" s="5" t="str">
        <f t="shared" si="8"/>
        <v>_상세.jpg</v>
      </c>
      <c r="F142" s="191"/>
    </row>
    <row r="143" spans="4:6" x14ac:dyDescent="0.3">
      <c r="D143" s="2"/>
      <c r="E143" s="5" t="str">
        <f t="shared" si="8"/>
        <v>_상세.jpg</v>
      </c>
      <c r="F143" s="191"/>
    </row>
    <row r="144" spans="4:6" x14ac:dyDescent="0.3">
      <c r="D144" s="2"/>
      <c r="E144" s="5" t="str">
        <f t="shared" si="8"/>
        <v>_상세.jpg</v>
      </c>
      <c r="F144" s="191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B1" zoomScale="85" zoomScaleNormal="85" workbookViewId="0">
      <selection activeCell="H24" sqref="H24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6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8" customFormat="1" ht="33.75" thickBot="1" x14ac:dyDescent="0.35">
      <c r="A1" s="44" t="s">
        <v>599</v>
      </c>
      <c r="B1" s="180" t="s">
        <v>973</v>
      </c>
      <c r="C1" s="45" t="s">
        <v>633</v>
      </c>
      <c r="D1" s="126" t="s">
        <v>813</v>
      </c>
      <c r="E1" s="46" t="s">
        <v>94</v>
      </c>
      <c r="F1" s="46" t="s">
        <v>95</v>
      </c>
      <c r="G1" s="47" t="s">
        <v>539</v>
      </c>
      <c r="H1" s="45" t="s">
        <v>519</v>
      </c>
      <c r="I1" s="48" t="s">
        <v>521</v>
      </c>
      <c r="J1" s="57" t="s">
        <v>632</v>
      </c>
      <c r="K1" s="45" t="s">
        <v>520</v>
      </c>
      <c r="L1" s="46"/>
      <c r="M1" s="46"/>
      <c r="N1" s="49" t="s">
        <v>574</v>
      </c>
      <c r="O1" s="48" t="s">
        <v>522</v>
      </c>
      <c r="P1" s="48" t="s">
        <v>518</v>
      </c>
      <c r="Q1" s="45" t="s">
        <v>529</v>
      </c>
      <c r="R1" s="45" t="s">
        <v>530</v>
      </c>
      <c r="S1" s="340" t="s">
        <v>1169</v>
      </c>
    </row>
    <row r="2" spans="1:19" x14ac:dyDescent="0.3">
      <c r="A2" s="114">
        <v>4</v>
      </c>
      <c r="B2" s="158">
        <v>1</v>
      </c>
      <c r="C2" s="337" t="s">
        <v>1149</v>
      </c>
      <c r="D2" s="53" t="str">
        <f t="shared" ref="D2:D36" si="0">CONCATENATE(C2,".jpg")</f>
        <v>906.jpg</v>
      </c>
      <c r="E2" s="133" t="s">
        <v>314</v>
      </c>
      <c r="F2" s="134" t="s">
        <v>809</v>
      </c>
      <c r="G2" s="135">
        <v>1</v>
      </c>
      <c r="H2" s="136">
        <v>10</v>
      </c>
      <c r="I2" s="137">
        <v>2100</v>
      </c>
      <c r="J2" s="66" t="s">
        <v>817</v>
      </c>
      <c r="K2" s="137">
        <v>2500</v>
      </c>
      <c r="L2" s="27"/>
      <c r="M2" s="27"/>
      <c r="N2" s="27" t="s">
        <v>600</v>
      </c>
      <c r="O2" s="27">
        <v>50002008</v>
      </c>
      <c r="P2" s="26" t="str">
        <f t="shared" ref="P2:P36" si="1">CONCATENATE(E2,"[",C2,"/",G2,"]")</f>
        <v>포스트 고소한 아몬드 후레이크300g[906/1]</v>
      </c>
      <c r="Q2" s="27" t="s">
        <v>602</v>
      </c>
      <c r="R2" s="27" t="s">
        <v>602</v>
      </c>
      <c r="S2" s="344" t="s">
        <v>1170</v>
      </c>
    </row>
    <row r="3" spans="1:19" x14ac:dyDescent="0.3">
      <c r="A3" s="138">
        <v>8</v>
      </c>
      <c r="B3" s="159">
        <v>2</v>
      </c>
      <c r="C3" s="338" t="s">
        <v>1150</v>
      </c>
      <c r="D3" s="151" t="str">
        <f t="shared" si="0"/>
        <v>908.jpg</v>
      </c>
      <c r="E3" s="130" t="s">
        <v>306</v>
      </c>
      <c r="F3" s="139" t="s">
        <v>809</v>
      </c>
      <c r="G3" s="140">
        <v>1</v>
      </c>
      <c r="H3" s="141">
        <v>10</v>
      </c>
      <c r="I3" s="140">
        <v>2500</v>
      </c>
      <c r="J3" s="143" t="s">
        <v>817</v>
      </c>
      <c r="K3" s="140">
        <v>2500</v>
      </c>
      <c r="L3" s="122"/>
      <c r="M3" s="122"/>
      <c r="N3" s="122" t="s">
        <v>600</v>
      </c>
      <c r="O3" s="122">
        <v>50002008</v>
      </c>
      <c r="P3" s="112" t="str">
        <f t="shared" si="1"/>
        <v>포스트 코코볼 300g[908/1]</v>
      </c>
      <c r="Q3" s="122" t="s">
        <v>602</v>
      </c>
      <c r="R3" s="122" t="s">
        <v>602</v>
      </c>
      <c r="S3" s="325" t="s">
        <v>1170</v>
      </c>
    </row>
    <row r="4" spans="1:19" x14ac:dyDescent="0.3">
      <c r="A4" s="138">
        <v>1</v>
      </c>
      <c r="B4" s="159">
        <v>3</v>
      </c>
      <c r="C4" s="338" t="s">
        <v>1151</v>
      </c>
      <c r="D4" s="151" t="str">
        <f t="shared" si="0"/>
        <v>912.jpg</v>
      </c>
      <c r="E4" s="130" t="s">
        <v>819</v>
      </c>
      <c r="F4" s="139" t="s">
        <v>809</v>
      </c>
      <c r="G4" s="140">
        <v>1</v>
      </c>
      <c r="H4" s="141">
        <v>10</v>
      </c>
      <c r="I4" s="142">
        <v>1800</v>
      </c>
      <c r="J4" s="143" t="s">
        <v>817</v>
      </c>
      <c r="K4" s="142">
        <v>2500</v>
      </c>
      <c r="L4" s="122"/>
      <c r="M4" s="122"/>
      <c r="N4" s="122" t="s">
        <v>600</v>
      </c>
      <c r="O4" s="122">
        <v>50002008</v>
      </c>
      <c r="P4" s="112" t="str">
        <f t="shared" si="1"/>
        <v>포스트 콘푸라이트 300g[912/1]</v>
      </c>
      <c r="Q4" s="122" t="s">
        <v>602</v>
      </c>
      <c r="R4" s="122" t="s">
        <v>602</v>
      </c>
      <c r="S4" s="325" t="s">
        <v>1170</v>
      </c>
    </row>
    <row r="5" spans="1:19" x14ac:dyDescent="0.3">
      <c r="A5" s="138">
        <v>12</v>
      </c>
      <c r="B5" s="159">
        <v>4</v>
      </c>
      <c r="C5" s="338" t="s">
        <v>1152</v>
      </c>
      <c r="D5" s="151" t="str">
        <f t="shared" si="0"/>
        <v>951.jpg</v>
      </c>
      <c r="E5" s="130" t="s">
        <v>309</v>
      </c>
      <c r="F5" s="139" t="s">
        <v>809</v>
      </c>
      <c r="G5" s="140">
        <v>1</v>
      </c>
      <c r="H5" s="141">
        <v>10</v>
      </c>
      <c r="I5" s="140">
        <v>5200</v>
      </c>
      <c r="J5" s="143" t="s">
        <v>817</v>
      </c>
      <c r="K5" s="140">
        <v>2500</v>
      </c>
      <c r="L5" s="122"/>
      <c r="M5" s="122"/>
      <c r="N5" s="122" t="s">
        <v>600</v>
      </c>
      <c r="O5" s="122">
        <v>50002008</v>
      </c>
      <c r="P5" s="112" t="str">
        <f t="shared" si="1"/>
        <v>포스트 건강한칠곡 450g[951/1]</v>
      </c>
      <c r="Q5" s="122" t="s">
        <v>602</v>
      </c>
      <c r="R5" s="122" t="s">
        <v>602</v>
      </c>
      <c r="S5" s="325" t="s">
        <v>1170</v>
      </c>
    </row>
    <row r="6" spans="1:19" x14ac:dyDescent="0.3">
      <c r="A6" s="138">
        <v>7</v>
      </c>
      <c r="B6" s="159">
        <v>5</v>
      </c>
      <c r="C6" s="338" t="s">
        <v>1153</v>
      </c>
      <c r="D6" s="151" t="str">
        <f t="shared" si="0"/>
        <v>953.jpg</v>
      </c>
      <c r="E6" s="130" t="s">
        <v>821</v>
      </c>
      <c r="F6" s="139" t="s">
        <v>809</v>
      </c>
      <c r="G6" s="140">
        <v>1</v>
      </c>
      <c r="H6" s="141">
        <v>10</v>
      </c>
      <c r="I6" s="142">
        <v>5700</v>
      </c>
      <c r="J6" s="143" t="s">
        <v>817</v>
      </c>
      <c r="K6" s="142">
        <v>2500</v>
      </c>
      <c r="L6" s="122"/>
      <c r="M6" s="122"/>
      <c r="N6" s="122" t="s">
        <v>600</v>
      </c>
      <c r="O6" s="122">
        <v>50002008</v>
      </c>
      <c r="P6" s="112" t="str">
        <f t="shared" si="1"/>
        <v>포스트 맛있는 단호박 450g[953/1]</v>
      </c>
      <c r="Q6" s="122" t="s">
        <v>602</v>
      </c>
      <c r="R6" s="122" t="s">
        <v>602</v>
      </c>
      <c r="S6" s="325" t="s">
        <v>1170</v>
      </c>
    </row>
    <row r="7" spans="1:19" x14ac:dyDescent="0.3">
      <c r="A7" s="138">
        <v>14</v>
      </c>
      <c r="B7" s="159">
        <v>6</v>
      </c>
      <c r="C7" s="338" t="s">
        <v>1154</v>
      </c>
      <c r="D7" s="151" t="str">
        <f t="shared" si="0"/>
        <v>954.jpg</v>
      </c>
      <c r="E7" s="130" t="s">
        <v>310</v>
      </c>
      <c r="F7" s="139" t="s">
        <v>809</v>
      </c>
      <c r="G7" s="140">
        <v>1</v>
      </c>
      <c r="H7" s="141">
        <v>10</v>
      </c>
      <c r="I7" s="140">
        <v>7200</v>
      </c>
      <c r="J7" s="143" t="s">
        <v>817</v>
      </c>
      <c r="K7" s="140">
        <v>2500</v>
      </c>
      <c r="L7" s="122"/>
      <c r="M7" s="122"/>
      <c r="N7" s="122" t="s">
        <v>600</v>
      </c>
      <c r="O7" s="122">
        <v>50002008</v>
      </c>
      <c r="P7" s="112" t="str">
        <f t="shared" si="1"/>
        <v>포스트 그래놀라 블루베리 500g[954/1]</v>
      </c>
      <c r="Q7" s="122" t="s">
        <v>602</v>
      </c>
      <c r="R7" s="122" t="s">
        <v>602</v>
      </c>
      <c r="S7" s="325" t="s">
        <v>1171</v>
      </c>
    </row>
    <row r="8" spans="1:19" x14ac:dyDescent="0.3">
      <c r="A8" s="138">
        <v>15</v>
      </c>
      <c r="B8" s="159">
        <v>7</v>
      </c>
      <c r="C8" s="338" t="s">
        <v>1155</v>
      </c>
      <c r="D8" s="151" t="str">
        <f t="shared" si="0"/>
        <v>955.jpg</v>
      </c>
      <c r="E8" s="130" t="s">
        <v>311</v>
      </c>
      <c r="F8" s="139" t="s">
        <v>809</v>
      </c>
      <c r="G8" s="140">
        <v>1</v>
      </c>
      <c r="H8" s="141">
        <v>10</v>
      </c>
      <c r="I8" s="140">
        <v>6700</v>
      </c>
      <c r="J8" s="143" t="s">
        <v>817</v>
      </c>
      <c r="K8" s="140">
        <v>2500</v>
      </c>
      <c r="L8" s="122"/>
      <c r="M8" s="122"/>
      <c r="N8" s="122" t="s">
        <v>600</v>
      </c>
      <c r="O8" s="122">
        <v>50002008</v>
      </c>
      <c r="P8" s="112" t="str">
        <f t="shared" si="1"/>
        <v>포스트 그래놀라 크랜베리 570g[955/1]</v>
      </c>
      <c r="Q8" s="122" t="s">
        <v>602</v>
      </c>
      <c r="R8" s="122" t="s">
        <v>602</v>
      </c>
      <c r="S8" s="325" t="s">
        <v>1170</v>
      </c>
    </row>
    <row r="9" spans="1:19" x14ac:dyDescent="0.3">
      <c r="A9" s="138">
        <v>5</v>
      </c>
      <c r="B9" s="159">
        <v>8</v>
      </c>
      <c r="C9" s="338" t="s">
        <v>1156</v>
      </c>
      <c r="D9" s="151" t="str">
        <f t="shared" si="0"/>
        <v>957.jpg</v>
      </c>
      <c r="E9" s="130" t="s">
        <v>818</v>
      </c>
      <c r="F9" s="139" t="s">
        <v>811</v>
      </c>
      <c r="G9" s="140">
        <v>1</v>
      </c>
      <c r="H9" s="141">
        <v>14</v>
      </c>
      <c r="I9" s="142">
        <v>4800</v>
      </c>
      <c r="J9" s="143" t="s">
        <v>817</v>
      </c>
      <c r="K9" s="142">
        <v>2500</v>
      </c>
      <c r="L9" s="122"/>
      <c r="M9" s="122"/>
      <c r="N9" s="122" t="s">
        <v>600</v>
      </c>
      <c r="O9" s="122">
        <v>50002008</v>
      </c>
      <c r="P9" s="112" t="str">
        <f t="shared" si="1"/>
        <v>포스트 초코후레이크 600g[957/1]</v>
      </c>
      <c r="Q9" s="122" t="s">
        <v>602</v>
      </c>
      <c r="R9" s="122" t="s">
        <v>602</v>
      </c>
      <c r="S9" s="325" t="s">
        <v>1170</v>
      </c>
    </row>
    <row r="10" spans="1:19" x14ac:dyDescent="0.3">
      <c r="A10" s="138">
        <v>16</v>
      </c>
      <c r="B10" s="159">
        <v>9</v>
      </c>
      <c r="C10" s="338" t="s">
        <v>1157</v>
      </c>
      <c r="D10" s="151" t="str">
        <f t="shared" si="0"/>
        <v>959.jpg</v>
      </c>
      <c r="E10" s="130" t="s">
        <v>824</v>
      </c>
      <c r="F10" s="139" t="s">
        <v>809</v>
      </c>
      <c r="G10" s="140">
        <v>1</v>
      </c>
      <c r="H10" s="141">
        <v>10</v>
      </c>
      <c r="I10" s="140">
        <v>5900</v>
      </c>
      <c r="J10" s="143" t="s">
        <v>817</v>
      </c>
      <c r="K10" s="140">
        <v>2500</v>
      </c>
      <c r="L10" s="122"/>
      <c r="M10" s="122"/>
      <c r="N10" s="122" t="s">
        <v>600</v>
      </c>
      <c r="O10" s="122">
        <v>50002008</v>
      </c>
      <c r="P10" s="112" t="str">
        <f t="shared" si="1"/>
        <v>포스트 코코볼 우주탐험대 500g[959/1]</v>
      </c>
      <c r="Q10" s="122" t="s">
        <v>602</v>
      </c>
      <c r="R10" s="122" t="s">
        <v>602</v>
      </c>
      <c r="S10" s="325" t="s">
        <v>1170</v>
      </c>
    </row>
    <row r="11" spans="1:19" x14ac:dyDescent="0.3">
      <c r="A11" s="138">
        <v>17</v>
      </c>
      <c r="B11" s="159">
        <v>10</v>
      </c>
      <c r="C11" s="338" t="s">
        <v>1158</v>
      </c>
      <c r="D11" s="151" t="str">
        <f t="shared" si="0"/>
        <v>961.jpg</v>
      </c>
      <c r="E11" s="130" t="s">
        <v>312</v>
      </c>
      <c r="F11" s="139" t="s">
        <v>809</v>
      </c>
      <c r="G11" s="140">
        <v>1</v>
      </c>
      <c r="H11" s="141">
        <v>12</v>
      </c>
      <c r="I11" s="140">
        <v>6000</v>
      </c>
      <c r="J11" s="143" t="s">
        <v>817</v>
      </c>
      <c r="K11" s="140">
        <v>2500</v>
      </c>
      <c r="L11" s="122"/>
      <c r="M11" s="122"/>
      <c r="N11" s="122" t="s">
        <v>600</v>
      </c>
      <c r="O11" s="122">
        <v>50002008</v>
      </c>
      <c r="P11" s="112" t="str">
        <f t="shared" si="1"/>
        <v>포스트 코코볼 정글탐험대 550g[961/1]</v>
      </c>
      <c r="Q11" s="122" t="s">
        <v>602</v>
      </c>
      <c r="R11" s="122" t="s">
        <v>602</v>
      </c>
      <c r="S11" s="325" t="s">
        <v>1170</v>
      </c>
    </row>
    <row r="12" spans="1:19" x14ac:dyDescent="0.3">
      <c r="A12" s="138">
        <v>9</v>
      </c>
      <c r="B12" s="159">
        <v>11</v>
      </c>
      <c r="C12" s="338" t="s">
        <v>1159</v>
      </c>
      <c r="D12" s="151" t="str">
        <f t="shared" si="0"/>
        <v>962.jpg</v>
      </c>
      <c r="E12" s="130" t="s">
        <v>307</v>
      </c>
      <c r="F12" s="139" t="s">
        <v>680</v>
      </c>
      <c r="G12" s="140">
        <v>1</v>
      </c>
      <c r="H12" s="141">
        <v>12</v>
      </c>
      <c r="I12" s="140">
        <v>3700</v>
      </c>
      <c r="J12" s="143" t="s">
        <v>817</v>
      </c>
      <c r="K12" s="140">
        <v>2500</v>
      </c>
      <c r="L12" s="122"/>
      <c r="M12" s="122"/>
      <c r="N12" s="122" t="s">
        <v>600</v>
      </c>
      <c r="O12" s="122">
        <v>50002008</v>
      </c>
      <c r="P12" s="112" t="str">
        <f t="shared" si="1"/>
        <v>포스트 콘푸라이트 600g[962/1]</v>
      </c>
      <c r="Q12" s="122" t="s">
        <v>602</v>
      </c>
      <c r="R12" s="122" t="s">
        <v>602</v>
      </c>
      <c r="S12" s="325" t="s">
        <v>1170</v>
      </c>
    </row>
    <row r="13" spans="1:19" x14ac:dyDescent="0.3">
      <c r="A13" s="138">
        <v>11</v>
      </c>
      <c r="B13" s="159">
        <v>12</v>
      </c>
      <c r="C13" s="338" t="s">
        <v>1160</v>
      </c>
      <c r="D13" s="151" t="str">
        <f t="shared" si="0"/>
        <v>963.jpg</v>
      </c>
      <c r="E13" s="130" t="s">
        <v>308</v>
      </c>
      <c r="F13" s="139" t="s">
        <v>680</v>
      </c>
      <c r="G13" s="140">
        <v>1</v>
      </c>
      <c r="H13" s="141">
        <v>12</v>
      </c>
      <c r="I13" s="140">
        <v>5000</v>
      </c>
      <c r="J13" s="143" t="s">
        <v>817</v>
      </c>
      <c r="K13" s="140">
        <v>2500</v>
      </c>
      <c r="L13" s="122"/>
      <c r="M13" s="122"/>
      <c r="N13" s="122" t="s">
        <v>600</v>
      </c>
      <c r="O13" s="122">
        <v>50002008</v>
      </c>
      <c r="P13" s="112" t="str">
        <f t="shared" si="1"/>
        <v>포스트 콘푸라이트 1/3라이트 슈거 530g[963/1]</v>
      </c>
      <c r="Q13" s="122" t="s">
        <v>602</v>
      </c>
      <c r="R13" s="122" t="s">
        <v>602</v>
      </c>
      <c r="S13" s="325" t="s">
        <v>1170</v>
      </c>
    </row>
    <row r="14" spans="1:19" x14ac:dyDescent="0.3">
      <c r="A14" s="138">
        <v>19</v>
      </c>
      <c r="B14" s="159">
        <v>13</v>
      </c>
      <c r="C14" s="338" t="s">
        <v>1161</v>
      </c>
      <c r="D14" s="151" t="str">
        <f t="shared" si="0"/>
        <v>964.jpg</v>
      </c>
      <c r="E14" s="130" t="s">
        <v>313</v>
      </c>
      <c r="F14" s="139" t="s">
        <v>680</v>
      </c>
      <c r="G14" s="140">
        <v>1</v>
      </c>
      <c r="H14" s="141">
        <v>12</v>
      </c>
      <c r="I14" s="140">
        <v>3900</v>
      </c>
      <c r="J14" s="143" t="s">
        <v>817</v>
      </c>
      <c r="K14" s="140">
        <v>2500</v>
      </c>
      <c r="L14" s="122"/>
      <c r="M14" s="122"/>
      <c r="N14" s="122" t="s">
        <v>600</v>
      </c>
      <c r="O14" s="122">
        <v>50002008</v>
      </c>
      <c r="P14" s="112" t="str">
        <f t="shared" si="1"/>
        <v>포스트 콘후레이크 500g[964/1]</v>
      </c>
      <c r="Q14" s="122" t="s">
        <v>602</v>
      </c>
      <c r="R14" s="122" t="s">
        <v>602</v>
      </c>
      <c r="S14" s="325" t="s">
        <v>1170</v>
      </c>
    </row>
    <row r="15" spans="1:19" x14ac:dyDescent="0.3">
      <c r="A15" s="138">
        <v>10</v>
      </c>
      <c r="B15" s="159">
        <v>14</v>
      </c>
      <c r="C15" s="338" t="s">
        <v>1162</v>
      </c>
      <c r="D15" s="151" t="str">
        <f t="shared" si="0"/>
        <v>968.jpg</v>
      </c>
      <c r="E15" s="130" t="s">
        <v>822</v>
      </c>
      <c r="F15" s="139" t="s">
        <v>680</v>
      </c>
      <c r="G15" s="140">
        <v>1</v>
      </c>
      <c r="H15" s="141">
        <v>12</v>
      </c>
      <c r="I15" s="140">
        <v>6800</v>
      </c>
      <c r="J15" s="143" t="s">
        <v>817</v>
      </c>
      <c r="K15" s="140">
        <v>2500</v>
      </c>
      <c r="L15" s="122"/>
      <c r="M15" s="122"/>
      <c r="N15" s="122" t="s">
        <v>600</v>
      </c>
      <c r="O15" s="122">
        <v>50002008</v>
      </c>
      <c r="P15" s="112" t="str">
        <f t="shared" si="1"/>
        <v>포스트 허니오즈 480g[968/1]</v>
      </c>
      <c r="Q15" s="122" t="s">
        <v>602</v>
      </c>
      <c r="R15" s="122" t="s">
        <v>602</v>
      </c>
      <c r="S15" s="325" t="s">
        <v>1170</v>
      </c>
    </row>
    <row r="16" spans="1:19" x14ac:dyDescent="0.3">
      <c r="A16" s="138">
        <v>13</v>
      </c>
      <c r="B16" s="159">
        <v>15</v>
      </c>
      <c r="C16" s="338" t="s">
        <v>1163</v>
      </c>
      <c r="D16" s="151" t="str">
        <f t="shared" si="0"/>
        <v>969.jpg</v>
      </c>
      <c r="E16" s="130" t="s">
        <v>823</v>
      </c>
      <c r="F16" s="139" t="s">
        <v>809</v>
      </c>
      <c r="G16" s="140">
        <v>1</v>
      </c>
      <c r="H16" s="141">
        <v>10</v>
      </c>
      <c r="I16" s="140">
        <v>6100</v>
      </c>
      <c r="J16" s="143" t="s">
        <v>817</v>
      </c>
      <c r="K16" s="140">
        <v>2500</v>
      </c>
      <c r="L16" s="122"/>
      <c r="M16" s="122"/>
      <c r="N16" s="122" t="s">
        <v>600</v>
      </c>
      <c r="O16" s="122">
        <v>50002008</v>
      </c>
      <c r="P16" s="112" t="str">
        <f t="shared" si="1"/>
        <v>포스트 그래놀라 카카오호두 510g[969/1]</v>
      </c>
      <c r="Q16" s="122" t="s">
        <v>602</v>
      </c>
      <c r="R16" s="122" t="s">
        <v>602</v>
      </c>
      <c r="S16" s="325" t="s">
        <v>1170</v>
      </c>
    </row>
    <row r="17" spans="1:19" x14ac:dyDescent="0.3">
      <c r="A17" s="138">
        <v>20</v>
      </c>
      <c r="B17" s="159">
        <v>16</v>
      </c>
      <c r="C17" s="338" t="s">
        <v>1164</v>
      </c>
      <c r="D17" s="151" t="str">
        <f t="shared" si="0"/>
        <v>970.jpg</v>
      </c>
      <c r="E17" s="130" t="s">
        <v>828</v>
      </c>
      <c r="F17" s="139" t="s">
        <v>810</v>
      </c>
      <c r="G17" s="140">
        <v>1</v>
      </c>
      <c r="H17" s="141">
        <v>6</v>
      </c>
      <c r="I17" s="142">
        <v>6300</v>
      </c>
      <c r="J17" s="143" t="s">
        <v>817</v>
      </c>
      <c r="K17" s="142">
        <v>2500</v>
      </c>
      <c r="L17" s="122"/>
      <c r="M17" s="122"/>
      <c r="N17" s="122" t="s">
        <v>600</v>
      </c>
      <c r="O17" s="122">
        <v>50002008</v>
      </c>
      <c r="P17" s="112" t="str">
        <f t="shared" si="1"/>
        <v>포스트 콘푸라이트 1100g[970/1]</v>
      </c>
      <c r="Q17" s="122" t="s">
        <v>602</v>
      </c>
      <c r="R17" s="122" t="s">
        <v>602</v>
      </c>
      <c r="S17" s="325" t="s">
        <v>1170</v>
      </c>
    </row>
    <row r="18" spans="1:19" x14ac:dyDescent="0.3">
      <c r="A18" s="138">
        <v>3</v>
      </c>
      <c r="B18" s="159">
        <v>17</v>
      </c>
      <c r="C18" s="338" t="s">
        <v>1165</v>
      </c>
      <c r="D18" s="151" t="str">
        <f t="shared" si="0"/>
        <v>971.jpg</v>
      </c>
      <c r="E18" s="130" t="s">
        <v>827</v>
      </c>
      <c r="F18" s="139" t="s">
        <v>810</v>
      </c>
      <c r="G18" s="140">
        <v>1</v>
      </c>
      <c r="H18" s="141">
        <v>6</v>
      </c>
      <c r="I18" s="142">
        <v>8500</v>
      </c>
      <c r="J18" s="143" t="s">
        <v>817</v>
      </c>
      <c r="K18" s="142">
        <v>2500</v>
      </c>
      <c r="L18" s="122"/>
      <c r="M18" s="122"/>
      <c r="N18" s="122" t="s">
        <v>600</v>
      </c>
      <c r="O18" s="122">
        <v>50002008</v>
      </c>
      <c r="P18" s="112" t="str">
        <f t="shared" si="1"/>
        <v>포스트 코코볼1000g[971/1]</v>
      </c>
      <c r="Q18" s="122" t="s">
        <v>602</v>
      </c>
      <c r="R18" s="122" t="s">
        <v>602</v>
      </c>
      <c r="S18" s="325" t="s">
        <v>1170</v>
      </c>
    </row>
    <row r="19" spans="1:19" x14ac:dyDescent="0.3">
      <c r="A19" s="138">
        <v>2</v>
      </c>
      <c r="B19" s="159">
        <v>18</v>
      </c>
      <c r="C19" s="338" t="s">
        <v>1166</v>
      </c>
      <c r="D19" s="151" t="str">
        <f t="shared" si="0"/>
        <v>972.jpg</v>
      </c>
      <c r="E19" s="130" t="s">
        <v>826</v>
      </c>
      <c r="F19" s="139" t="s">
        <v>810</v>
      </c>
      <c r="G19" s="140">
        <v>1</v>
      </c>
      <c r="H19" s="141">
        <v>6</v>
      </c>
      <c r="I19" s="142">
        <v>7700</v>
      </c>
      <c r="J19" s="143" t="s">
        <v>817</v>
      </c>
      <c r="K19" s="142">
        <v>2500</v>
      </c>
      <c r="L19" s="122"/>
      <c r="M19" s="122"/>
      <c r="N19" s="122" t="s">
        <v>600</v>
      </c>
      <c r="O19" s="122">
        <v>50002008</v>
      </c>
      <c r="P19" s="112" t="str">
        <f t="shared" si="1"/>
        <v>포스트 고소한 아몬드 후레이크1000g[972/1]</v>
      </c>
      <c r="Q19" s="122" t="s">
        <v>602</v>
      </c>
      <c r="R19" s="122" t="s">
        <v>602</v>
      </c>
      <c r="S19" s="325" t="s">
        <v>1170</v>
      </c>
    </row>
    <row r="20" spans="1:19" x14ac:dyDescent="0.3">
      <c r="A20" s="138">
        <v>18</v>
      </c>
      <c r="B20" s="159">
        <v>19</v>
      </c>
      <c r="C20" s="338" t="s">
        <v>1167</v>
      </c>
      <c r="D20" s="151" t="str">
        <f t="shared" si="0"/>
        <v>974.jpg</v>
      </c>
      <c r="E20" s="130" t="s">
        <v>825</v>
      </c>
      <c r="F20" s="139" t="s">
        <v>809</v>
      </c>
      <c r="G20" s="140">
        <v>1</v>
      </c>
      <c r="H20" s="141">
        <v>10</v>
      </c>
      <c r="I20" s="140">
        <v>5500</v>
      </c>
      <c r="J20" s="143" t="s">
        <v>817</v>
      </c>
      <c r="K20" s="140">
        <v>2500</v>
      </c>
      <c r="L20" s="122"/>
      <c r="M20" s="122"/>
      <c r="N20" s="122" t="s">
        <v>600</v>
      </c>
      <c r="O20" s="122">
        <v>50002008</v>
      </c>
      <c r="P20" s="112" t="str">
        <f t="shared" si="1"/>
        <v>포스트 고소한현미 450g[974/1]</v>
      </c>
      <c r="Q20" s="122" t="s">
        <v>602</v>
      </c>
      <c r="R20" s="122" t="s">
        <v>602</v>
      </c>
      <c r="S20" s="325" t="s">
        <v>1170</v>
      </c>
    </row>
    <row r="21" spans="1:19" ht="17.25" thickBot="1" x14ac:dyDescent="0.35">
      <c r="A21" s="107">
        <v>6</v>
      </c>
      <c r="B21" s="160">
        <v>20</v>
      </c>
      <c r="C21" s="339" t="s">
        <v>1168</v>
      </c>
      <c r="D21" s="155" t="str">
        <f t="shared" si="0"/>
        <v>977.jpg</v>
      </c>
      <c r="E21" s="144" t="s">
        <v>820</v>
      </c>
      <c r="F21" s="145" t="s">
        <v>809</v>
      </c>
      <c r="G21" s="146">
        <v>1</v>
      </c>
      <c r="H21" s="147">
        <v>10</v>
      </c>
      <c r="I21" s="148">
        <v>6900</v>
      </c>
      <c r="J21" s="149" t="s">
        <v>817</v>
      </c>
      <c r="K21" s="148">
        <v>2500</v>
      </c>
      <c r="L21" s="110"/>
      <c r="M21" s="110"/>
      <c r="N21" s="110" t="s">
        <v>600</v>
      </c>
      <c r="O21" s="110">
        <v>50002008</v>
      </c>
      <c r="P21" s="108" t="str">
        <f t="shared" si="1"/>
        <v>포스트 골든 그래놀라 후루츠 360g[977/1]</v>
      </c>
      <c r="Q21" s="110" t="s">
        <v>602</v>
      </c>
      <c r="R21" s="110" t="s">
        <v>602</v>
      </c>
      <c r="S21" s="325" t="s">
        <v>1170</v>
      </c>
    </row>
    <row r="22" spans="1:19" x14ac:dyDescent="0.3">
      <c r="A22" s="114">
        <v>28</v>
      </c>
      <c r="B22" s="158">
        <v>21</v>
      </c>
      <c r="C22" s="63">
        <v>2510</v>
      </c>
      <c r="D22" s="53" t="str">
        <f t="shared" si="0"/>
        <v>2510.jpg</v>
      </c>
      <c r="E22" s="64" t="s">
        <v>830</v>
      </c>
      <c r="F22" s="134" t="s">
        <v>680</v>
      </c>
      <c r="G22" s="135">
        <v>1</v>
      </c>
      <c r="H22" s="136">
        <v>12</v>
      </c>
      <c r="I22" s="249">
        <v>7900</v>
      </c>
      <c r="J22" s="66" t="s">
        <v>817</v>
      </c>
      <c r="K22" s="135">
        <v>2500</v>
      </c>
      <c r="L22" s="27"/>
      <c r="M22" s="27"/>
      <c r="N22" s="27" t="s">
        <v>600</v>
      </c>
      <c r="O22" s="27">
        <v>50002008</v>
      </c>
      <c r="P22" s="26" t="str">
        <f t="shared" si="1"/>
        <v>아몬드푸레이크(클럽팩)630g[2510/1]</v>
      </c>
      <c r="Q22" s="27" t="s">
        <v>572</v>
      </c>
      <c r="R22" s="27" t="s">
        <v>572</v>
      </c>
      <c r="S22" s="250"/>
    </row>
    <row r="23" spans="1:19" x14ac:dyDescent="0.3">
      <c r="A23" s="138">
        <v>29</v>
      </c>
      <c r="B23" s="159">
        <v>22</v>
      </c>
      <c r="C23" s="219">
        <v>2511</v>
      </c>
      <c r="D23" s="151" t="str">
        <f t="shared" si="0"/>
        <v>2511.jpg</v>
      </c>
      <c r="E23" s="117" t="s">
        <v>832</v>
      </c>
      <c r="F23" s="139" t="s">
        <v>680</v>
      </c>
      <c r="G23" s="140">
        <v>1</v>
      </c>
      <c r="H23" s="141">
        <v>12</v>
      </c>
      <c r="I23" s="251">
        <v>6800</v>
      </c>
      <c r="J23" s="143" t="s">
        <v>817</v>
      </c>
      <c r="K23" s="140">
        <v>2500</v>
      </c>
      <c r="L23" s="122"/>
      <c r="M23" s="122"/>
      <c r="N23" s="122" t="s">
        <v>600</v>
      </c>
      <c r="O23" s="122">
        <v>50002008</v>
      </c>
      <c r="P23" s="112" t="str">
        <f t="shared" si="1"/>
        <v>오곡으로만든첵스초코(클럽팩)570g[2511/1]</v>
      </c>
      <c r="Q23" s="122" t="s">
        <v>572</v>
      </c>
      <c r="R23" s="122" t="s">
        <v>572</v>
      </c>
      <c r="S23" s="252"/>
    </row>
    <row r="24" spans="1:19" x14ac:dyDescent="0.3">
      <c r="A24" s="138">
        <v>35</v>
      </c>
      <c r="B24" s="159">
        <v>23</v>
      </c>
      <c r="C24" s="219">
        <v>2512</v>
      </c>
      <c r="D24" s="151" t="str">
        <f t="shared" si="0"/>
        <v>2512.jpg</v>
      </c>
      <c r="E24" s="117" t="s">
        <v>831</v>
      </c>
      <c r="F24" s="139" t="s">
        <v>680</v>
      </c>
      <c r="G24" s="140">
        <v>1</v>
      </c>
      <c r="H24" s="141">
        <v>12</v>
      </c>
      <c r="I24" s="251">
        <v>4700</v>
      </c>
      <c r="J24" s="143" t="s">
        <v>817</v>
      </c>
      <c r="K24" s="140">
        <v>2500</v>
      </c>
      <c r="L24" s="122"/>
      <c r="M24" s="122"/>
      <c r="N24" s="122" t="s">
        <v>600</v>
      </c>
      <c r="O24" s="122">
        <v>50002008</v>
      </c>
      <c r="P24" s="112" t="str">
        <f t="shared" si="1"/>
        <v>첵스초코 쿠키앤크림 라지팩340g[2512/1]</v>
      </c>
      <c r="Q24" s="122" t="s">
        <v>572</v>
      </c>
      <c r="R24" s="122" t="s">
        <v>572</v>
      </c>
      <c r="S24" s="252"/>
    </row>
    <row r="25" spans="1:19" x14ac:dyDescent="0.3">
      <c r="A25" s="138">
        <v>21</v>
      </c>
      <c r="B25" s="159">
        <v>24</v>
      </c>
      <c r="C25" s="219" t="s">
        <v>295</v>
      </c>
      <c r="D25" s="151" t="str">
        <f t="shared" si="0"/>
        <v>5120.jpg</v>
      </c>
      <c r="E25" s="130" t="s">
        <v>507</v>
      </c>
      <c r="F25" s="139" t="s">
        <v>680</v>
      </c>
      <c r="G25" s="140">
        <v>1</v>
      </c>
      <c r="H25" s="141">
        <v>12</v>
      </c>
      <c r="I25" s="140">
        <v>4500</v>
      </c>
      <c r="J25" s="143" t="s">
        <v>817</v>
      </c>
      <c r="K25" s="140">
        <v>2500</v>
      </c>
      <c r="L25" s="122"/>
      <c r="M25" s="122"/>
      <c r="N25" s="122" t="s">
        <v>600</v>
      </c>
      <c r="O25" s="122">
        <v>50002008</v>
      </c>
      <c r="P25" s="112" t="str">
        <f t="shared" si="1"/>
        <v>켈로그 후르트링 320g[5120/1]</v>
      </c>
      <c r="Q25" s="122" t="s">
        <v>572</v>
      </c>
      <c r="R25" s="122" t="s">
        <v>572</v>
      </c>
      <c r="S25" s="105"/>
    </row>
    <row r="26" spans="1:19" x14ac:dyDescent="0.3">
      <c r="A26" s="138">
        <v>34</v>
      </c>
      <c r="B26" s="159">
        <v>25</v>
      </c>
      <c r="C26" s="219">
        <v>5123</v>
      </c>
      <c r="D26" s="151" t="str">
        <f t="shared" si="0"/>
        <v>5123.jpg</v>
      </c>
      <c r="E26" s="117" t="s">
        <v>833</v>
      </c>
      <c r="F26" s="139" t="s">
        <v>680</v>
      </c>
      <c r="G26" s="140">
        <v>1</v>
      </c>
      <c r="H26" s="141">
        <v>12</v>
      </c>
      <c r="I26" s="251">
        <v>6900</v>
      </c>
      <c r="J26" s="143" t="s">
        <v>817</v>
      </c>
      <c r="K26" s="140">
        <v>2500</v>
      </c>
      <c r="L26" s="122"/>
      <c r="M26" s="122"/>
      <c r="N26" s="122" t="s">
        <v>600</v>
      </c>
      <c r="O26" s="122">
        <v>50002008</v>
      </c>
      <c r="P26" s="112" t="str">
        <f t="shared" si="1"/>
        <v>스페셜K(클럽팩)480g[5123/1]</v>
      </c>
      <c r="Q26" s="122" t="s">
        <v>572</v>
      </c>
      <c r="R26" s="122" t="s">
        <v>572</v>
      </c>
      <c r="S26" s="252"/>
    </row>
    <row r="27" spans="1:19" x14ac:dyDescent="0.3">
      <c r="A27" s="138">
        <v>24</v>
      </c>
      <c r="B27" s="159">
        <v>26</v>
      </c>
      <c r="C27" s="219" t="s">
        <v>298</v>
      </c>
      <c r="D27" s="151" t="str">
        <f t="shared" si="0"/>
        <v>5145.jpg</v>
      </c>
      <c r="E27" s="130" t="s">
        <v>299</v>
      </c>
      <c r="F27" s="139" t="s">
        <v>680</v>
      </c>
      <c r="G27" s="140">
        <v>1</v>
      </c>
      <c r="H27" s="141">
        <v>12</v>
      </c>
      <c r="I27" s="140">
        <v>6400</v>
      </c>
      <c r="J27" s="143" t="s">
        <v>817</v>
      </c>
      <c r="K27" s="140">
        <v>2500</v>
      </c>
      <c r="L27" s="122"/>
      <c r="M27" s="122"/>
      <c r="N27" s="122" t="s">
        <v>600</v>
      </c>
      <c r="O27" s="122">
        <v>50002008</v>
      </c>
      <c r="P27" s="112" t="str">
        <f t="shared" si="1"/>
        <v>켈로그 콘푸로스트 600g[5145/1]</v>
      </c>
      <c r="Q27" s="122" t="s">
        <v>572</v>
      </c>
      <c r="R27" s="122" t="s">
        <v>572</v>
      </c>
      <c r="S27" s="105"/>
    </row>
    <row r="28" spans="1:19" x14ac:dyDescent="0.3">
      <c r="A28" s="138">
        <v>31</v>
      </c>
      <c r="B28" s="159">
        <v>27</v>
      </c>
      <c r="C28" s="219">
        <v>5153</v>
      </c>
      <c r="D28" s="151" t="str">
        <f t="shared" si="0"/>
        <v>5153.jpg</v>
      </c>
      <c r="E28" s="117" t="s">
        <v>315</v>
      </c>
      <c r="F28" s="139" t="s">
        <v>680</v>
      </c>
      <c r="G28" s="140">
        <v>1</v>
      </c>
      <c r="H28" s="141">
        <v>12</v>
      </c>
      <c r="I28" s="251">
        <v>5300</v>
      </c>
      <c r="J28" s="143" t="s">
        <v>817</v>
      </c>
      <c r="K28" s="140">
        <v>2500</v>
      </c>
      <c r="L28" s="122"/>
      <c r="M28" s="122"/>
      <c r="N28" s="122" t="s">
        <v>600</v>
      </c>
      <c r="O28" s="122">
        <v>50002008</v>
      </c>
      <c r="P28" s="112" t="str">
        <f t="shared" si="1"/>
        <v>코코팝스(대)460g[5153/1]</v>
      </c>
      <c r="Q28" s="122" t="s">
        <v>572</v>
      </c>
      <c r="R28" s="122" t="s">
        <v>572</v>
      </c>
      <c r="S28" s="252"/>
    </row>
    <row r="29" spans="1:19" x14ac:dyDescent="0.3">
      <c r="A29" s="138">
        <v>27</v>
      </c>
      <c r="B29" s="159">
        <v>28</v>
      </c>
      <c r="C29" s="219" t="s">
        <v>304</v>
      </c>
      <c r="D29" s="151" t="str">
        <f t="shared" si="0"/>
        <v>5156.jpg</v>
      </c>
      <c r="E29" s="130" t="s">
        <v>305</v>
      </c>
      <c r="F29" s="139" t="s">
        <v>680</v>
      </c>
      <c r="G29" s="140">
        <v>1</v>
      </c>
      <c r="H29" s="141">
        <v>12</v>
      </c>
      <c r="I29" s="140">
        <v>3500</v>
      </c>
      <c r="J29" s="143" t="s">
        <v>817</v>
      </c>
      <c r="K29" s="140">
        <v>2500</v>
      </c>
      <c r="L29" s="122"/>
      <c r="M29" s="122"/>
      <c r="N29" s="122" t="s">
        <v>600</v>
      </c>
      <c r="O29" s="122">
        <v>50002008</v>
      </c>
      <c r="P29" s="112" t="str">
        <f t="shared" si="1"/>
        <v>켈로그 아몬드 푸레이크 320g[5156/1]</v>
      </c>
      <c r="Q29" s="122" t="s">
        <v>572</v>
      </c>
      <c r="R29" s="122" t="s">
        <v>572</v>
      </c>
      <c r="S29" s="105"/>
    </row>
    <row r="30" spans="1:19" x14ac:dyDescent="0.3">
      <c r="A30" s="138">
        <v>25</v>
      </c>
      <c r="B30" s="159">
        <v>29</v>
      </c>
      <c r="C30" s="219" t="s">
        <v>300</v>
      </c>
      <c r="D30" s="151" t="str">
        <f t="shared" si="0"/>
        <v>5161.jpg</v>
      </c>
      <c r="E30" s="130" t="s">
        <v>301</v>
      </c>
      <c r="F30" s="139" t="s">
        <v>809</v>
      </c>
      <c r="G30" s="140">
        <v>1</v>
      </c>
      <c r="H30" s="141">
        <v>10</v>
      </c>
      <c r="I30" s="140">
        <v>4900</v>
      </c>
      <c r="J30" s="143" t="s">
        <v>817</v>
      </c>
      <c r="K30" s="140">
        <v>2500</v>
      </c>
      <c r="L30" s="122"/>
      <c r="M30" s="122"/>
      <c r="N30" s="122" t="s">
        <v>600</v>
      </c>
      <c r="O30" s="122">
        <v>50002008</v>
      </c>
      <c r="P30" s="112" t="str">
        <f t="shared" si="1"/>
        <v>켈로그 콘푸로스트 라이트슈거 360g[5161/1]</v>
      </c>
      <c r="Q30" s="122" t="s">
        <v>572</v>
      </c>
      <c r="R30" s="122" t="s">
        <v>572</v>
      </c>
      <c r="S30" s="105"/>
    </row>
    <row r="31" spans="1:19" x14ac:dyDescent="0.3">
      <c r="A31" s="138">
        <v>22</v>
      </c>
      <c r="B31" s="159">
        <v>30</v>
      </c>
      <c r="C31" s="219" t="s">
        <v>296</v>
      </c>
      <c r="D31" s="151" t="str">
        <f t="shared" si="0"/>
        <v>5179.jpg</v>
      </c>
      <c r="E31" s="130" t="s">
        <v>829</v>
      </c>
      <c r="F31" s="139" t="s">
        <v>680</v>
      </c>
      <c r="G31" s="140">
        <v>1</v>
      </c>
      <c r="H31" s="141">
        <v>12</v>
      </c>
      <c r="I31" s="140">
        <v>5500</v>
      </c>
      <c r="J31" s="143" t="s">
        <v>817</v>
      </c>
      <c r="K31" s="140">
        <v>2500</v>
      </c>
      <c r="L31" s="122"/>
      <c r="M31" s="122"/>
      <c r="N31" s="122" t="s">
        <v>600</v>
      </c>
      <c r="O31" s="122">
        <v>50002008</v>
      </c>
      <c r="P31" s="112" t="str">
        <f t="shared" si="1"/>
        <v>켈로그 통곡물 현미 330g[5179/1]</v>
      </c>
      <c r="Q31" s="122" t="s">
        <v>572</v>
      </c>
      <c r="R31" s="122" t="s">
        <v>572</v>
      </c>
      <c r="S31" s="105"/>
    </row>
    <row r="32" spans="1:19" x14ac:dyDescent="0.3">
      <c r="A32" s="138">
        <v>32</v>
      </c>
      <c r="B32" s="159">
        <v>31</v>
      </c>
      <c r="C32" s="219">
        <v>5189</v>
      </c>
      <c r="D32" s="151" t="str">
        <f t="shared" si="0"/>
        <v>5189.jpg</v>
      </c>
      <c r="E32" s="117" t="s">
        <v>316</v>
      </c>
      <c r="F32" s="139" t="s">
        <v>680</v>
      </c>
      <c r="G32" s="140">
        <v>1</v>
      </c>
      <c r="H32" s="141">
        <v>12</v>
      </c>
      <c r="I32" s="251">
        <v>5200</v>
      </c>
      <c r="J32" s="143" t="s">
        <v>817</v>
      </c>
      <c r="K32" s="140">
        <v>2500</v>
      </c>
      <c r="L32" s="122"/>
      <c r="M32" s="122"/>
      <c r="N32" s="122" t="s">
        <v>600</v>
      </c>
      <c r="O32" s="122">
        <v>50002008</v>
      </c>
      <c r="P32" s="112" t="str">
        <f t="shared" si="1"/>
        <v>곡물이야기오곡(대)330g[5189/1]</v>
      </c>
      <c r="Q32" s="122" t="s">
        <v>572</v>
      </c>
      <c r="R32" s="122" t="s">
        <v>572</v>
      </c>
      <c r="S32" s="252"/>
    </row>
    <row r="33" spans="1:19" x14ac:dyDescent="0.3">
      <c r="A33" s="138">
        <v>26</v>
      </c>
      <c r="B33" s="159">
        <v>32</v>
      </c>
      <c r="C33" s="219" t="s">
        <v>302</v>
      </c>
      <c r="D33" s="151" t="str">
        <f t="shared" si="0"/>
        <v>5190.jpg</v>
      </c>
      <c r="E33" s="130" t="s">
        <v>303</v>
      </c>
      <c r="F33" s="139" t="s">
        <v>680</v>
      </c>
      <c r="G33" s="140">
        <v>1</v>
      </c>
      <c r="H33" s="141">
        <v>12</v>
      </c>
      <c r="I33" s="140">
        <v>3500</v>
      </c>
      <c r="J33" s="143" t="s">
        <v>817</v>
      </c>
      <c r="K33" s="140">
        <v>2500</v>
      </c>
      <c r="L33" s="122"/>
      <c r="M33" s="122"/>
      <c r="N33" s="122" t="s">
        <v>600</v>
      </c>
      <c r="O33" s="122">
        <v>50002008</v>
      </c>
      <c r="P33" s="112" t="str">
        <f t="shared" si="1"/>
        <v>켈로그 오곡 첵스초코 340g[5190/1]</v>
      </c>
      <c r="Q33" s="122" t="s">
        <v>572</v>
      </c>
      <c r="R33" s="122" t="s">
        <v>572</v>
      </c>
      <c r="S33" s="105"/>
    </row>
    <row r="34" spans="1:19" x14ac:dyDescent="0.3">
      <c r="A34" s="138">
        <v>33</v>
      </c>
      <c r="B34" s="159">
        <v>33</v>
      </c>
      <c r="C34" s="219">
        <v>5200</v>
      </c>
      <c r="D34" s="151" t="str">
        <f t="shared" si="0"/>
        <v>5200.jpg</v>
      </c>
      <c r="E34" s="117" t="s">
        <v>317</v>
      </c>
      <c r="F34" s="139" t="s">
        <v>680</v>
      </c>
      <c r="G34" s="140">
        <v>1</v>
      </c>
      <c r="H34" s="141">
        <v>12</v>
      </c>
      <c r="I34" s="251">
        <v>4000</v>
      </c>
      <c r="J34" s="143" t="s">
        <v>817</v>
      </c>
      <c r="K34" s="140">
        <v>2500</v>
      </c>
      <c r="L34" s="122"/>
      <c r="M34" s="122"/>
      <c r="N34" s="122" t="s">
        <v>600</v>
      </c>
      <c r="O34" s="122">
        <v>50002008</v>
      </c>
      <c r="P34" s="112" t="str">
        <f t="shared" si="1"/>
        <v>스페셜K(대)270g[5200/1]</v>
      </c>
      <c r="Q34" s="122" t="s">
        <v>572</v>
      </c>
      <c r="R34" s="122" t="s">
        <v>572</v>
      </c>
      <c r="S34" s="252"/>
    </row>
    <row r="35" spans="1:19" x14ac:dyDescent="0.3">
      <c r="A35" s="138">
        <v>30</v>
      </c>
      <c r="B35" s="159">
        <v>34</v>
      </c>
      <c r="C35" s="219">
        <v>5251</v>
      </c>
      <c r="D35" s="151" t="str">
        <f t="shared" si="0"/>
        <v>5251.jpg</v>
      </c>
      <c r="E35" s="117" t="s">
        <v>601</v>
      </c>
      <c r="F35" s="253" t="s">
        <v>812</v>
      </c>
      <c r="G35" s="140">
        <v>1</v>
      </c>
      <c r="H35" s="141">
        <v>15</v>
      </c>
      <c r="I35" s="251">
        <v>4500</v>
      </c>
      <c r="J35" s="143" t="s">
        <v>817</v>
      </c>
      <c r="K35" s="140">
        <v>2500</v>
      </c>
      <c r="L35" s="122"/>
      <c r="M35" s="122"/>
      <c r="N35" s="122" t="s">
        <v>600</v>
      </c>
      <c r="O35" s="122">
        <v>50002008</v>
      </c>
      <c r="P35" s="112" t="str">
        <f t="shared" si="1"/>
        <v>초코첵스스노우볼라지팩230g[5251/1]</v>
      </c>
      <c r="Q35" s="122" t="s">
        <v>572</v>
      </c>
      <c r="R35" s="122" t="s">
        <v>572</v>
      </c>
      <c r="S35" s="252"/>
    </row>
    <row r="36" spans="1:19" ht="17.25" thickBot="1" x14ac:dyDescent="0.35">
      <c r="A36" s="107">
        <v>23</v>
      </c>
      <c r="B36" s="160">
        <v>35</v>
      </c>
      <c r="C36" s="243" t="s">
        <v>297</v>
      </c>
      <c r="D36" s="155" t="str">
        <f t="shared" si="0"/>
        <v>5268.jpg</v>
      </c>
      <c r="E36" s="144" t="s">
        <v>890</v>
      </c>
      <c r="F36" s="145" t="s">
        <v>680</v>
      </c>
      <c r="G36" s="146">
        <v>1</v>
      </c>
      <c r="H36" s="147">
        <v>12</v>
      </c>
      <c r="I36" s="146">
        <v>2900</v>
      </c>
      <c r="J36" s="149" t="s">
        <v>817</v>
      </c>
      <c r="K36" s="146">
        <v>2500</v>
      </c>
      <c r="L36" s="110"/>
      <c r="M36" s="110"/>
      <c r="N36" s="110" t="s">
        <v>600</v>
      </c>
      <c r="O36" s="110">
        <v>50002008</v>
      </c>
      <c r="P36" s="108" t="str">
        <f t="shared" si="1"/>
        <v>켈로그 콘푸로스트 330g[5268/1]</v>
      </c>
      <c r="Q36" s="110" t="s">
        <v>572</v>
      </c>
      <c r="R36" s="110" t="s">
        <v>572</v>
      </c>
      <c r="S36" s="228"/>
    </row>
    <row r="37" spans="1:19" x14ac:dyDescent="0.3">
      <c r="C37" s="248"/>
      <c r="D37" s="248"/>
    </row>
    <row r="38" spans="1:19" x14ac:dyDescent="0.3">
      <c r="C38" s="248"/>
      <c r="D38" s="248"/>
      <c r="E38" s="21" t="s">
        <v>665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49"/>
  <sheetViews>
    <sheetView topLeftCell="B1" zoomScale="85" zoomScaleNormal="85" workbookViewId="0">
      <selection activeCell="W14" sqref="W14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4" width="9.25" style="16" bestFit="1" customWidth="1"/>
    <col min="5" max="5" width="14" style="255" hidden="1" customWidth="1"/>
    <col min="6" max="6" width="18.5" style="255" hidden="1" customWidth="1"/>
    <col min="7" max="7" width="8.75" style="255" hidden="1" customWidth="1"/>
    <col min="8" max="8" width="45.75" style="16" customWidth="1"/>
    <col min="9" max="9" width="10.375" style="16" bestFit="1" customWidth="1"/>
    <col min="10" max="10" width="8.25" style="16" bestFit="1" customWidth="1"/>
    <col min="11" max="11" width="9.5" style="16" customWidth="1"/>
    <col min="12" max="12" width="8.75" style="17" bestFit="1" customWidth="1"/>
    <col min="13" max="13" width="11.625" style="16" customWidth="1"/>
    <col min="14" max="14" width="10.625" style="16" hidden="1" customWidth="1"/>
    <col min="15" max="15" width="9.75" style="16" hidden="1" customWidth="1"/>
    <col min="16" max="16" width="2.125" style="16" hidden="1" customWidth="1"/>
    <col min="17" max="17" width="34.375" style="16" hidden="1" customWidth="1"/>
    <col min="18" max="18" width="10" style="16" customWidth="1"/>
    <col min="19" max="19" width="49.75" style="16" hidden="1" customWidth="1"/>
    <col min="20" max="20" width="11" style="16" bestFit="1" customWidth="1"/>
    <col min="21" max="21" width="9" style="16"/>
    <col min="22" max="22" width="15.375" style="16" bestFit="1" customWidth="1"/>
    <col min="23" max="23" width="54" style="16" bestFit="1" customWidth="1"/>
    <col min="24" max="16384" width="9" style="16"/>
  </cols>
  <sheetData>
    <row r="1" spans="1:24" s="8" customFormat="1" ht="33" x14ac:dyDescent="0.3">
      <c r="A1" s="114" t="s">
        <v>599</v>
      </c>
      <c r="B1" s="10" t="s">
        <v>973</v>
      </c>
      <c r="C1" s="12" t="s">
        <v>633</v>
      </c>
      <c r="D1" s="86" t="s">
        <v>813</v>
      </c>
      <c r="E1" s="86" t="s">
        <v>813</v>
      </c>
      <c r="F1" s="86" t="s">
        <v>972</v>
      </c>
      <c r="G1" s="245" t="s">
        <v>958</v>
      </c>
      <c r="H1" s="10" t="s">
        <v>94</v>
      </c>
      <c r="I1" s="10" t="s">
        <v>95</v>
      </c>
      <c r="J1" s="14" t="s">
        <v>539</v>
      </c>
      <c r="K1" s="12" t="s">
        <v>519</v>
      </c>
      <c r="L1" s="11" t="s">
        <v>521</v>
      </c>
      <c r="M1" s="4" t="s">
        <v>632</v>
      </c>
      <c r="N1" s="12" t="s">
        <v>520</v>
      </c>
      <c r="O1" s="10" t="s">
        <v>516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854</v>
      </c>
      <c r="W1" s="127" t="s">
        <v>1020</v>
      </c>
    </row>
    <row r="2" spans="1:24" x14ac:dyDescent="0.3">
      <c r="A2" s="138">
        <v>21</v>
      </c>
      <c r="B2" s="171">
        <v>1</v>
      </c>
      <c r="C2" s="118">
        <v>1416</v>
      </c>
      <c r="D2" s="112" t="str">
        <f t="shared" ref="D2:D22" si="0">CONCATENATE(C2,".jpg")</f>
        <v>1416.jpg</v>
      </c>
      <c r="E2" s="116"/>
      <c r="F2" s="192" t="s">
        <v>976</v>
      </c>
      <c r="G2" s="128"/>
      <c r="H2" s="295" t="s">
        <v>364</v>
      </c>
      <c r="I2" s="222" t="s">
        <v>362</v>
      </c>
      <c r="J2" s="271">
        <v>24</v>
      </c>
      <c r="K2" s="272">
        <v>1</v>
      </c>
      <c r="L2" s="296">
        <v>27700</v>
      </c>
      <c r="M2" s="143" t="s">
        <v>817</v>
      </c>
      <c r="N2" s="282">
        <v>2500</v>
      </c>
      <c r="O2" s="271" t="s">
        <v>517</v>
      </c>
      <c r="P2" s="271"/>
      <c r="Q2" s="271" t="s">
        <v>606</v>
      </c>
      <c r="R2" s="271">
        <v>50002032</v>
      </c>
      <c r="S2" s="112" t="str">
        <f t="shared" ref="S2:S22" si="1">CONCATENATE(H2,"[",C2,"/",J2,"]")</f>
        <v>파워오투 아이스베리 24개입[1416/24]</v>
      </c>
      <c r="T2" s="119" t="s">
        <v>1379</v>
      </c>
      <c r="U2" s="212" t="s">
        <v>1306</v>
      </c>
      <c r="V2" s="271"/>
      <c r="W2" s="336" t="s">
        <v>1380</v>
      </c>
      <c r="X2" s="21" t="s">
        <v>670</v>
      </c>
    </row>
    <row r="3" spans="1:24" x14ac:dyDescent="0.3">
      <c r="A3" s="138">
        <v>18</v>
      </c>
      <c r="B3" s="171">
        <v>2</v>
      </c>
      <c r="C3" s="118">
        <v>1418</v>
      </c>
      <c r="D3" s="112" t="str">
        <f t="shared" si="0"/>
        <v>1418.jpg</v>
      </c>
      <c r="E3" s="116"/>
      <c r="F3" s="116"/>
      <c r="G3" s="128"/>
      <c r="H3" s="295" t="s">
        <v>610</v>
      </c>
      <c r="I3" s="222" t="s">
        <v>362</v>
      </c>
      <c r="J3" s="271">
        <v>24</v>
      </c>
      <c r="K3" s="272">
        <v>1</v>
      </c>
      <c r="L3" s="296">
        <v>27700</v>
      </c>
      <c r="M3" s="143" t="s">
        <v>817</v>
      </c>
      <c r="N3" s="282">
        <v>2500</v>
      </c>
      <c r="O3" s="271" t="s">
        <v>517</v>
      </c>
      <c r="P3" s="271"/>
      <c r="Q3" s="271" t="s">
        <v>606</v>
      </c>
      <c r="R3" s="271">
        <v>50002032</v>
      </c>
      <c r="S3" s="112" t="str">
        <f t="shared" si="1"/>
        <v>파워오투 애플키위맛 24개입[1418/24]</v>
      </c>
      <c r="T3" s="119" t="s">
        <v>1379</v>
      </c>
      <c r="U3" s="212" t="s">
        <v>1306</v>
      </c>
      <c r="V3" s="271"/>
      <c r="W3" s="336" t="s">
        <v>1380</v>
      </c>
    </row>
    <row r="4" spans="1:24" x14ac:dyDescent="0.3">
      <c r="A4" s="138">
        <v>19</v>
      </c>
      <c r="B4" s="171">
        <v>3</v>
      </c>
      <c r="C4" s="118">
        <v>1419</v>
      </c>
      <c r="D4" s="112" t="str">
        <f t="shared" si="0"/>
        <v>1419.jpg</v>
      </c>
      <c r="E4" s="116"/>
      <c r="F4" s="116"/>
      <c r="G4" s="128"/>
      <c r="H4" s="295" t="s">
        <v>365</v>
      </c>
      <c r="I4" s="222" t="s">
        <v>362</v>
      </c>
      <c r="J4" s="271">
        <v>24</v>
      </c>
      <c r="K4" s="272">
        <v>1</v>
      </c>
      <c r="L4" s="296">
        <v>27700</v>
      </c>
      <c r="M4" s="143" t="s">
        <v>817</v>
      </c>
      <c r="N4" s="282">
        <v>2500</v>
      </c>
      <c r="O4" s="271" t="s">
        <v>517</v>
      </c>
      <c r="P4" s="271"/>
      <c r="Q4" s="271" t="s">
        <v>606</v>
      </c>
      <c r="R4" s="271">
        <v>50002032</v>
      </c>
      <c r="S4" s="112" t="str">
        <f t="shared" si="1"/>
        <v>파워오투 오렌지레몬맛 24개입[1419/24]</v>
      </c>
      <c r="T4" s="119" t="s">
        <v>1379</v>
      </c>
      <c r="U4" s="212" t="s">
        <v>1306</v>
      </c>
      <c r="V4" s="271"/>
      <c r="W4" s="336" t="s">
        <v>1380</v>
      </c>
    </row>
    <row r="5" spans="1:24" x14ac:dyDescent="0.3">
      <c r="A5" s="138">
        <v>20</v>
      </c>
      <c r="B5" s="171">
        <v>4</v>
      </c>
      <c r="C5" s="118">
        <v>1447</v>
      </c>
      <c r="D5" s="112" t="str">
        <f t="shared" si="0"/>
        <v>1447.jpg</v>
      </c>
      <c r="E5" s="116"/>
      <c r="F5" s="116"/>
      <c r="G5" s="128"/>
      <c r="H5" s="295" t="s">
        <v>363</v>
      </c>
      <c r="I5" s="222" t="s">
        <v>362</v>
      </c>
      <c r="J5" s="271">
        <v>24</v>
      </c>
      <c r="K5" s="272">
        <v>1</v>
      </c>
      <c r="L5" s="296">
        <v>27700</v>
      </c>
      <c r="M5" s="143" t="s">
        <v>817</v>
      </c>
      <c r="N5" s="282">
        <v>2500</v>
      </c>
      <c r="O5" s="271" t="s">
        <v>517</v>
      </c>
      <c r="P5" s="271"/>
      <c r="Q5" s="271" t="s">
        <v>606</v>
      </c>
      <c r="R5" s="271">
        <v>50002032</v>
      </c>
      <c r="S5" s="112" t="str">
        <f t="shared" si="1"/>
        <v>파워오투 스포츠레몬 24개입[1447/24]</v>
      </c>
      <c r="T5" s="119" t="s">
        <v>1379</v>
      </c>
      <c r="U5" s="212" t="s">
        <v>1307</v>
      </c>
      <c r="V5" s="271"/>
      <c r="W5" s="336" t="s">
        <v>1380</v>
      </c>
    </row>
    <row r="6" spans="1:24" x14ac:dyDescent="0.3">
      <c r="A6" s="138">
        <v>1</v>
      </c>
      <c r="B6" s="171">
        <v>5</v>
      </c>
      <c r="C6" s="297">
        <v>1594</v>
      </c>
      <c r="D6" s="112" t="str">
        <f t="shared" si="0"/>
        <v>1594.jpg</v>
      </c>
      <c r="E6" s="116"/>
      <c r="F6" s="116"/>
      <c r="G6" s="128"/>
      <c r="H6" s="117" t="s">
        <v>605</v>
      </c>
      <c r="I6" s="151" t="s">
        <v>350</v>
      </c>
      <c r="J6" s="271">
        <v>6</v>
      </c>
      <c r="K6" s="272">
        <v>1</v>
      </c>
      <c r="L6" s="298">
        <v>5000</v>
      </c>
      <c r="M6" s="143" t="s">
        <v>817</v>
      </c>
      <c r="N6" s="282">
        <v>2500</v>
      </c>
      <c r="O6" s="271" t="s">
        <v>515</v>
      </c>
      <c r="P6" s="271"/>
      <c r="Q6" s="271" t="s">
        <v>606</v>
      </c>
      <c r="R6" s="271">
        <v>50002032</v>
      </c>
      <c r="S6" s="112" t="str">
        <f t="shared" si="1"/>
        <v>백산수2.0L /6개입[1594/6]</v>
      </c>
      <c r="T6" s="119" t="s">
        <v>1308</v>
      </c>
      <c r="U6" s="212" t="s">
        <v>1309</v>
      </c>
      <c r="V6" s="271"/>
      <c r="W6" s="274"/>
      <c r="X6" s="21" t="s">
        <v>666</v>
      </c>
    </row>
    <row r="7" spans="1:24" x14ac:dyDescent="0.3">
      <c r="A7" s="138">
        <v>2</v>
      </c>
      <c r="B7" s="171">
        <v>6</v>
      </c>
      <c r="C7" s="297">
        <v>1596</v>
      </c>
      <c r="D7" s="112" t="str">
        <f t="shared" si="0"/>
        <v>1596.jpg</v>
      </c>
      <c r="E7" s="116"/>
      <c r="F7" s="116"/>
      <c r="G7" s="128"/>
      <c r="H7" s="117" t="s">
        <v>352</v>
      </c>
      <c r="I7" s="151" t="s">
        <v>351</v>
      </c>
      <c r="J7" s="271">
        <v>20</v>
      </c>
      <c r="K7" s="272">
        <v>1</v>
      </c>
      <c r="L7" s="298">
        <v>6900</v>
      </c>
      <c r="M7" s="143" t="s">
        <v>817</v>
      </c>
      <c r="N7" s="282">
        <v>2500</v>
      </c>
      <c r="O7" s="271" t="s">
        <v>515</v>
      </c>
      <c r="P7" s="271"/>
      <c r="Q7" s="271" t="s">
        <v>606</v>
      </c>
      <c r="R7" s="271">
        <v>50002032</v>
      </c>
      <c r="S7" s="112" t="str">
        <f t="shared" si="1"/>
        <v>백산수0.5L /20개입[1596/20]</v>
      </c>
      <c r="T7" s="119" t="s">
        <v>1308</v>
      </c>
      <c r="U7" s="212" t="s">
        <v>1309</v>
      </c>
      <c r="V7" s="271"/>
      <c r="W7" s="274"/>
    </row>
    <row r="8" spans="1:24" x14ac:dyDescent="0.3">
      <c r="A8" s="138">
        <v>3</v>
      </c>
      <c r="B8" s="171">
        <v>7</v>
      </c>
      <c r="C8" s="118">
        <v>1579</v>
      </c>
      <c r="D8" s="112" t="str">
        <f t="shared" si="0"/>
        <v>1579.jpg</v>
      </c>
      <c r="E8" s="116"/>
      <c r="F8" s="116"/>
      <c r="G8" s="128"/>
      <c r="H8" s="295" t="s">
        <v>607</v>
      </c>
      <c r="I8" s="222" t="s">
        <v>353</v>
      </c>
      <c r="J8" s="271">
        <v>10</v>
      </c>
      <c r="K8" s="272">
        <v>4</v>
      </c>
      <c r="L8" s="275">
        <v>4000</v>
      </c>
      <c r="M8" s="143" t="s">
        <v>817</v>
      </c>
      <c r="N8" s="282">
        <v>2500</v>
      </c>
      <c r="O8" s="271"/>
      <c r="P8" s="271"/>
      <c r="Q8" s="271" t="s">
        <v>608</v>
      </c>
      <c r="R8" s="271">
        <v>50002265</v>
      </c>
      <c r="S8" s="112" t="str">
        <f t="shared" si="1"/>
        <v>카프리썬 오렌지/10개입[1579/10]</v>
      </c>
      <c r="T8" s="119" t="s">
        <v>1308</v>
      </c>
      <c r="U8" s="212" t="s">
        <v>1309</v>
      </c>
      <c r="V8" s="271"/>
      <c r="W8" s="274"/>
      <c r="X8" s="21" t="s">
        <v>667</v>
      </c>
    </row>
    <row r="9" spans="1:24" x14ac:dyDescent="0.3">
      <c r="A9" s="138">
        <v>4</v>
      </c>
      <c r="B9" s="171">
        <v>8</v>
      </c>
      <c r="C9" s="118">
        <v>1580</v>
      </c>
      <c r="D9" s="112" t="str">
        <f t="shared" si="0"/>
        <v>1580.jpg</v>
      </c>
      <c r="E9" s="116"/>
      <c r="F9" s="116"/>
      <c r="G9" s="128"/>
      <c r="H9" s="295" t="s">
        <v>354</v>
      </c>
      <c r="I9" s="222" t="s">
        <v>353</v>
      </c>
      <c r="J9" s="271">
        <v>10</v>
      </c>
      <c r="K9" s="272">
        <v>4</v>
      </c>
      <c r="L9" s="275">
        <v>4000</v>
      </c>
      <c r="M9" s="143" t="s">
        <v>817</v>
      </c>
      <c r="N9" s="282">
        <v>2500</v>
      </c>
      <c r="O9" s="271"/>
      <c r="P9" s="271"/>
      <c r="Q9" s="271" t="s">
        <v>608</v>
      </c>
      <c r="R9" s="271">
        <v>50002265</v>
      </c>
      <c r="S9" s="112" t="str">
        <f t="shared" si="1"/>
        <v>카프리썬 사파리/10개입[1580/10]</v>
      </c>
      <c r="T9" s="119" t="s">
        <v>1308</v>
      </c>
      <c r="U9" s="212" t="s">
        <v>1309</v>
      </c>
      <c r="V9" s="271"/>
      <c r="W9" s="274"/>
    </row>
    <row r="10" spans="1:24" x14ac:dyDescent="0.3">
      <c r="A10" s="138">
        <v>5</v>
      </c>
      <c r="B10" s="171">
        <v>9</v>
      </c>
      <c r="C10" s="118">
        <v>1581</v>
      </c>
      <c r="D10" s="112" t="str">
        <f t="shared" si="0"/>
        <v>1581.jpg</v>
      </c>
      <c r="E10" s="116"/>
      <c r="F10" s="116"/>
      <c r="G10" s="128"/>
      <c r="H10" s="209" t="s">
        <v>1310</v>
      </c>
      <c r="I10" s="222" t="s">
        <v>353</v>
      </c>
      <c r="J10" s="271">
        <v>10</v>
      </c>
      <c r="K10" s="272">
        <v>4</v>
      </c>
      <c r="L10" s="275">
        <v>4000</v>
      </c>
      <c r="M10" s="143" t="s">
        <v>817</v>
      </c>
      <c r="N10" s="282">
        <v>2500</v>
      </c>
      <c r="O10" s="271"/>
      <c r="P10" s="271"/>
      <c r="Q10" s="271" t="s">
        <v>608</v>
      </c>
      <c r="R10" s="271">
        <v>50002265</v>
      </c>
      <c r="S10" s="112" t="str">
        <f t="shared" si="1"/>
        <v>카프리썬 알라스카 아이스티/10개입[1581/10]</v>
      </c>
      <c r="T10" s="207" t="s">
        <v>572</v>
      </c>
      <c r="U10" s="212" t="s">
        <v>1309</v>
      </c>
      <c r="V10" s="271"/>
      <c r="W10" s="325" t="s">
        <v>1312</v>
      </c>
    </row>
    <row r="11" spans="1:24" x14ac:dyDescent="0.3">
      <c r="A11" s="138">
        <v>7</v>
      </c>
      <c r="B11" s="171">
        <v>10</v>
      </c>
      <c r="C11" s="118">
        <v>1583</v>
      </c>
      <c r="D11" s="112" t="str">
        <f t="shared" si="0"/>
        <v>1583.jpg</v>
      </c>
      <c r="E11" s="116"/>
      <c r="F11" s="116"/>
      <c r="G11" s="128"/>
      <c r="H11" s="295" t="s">
        <v>356</v>
      </c>
      <c r="I11" s="222" t="s">
        <v>353</v>
      </c>
      <c r="J11" s="271">
        <v>10</v>
      </c>
      <c r="K11" s="272">
        <v>4</v>
      </c>
      <c r="L11" s="275">
        <v>4000</v>
      </c>
      <c r="M11" s="143" t="s">
        <v>817</v>
      </c>
      <c r="N11" s="282">
        <v>2500</v>
      </c>
      <c r="O11" s="271"/>
      <c r="P11" s="271"/>
      <c r="Q11" s="271" t="s">
        <v>608</v>
      </c>
      <c r="R11" s="271">
        <v>50002265</v>
      </c>
      <c r="S11" s="112" t="str">
        <f t="shared" si="1"/>
        <v>카프리썬 사과맛/10개입[1583/10]</v>
      </c>
      <c r="T11" s="119" t="s">
        <v>572</v>
      </c>
      <c r="U11" s="212" t="s">
        <v>1309</v>
      </c>
      <c r="V11" s="271"/>
      <c r="W11" s="274"/>
    </row>
    <row r="12" spans="1:24" x14ac:dyDescent="0.3">
      <c r="A12" s="138">
        <v>6</v>
      </c>
      <c r="B12" s="171">
        <v>11</v>
      </c>
      <c r="C12" s="118">
        <v>1584</v>
      </c>
      <c r="D12" s="112" t="str">
        <f t="shared" si="0"/>
        <v>1584.jpg</v>
      </c>
      <c r="E12" s="116"/>
      <c r="F12" s="116"/>
      <c r="G12" s="128"/>
      <c r="H12" s="295" t="s">
        <v>355</v>
      </c>
      <c r="I12" s="222" t="s">
        <v>353</v>
      </c>
      <c r="J12" s="271">
        <v>10</v>
      </c>
      <c r="K12" s="272">
        <v>4</v>
      </c>
      <c r="L12" s="275">
        <v>4000</v>
      </c>
      <c r="M12" s="143" t="s">
        <v>817</v>
      </c>
      <c r="N12" s="282">
        <v>2500</v>
      </c>
      <c r="O12" s="271"/>
      <c r="P12" s="271"/>
      <c r="Q12" s="271" t="s">
        <v>608</v>
      </c>
      <c r="R12" s="271">
        <v>50002265</v>
      </c>
      <c r="S12" s="112" t="str">
        <f t="shared" si="1"/>
        <v>카프리썬 딸기와키위/10개입[1584/10]</v>
      </c>
      <c r="T12" s="122" t="s">
        <v>572</v>
      </c>
      <c r="U12" s="212" t="s">
        <v>1309</v>
      </c>
      <c r="V12" s="271"/>
      <c r="W12" s="274"/>
    </row>
    <row r="13" spans="1:24" x14ac:dyDescent="0.3">
      <c r="A13" s="138">
        <v>8</v>
      </c>
      <c r="B13" s="171">
        <v>12</v>
      </c>
      <c r="C13" s="118">
        <v>1588</v>
      </c>
      <c r="D13" s="112" t="str">
        <f t="shared" si="0"/>
        <v>1588.jpg</v>
      </c>
      <c r="E13" s="116"/>
      <c r="F13" s="116"/>
      <c r="G13" s="128"/>
      <c r="H13" s="295" t="s">
        <v>357</v>
      </c>
      <c r="I13" s="222" t="s">
        <v>353</v>
      </c>
      <c r="J13" s="271">
        <v>10</v>
      </c>
      <c r="K13" s="272">
        <v>4</v>
      </c>
      <c r="L13" s="275">
        <v>4000</v>
      </c>
      <c r="M13" s="143" t="s">
        <v>817</v>
      </c>
      <c r="N13" s="282">
        <v>2500</v>
      </c>
      <c r="O13" s="271"/>
      <c r="P13" s="271"/>
      <c r="Q13" s="271" t="s">
        <v>608</v>
      </c>
      <c r="R13" s="271">
        <v>50002265</v>
      </c>
      <c r="S13" s="112" t="str">
        <f t="shared" si="1"/>
        <v>카프리썬 오렌지망고/10개입[1588/10]</v>
      </c>
      <c r="T13" s="122" t="s">
        <v>572</v>
      </c>
      <c r="U13" s="212" t="s">
        <v>1309</v>
      </c>
      <c r="V13" s="271"/>
      <c r="W13" s="274"/>
    </row>
    <row r="14" spans="1:24" x14ac:dyDescent="0.3">
      <c r="A14" s="138">
        <v>9</v>
      </c>
      <c r="B14" s="171">
        <v>13</v>
      </c>
      <c r="C14" s="118">
        <v>1589</v>
      </c>
      <c r="D14" s="112" t="str">
        <f t="shared" si="0"/>
        <v>1589.jpg</v>
      </c>
      <c r="E14" s="116"/>
      <c r="F14" s="116"/>
      <c r="G14" s="128"/>
      <c r="H14" s="295" t="s">
        <v>1007</v>
      </c>
      <c r="I14" s="222" t="s">
        <v>353</v>
      </c>
      <c r="J14" s="271">
        <v>10</v>
      </c>
      <c r="K14" s="272">
        <v>4</v>
      </c>
      <c r="L14" s="275">
        <v>4000</v>
      </c>
      <c r="M14" s="143" t="s">
        <v>817</v>
      </c>
      <c r="N14" s="282">
        <v>2500</v>
      </c>
      <c r="O14" s="271"/>
      <c r="P14" s="271"/>
      <c r="Q14" s="271" t="s">
        <v>608</v>
      </c>
      <c r="R14" s="271">
        <v>50002265</v>
      </c>
      <c r="S14" s="112" t="str">
        <f t="shared" si="1"/>
        <v>카프리썬 페어리드링크/10개입[1589/10]</v>
      </c>
      <c r="T14" s="122" t="s">
        <v>572</v>
      </c>
      <c r="U14" s="212" t="s">
        <v>1309</v>
      </c>
      <c r="V14" s="271"/>
      <c r="W14" s="274"/>
    </row>
    <row r="15" spans="1:24" x14ac:dyDescent="0.3">
      <c r="A15" s="138">
        <v>13</v>
      </c>
      <c r="B15" s="171">
        <v>14</v>
      </c>
      <c r="C15" s="299">
        <v>1640</v>
      </c>
      <c r="D15" s="112" t="str">
        <f t="shared" si="0"/>
        <v>1640.jpg</v>
      </c>
      <c r="E15" s="116"/>
      <c r="F15" s="192" t="s">
        <v>977</v>
      </c>
      <c r="G15" s="128"/>
      <c r="H15" s="209" t="s">
        <v>1316</v>
      </c>
      <c r="I15" s="222" t="s">
        <v>359</v>
      </c>
      <c r="J15" s="271">
        <v>30</v>
      </c>
      <c r="K15" s="272">
        <v>2</v>
      </c>
      <c r="L15" s="286">
        <v>13500</v>
      </c>
      <c r="M15" s="143" t="s">
        <v>817</v>
      </c>
      <c r="N15" s="282">
        <v>2500</v>
      </c>
      <c r="O15" s="271"/>
      <c r="P15" s="271"/>
      <c r="Q15" s="271" t="s">
        <v>609</v>
      </c>
      <c r="R15" s="271">
        <v>50002250</v>
      </c>
      <c r="S15" s="112" t="str">
        <f t="shared" si="1"/>
        <v>웰치소다 포도(250ml)30개입[1640/30]</v>
      </c>
      <c r="T15" s="122" t="s">
        <v>572</v>
      </c>
      <c r="U15" s="207" t="s">
        <v>1311</v>
      </c>
      <c r="V15" s="271"/>
      <c r="W15" s="325" t="s">
        <v>1313</v>
      </c>
      <c r="X15" s="21" t="s">
        <v>668</v>
      </c>
    </row>
    <row r="16" spans="1:24" x14ac:dyDescent="0.3">
      <c r="A16" s="138">
        <v>10</v>
      </c>
      <c r="B16" s="171">
        <v>15</v>
      </c>
      <c r="C16" s="299">
        <v>1641</v>
      </c>
      <c r="D16" s="112" t="str">
        <f t="shared" si="0"/>
        <v>1641.jpg</v>
      </c>
      <c r="E16" s="116"/>
      <c r="F16" s="116"/>
      <c r="G16" s="128"/>
      <c r="H16" s="209" t="s">
        <v>1317</v>
      </c>
      <c r="I16" s="222" t="s">
        <v>358</v>
      </c>
      <c r="J16" s="271">
        <v>24</v>
      </c>
      <c r="K16" s="272">
        <v>2</v>
      </c>
      <c r="L16" s="296">
        <v>13000</v>
      </c>
      <c r="M16" s="143" t="s">
        <v>817</v>
      </c>
      <c r="N16" s="282">
        <v>2500</v>
      </c>
      <c r="O16" s="271"/>
      <c r="P16" s="271"/>
      <c r="Q16" s="271" t="s">
        <v>609</v>
      </c>
      <c r="R16" s="271">
        <v>50002250</v>
      </c>
      <c r="S16" s="112" t="str">
        <f t="shared" si="1"/>
        <v>웰치소다 포도(355ml)/24개입[1641/24]</v>
      </c>
      <c r="T16" s="122" t="s">
        <v>572</v>
      </c>
      <c r="U16" s="207" t="s">
        <v>1311</v>
      </c>
      <c r="V16" s="271"/>
      <c r="W16" s="325" t="s">
        <v>1313</v>
      </c>
    </row>
    <row r="17" spans="1:25" x14ac:dyDescent="0.3">
      <c r="A17" s="138">
        <v>11</v>
      </c>
      <c r="B17" s="171">
        <v>16</v>
      </c>
      <c r="C17" s="299">
        <v>1642</v>
      </c>
      <c r="D17" s="112" t="str">
        <f t="shared" si="0"/>
        <v>1642.jpg</v>
      </c>
      <c r="E17" s="116"/>
      <c r="F17" s="116"/>
      <c r="G17" s="128"/>
      <c r="H17" s="209" t="s">
        <v>1318</v>
      </c>
      <c r="I17" s="222" t="s">
        <v>358</v>
      </c>
      <c r="J17" s="271">
        <v>24</v>
      </c>
      <c r="K17" s="272">
        <v>2</v>
      </c>
      <c r="L17" s="286">
        <v>13000</v>
      </c>
      <c r="M17" s="143" t="s">
        <v>817</v>
      </c>
      <c r="N17" s="282">
        <v>2500</v>
      </c>
      <c r="O17" s="271"/>
      <c r="P17" s="271"/>
      <c r="Q17" s="271" t="s">
        <v>609</v>
      </c>
      <c r="R17" s="271">
        <v>50002250</v>
      </c>
      <c r="S17" s="112" t="str">
        <f t="shared" si="1"/>
        <v>웰치소다 딸기(355ml)/24개입[1642/24]</v>
      </c>
      <c r="T17" s="122" t="s">
        <v>572</v>
      </c>
      <c r="U17" s="207" t="s">
        <v>1311</v>
      </c>
      <c r="V17" s="271"/>
      <c r="W17" s="325" t="s">
        <v>1314</v>
      </c>
    </row>
    <row r="18" spans="1:25" x14ac:dyDescent="0.3">
      <c r="A18" s="138">
        <v>12</v>
      </c>
      <c r="B18" s="171">
        <v>17</v>
      </c>
      <c r="C18" s="299">
        <v>1653</v>
      </c>
      <c r="D18" s="112" t="str">
        <f t="shared" si="0"/>
        <v>1653.jpg</v>
      </c>
      <c r="E18" s="116"/>
      <c r="F18" s="116"/>
      <c r="G18" s="128"/>
      <c r="H18" s="209" t="s">
        <v>1319</v>
      </c>
      <c r="I18" s="222" t="s">
        <v>358</v>
      </c>
      <c r="J18" s="271">
        <v>24</v>
      </c>
      <c r="K18" s="272">
        <v>2</v>
      </c>
      <c r="L18" s="286">
        <v>13000</v>
      </c>
      <c r="M18" s="143" t="s">
        <v>817</v>
      </c>
      <c r="N18" s="282">
        <v>2500</v>
      </c>
      <c r="O18" s="271"/>
      <c r="P18" s="271"/>
      <c r="Q18" s="271" t="s">
        <v>609</v>
      </c>
      <c r="R18" s="271">
        <v>50002250</v>
      </c>
      <c r="S18" s="112" t="str">
        <f t="shared" si="1"/>
        <v>웰치소다 청포도(355ml)/24개입[1653/24]</v>
      </c>
      <c r="T18" s="122" t="s">
        <v>572</v>
      </c>
      <c r="U18" s="207" t="s">
        <v>1311</v>
      </c>
      <c r="V18" s="271"/>
      <c r="W18" s="325" t="s">
        <v>1313</v>
      </c>
    </row>
    <row r="19" spans="1:25" x14ac:dyDescent="0.3">
      <c r="A19" s="138">
        <v>17</v>
      </c>
      <c r="B19" s="171">
        <v>18</v>
      </c>
      <c r="C19" s="299">
        <v>1996</v>
      </c>
      <c r="D19" s="112" t="str">
        <f t="shared" si="0"/>
        <v>1996.jpg</v>
      </c>
      <c r="E19" s="116"/>
      <c r="F19" s="192" t="s">
        <v>978</v>
      </c>
      <c r="G19" s="128"/>
      <c r="H19" s="209" t="s">
        <v>1320</v>
      </c>
      <c r="I19" s="222" t="s">
        <v>361</v>
      </c>
      <c r="J19" s="271">
        <v>6</v>
      </c>
      <c r="K19" s="272">
        <v>1</v>
      </c>
      <c r="L19" s="300">
        <v>8700</v>
      </c>
      <c r="M19" s="143" t="s">
        <v>817</v>
      </c>
      <c r="N19" s="282">
        <v>2500</v>
      </c>
      <c r="O19" s="271"/>
      <c r="P19" s="271"/>
      <c r="Q19" s="271" t="s">
        <v>609</v>
      </c>
      <c r="R19" s="271">
        <v>50002250</v>
      </c>
      <c r="S19" s="112" t="str">
        <f t="shared" si="1"/>
        <v>웰치소다 청포도(1.5L)/6입[1996/6]</v>
      </c>
      <c r="T19" s="122" t="s">
        <v>572</v>
      </c>
      <c r="U19" s="207" t="s">
        <v>1311</v>
      </c>
      <c r="V19" s="271"/>
      <c r="W19" s="325" t="s">
        <v>1315</v>
      </c>
      <c r="X19" s="21" t="s">
        <v>669</v>
      </c>
    </row>
    <row r="20" spans="1:25" x14ac:dyDescent="0.3">
      <c r="A20" s="138">
        <v>15</v>
      </c>
      <c r="B20" s="171">
        <v>19</v>
      </c>
      <c r="C20" s="299">
        <v>1997</v>
      </c>
      <c r="D20" s="112" t="str">
        <f t="shared" si="0"/>
        <v>1997.jpg</v>
      </c>
      <c r="E20" s="116"/>
      <c r="F20" s="192" t="s">
        <v>979</v>
      </c>
      <c r="G20" s="116"/>
      <c r="H20" s="209" t="s">
        <v>1321</v>
      </c>
      <c r="I20" s="222" t="s">
        <v>360</v>
      </c>
      <c r="J20" s="271">
        <v>24</v>
      </c>
      <c r="K20" s="272">
        <v>1</v>
      </c>
      <c r="L20" s="301">
        <v>22000</v>
      </c>
      <c r="M20" s="143" t="s">
        <v>817</v>
      </c>
      <c r="N20" s="282">
        <v>2500</v>
      </c>
      <c r="O20" s="271"/>
      <c r="P20" s="271"/>
      <c r="Q20" s="271" t="s">
        <v>609</v>
      </c>
      <c r="R20" s="271">
        <v>50002250</v>
      </c>
      <c r="S20" s="112" t="str">
        <f t="shared" si="1"/>
        <v>웰치소다 청포도(500ml)/24입[1997/24]</v>
      </c>
      <c r="T20" s="122" t="s">
        <v>572</v>
      </c>
      <c r="U20" s="207" t="s">
        <v>1311</v>
      </c>
      <c r="V20" s="271"/>
      <c r="W20" s="325" t="s">
        <v>1315</v>
      </c>
    </row>
    <row r="21" spans="1:25" x14ac:dyDescent="0.3">
      <c r="A21" s="138">
        <v>14</v>
      </c>
      <c r="B21" s="171">
        <v>20</v>
      </c>
      <c r="C21" s="299">
        <v>1998</v>
      </c>
      <c r="D21" s="112" t="str">
        <f t="shared" si="0"/>
        <v>1998.jpg</v>
      </c>
      <c r="E21" s="116"/>
      <c r="F21" s="192" t="s">
        <v>980</v>
      </c>
      <c r="G21" s="116"/>
      <c r="H21" s="209" t="s">
        <v>1322</v>
      </c>
      <c r="I21" s="222" t="s">
        <v>360</v>
      </c>
      <c r="J21" s="271">
        <v>24</v>
      </c>
      <c r="K21" s="272">
        <v>1</v>
      </c>
      <c r="L21" s="301">
        <v>22000</v>
      </c>
      <c r="M21" s="143" t="s">
        <v>817</v>
      </c>
      <c r="N21" s="282">
        <v>2500</v>
      </c>
      <c r="O21" s="271"/>
      <c r="P21" s="271"/>
      <c r="Q21" s="271" t="s">
        <v>609</v>
      </c>
      <c r="R21" s="271">
        <v>50002250</v>
      </c>
      <c r="S21" s="112" t="str">
        <f t="shared" si="1"/>
        <v>웰치소다 포도(500ml)/24입[1998/24]</v>
      </c>
      <c r="T21" s="122" t="s">
        <v>572</v>
      </c>
      <c r="U21" s="207" t="s">
        <v>1311</v>
      </c>
      <c r="V21" s="271"/>
      <c r="W21" s="274"/>
      <c r="X21" s="21"/>
    </row>
    <row r="22" spans="1:25" ht="17.25" thickBot="1" x14ac:dyDescent="0.35">
      <c r="A22" s="173">
        <v>16</v>
      </c>
      <c r="B22" s="174">
        <v>21</v>
      </c>
      <c r="C22" s="256">
        <v>1999</v>
      </c>
      <c r="D22" s="163" t="str">
        <f t="shared" si="0"/>
        <v>1999.jpg</v>
      </c>
      <c r="E22" s="186"/>
      <c r="F22" s="194" t="s">
        <v>981</v>
      </c>
      <c r="G22" s="186"/>
      <c r="H22" s="464" t="s">
        <v>1323</v>
      </c>
      <c r="I22" s="257" t="s">
        <v>361</v>
      </c>
      <c r="J22" s="258">
        <v>6</v>
      </c>
      <c r="K22" s="259">
        <v>1</v>
      </c>
      <c r="L22" s="260">
        <v>8700</v>
      </c>
      <c r="M22" s="176" t="s">
        <v>817</v>
      </c>
      <c r="N22" s="261">
        <v>2500</v>
      </c>
      <c r="O22" s="258"/>
      <c r="P22" s="258"/>
      <c r="Q22" s="258" t="s">
        <v>609</v>
      </c>
      <c r="R22" s="258">
        <v>50002250</v>
      </c>
      <c r="S22" s="163" t="str">
        <f t="shared" si="1"/>
        <v>웰치소다 포도(1.5L)/6입[1999/6]</v>
      </c>
      <c r="T22" s="162" t="s">
        <v>572</v>
      </c>
      <c r="U22" s="207" t="s">
        <v>1311</v>
      </c>
      <c r="V22" s="258"/>
      <c r="W22" s="262"/>
    </row>
    <row r="23" spans="1:25" x14ac:dyDescent="0.3">
      <c r="A23" s="114">
        <v>47</v>
      </c>
      <c r="B23" s="10">
        <v>22</v>
      </c>
      <c r="C23" s="263" t="s">
        <v>386</v>
      </c>
      <c r="D23" s="26" t="str">
        <f>CONCATENATE(C23,".jpg")</f>
        <v>0452.jpg</v>
      </c>
      <c r="E23" s="39"/>
      <c r="F23" s="39" t="s">
        <v>982</v>
      </c>
      <c r="G23" s="39" t="s">
        <v>1009</v>
      </c>
      <c r="H23" s="264" t="s">
        <v>387</v>
      </c>
      <c r="I23" s="265"/>
      <c r="J23" s="265">
        <v>20</v>
      </c>
      <c r="K23" s="266">
        <v>1</v>
      </c>
      <c r="L23" s="267">
        <v>13300</v>
      </c>
      <c r="M23" s="66" t="s">
        <v>817</v>
      </c>
      <c r="N23" s="267">
        <v>2500</v>
      </c>
      <c r="O23" s="265"/>
      <c r="P23" s="265"/>
      <c r="Q23" s="265" t="s">
        <v>618</v>
      </c>
      <c r="R23" s="265">
        <v>50002384</v>
      </c>
      <c r="S23" s="26" t="str">
        <f t="shared" ref="S23:S49" si="2">CONCATENATE(H23,"[",C23,"/",J23,"]")</f>
        <v>맑은티엔 둥굴레 410mlx20병[0452/20]</v>
      </c>
      <c r="T23" s="27" t="s">
        <v>602</v>
      </c>
      <c r="U23" s="27" t="s">
        <v>602</v>
      </c>
      <c r="V23" s="265"/>
      <c r="W23" s="268"/>
      <c r="X23" s="21" t="s">
        <v>671</v>
      </c>
    </row>
    <row r="24" spans="1:25" x14ac:dyDescent="0.3">
      <c r="A24" s="138">
        <v>48</v>
      </c>
      <c r="B24" s="171">
        <v>23</v>
      </c>
      <c r="C24" s="467" t="s">
        <v>1324</v>
      </c>
      <c r="D24" s="213" t="s">
        <v>1012</v>
      </c>
      <c r="E24" s="116" t="s">
        <v>1011</v>
      </c>
      <c r="F24" s="116" t="s">
        <v>983</v>
      </c>
      <c r="G24" s="35" t="s">
        <v>1009</v>
      </c>
      <c r="H24" s="270" t="s">
        <v>1010</v>
      </c>
      <c r="I24" s="271"/>
      <c r="J24" s="271">
        <v>20</v>
      </c>
      <c r="K24" s="272">
        <v>1</v>
      </c>
      <c r="L24" s="273">
        <v>13300</v>
      </c>
      <c r="M24" s="143" t="s">
        <v>817</v>
      </c>
      <c r="N24" s="273">
        <v>2500</v>
      </c>
      <c r="O24" s="271"/>
      <c r="P24" s="271"/>
      <c r="Q24" s="271" t="s">
        <v>618</v>
      </c>
      <c r="R24" s="271">
        <v>50002384</v>
      </c>
      <c r="S24" s="112" t="str">
        <f t="shared" si="2"/>
        <v>맑은티엔 루이보스 410mlx20병[0454/20]</v>
      </c>
      <c r="T24" s="122" t="s">
        <v>602</v>
      </c>
      <c r="U24" s="122" t="s">
        <v>602</v>
      </c>
      <c r="V24" s="271"/>
      <c r="W24" s="325" t="s">
        <v>1325</v>
      </c>
    </row>
    <row r="25" spans="1:25" x14ac:dyDescent="0.3">
      <c r="A25" s="138">
        <v>44</v>
      </c>
      <c r="B25" s="171">
        <v>24</v>
      </c>
      <c r="C25" s="284" t="s">
        <v>381</v>
      </c>
      <c r="D25" s="112" t="str">
        <f t="shared" ref="D25:D39" si="3">CONCATENATE(C25,".jpg")</f>
        <v>0450.jpg</v>
      </c>
      <c r="E25" s="116"/>
      <c r="F25" s="116" t="s">
        <v>983</v>
      </c>
      <c r="G25" s="35" t="s">
        <v>1009</v>
      </c>
      <c r="H25" s="270" t="s">
        <v>617</v>
      </c>
      <c r="I25" s="271"/>
      <c r="J25" s="271">
        <v>20</v>
      </c>
      <c r="K25" s="272">
        <v>1</v>
      </c>
      <c r="L25" s="273">
        <v>13300</v>
      </c>
      <c r="M25" s="143" t="s">
        <v>817</v>
      </c>
      <c r="N25" s="273">
        <v>2500</v>
      </c>
      <c r="O25" s="271"/>
      <c r="P25" s="271"/>
      <c r="Q25" s="271" t="s">
        <v>618</v>
      </c>
      <c r="R25" s="271">
        <v>50002384</v>
      </c>
      <c r="S25" s="112" t="str">
        <f t="shared" si="2"/>
        <v>맑은티엔 보리차  410mlx20병[0450/20]</v>
      </c>
      <c r="T25" s="122" t="s">
        <v>602</v>
      </c>
      <c r="U25" s="122" t="s">
        <v>602</v>
      </c>
      <c r="V25" s="271"/>
      <c r="W25" s="325" t="s">
        <v>1326</v>
      </c>
      <c r="Y25" s="18"/>
    </row>
    <row r="26" spans="1:25" x14ac:dyDescent="0.3">
      <c r="A26" s="138">
        <v>45</v>
      </c>
      <c r="B26" s="171">
        <v>25</v>
      </c>
      <c r="C26" s="269" t="s">
        <v>382</v>
      </c>
      <c r="D26" s="112" t="str">
        <f t="shared" si="3"/>
        <v>0451.jpg</v>
      </c>
      <c r="E26" s="116"/>
      <c r="F26" s="116" t="s">
        <v>984</v>
      </c>
      <c r="G26" s="35" t="s">
        <v>1009</v>
      </c>
      <c r="H26" s="270" t="s">
        <v>383</v>
      </c>
      <c r="I26" s="271"/>
      <c r="J26" s="271">
        <v>20</v>
      </c>
      <c r="K26" s="272">
        <v>1</v>
      </c>
      <c r="L26" s="275">
        <v>13300</v>
      </c>
      <c r="M26" s="143" t="s">
        <v>817</v>
      </c>
      <c r="N26" s="275">
        <v>2500</v>
      </c>
      <c r="O26" s="271"/>
      <c r="P26" s="271"/>
      <c r="Q26" s="271" t="s">
        <v>618</v>
      </c>
      <c r="R26" s="271">
        <v>50002384</v>
      </c>
      <c r="S26" s="112" t="str">
        <f t="shared" si="2"/>
        <v>맑은티엔 옥수수 410mlx20병[0451/20]</v>
      </c>
      <c r="T26" s="122" t="s">
        <v>602</v>
      </c>
      <c r="U26" s="122" t="s">
        <v>602</v>
      </c>
      <c r="V26" s="271"/>
      <c r="W26" s="274"/>
      <c r="X26" s="254"/>
      <c r="Y26" s="18"/>
    </row>
    <row r="27" spans="1:25" x14ac:dyDescent="0.3">
      <c r="A27" s="138">
        <v>46</v>
      </c>
      <c r="B27" s="171">
        <v>26</v>
      </c>
      <c r="C27" s="269" t="s">
        <v>384</v>
      </c>
      <c r="D27" s="112" t="str">
        <f t="shared" si="3"/>
        <v>0453.jpg</v>
      </c>
      <c r="E27" s="116"/>
      <c r="F27" s="116" t="s">
        <v>985</v>
      </c>
      <c r="G27" s="35" t="s">
        <v>1009</v>
      </c>
      <c r="H27" s="270" t="s">
        <v>385</v>
      </c>
      <c r="I27" s="271"/>
      <c r="J27" s="271">
        <v>20</v>
      </c>
      <c r="K27" s="272">
        <v>1</v>
      </c>
      <c r="L27" s="273">
        <v>13300</v>
      </c>
      <c r="M27" s="143" t="s">
        <v>817</v>
      </c>
      <c r="N27" s="273">
        <v>2500</v>
      </c>
      <c r="O27" s="271"/>
      <c r="P27" s="271"/>
      <c r="Q27" s="271" t="s">
        <v>618</v>
      </c>
      <c r="R27" s="271">
        <v>50002384</v>
      </c>
      <c r="S27" s="112" t="str">
        <f t="shared" si="2"/>
        <v>맑은티엔 현미 410mlx20병[0453/20]</v>
      </c>
      <c r="T27" s="122" t="s">
        <v>602</v>
      </c>
      <c r="U27" s="122" t="s">
        <v>602</v>
      </c>
      <c r="V27" s="271"/>
      <c r="W27" s="274"/>
    </row>
    <row r="28" spans="1:25" x14ac:dyDescent="0.3">
      <c r="A28" s="138">
        <v>22</v>
      </c>
      <c r="B28" s="171">
        <v>27</v>
      </c>
      <c r="C28" s="348">
        <v>403</v>
      </c>
      <c r="D28" s="112" t="str">
        <f t="shared" si="3"/>
        <v>403.jpg</v>
      </c>
      <c r="E28" s="116"/>
      <c r="F28" s="116" t="s">
        <v>986</v>
      </c>
      <c r="G28" s="116" t="s">
        <v>1008</v>
      </c>
      <c r="H28" s="130" t="s">
        <v>611</v>
      </c>
      <c r="I28" s="276"/>
      <c r="J28" s="271">
        <v>30</v>
      </c>
      <c r="K28" s="272">
        <v>2</v>
      </c>
      <c r="L28" s="277">
        <v>8800</v>
      </c>
      <c r="M28" s="143" t="s">
        <v>817</v>
      </c>
      <c r="N28" s="275">
        <v>2500</v>
      </c>
      <c r="O28" s="271"/>
      <c r="P28" s="271"/>
      <c r="Q28" s="271" t="s">
        <v>615</v>
      </c>
      <c r="R28" s="271">
        <v>50002267</v>
      </c>
      <c r="S28" s="112" t="str">
        <f t="shared" si="2"/>
        <v>제티 초코렛맛 175mlx30캔[403/30]</v>
      </c>
      <c r="T28" s="122" t="s">
        <v>602</v>
      </c>
      <c r="U28" s="122" t="s">
        <v>602</v>
      </c>
      <c r="V28" s="271"/>
      <c r="W28" s="325" t="s">
        <v>1327</v>
      </c>
      <c r="X28" s="21" t="s">
        <v>672</v>
      </c>
    </row>
    <row r="29" spans="1:25" s="75" customFormat="1" x14ac:dyDescent="0.3">
      <c r="A29" s="138">
        <v>40</v>
      </c>
      <c r="B29" s="171">
        <v>28</v>
      </c>
      <c r="C29" s="346">
        <v>477</v>
      </c>
      <c r="D29" s="112" t="str">
        <f t="shared" si="3"/>
        <v>477.jpg</v>
      </c>
      <c r="E29" s="116"/>
      <c r="F29" s="116" t="s">
        <v>987</v>
      </c>
      <c r="G29" s="116"/>
      <c r="H29" s="270" t="s">
        <v>1013</v>
      </c>
      <c r="I29" s="271"/>
      <c r="J29" s="271">
        <v>20</v>
      </c>
      <c r="K29" s="272">
        <v>2</v>
      </c>
      <c r="L29" s="273">
        <v>29900</v>
      </c>
      <c r="M29" s="279" t="s">
        <v>604</v>
      </c>
      <c r="N29" s="280"/>
      <c r="O29" s="271"/>
      <c r="P29" s="271"/>
      <c r="Q29" s="271" t="s">
        <v>616</v>
      </c>
      <c r="R29" s="271">
        <v>50002380</v>
      </c>
      <c r="S29" s="112" t="str">
        <f t="shared" si="2"/>
        <v>동서 타라 아쌈밀크티 275mlx20개입[477/20]</v>
      </c>
      <c r="T29" s="122" t="s">
        <v>602</v>
      </c>
      <c r="U29" s="122" t="s">
        <v>602</v>
      </c>
      <c r="V29" s="271"/>
      <c r="W29" s="325" t="s">
        <v>1327</v>
      </c>
      <c r="X29" s="16"/>
      <c r="Y29" s="18"/>
    </row>
    <row r="30" spans="1:25" x14ac:dyDescent="0.3">
      <c r="A30" s="138">
        <v>41</v>
      </c>
      <c r="B30" s="171">
        <v>29</v>
      </c>
      <c r="C30" s="346">
        <v>476</v>
      </c>
      <c r="D30" s="112" t="str">
        <f t="shared" si="3"/>
        <v>476.jpg</v>
      </c>
      <c r="E30" s="116"/>
      <c r="F30" s="116" t="s">
        <v>988</v>
      </c>
      <c r="G30" s="116"/>
      <c r="H30" s="270" t="s">
        <v>1014</v>
      </c>
      <c r="I30" s="271"/>
      <c r="J30" s="271">
        <v>20</v>
      </c>
      <c r="K30" s="272">
        <v>2</v>
      </c>
      <c r="L30" s="275">
        <v>29900</v>
      </c>
      <c r="M30" s="279" t="s">
        <v>604</v>
      </c>
      <c r="N30" s="281"/>
      <c r="O30" s="271"/>
      <c r="P30" s="271"/>
      <c r="Q30" s="271" t="s">
        <v>616</v>
      </c>
      <c r="R30" s="271">
        <v>50002380</v>
      </c>
      <c r="S30" s="112" t="str">
        <f t="shared" si="2"/>
        <v>동서 타라 우바밀크티 275mlx20개입[476/20]</v>
      </c>
      <c r="T30" s="122" t="s">
        <v>602</v>
      </c>
      <c r="U30" s="122" t="s">
        <v>602</v>
      </c>
      <c r="V30" s="271"/>
      <c r="W30" s="325" t="s">
        <v>1327</v>
      </c>
      <c r="X30" s="254"/>
      <c r="Y30" s="18"/>
    </row>
    <row r="31" spans="1:25" x14ac:dyDescent="0.3">
      <c r="A31" s="138">
        <v>32</v>
      </c>
      <c r="B31" s="171">
        <v>30</v>
      </c>
      <c r="C31" s="346">
        <v>655</v>
      </c>
      <c r="D31" s="112" t="str">
        <f t="shared" si="3"/>
        <v>655.jpg</v>
      </c>
      <c r="E31" s="116"/>
      <c r="F31" s="116" t="s">
        <v>989</v>
      </c>
      <c r="G31" s="116" t="s">
        <v>1008</v>
      </c>
      <c r="H31" s="270" t="s">
        <v>371</v>
      </c>
      <c r="I31" s="271"/>
      <c r="J31" s="271">
        <v>30</v>
      </c>
      <c r="K31" s="272">
        <v>2</v>
      </c>
      <c r="L31" s="273">
        <v>19900</v>
      </c>
      <c r="M31" s="279" t="s">
        <v>604</v>
      </c>
      <c r="N31" s="280"/>
      <c r="O31" s="271"/>
      <c r="P31" s="271"/>
      <c r="Q31" s="271" t="s">
        <v>614</v>
      </c>
      <c r="R31" s="271">
        <v>50002605</v>
      </c>
      <c r="S31" s="112" t="str">
        <f t="shared" si="2"/>
        <v>T.O.P 더블랙 200mlx30캔[655/30]</v>
      </c>
      <c r="T31" s="122" t="s">
        <v>602</v>
      </c>
      <c r="U31" s="122" t="s">
        <v>602</v>
      </c>
      <c r="V31" s="271"/>
      <c r="W31" s="325" t="s">
        <v>1327</v>
      </c>
    </row>
    <row r="32" spans="1:25" x14ac:dyDescent="0.3">
      <c r="A32" s="138">
        <v>38</v>
      </c>
      <c r="B32" s="171">
        <v>31</v>
      </c>
      <c r="C32" s="346">
        <v>426</v>
      </c>
      <c r="D32" s="112" t="str">
        <f t="shared" si="3"/>
        <v>426.jpg</v>
      </c>
      <c r="E32" s="116"/>
      <c r="F32" s="116" t="s">
        <v>990</v>
      </c>
      <c r="G32" s="116"/>
      <c r="H32" s="270" t="s">
        <v>377</v>
      </c>
      <c r="I32" s="271"/>
      <c r="J32" s="271">
        <v>20</v>
      </c>
      <c r="K32" s="272">
        <v>2</v>
      </c>
      <c r="L32" s="275">
        <v>18500</v>
      </c>
      <c r="M32" s="279" t="s">
        <v>604</v>
      </c>
      <c r="N32" s="281"/>
      <c r="O32" s="271"/>
      <c r="P32" s="271"/>
      <c r="Q32" s="271" t="s">
        <v>614</v>
      </c>
      <c r="R32" s="271">
        <v>50002605</v>
      </c>
      <c r="S32" s="112" t="str">
        <f t="shared" si="2"/>
        <v>T.O.P 더블랙 275mlx20캔[426/20]</v>
      </c>
      <c r="T32" s="122" t="s">
        <v>975</v>
      </c>
      <c r="U32" s="122" t="s">
        <v>602</v>
      </c>
      <c r="V32" s="271"/>
      <c r="W32" s="325" t="s">
        <v>1327</v>
      </c>
      <c r="Y32" s="18"/>
    </row>
    <row r="33" spans="1:25" x14ac:dyDescent="0.3">
      <c r="A33" s="138">
        <v>35</v>
      </c>
      <c r="B33" s="171">
        <v>32</v>
      </c>
      <c r="C33" s="346">
        <v>464</v>
      </c>
      <c r="D33" s="112" t="str">
        <f t="shared" si="3"/>
        <v>464.jpg</v>
      </c>
      <c r="E33" s="116"/>
      <c r="F33" s="116" t="s">
        <v>991</v>
      </c>
      <c r="G33" s="116"/>
      <c r="H33" s="270" t="s">
        <v>374</v>
      </c>
      <c r="I33" s="271"/>
      <c r="J33" s="271">
        <v>20</v>
      </c>
      <c r="K33" s="272">
        <v>2</v>
      </c>
      <c r="L33" s="273">
        <v>28300</v>
      </c>
      <c r="M33" s="279" t="s">
        <v>604</v>
      </c>
      <c r="N33" s="280"/>
      <c r="O33" s="271"/>
      <c r="P33" s="271"/>
      <c r="Q33" s="271" t="s">
        <v>614</v>
      </c>
      <c r="R33" s="271">
        <v>50002605</v>
      </c>
      <c r="S33" s="112" t="str">
        <f t="shared" si="2"/>
        <v>T.O.P 더블랙 380mlx20캔[464/20]</v>
      </c>
      <c r="T33" s="122" t="s">
        <v>602</v>
      </c>
      <c r="U33" s="122" t="s">
        <v>602</v>
      </c>
      <c r="V33" s="271"/>
      <c r="W33" s="325" t="s">
        <v>1171</v>
      </c>
      <c r="Y33" s="18"/>
    </row>
    <row r="34" spans="1:25" x14ac:dyDescent="0.3">
      <c r="A34" s="138">
        <v>31</v>
      </c>
      <c r="B34" s="171">
        <v>33</v>
      </c>
      <c r="C34" s="465">
        <v>651</v>
      </c>
      <c r="D34" s="112" t="str">
        <f t="shared" si="3"/>
        <v>651.jpg</v>
      </c>
      <c r="E34" s="116"/>
      <c r="F34" s="116" t="s">
        <v>992</v>
      </c>
      <c r="G34" s="116"/>
      <c r="H34" s="270" t="s">
        <v>1015</v>
      </c>
      <c r="I34" s="271"/>
      <c r="J34" s="271">
        <v>30</v>
      </c>
      <c r="K34" s="272">
        <v>2</v>
      </c>
      <c r="L34" s="275">
        <v>19900</v>
      </c>
      <c r="M34" s="279" t="s">
        <v>604</v>
      </c>
      <c r="N34" s="281"/>
      <c r="O34" s="271"/>
      <c r="P34" s="271"/>
      <c r="Q34" s="271" t="s">
        <v>614</v>
      </c>
      <c r="R34" s="271">
        <v>50002605</v>
      </c>
      <c r="S34" s="112" t="str">
        <f t="shared" si="2"/>
        <v>T.O.P 마스터라떼 200mlx30캔[651/30]</v>
      </c>
      <c r="T34" s="122" t="s">
        <v>602</v>
      </c>
      <c r="U34" s="122" t="s">
        <v>602</v>
      </c>
      <c r="V34" s="271"/>
      <c r="W34" s="325" t="s">
        <v>1328</v>
      </c>
    </row>
    <row r="35" spans="1:25" x14ac:dyDescent="0.3">
      <c r="A35" s="138">
        <v>37</v>
      </c>
      <c r="B35" s="171">
        <v>34</v>
      </c>
      <c r="C35" s="346">
        <v>422</v>
      </c>
      <c r="D35" s="112" t="str">
        <f t="shared" si="3"/>
        <v>422.jpg</v>
      </c>
      <c r="E35" s="116"/>
      <c r="F35" s="116" t="s">
        <v>993</v>
      </c>
      <c r="G35" s="116"/>
      <c r="H35" s="270" t="s">
        <v>376</v>
      </c>
      <c r="I35" s="271"/>
      <c r="J35" s="271">
        <v>20</v>
      </c>
      <c r="K35" s="272">
        <v>2</v>
      </c>
      <c r="L35" s="273">
        <v>18500</v>
      </c>
      <c r="M35" s="279" t="s">
        <v>604</v>
      </c>
      <c r="N35" s="280"/>
      <c r="O35" s="271"/>
      <c r="P35" s="271"/>
      <c r="Q35" s="271" t="s">
        <v>614</v>
      </c>
      <c r="R35" s="271">
        <v>50002605</v>
      </c>
      <c r="S35" s="112" t="str">
        <f t="shared" si="2"/>
        <v>T.O.P 마스터라떼 275mlx20캔[422/20]</v>
      </c>
      <c r="T35" s="122" t="s">
        <v>602</v>
      </c>
      <c r="U35" s="122" t="s">
        <v>602</v>
      </c>
      <c r="V35" s="271"/>
      <c r="W35" s="325" t="s">
        <v>1171</v>
      </c>
      <c r="Y35" s="18"/>
    </row>
    <row r="36" spans="1:25" x14ac:dyDescent="0.3">
      <c r="A36" s="138">
        <v>34</v>
      </c>
      <c r="B36" s="171">
        <v>35</v>
      </c>
      <c r="C36" s="346">
        <v>462</v>
      </c>
      <c r="D36" s="112" t="str">
        <f t="shared" si="3"/>
        <v>462.jpg</v>
      </c>
      <c r="E36" s="116"/>
      <c r="F36" s="116" t="s">
        <v>994</v>
      </c>
      <c r="G36" s="116"/>
      <c r="H36" s="270" t="s">
        <v>373</v>
      </c>
      <c r="I36" s="271"/>
      <c r="J36" s="271">
        <v>20</v>
      </c>
      <c r="K36" s="272">
        <v>2</v>
      </c>
      <c r="L36" s="275">
        <v>28300</v>
      </c>
      <c r="M36" s="279" t="s">
        <v>604</v>
      </c>
      <c r="N36" s="281"/>
      <c r="O36" s="271"/>
      <c r="P36" s="271"/>
      <c r="Q36" s="271" t="s">
        <v>614</v>
      </c>
      <c r="R36" s="271">
        <v>50002605</v>
      </c>
      <c r="S36" s="112" t="str">
        <f t="shared" si="2"/>
        <v>T.O.P 마스터라떼 380mlx20캔[462/20]</v>
      </c>
      <c r="T36" s="122" t="s">
        <v>602</v>
      </c>
      <c r="U36" s="122" t="s">
        <v>602</v>
      </c>
      <c r="V36" s="271"/>
      <c r="W36" s="325" t="s">
        <v>1171</v>
      </c>
      <c r="Y36" s="18"/>
    </row>
    <row r="37" spans="1:25" x14ac:dyDescent="0.3">
      <c r="A37" s="138">
        <v>33</v>
      </c>
      <c r="B37" s="171">
        <v>36</v>
      </c>
      <c r="C37" s="346">
        <v>653</v>
      </c>
      <c r="D37" s="112" t="str">
        <f t="shared" si="3"/>
        <v>653.jpg</v>
      </c>
      <c r="E37" s="116"/>
      <c r="F37" s="116" t="s">
        <v>995</v>
      </c>
      <c r="G37" s="116" t="s">
        <v>1008</v>
      </c>
      <c r="H37" s="270" t="s">
        <v>372</v>
      </c>
      <c r="I37" s="271"/>
      <c r="J37" s="271">
        <v>30</v>
      </c>
      <c r="K37" s="272">
        <v>2</v>
      </c>
      <c r="L37" s="275">
        <v>19900</v>
      </c>
      <c r="M37" s="279" t="s">
        <v>604</v>
      </c>
      <c r="N37" s="281"/>
      <c r="O37" s="271"/>
      <c r="P37" s="271"/>
      <c r="Q37" s="271" t="s">
        <v>614</v>
      </c>
      <c r="R37" s="271">
        <v>50002605</v>
      </c>
      <c r="S37" s="112" t="str">
        <f t="shared" si="2"/>
        <v>T.O.P 스위트아메리카노 200mlx30캔[653/30]</v>
      </c>
      <c r="T37" s="122" t="s">
        <v>602</v>
      </c>
      <c r="U37" s="122" t="s">
        <v>602</v>
      </c>
      <c r="V37" s="271"/>
      <c r="W37" s="325" t="s">
        <v>1171</v>
      </c>
      <c r="Y37" s="18"/>
    </row>
    <row r="38" spans="1:25" x14ac:dyDescent="0.3">
      <c r="A38" s="138">
        <v>39</v>
      </c>
      <c r="B38" s="171">
        <v>37</v>
      </c>
      <c r="C38" s="346">
        <v>424</v>
      </c>
      <c r="D38" s="112" t="str">
        <f t="shared" si="3"/>
        <v>424.jpg</v>
      </c>
      <c r="E38" s="116"/>
      <c r="F38" s="116" t="s">
        <v>996</v>
      </c>
      <c r="G38" s="116"/>
      <c r="H38" s="270" t="s">
        <v>378</v>
      </c>
      <c r="I38" s="271"/>
      <c r="J38" s="271">
        <v>20</v>
      </c>
      <c r="K38" s="272">
        <v>2</v>
      </c>
      <c r="L38" s="273">
        <v>18500</v>
      </c>
      <c r="M38" s="279" t="s">
        <v>604</v>
      </c>
      <c r="N38" s="280"/>
      <c r="O38" s="271"/>
      <c r="P38" s="271"/>
      <c r="Q38" s="271" t="s">
        <v>614</v>
      </c>
      <c r="R38" s="271">
        <v>50002605</v>
      </c>
      <c r="S38" s="112" t="str">
        <f t="shared" si="2"/>
        <v>T.O.P 스위트아메리카노 275mlx20캔[424/20]</v>
      </c>
      <c r="T38" s="122" t="s">
        <v>602</v>
      </c>
      <c r="U38" s="122" t="s">
        <v>602</v>
      </c>
      <c r="V38" s="271"/>
      <c r="W38" s="325" t="s">
        <v>1171</v>
      </c>
      <c r="X38" s="254"/>
      <c r="Y38" s="18"/>
    </row>
    <row r="39" spans="1:25" x14ac:dyDescent="0.3">
      <c r="A39" s="138">
        <v>36</v>
      </c>
      <c r="B39" s="171">
        <v>38</v>
      </c>
      <c r="C39" s="346">
        <v>463</v>
      </c>
      <c r="D39" s="112" t="str">
        <f t="shared" si="3"/>
        <v>463.jpg</v>
      </c>
      <c r="E39" s="112"/>
      <c r="F39" s="116" t="s">
        <v>997</v>
      </c>
      <c r="G39" s="116"/>
      <c r="H39" s="270" t="s">
        <v>375</v>
      </c>
      <c r="I39" s="271"/>
      <c r="J39" s="271">
        <v>20</v>
      </c>
      <c r="K39" s="272">
        <v>2</v>
      </c>
      <c r="L39" s="275">
        <v>28300</v>
      </c>
      <c r="M39" s="279" t="s">
        <v>604</v>
      </c>
      <c r="N39" s="281"/>
      <c r="O39" s="271"/>
      <c r="P39" s="271"/>
      <c r="Q39" s="271" t="s">
        <v>614</v>
      </c>
      <c r="R39" s="271">
        <v>50002605</v>
      </c>
      <c r="S39" s="112" t="str">
        <f t="shared" si="2"/>
        <v>T.O.P 스위트아메리카노 380mlx20캔[463/20]</v>
      </c>
      <c r="T39" s="122" t="s">
        <v>602</v>
      </c>
      <c r="U39" s="122" t="s">
        <v>602</v>
      </c>
      <c r="V39" s="271"/>
      <c r="W39" s="325" t="s">
        <v>1171</v>
      </c>
      <c r="Y39" s="18"/>
    </row>
    <row r="40" spans="1:25" x14ac:dyDescent="0.3">
      <c r="A40" s="138">
        <v>43</v>
      </c>
      <c r="B40" s="171">
        <v>39</v>
      </c>
      <c r="C40" s="466" t="s">
        <v>1329</v>
      </c>
      <c r="D40" s="213" t="s">
        <v>1018</v>
      </c>
      <c r="E40" s="116" t="s">
        <v>974</v>
      </c>
      <c r="F40" s="116" t="s">
        <v>992</v>
      </c>
      <c r="G40" s="116"/>
      <c r="H40" s="270" t="s">
        <v>1016</v>
      </c>
      <c r="I40" s="271"/>
      <c r="J40" s="271">
        <v>20</v>
      </c>
      <c r="K40" s="272">
        <v>2</v>
      </c>
      <c r="L40" s="275">
        <v>28900</v>
      </c>
      <c r="M40" s="279" t="s">
        <v>604</v>
      </c>
      <c r="N40" s="281"/>
      <c r="O40" s="271"/>
      <c r="P40" s="271"/>
      <c r="Q40" s="271" t="s">
        <v>614</v>
      </c>
      <c r="R40" s="271">
        <v>50002605</v>
      </c>
      <c r="S40" s="112" t="str">
        <f t="shared" si="2"/>
        <v>T.O.P 콜드브루 스위트 아메리카노275mlx20개입[0651/20]</v>
      </c>
      <c r="T40" s="122" t="s">
        <v>602</v>
      </c>
      <c r="U40" s="122" t="s">
        <v>602</v>
      </c>
      <c r="V40" s="271"/>
      <c r="W40" s="325" t="s">
        <v>1017</v>
      </c>
      <c r="Y40" s="18"/>
    </row>
    <row r="41" spans="1:25" x14ac:dyDescent="0.3">
      <c r="A41" s="138">
        <v>42</v>
      </c>
      <c r="B41" s="171">
        <v>40</v>
      </c>
      <c r="C41" s="345" t="s">
        <v>379</v>
      </c>
      <c r="D41" s="112" t="str">
        <f t="shared" ref="D41:D49" si="4">CONCATENATE(C41,".jpg")</f>
        <v>0649.jpg</v>
      </c>
      <c r="E41" s="116"/>
      <c r="F41" s="116" t="s">
        <v>998</v>
      </c>
      <c r="G41" s="116"/>
      <c r="H41" s="270" t="s">
        <v>380</v>
      </c>
      <c r="I41" s="271"/>
      <c r="J41" s="271">
        <v>20</v>
      </c>
      <c r="K41" s="272">
        <v>2</v>
      </c>
      <c r="L41" s="273">
        <v>28900</v>
      </c>
      <c r="M41" s="279" t="s">
        <v>604</v>
      </c>
      <c r="N41" s="280"/>
      <c r="O41" s="271"/>
      <c r="P41" s="271"/>
      <c r="Q41" s="271" t="s">
        <v>614</v>
      </c>
      <c r="R41" s="271">
        <v>50002605</v>
      </c>
      <c r="S41" s="112" t="str">
        <f t="shared" si="2"/>
        <v>T.O.P 콜드브루 아메리카노275mlx20개입[0649/20]</v>
      </c>
      <c r="T41" s="122" t="s">
        <v>602</v>
      </c>
      <c r="U41" s="122" t="s">
        <v>602</v>
      </c>
      <c r="V41" s="271"/>
      <c r="W41" s="274"/>
      <c r="Y41" s="18"/>
    </row>
    <row r="42" spans="1:25" x14ac:dyDescent="0.3">
      <c r="A42" s="138">
        <v>27</v>
      </c>
      <c r="B42" s="171">
        <v>41</v>
      </c>
      <c r="C42" s="278" t="s">
        <v>816</v>
      </c>
      <c r="D42" s="112" t="str">
        <f t="shared" si="4"/>
        <v>0662.jpg</v>
      </c>
      <c r="E42" s="116"/>
      <c r="F42" s="116" t="s">
        <v>999</v>
      </c>
      <c r="G42" s="116"/>
      <c r="H42" s="270" t="s">
        <v>369</v>
      </c>
      <c r="I42" s="271"/>
      <c r="J42" s="271">
        <v>30</v>
      </c>
      <c r="K42" s="272">
        <v>2</v>
      </c>
      <c r="L42" s="275">
        <v>14800</v>
      </c>
      <c r="M42" s="143" t="s">
        <v>817</v>
      </c>
      <c r="N42" s="282">
        <v>2500</v>
      </c>
      <c r="O42" s="271"/>
      <c r="P42" s="271"/>
      <c r="Q42" s="271" t="s">
        <v>614</v>
      </c>
      <c r="R42" s="271">
        <v>50002605</v>
      </c>
      <c r="S42" s="112" t="str">
        <f t="shared" si="2"/>
        <v>맥스웰 콜롬비아나 스위트 아메리카노 240mlx30캔[0662/30]</v>
      </c>
      <c r="T42" s="122" t="s">
        <v>602</v>
      </c>
      <c r="U42" s="122" t="s">
        <v>602</v>
      </c>
      <c r="V42" s="271"/>
      <c r="W42" s="274"/>
    </row>
    <row r="43" spans="1:25" x14ac:dyDescent="0.3">
      <c r="A43" s="138">
        <v>28</v>
      </c>
      <c r="B43" s="171">
        <v>42</v>
      </c>
      <c r="C43" s="283" t="s">
        <v>673</v>
      </c>
      <c r="D43" s="206" t="str">
        <f t="shared" si="4"/>
        <v>0663.jpg</v>
      </c>
      <c r="E43" s="284"/>
      <c r="F43" s="116" t="s">
        <v>1000</v>
      </c>
      <c r="G43" s="116"/>
      <c r="H43" s="202" t="s">
        <v>1019</v>
      </c>
      <c r="I43" s="123"/>
      <c r="J43" s="123">
        <v>30</v>
      </c>
      <c r="K43" s="207">
        <v>2</v>
      </c>
      <c r="L43" s="285">
        <v>14800</v>
      </c>
      <c r="M43" s="152" t="s">
        <v>817</v>
      </c>
      <c r="N43" s="286">
        <v>2500</v>
      </c>
      <c r="O43" s="123"/>
      <c r="P43" s="123"/>
      <c r="Q43" s="123" t="s">
        <v>614</v>
      </c>
      <c r="R43" s="123">
        <v>50002605</v>
      </c>
      <c r="S43" s="206" t="str">
        <f t="shared" si="2"/>
        <v>맥스웰 콜롬비아나 오리지날 블랙 240mlx30캔[0663/30]</v>
      </c>
      <c r="T43" s="123" t="s">
        <v>602</v>
      </c>
      <c r="U43" s="123" t="s">
        <v>602</v>
      </c>
      <c r="V43" s="123" t="s">
        <v>674</v>
      </c>
      <c r="W43" s="247"/>
      <c r="X43" s="75"/>
      <c r="Y43" s="75"/>
    </row>
    <row r="44" spans="1:25" x14ac:dyDescent="0.3">
      <c r="A44" s="138">
        <v>26</v>
      </c>
      <c r="B44" s="171">
        <v>43</v>
      </c>
      <c r="C44" s="278" t="s">
        <v>815</v>
      </c>
      <c r="D44" s="112" t="str">
        <f t="shared" si="4"/>
        <v>0661.jpg</v>
      </c>
      <c r="E44" s="116"/>
      <c r="F44" s="116" t="s">
        <v>1001</v>
      </c>
      <c r="G44" s="116"/>
      <c r="H44" s="270" t="s">
        <v>368</v>
      </c>
      <c r="I44" s="271"/>
      <c r="J44" s="271">
        <v>30</v>
      </c>
      <c r="K44" s="272">
        <v>2</v>
      </c>
      <c r="L44" s="275">
        <v>14800</v>
      </c>
      <c r="M44" s="143" t="s">
        <v>817</v>
      </c>
      <c r="N44" s="282">
        <v>2500</v>
      </c>
      <c r="O44" s="271"/>
      <c r="P44" s="271"/>
      <c r="Q44" s="271" t="s">
        <v>614</v>
      </c>
      <c r="R44" s="271">
        <v>50002605</v>
      </c>
      <c r="S44" s="112" t="str">
        <f t="shared" si="2"/>
        <v>맥스웰 콜롬비아나 카페라떼 240mlx30캔[0661/30]</v>
      </c>
      <c r="T44" s="122" t="s">
        <v>602</v>
      </c>
      <c r="U44" s="122" t="s">
        <v>602</v>
      </c>
      <c r="V44" s="271"/>
      <c r="W44" s="274"/>
    </row>
    <row r="45" spans="1:25" x14ac:dyDescent="0.3">
      <c r="A45" s="138">
        <v>24</v>
      </c>
      <c r="B45" s="171">
        <v>44</v>
      </c>
      <c r="C45" s="346">
        <v>658</v>
      </c>
      <c r="D45" s="112" t="str">
        <f t="shared" si="4"/>
        <v>658.jpg</v>
      </c>
      <c r="E45" s="116"/>
      <c r="F45" s="116" t="s">
        <v>1002</v>
      </c>
      <c r="G45" s="116"/>
      <c r="H45" s="270" t="s">
        <v>366</v>
      </c>
      <c r="I45" s="271"/>
      <c r="J45" s="271">
        <v>30</v>
      </c>
      <c r="K45" s="272">
        <v>2</v>
      </c>
      <c r="L45" s="275">
        <v>8600</v>
      </c>
      <c r="M45" s="279" t="s">
        <v>604</v>
      </c>
      <c r="N45" s="287"/>
      <c r="O45" s="271"/>
      <c r="P45" s="271"/>
      <c r="Q45" s="271" t="s">
        <v>614</v>
      </c>
      <c r="R45" s="271">
        <v>50002605</v>
      </c>
      <c r="S45" s="112" t="str">
        <f t="shared" si="2"/>
        <v>맥스웰하우스 블루엣마일드 200mlx30개입[658/30]</v>
      </c>
      <c r="T45" s="122" t="s">
        <v>602</v>
      </c>
      <c r="U45" s="122" t="s">
        <v>602</v>
      </c>
      <c r="V45" s="271"/>
      <c r="W45" s="325" t="s">
        <v>1327</v>
      </c>
    </row>
    <row r="46" spans="1:25" x14ac:dyDescent="0.3">
      <c r="A46" s="138">
        <v>25</v>
      </c>
      <c r="B46" s="171">
        <v>45</v>
      </c>
      <c r="C46" s="346">
        <v>659</v>
      </c>
      <c r="D46" s="112" t="str">
        <f t="shared" si="4"/>
        <v>659.jpg</v>
      </c>
      <c r="E46" s="116"/>
      <c r="F46" s="116" t="s">
        <v>1003</v>
      </c>
      <c r="G46" s="116"/>
      <c r="H46" s="270" t="s">
        <v>367</v>
      </c>
      <c r="I46" s="271"/>
      <c r="J46" s="271">
        <v>30</v>
      </c>
      <c r="K46" s="272">
        <v>2</v>
      </c>
      <c r="L46" s="275">
        <v>8600</v>
      </c>
      <c r="M46" s="279" t="s">
        <v>604</v>
      </c>
      <c r="N46" s="287"/>
      <c r="O46" s="271"/>
      <c r="P46" s="271"/>
      <c r="Q46" s="271" t="s">
        <v>614</v>
      </c>
      <c r="R46" s="271">
        <v>50002605</v>
      </c>
      <c r="S46" s="112" t="str">
        <f t="shared" si="2"/>
        <v>맥스웰하우스 스위트아메리카노 200mlx30개입[659/30]</v>
      </c>
      <c r="T46" s="122" t="s">
        <v>602</v>
      </c>
      <c r="U46" s="122" t="s">
        <v>602</v>
      </c>
      <c r="V46" s="271"/>
      <c r="W46" s="325" t="s">
        <v>1327</v>
      </c>
    </row>
    <row r="47" spans="1:25" x14ac:dyDescent="0.3">
      <c r="A47" s="138">
        <v>23</v>
      </c>
      <c r="B47" s="171">
        <v>46</v>
      </c>
      <c r="C47" s="346">
        <v>657</v>
      </c>
      <c r="D47" s="112" t="str">
        <f t="shared" si="4"/>
        <v>657.jpg</v>
      </c>
      <c r="E47" s="116"/>
      <c r="F47" s="116" t="s">
        <v>1004</v>
      </c>
      <c r="G47" s="116"/>
      <c r="H47" s="270" t="s">
        <v>612</v>
      </c>
      <c r="I47" s="271"/>
      <c r="J47" s="271">
        <v>30</v>
      </c>
      <c r="K47" s="272">
        <v>2</v>
      </c>
      <c r="L47" s="275">
        <v>8600</v>
      </c>
      <c r="M47" s="279" t="s">
        <v>604</v>
      </c>
      <c r="N47" s="287"/>
      <c r="O47" s="271"/>
      <c r="P47" s="271"/>
      <c r="Q47" s="271" t="s">
        <v>614</v>
      </c>
      <c r="R47" s="271">
        <v>50002605</v>
      </c>
      <c r="S47" s="112" t="str">
        <f t="shared" si="2"/>
        <v>맥스웰하우스 오리지날 200mlx30개입[657/30]</v>
      </c>
      <c r="T47" s="122" t="s">
        <v>602</v>
      </c>
      <c r="U47" s="122" t="s">
        <v>602</v>
      </c>
      <c r="V47" s="271"/>
      <c r="W47" s="325" t="s">
        <v>1327</v>
      </c>
      <c r="X47" s="21"/>
    </row>
    <row r="48" spans="1:25" x14ac:dyDescent="0.3">
      <c r="A48" s="138">
        <v>30</v>
      </c>
      <c r="B48" s="171">
        <v>47</v>
      </c>
      <c r="C48" s="346">
        <v>406</v>
      </c>
      <c r="D48" s="112" t="str">
        <f t="shared" si="4"/>
        <v>406.jpg</v>
      </c>
      <c r="E48" s="116"/>
      <c r="F48" s="116" t="s">
        <v>1005</v>
      </c>
      <c r="G48" s="116"/>
      <c r="H48" s="270" t="s">
        <v>370</v>
      </c>
      <c r="I48" s="271"/>
      <c r="J48" s="271">
        <v>36</v>
      </c>
      <c r="K48" s="272">
        <v>2</v>
      </c>
      <c r="L48" s="275">
        <v>38700</v>
      </c>
      <c r="M48" s="143" t="s">
        <v>817</v>
      </c>
      <c r="N48" s="282">
        <v>2500</v>
      </c>
      <c r="O48" s="271"/>
      <c r="P48" s="271"/>
      <c r="Q48" s="271" t="s">
        <v>614</v>
      </c>
      <c r="R48" s="271">
        <v>50002605</v>
      </c>
      <c r="S48" s="112" t="str">
        <f t="shared" si="2"/>
        <v>스타벅스 더블샷 에스프레소&amp;크림200mlx36캔[406/36]</v>
      </c>
      <c r="T48" s="122" t="s">
        <v>602</v>
      </c>
      <c r="U48" s="122" t="s">
        <v>602</v>
      </c>
      <c r="V48" s="182" t="s">
        <v>869</v>
      </c>
      <c r="W48" s="325" t="s">
        <v>1330</v>
      </c>
      <c r="X48" s="294" t="s">
        <v>870</v>
      </c>
    </row>
    <row r="49" spans="1:23" ht="17.25" thickBot="1" x14ac:dyDescent="0.35">
      <c r="A49" s="107">
        <v>29</v>
      </c>
      <c r="B49" s="169">
        <v>48</v>
      </c>
      <c r="C49" s="288">
        <v>4096</v>
      </c>
      <c r="D49" s="108" t="str">
        <f t="shared" si="4"/>
        <v>4096.jpg</v>
      </c>
      <c r="E49" s="183"/>
      <c r="F49" s="183" t="s">
        <v>1006</v>
      </c>
      <c r="G49" s="183"/>
      <c r="H49" s="289" t="s">
        <v>613</v>
      </c>
      <c r="I49" s="290"/>
      <c r="J49" s="290">
        <v>24</v>
      </c>
      <c r="K49" s="377">
        <v>2</v>
      </c>
      <c r="L49" s="291">
        <v>53600</v>
      </c>
      <c r="M49" s="149" t="s">
        <v>817</v>
      </c>
      <c r="N49" s="292">
        <v>2500</v>
      </c>
      <c r="O49" s="290"/>
      <c r="P49" s="290"/>
      <c r="Q49" s="290" t="s">
        <v>614</v>
      </c>
      <c r="R49" s="290">
        <v>50002605</v>
      </c>
      <c r="S49" s="108" t="str">
        <f t="shared" si="2"/>
        <v>스타벅스 더블샷 에스프레소&amp;크림275mlx24캔[4096/24]</v>
      </c>
      <c r="T49" s="110" t="s">
        <v>602</v>
      </c>
      <c r="U49" s="110" t="s">
        <v>602</v>
      </c>
      <c r="V49" s="302" t="s">
        <v>869</v>
      </c>
      <c r="W49" s="293"/>
    </row>
  </sheetData>
  <sortState ref="A23:Y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2017-04-24T01:19:10Z</dcterms:modified>
</cp:coreProperties>
</file>