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8C87445-847A-441C-85E6-1E1F5D4ECB31}" xr6:coauthVersionLast="47" xr6:coauthVersionMax="47" xr10:uidLastSave="{00000000-0000-0000-0000-000000000000}"/>
  <bookViews>
    <workbookView xWindow="11424" yWindow="0" windowWidth="11712" windowHeight="13056" firstSheet="3" activeTab="4" xr2:uid="{F65E5041-B836-47B8-B503-D0597CAB547E}"/>
  </bookViews>
  <sheets>
    <sheet name="Coke Table" sheetId="8" r:id="rId1"/>
    <sheet name="Coke Dataset" sheetId="3" r:id="rId2"/>
    <sheet name="Coke Pivot" sheetId="9" r:id="rId3"/>
    <sheet name="Revenue added col" sheetId="6" r:id="rId4"/>
    <sheet name="Macro function" sheetId="10" r:id="rId5"/>
    <sheet name="Whatif - Analysis" sheetId="4" r:id="rId6"/>
  </sheets>
  <definedNames>
    <definedName name="ExternalData_1" localSheetId="0" hidden="1">'Coke Table'!$A$1:$K$289</definedName>
    <definedName name="NativeTimeline_Order_Date">#N/A</definedName>
  </definedNames>
  <calcPr calcId="191029"/>
  <pivotCaches>
    <pivotCache cacheId="4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0" l="1"/>
  <c r="F19" i="10" s="1"/>
  <c r="B17" i="10"/>
  <c r="F16" i="10"/>
  <c r="F15" i="10"/>
  <c r="K14" i="10"/>
  <c r="J14" i="10"/>
  <c r="H14" i="10"/>
  <c r="G14" i="10"/>
  <c r="C11" i="10"/>
  <c r="C10" i="10"/>
  <c r="C9" i="10"/>
  <c r="F7" i="10"/>
  <c r="F8" i="10" s="1"/>
  <c r="F5" i="10"/>
  <c r="F4" i="10"/>
  <c r="K3" i="10"/>
  <c r="J3" i="10"/>
  <c r="H3" i="10"/>
  <c r="G3" i="10" s="1"/>
  <c r="F15" i="4"/>
  <c r="F16" i="4"/>
  <c r="F19" i="4"/>
  <c r="F18" i="4"/>
  <c r="G14" i="4"/>
  <c r="H14" i="4"/>
  <c r="J14" i="4"/>
  <c r="K14" i="4" s="1"/>
  <c r="B17" i="4"/>
  <c r="H3" i="4"/>
  <c r="G3" i="4" s="1"/>
  <c r="J3" i="4"/>
  <c r="K3" i="4" s="1"/>
  <c r="F4" i="4"/>
  <c r="F5" i="4"/>
  <c r="F7" i="4"/>
  <c r="F8" i="4" s="1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C11" i="4"/>
  <c r="C10" i="4"/>
  <c r="C9" i="4"/>
  <c r="C12" i="10" l="1"/>
  <c r="F3" i="10" s="1"/>
  <c r="F14" i="10"/>
  <c r="C12" i="4"/>
  <c r="F3" i="4" l="1"/>
  <c r="F1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0D416-F334-4370-90E4-5589CFA95301}" keepAlive="1" name="Query - Table13" description="Connection to the 'Table13' query in the workbook." type="5" refreshedVersion="0" background="1">
    <dbPr connection="Provider=Microsoft.Mashup.OleDb.1;Data Source=$Workbook$;Location=Table13;Extended Properties=&quot;&quot;" command="SELECT * FROM [Table13]"/>
  </connection>
  <connection id="2" xr16:uid="{F71B26F8-C018-4815-989C-AFAE1A1C9922}" keepAlive="1" name="Query - Table13 (2)" description="Connection to the 'Table13 (2)' query in the workbook." type="5" refreshedVersion="8" background="1" saveData="1">
    <dbPr connection="Provider=Microsoft.Mashup.OleDb.1;Data Source=$Workbook$;Location=&quot;Table13 (2)&quot;;Extended Properties=&quot;&quot;" command="SELECT * FROM [Table13 (2)]"/>
  </connection>
</connections>
</file>

<file path=xl/sharedStrings.xml><?xml version="1.0" encoding="utf-8"?>
<sst xmlns="http://schemas.openxmlformats.org/spreadsheetml/2006/main" count="2946" uniqueCount="43">
  <si>
    <t>Retailer</t>
  </si>
  <si>
    <t>Retailer ID</t>
  </si>
  <si>
    <t>Beverage Brand</t>
  </si>
  <si>
    <t>Price per Unit</t>
  </si>
  <si>
    <t>Units Sold</t>
  </si>
  <si>
    <t>Coca-Cola</t>
  </si>
  <si>
    <t>Sprite</t>
  </si>
  <si>
    <t>Fanta</t>
  </si>
  <si>
    <t>Diet Coke</t>
  </si>
  <si>
    <t>Powerade</t>
  </si>
  <si>
    <t>Dasani Water</t>
  </si>
  <si>
    <t>Walmart</t>
  </si>
  <si>
    <t>Target</t>
  </si>
  <si>
    <t>Costco</t>
  </si>
  <si>
    <t>Walgreens</t>
  </si>
  <si>
    <t>Order Date</t>
  </si>
  <si>
    <t>Payment Date</t>
  </si>
  <si>
    <t>Contact</t>
  </si>
  <si>
    <t>Allen -Walmart</t>
  </si>
  <si>
    <t>Stuart -Target</t>
  </si>
  <si>
    <t>Ana -Costco</t>
  </si>
  <si>
    <t>Maria -Walgreens</t>
  </si>
  <si>
    <t>Quantity Sold</t>
  </si>
  <si>
    <t>Variable Cost per Unit</t>
  </si>
  <si>
    <t>Fixed Cost</t>
  </si>
  <si>
    <t>Income Statement</t>
  </si>
  <si>
    <t>Total Revenue</t>
  </si>
  <si>
    <t>Variable Costs</t>
  </si>
  <si>
    <t>Fixed Costs</t>
  </si>
  <si>
    <t>Profit</t>
  </si>
  <si>
    <t>Financials</t>
  </si>
  <si>
    <t>Revenue</t>
  </si>
  <si>
    <t xml:space="preserve">Allen </t>
  </si>
  <si>
    <t xml:space="preserve">Stuart </t>
  </si>
  <si>
    <t xml:space="preserve">Ana </t>
  </si>
  <si>
    <t xml:space="preserve">Maria </t>
  </si>
  <si>
    <t>Days left to get the Order Parcel</t>
  </si>
  <si>
    <t>First-Name</t>
  </si>
  <si>
    <t>Last-Name</t>
  </si>
  <si>
    <t>Sum of Revenue</t>
  </si>
  <si>
    <t>Row Labels</t>
  </si>
  <si>
    <t>Grand Total</t>
  </si>
  <si>
    <t>Average of 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</si>
</sst>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_-* #,##0.00_-;\-* #,##0.00_-;_-* &quot;-&quot;??_-;_-@_-"/>
    <numFmt numFmtId="165" formatCode="&quot;$&quot;#,##0.00_);[Red]\(&quot;$&quot;#,##0.00\)"/>
    <numFmt numFmtId="166" formatCode="d/m/yyyy"/>
    <numFmt numFmtId="167" formatCode="#,##0_);\(#,##0\);\-\-_)"/>
    <numFmt numFmtId="168" formatCode="#,##0.00_);\(#,##0.00\);\-\-_)"/>
    <numFmt numFmtId="169" formatCode="_(* #,##0_);_(* \(#,##0\);_(* &quot;-&quot;??_);_(@_)"/>
    <numFmt numFmtId="170" formatCode="_-* #,##0_-;\-* #,##0_-;_-* &quot;-&quot;??_-;_-@_-"/>
    <numFmt numFmtId="172" formatCode="&quot;$&quot;\ #,##0"/>
    <numFmt numFmtId="173" formatCode="&quot;$&quot;\ 0.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6" fillId="0" borderId="0" xfId="0" applyNumberFormat="1" applyFont="1"/>
    <xf numFmtId="168" fontId="6" fillId="0" borderId="0" xfId="0" applyNumberFormat="1" applyFont="1"/>
    <xf numFmtId="167" fontId="0" fillId="0" borderId="0" xfId="0" applyNumberFormat="1"/>
    <xf numFmtId="0" fontId="5" fillId="4" borderId="1" xfId="0" applyFont="1" applyFill="1" applyBorder="1" applyAlignment="1">
      <alignment horizontal="left"/>
    </xf>
    <xf numFmtId="167" fontId="5" fillId="4" borderId="1" xfId="0" applyNumberFormat="1" applyFont="1" applyFill="1" applyBorder="1"/>
    <xf numFmtId="169" fontId="0" fillId="0" borderId="0" xfId="0" applyNumberFormat="1"/>
    <xf numFmtId="170" fontId="0" fillId="0" borderId="3" xfId="1" applyNumberFormat="1" applyFont="1" applyBorder="1" applyAlignment="1">
      <alignment horizontal="center"/>
    </xf>
    <xf numFmtId="169" fontId="0" fillId="0" borderId="0" xfId="1" applyNumberFormat="1" applyFont="1" applyFill="1"/>
    <xf numFmtId="0" fontId="7" fillId="0" borderId="0" xfId="0" applyFont="1" applyAlignment="1">
      <alignment horizontal="center"/>
    </xf>
    <xf numFmtId="2" fontId="0" fillId="0" borderId="5" xfId="0" applyNumberForma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textRotation="90"/>
    </xf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172" fontId="0" fillId="0" borderId="0" xfId="0" applyNumberFormat="1"/>
    <xf numFmtId="173" fontId="0" fillId="0" borderId="0" xfId="0" applyNumberFormat="1"/>
    <xf numFmtId="169" fontId="0" fillId="5" borderId="0" xfId="0" applyNumberFormat="1" applyFill="1"/>
    <xf numFmtId="169" fontId="0" fillId="5" borderId="0" xfId="1" applyNumberFormat="1" applyFont="1" applyFill="1"/>
  </cellXfs>
  <cellStyles count="4">
    <cellStyle name="Comma" xfId="1" builtinId="3"/>
    <cellStyle name="Hyperlink 2" xfId="3" xr:uid="{AD6B9341-DFB5-234C-84F2-4798E826E5CB}"/>
    <cellStyle name="Normal" xfId="0" builtinId="0"/>
    <cellStyle name="Normal 2" xfId="2" xr:uid="{B076606B-E60E-7F49-9C1E-9159BEB07CDF}"/>
  </cellStyles>
  <dxfs count="61">
    <dxf>
      <numFmt numFmtId="172" formatCode="&quot;$&quot;\ #,##0"/>
    </dxf>
    <dxf>
      <numFmt numFmtId="172" formatCode="&quot;$&quot;\ #,##0"/>
    </dxf>
    <dxf>
      <numFmt numFmtId="173" formatCode="&quot;$&quot;\ 0.00"/>
    </dxf>
    <dxf>
      <numFmt numFmtId="172" formatCode="&quot;$&quot;\ #,##0"/>
    </dxf>
    <dxf>
      <numFmt numFmtId="172" formatCode="&quot;$&quot;\ #,##0"/>
    </dxf>
    <dxf>
      <numFmt numFmtId="173" formatCode="&quot;$&quot;\ 0.00"/>
    </dxf>
    <dxf>
      <numFmt numFmtId="172" formatCode="&quot;$&quot;\ #,##0"/>
    </dxf>
    <dxf>
      <numFmt numFmtId="172" formatCode="&quot;$&quot;\ #,##0"/>
    </dxf>
    <dxf>
      <numFmt numFmtId="173" formatCode="&quot;$&quot;\ 0.00"/>
    </dxf>
    <dxf>
      <numFmt numFmtId="172" formatCode="&quot;$&quot;\ #,##0"/>
    </dxf>
    <dxf>
      <numFmt numFmtId="172" formatCode="&quot;$&quot;\ #,##0"/>
    </dxf>
    <dxf>
      <numFmt numFmtId="173" formatCode="&quot;$&quot;\ 0.00"/>
    </dxf>
    <dxf>
      <numFmt numFmtId="172" formatCode="&quot;$&quot;\ #,##0"/>
    </dxf>
    <dxf>
      <numFmt numFmtId="172" formatCode="&quot;$&quot;\ #,##0"/>
    </dxf>
    <dxf>
      <numFmt numFmtId="173" formatCode="&quot;$&quot;\ 0.00"/>
    </dxf>
    <dxf>
      <numFmt numFmtId="172" formatCode="&quot;$&quot;\ #,##0"/>
    </dxf>
    <dxf>
      <numFmt numFmtId="172" formatCode="&quot;$&quot;\ #,##0"/>
    </dxf>
    <dxf>
      <numFmt numFmtId="173" formatCode="&quot;$&quot;\ 0.00"/>
    </dxf>
    <dxf>
      <numFmt numFmtId="172" formatCode="&quot;$&quot;\ #,##0"/>
    </dxf>
    <dxf>
      <numFmt numFmtId="172" formatCode="&quot;$&quot;\ #,##0"/>
    </dxf>
    <dxf>
      <numFmt numFmtId="173" formatCode="&quot;$&quot;\ 0.00"/>
    </dxf>
    <dxf>
      <numFmt numFmtId="173" formatCode="&quot;$&quot;\ 0.00"/>
    </dxf>
    <dxf>
      <numFmt numFmtId="172" formatCode="&quot;$&quot;\ #,##0"/>
    </dxf>
    <dxf>
      <numFmt numFmtId="172" formatCode="&quot;$&quot;\ #,##0"/>
    </dxf>
    <dxf>
      <numFmt numFmtId="172" formatCode="&quot;$&quot;\ #,##0"/>
    </dxf>
    <dxf>
      <numFmt numFmtId="172" formatCode="&quot;$&quot;\ #,##0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5" defaultTableStyle="TableStyleMedium2" defaultPivotStyle="PivotStyleLight16">
    <tableStyle name="Coca-Cola Style" pivot="0" table="0" count="8" xr9:uid="{7C3F5E89-072F-4EC8-94FC-85D3A7CA5A11}">
      <tableStyleElement type="wholeTable" dxfId="60"/>
      <tableStyleElement type="headerRow" dxfId="59"/>
    </tableStyle>
    <tableStyle name="Invisible" pivot="0" table="0" count="0" xr9:uid="{21B1C01E-B2EF-4EFB-8839-FE73709B2BD6}"/>
    <tableStyle name="Slicer Style 1" pivot="0" table="0" count="4" xr9:uid="{976A6B40-D2A7-4EEF-8654-E84199C0FF72}">
      <tableStyleElement type="wholeTable" dxfId="58"/>
      <tableStyleElement type="headerRow" dxfId="57"/>
    </tableStyle>
    <tableStyle name="Slicer Style 4" pivot="0" table="0" count="3" xr9:uid="{AA0CC3C4-6B7E-470F-A784-29144963A10D}">
      <tableStyleElement type="wholeTable" dxfId="56"/>
      <tableStyleElement type="headerRow" dxfId="55"/>
    </tableStyle>
    <tableStyle name="Timeline Style 3" pivot="0" table="0" count="8" xr9:uid="{5C0BD655-BB13-4D87-AB54-50F77E6F49E6}">
      <tableStyleElement type="wholeTable" dxfId="54"/>
      <tableStyleElement type="headerRow" dxfId="53"/>
    </tableStyle>
  </tableStyles>
  <colors>
    <mruColors>
      <color rgb="FF073673"/>
      <color rgb="FF2A3E68"/>
      <color rgb="FF0432FF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12</xdr:row>
      <xdr:rowOff>60960</xdr:rowOff>
    </xdr:from>
    <xdr:to>
      <xdr:col>3</xdr:col>
      <xdr:colOff>144780</xdr:colOff>
      <xdr:row>19</xdr:row>
      <xdr:rowOff>152400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Order Date">
              <a:extLst>
                <a:ext uri="{FF2B5EF4-FFF2-40B4-BE49-F238E27FC236}">
                  <a16:creationId xmlns:a16="http://schemas.microsoft.com/office/drawing/2014/main" id="{E53C8FDD-9060-31DA-EDD3-EA38A7A92E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225552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vin kritik" refreshedDate="45580.905169097219" createdVersion="8" refreshedVersion="8" minRefreshableVersion="3" recordCount="288" xr:uid="{6AB31A08-A0C2-4C14-A8D6-7217F9CFD182}">
  <cacheSource type="worksheet">
    <worksheetSource name="Table134"/>
  </cacheSource>
  <cacheFields count="9">
    <cacheField name="Retailer" numFmtId="0">
      <sharedItems/>
    </cacheField>
    <cacheField name="Contact" numFmtId="0">
      <sharedItems/>
    </cacheField>
    <cacheField name="Retailer ID" numFmtId="1">
      <sharedItems containsSemiMixedTypes="0" containsString="0" containsNumber="1" containsInteger="1" minValue="898" maxValue="1185"/>
    </cacheField>
    <cacheField name="Order Date" numFmtId="166">
      <sharedItems containsSemiMixedTypes="0" containsNonDate="0" containsDate="1" containsString="0" minDate="2022-01-02T00:00:00" maxDate="2022-12-20T00:00:00" count="48">
        <d v="2022-01-14T00:00:00"/>
        <d v="2022-02-12T00:00:00"/>
        <d v="2022-03-10T00:00:00"/>
        <d v="2022-04-11T00:00:00"/>
        <d v="2022-05-10T00:00:00"/>
        <d v="2022-06-12T00:00:00"/>
        <d v="2022-07-10T00:00:00"/>
        <d v="2022-08-11T00:00:00"/>
        <d v="2022-09-10T00:00:00"/>
        <d v="2022-10-12T00:00:00"/>
        <d v="2022-11-11T00:00:00"/>
        <d v="2022-12-10T00:00:00"/>
        <d v="2022-01-02T00:00:00"/>
        <d v="2022-02-01T00:00:00"/>
        <d v="2022-03-03T00:00:00"/>
        <d v="2022-04-02T00:00:00"/>
        <d v="2022-05-02T00:00:00"/>
        <d v="2022-06-01T00:00:00"/>
        <d v="2022-07-03T00:00:00"/>
        <d v="2022-08-05T00:00:00"/>
        <d v="2022-09-02T00:00:00"/>
        <d v="2022-10-01T00:00:00"/>
        <d v="2022-11-02T00:00:00"/>
        <d v="2022-12-01T00:00:00"/>
        <d v="2022-01-20T00:00:00"/>
        <d v="2022-02-20T00:00:00"/>
        <d v="2022-03-19T00:00:00"/>
        <d v="2022-04-20T00:00:00"/>
        <d v="2022-05-21T00:00:00"/>
        <d v="2022-06-20T00:00:00"/>
        <d v="2022-07-19T00:00:00"/>
        <d v="2022-08-20T00:00:00"/>
        <d v="2022-09-21T00:00:00"/>
        <d v="2022-10-20T00:00:00"/>
        <d v="2022-11-20T00:00:00"/>
        <d v="2022-12-19T00:00:00"/>
        <d v="2022-01-15T00:00:00"/>
        <d v="2022-02-15T00:00:00"/>
        <d v="2022-03-14T00:00:00"/>
        <d v="2022-04-15T00:00:00"/>
        <d v="2022-05-16T00:00:00"/>
        <d v="2022-06-15T00:00:00"/>
        <d v="2022-07-14T00:00:00"/>
        <d v="2022-08-15T00:00:00"/>
        <d v="2022-09-16T00:00:00"/>
        <d v="2022-10-15T00:00:00"/>
        <d v="2022-11-15T00:00:00"/>
        <d v="2022-12-14T00:00:00"/>
      </sharedItems>
    </cacheField>
    <cacheField name="Payment Date" numFmtId="166">
      <sharedItems containsSemiMixedTypes="0" containsNonDate="0" containsDate="1" containsString="0" minDate="2022-01-17T00:00:00" maxDate="2023-03-07T00:00:00"/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165">
      <sharedItems containsSemiMixedTypes="0" containsString="0" containsNumber="1" minValue="0.25" maxValue="0.8"/>
    </cacheField>
    <cacheField name="Units Sold" numFmtId="3">
      <sharedItems containsSemiMixedTypes="0" containsString="0" containsNumber="1" containsInteger="1" minValue="4250" maxValue="12750"/>
    </cacheField>
    <cacheField name="Revenue" numFmtId="0">
      <sharedItems containsSemiMixedTypes="0" containsString="0" containsNumber="1" minValue="2000" maxValue="7800"/>
    </cacheField>
  </cacheFields>
  <extLst>
    <ext xmlns:x14="http://schemas.microsoft.com/office/spreadsheetml/2009/9/main" uri="{725AE2AE-9491-48be-B2B4-4EB974FC3084}">
      <x14:pivotCacheDefinition pivotCacheId="10100857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s v="Walmart"/>
    <s v="Allen -Walmart"/>
    <n v="1185"/>
    <x v="0"/>
    <d v="2022-02-23T00:00:00"/>
    <x v="0"/>
    <n v="0.5"/>
    <n v="12000"/>
    <n v="6000"/>
  </r>
  <r>
    <s v="Walmart"/>
    <s v="Allen -Walmart"/>
    <n v="1184"/>
    <x v="0"/>
    <d v="2022-02-12T00:00:00"/>
    <x v="1"/>
    <n v="0.5"/>
    <n v="10000"/>
    <n v="5000"/>
  </r>
  <r>
    <s v="Walmart"/>
    <s v="Allen -Walmart"/>
    <n v="1183"/>
    <x v="0"/>
    <d v="2022-03-16T00:00:00"/>
    <x v="2"/>
    <n v="0.4"/>
    <n v="10000"/>
    <n v="4000"/>
  </r>
  <r>
    <s v="Walmart"/>
    <s v="Allen -Walmart"/>
    <n v="1182"/>
    <x v="0"/>
    <d v="2022-01-30T00:00:00"/>
    <x v="3"/>
    <n v="0.45"/>
    <n v="8500"/>
    <n v="3825"/>
  </r>
  <r>
    <s v="Walmart"/>
    <s v="Allen -Walmart"/>
    <n v="1181"/>
    <x v="0"/>
    <d v="2022-04-03T00:00:00"/>
    <x v="4"/>
    <n v="0.6"/>
    <n v="9000"/>
    <n v="5400"/>
  </r>
  <r>
    <s v="Walmart"/>
    <s v="Allen -Walmart"/>
    <n v="1180"/>
    <x v="0"/>
    <d v="2022-02-28T00:00:00"/>
    <x v="5"/>
    <n v="0.5"/>
    <n v="10000"/>
    <n v="5000"/>
  </r>
  <r>
    <s v="Walmart"/>
    <s v="Allen -Walmart"/>
    <n v="1179"/>
    <x v="1"/>
    <d v="2022-05-05T00:00:00"/>
    <x v="0"/>
    <n v="0.5"/>
    <n v="12500"/>
    <n v="6250"/>
  </r>
  <r>
    <s v="Walmart"/>
    <s v="Allen -Walmart"/>
    <n v="1178"/>
    <x v="1"/>
    <d v="2022-05-12T00:00:00"/>
    <x v="1"/>
    <n v="0.5"/>
    <n v="9000"/>
    <n v="4500"/>
  </r>
  <r>
    <s v="Walmart"/>
    <s v="Allen -Walmart"/>
    <n v="1177"/>
    <x v="1"/>
    <d v="2022-03-07T00:00:00"/>
    <x v="2"/>
    <n v="0.4"/>
    <n v="9500"/>
    <n v="3800"/>
  </r>
  <r>
    <s v="Walmart"/>
    <s v="Allen -Walmart"/>
    <n v="1176"/>
    <x v="1"/>
    <d v="2022-03-16T00:00:00"/>
    <x v="3"/>
    <n v="0.45"/>
    <n v="8250"/>
    <n v="3712.5"/>
  </r>
  <r>
    <s v="Walmart"/>
    <s v="Allen -Walmart"/>
    <n v="1175"/>
    <x v="1"/>
    <d v="2022-03-31T00:00:00"/>
    <x v="4"/>
    <n v="0.6"/>
    <n v="9000"/>
    <n v="5400"/>
  </r>
  <r>
    <s v="Walmart"/>
    <s v="Allen -Walmart"/>
    <n v="1174"/>
    <x v="1"/>
    <d v="2022-04-16T00:00:00"/>
    <x v="5"/>
    <n v="0.5"/>
    <n v="10000"/>
    <n v="5000"/>
  </r>
  <r>
    <s v="Walmart"/>
    <s v="Allen -Walmart"/>
    <n v="1173"/>
    <x v="2"/>
    <d v="2022-05-05T00:00:00"/>
    <x v="0"/>
    <n v="0.5"/>
    <n v="12200"/>
    <n v="6100"/>
  </r>
  <r>
    <s v="Walmart"/>
    <s v="Allen -Walmart"/>
    <n v="1172"/>
    <x v="2"/>
    <d v="2022-06-01T00:00:00"/>
    <x v="1"/>
    <n v="0.5"/>
    <n v="9250"/>
    <n v="4625"/>
  </r>
  <r>
    <s v="Walmart"/>
    <s v="Allen -Walmart"/>
    <n v="1171"/>
    <x v="2"/>
    <d v="2022-05-04T00:00:00"/>
    <x v="2"/>
    <n v="0.4"/>
    <n v="9500"/>
    <n v="3800"/>
  </r>
  <r>
    <s v="Walmart"/>
    <s v="Allen -Walmart"/>
    <n v="1170"/>
    <x v="2"/>
    <d v="2022-03-25T00:00:00"/>
    <x v="3"/>
    <n v="0.45"/>
    <n v="8000"/>
    <n v="3600"/>
  </r>
  <r>
    <s v="Walmart"/>
    <s v="Allen -Walmart"/>
    <n v="1169"/>
    <x v="2"/>
    <d v="2022-04-19T00:00:00"/>
    <x v="4"/>
    <n v="0.6"/>
    <n v="8500"/>
    <n v="5100"/>
  </r>
  <r>
    <s v="Walmart"/>
    <s v="Allen -Walmart"/>
    <n v="1168"/>
    <x v="2"/>
    <d v="2022-04-01T00:00:00"/>
    <x v="5"/>
    <n v="0.5"/>
    <n v="9500"/>
    <n v="4750"/>
  </r>
  <r>
    <s v="Walmart"/>
    <s v="Allen -Walmart"/>
    <n v="1167"/>
    <x v="3"/>
    <d v="2022-07-01T00:00:00"/>
    <x v="0"/>
    <n v="0.5"/>
    <n v="12000"/>
    <n v="6000"/>
  </r>
  <r>
    <s v="Walmart"/>
    <s v="Allen -Walmart"/>
    <n v="1166"/>
    <x v="3"/>
    <d v="2022-07-05T00:00:00"/>
    <x v="1"/>
    <n v="0.5"/>
    <n v="9000"/>
    <n v="4500"/>
  </r>
  <r>
    <s v="Walmart"/>
    <s v="Allen -Walmart"/>
    <n v="1165"/>
    <x v="3"/>
    <d v="2022-06-16T00:00:00"/>
    <x v="2"/>
    <n v="0.4"/>
    <n v="9000"/>
    <n v="3600"/>
  </r>
  <r>
    <s v="Walmart"/>
    <s v="Allen -Walmart"/>
    <n v="1164"/>
    <x v="3"/>
    <d v="2022-06-16T00:00:00"/>
    <x v="3"/>
    <n v="0.45"/>
    <n v="8250"/>
    <n v="3712.5"/>
  </r>
  <r>
    <s v="Walmart"/>
    <s v="Allen -Walmart"/>
    <n v="1163"/>
    <x v="3"/>
    <d v="2022-06-04T00:00:00"/>
    <x v="4"/>
    <n v="0.6"/>
    <n v="8250"/>
    <n v="4950"/>
  </r>
  <r>
    <s v="Walmart"/>
    <s v="Allen -Walmart"/>
    <n v="1162"/>
    <x v="3"/>
    <d v="2022-06-30T00:00:00"/>
    <x v="5"/>
    <n v="0.5"/>
    <n v="9500"/>
    <n v="4750"/>
  </r>
  <r>
    <s v="Walmart"/>
    <s v="Allen -Walmart"/>
    <n v="1161"/>
    <x v="4"/>
    <d v="2022-07-02T00:00:00"/>
    <x v="0"/>
    <n v="0.6"/>
    <n v="12200"/>
    <n v="7320"/>
  </r>
  <r>
    <s v="Walmart"/>
    <s v="Allen -Walmart"/>
    <n v="1160"/>
    <x v="4"/>
    <d v="2022-07-05T00:00:00"/>
    <x v="1"/>
    <n v="0.55000000000000004"/>
    <n v="9250"/>
    <n v="5087.5"/>
  </r>
  <r>
    <s v="Walmart"/>
    <s v="Allen -Walmart"/>
    <n v="1159"/>
    <x v="4"/>
    <d v="2022-06-18T00:00:00"/>
    <x v="2"/>
    <n v="0.5"/>
    <n v="9000"/>
    <n v="4500"/>
  </r>
  <r>
    <s v="Walmart"/>
    <s v="Allen -Walmart"/>
    <n v="1158"/>
    <x v="4"/>
    <d v="2022-07-23T00:00:00"/>
    <x v="3"/>
    <n v="0.5"/>
    <n v="8500"/>
    <n v="4250"/>
  </r>
  <r>
    <s v="Walmart"/>
    <s v="Allen -Walmart"/>
    <n v="1157"/>
    <x v="4"/>
    <d v="2022-06-05T00:00:00"/>
    <x v="4"/>
    <n v="0.6"/>
    <n v="8750"/>
    <n v="5250"/>
  </r>
  <r>
    <s v="Walmart"/>
    <s v="Allen -Walmart"/>
    <n v="1156"/>
    <x v="4"/>
    <d v="2022-07-12T00:00:00"/>
    <x v="5"/>
    <n v="0.65"/>
    <n v="10000"/>
    <n v="6500"/>
  </r>
  <r>
    <s v="Walmart"/>
    <s v="Allen -Walmart"/>
    <n v="1155"/>
    <x v="5"/>
    <d v="2022-08-10T00:00:00"/>
    <x v="0"/>
    <n v="0.6"/>
    <n v="12500"/>
    <n v="7500"/>
  </r>
  <r>
    <s v="Walmart"/>
    <s v="Allen -Walmart"/>
    <n v="1154"/>
    <x v="5"/>
    <d v="2022-08-29T00:00:00"/>
    <x v="1"/>
    <n v="0.55000000000000004"/>
    <n v="10000"/>
    <n v="5500"/>
  </r>
  <r>
    <s v="Walmart"/>
    <s v="Allen -Walmart"/>
    <n v="1153"/>
    <x v="5"/>
    <d v="2022-09-03T00:00:00"/>
    <x v="2"/>
    <n v="0.5"/>
    <n v="9250"/>
    <n v="4625"/>
  </r>
  <r>
    <s v="Walmart"/>
    <s v="Allen -Walmart"/>
    <n v="1152"/>
    <x v="5"/>
    <d v="2022-08-26T00:00:00"/>
    <x v="3"/>
    <n v="0.5"/>
    <n v="9000"/>
    <n v="4500"/>
  </r>
  <r>
    <s v="Walmart"/>
    <s v="Allen -Walmart"/>
    <n v="1151"/>
    <x v="5"/>
    <d v="2022-07-31T00:00:00"/>
    <x v="4"/>
    <n v="0.6"/>
    <n v="9000"/>
    <n v="5400"/>
  </r>
  <r>
    <s v="Walmart"/>
    <s v="Allen -Walmart"/>
    <n v="1150"/>
    <x v="5"/>
    <d v="2022-09-01T00:00:00"/>
    <x v="5"/>
    <n v="0.65"/>
    <n v="10500"/>
    <n v="6825"/>
  </r>
  <r>
    <s v="Walmart"/>
    <s v="Allen -Walmart"/>
    <n v="1149"/>
    <x v="6"/>
    <d v="2022-09-15T00:00:00"/>
    <x v="0"/>
    <n v="0.6"/>
    <n v="12750"/>
    <n v="7650"/>
  </r>
  <r>
    <s v="Walmart"/>
    <s v="Allen -Walmart"/>
    <n v="1148"/>
    <x v="6"/>
    <d v="2022-08-17T00:00:00"/>
    <x v="1"/>
    <n v="0.55000000000000004"/>
    <n v="10250"/>
    <n v="5637.5000000000009"/>
  </r>
  <r>
    <s v="Walmart"/>
    <s v="Allen -Walmart"/>
    <n v="1147"/>
    <x v="6"/>
    <d v="2022-08-30T00:00:00"/>
    <x v="2"/>
    <n v="0.5"/>
    <n v="9500"/>
    <n v="4750"/>
  </r>
  <r>
    <s v="Walmart"/>
    <s v="Allen -Walmart"/>
    <n v="1146"/>
    <x v="6"/>
    <d v="2022-08-04T00:00:00"/>
    <x v="3"/>
    <n v="0.5"/>
    <n v="9000"/>
    <n v="4500"/>
  </r>
  <r>
    <s v="Walmart"/>
    <s v="Allen -Walmart"/>
    <n v="1145"/>
    <x v="6"/>
    <d v="2022-07-27T00:00:00"/>
    <x v="4"/>
    <n v="0.6"/>
    <n v="9250"/>
    <n v="5550"/>
  </r>
  <r>
    <s v="Walmart"/>
    <s v="Allen -Walmart"/>
    <n v="1144"/>
    <x v="6"/>
    <d v="2022-10-05T00:00:00"/>
    <x v="5"/>
    <n v="0.65"/>
    <n v="11000"/>
    <n v="7150"/>
  </r>
  <r>
    <s v="Walmart"/>
    <s v="Allen -Walmart"/>
    <n v="1143"/>
    <x v="7"/>
    <d v="2022-09-09T00:00:00"/>
    <x v="0"/>
    <n v="0.6"/>
    <n v="12500"/>
    <n v="7500"/>
  </r>
  <r>
    <s v="Walmart"/>
    <s v="Allen -Walmart"/>
    <n v="1142"/>
    <x v="7"/>
    <d v="2022-10-15T00:00:00"/>
    <x v="1"/>
    <n v="0.55000000000000004"/>
    <n v="10250"/>
    <n v="5637.5000000000009"/>
  </r>
  <r>
    <s v="Walmart"/>
    <s v="Allen -Walmart"/>
    <n v="1141"/>
    <x v="7"/>
    <d v="2022-11-08T00:00:00"/>
    <x v="2"/>
    <n v="0.5"/>
    <n v="9500"/>
    <n v="4750"/>
  </r>
  <r>
    <s v="Walmart"/>
    <s v="Allen -Walmart"/>
    <n v="1140"/>
    <x v="7"/>
    <d v="2022-10-17T00:00:00"/>
    <x v="3"/>
    <n v="0.5"/>
    <n v="9250"/>
    <n v="4625"/>
  </r>
  <r>
    <s v="Walmart"/>
    <s v="Allen -Walmart"/>
    <n v="1139"/>
    <x v="7"/>
    <d v="2022-10-03T00:00:00"/>
    <x v="4"/>
    <n v="0.6"/>
    <n v="9000"/>
    <n v="5400"/>
  </r>
  <r>
    <s v="Walmart"/>
    <s v="Allen -Walmart"/>
    <n v="1138"/>
    <x v="7"/>
    <d v="2022-11-04T00:00:00"/>
    <x v="5"/>
    <n v="0.65"/>
    <n v="10750"/>
    <n v="6987.5"/>
  </r>
  <r>
    <s v="Walmart"/>
    <s v="Allen -Walmart"/>
    <n v="1137"/>
    <x v="8"/>
    <d v="2022-10-07T00:00:00"/>
    <x v="0"/>
    <n v="0.6"/>
    <n v="12000"/>
    <n v="7200"/>
  </r>
  <r>
    <s v="Walmart"/>
    <s v="Allen -Walmart"/>
    <n v="1136"/>
    <x v="8"/>
    <d v="2022-09-27T00:00:00"/>
    <x v="1"/>
    <n v="0.55000000000000004"/>
    <n v="10000"/>
    <n v="5500"/>
  </r>
  <r>
    <s v="Walmart"/>
    <s v="Allen -Walmart"/>
    <n v="1135"/>
    <x v="8"/>
    <d v="2022-10-07T00:00:00"/>
    <x v="2"/>
    <n v="0.5"/>
    <n v="9250"/>
    <n v="4625"/>
  </r>
  <r>
    <s v="Walmart"/>
    <s v="Allen -Walmart"/>
    <n v="1134"/>
    <x v="8"/>
    <d v="2022-11-30T00:00:00"/>
    <x v="3"/>
    <n v="0.5"/>
    <n v="9000"/>
    <n v="4500"/>
  </r>
  <r>
    <s v="Walmart"/>
    <s v="Allen -Walmart"/>
    <n v="1133"/>
    <x v="8"/>
    <d v="2022-10-14T00:00:00"/>
    <x v="4"/>
    <n v="0.6"/>
    <n v="9000"/>
    <n v="5400"/>
  </r>
  <r>
    <s v="Walmart"/>
    <s v="Allen -Walmart"/>
    <n v="1132"/>
    <x v="8"/>
    <d v="2022-11-12T00:00:00"/>
    <x v="5"/>
    <n v="0.65"/>
    <n v="10000"/>
    <n v="6500"/>
  </r>
  <r>
    <s v="Walmart"/>
    <s v="Allen -Walmart"/>
    <n v="1131"/>
    <x v="9"/>
    <d v="2022-11-30T00:00:00"/>
    <x v="0"/>
    <n v="0.65"/>
    <n v="11750"/>
    <n v="7637.5"/>
  </r>
  <r>
    <s v="Walmart"/>
    <s v="Allen -Walmart"/>
    <n v="1130"/>
    <x v="9"/>
    <d v="2022-10-31T00:00:00"/>
    <x v="1"/>
    <n v="0.55000000000000004"/>
    <n v="10000"/>
    <n v="5500"/>
  </r>
  <r>
    <s v="Walmart"/>
    <s v="Allen -Walmart"/>
    <n v="1129"/>
    <x v="9"/>
    <d v="2022-12-28T00:00:00"/>
    <x v="2"/>
    <n v="0.55000000000000004"/>
    <n v="9000"/>
    <n v="4950"/>
  </r>
  <r>
    <s v="Walmart"/>
    <s v="Allen -Walmart"/>
    <n v="1128"/>
    <x v="9"/>
    <d v="2022-12-24T00:00:00"/>
    <x v="3"/>
    <n v="0.55000000000000004"/>
    <n v="8750"/>
    <n v="4812.5"/>
  </r>
  <r>
    <s v="Walmart"/>
    <s v="Allen -Walmart"/>
    <n v="1127"/>
    <x v="9"/>
    <d v="2022-12-06T00:00:00"/>
    <x v="4"/>
    <n v="0.65"/>
    <n v="8750"/>
    <n v="5687.5"/>
  </r>
  <r>
    <s v="Walmart"/>
    <s v="Allen -Walmart"/>
    <n v="1126"/>
    <x v="9"/>
    <d v="2022-12-10T00:00:00"/>
    <x v="5"/>
    <n v="0.7"/>
    <n v="10000"/>
    <n v="7000"/>
  </r>
  <r>
    <s v="Walmart"/>
    <s v="Allen -Walmart"/>
    <n v="1125"/>
    <x v="10"/>
    <d v="2023-01-07T00:00:00"/>
    <x v="0"/>
    <n v="0.65"/>
    <n v="11500"/>
    <n v="7475"/>
  </r>
  <r>
    <s v="Walmart"/>
    <s v="Allen -Walmart"/>
    <n v="1124"/>
    <x v="10"/>
    <d v="2022-12-28T00:00:00"/>
    <x v="1"/>
    <n v="0.55000000000000004"/>
    <n v="9750"/>
    <n v="5362.5"/>
  </r>
  <r>
    <s v="Walmart"/>
    <s v="Allen -Walmart"/>
    <n v="1123"/>
    <x v="10"/>
    <d v="2023-01-27T00:00:00"/>
    <x v="2"/>
    <n v="0.55000000000000004"/>
    <n v="9200"/>
    <n v="5060"/>
  </r>
  <r>
    <s v="Walmart"/>
    <s v="Allen -Walmart"/>
    <n v="1122"/>
    <x v="10"/>
    <d v="2022-12-04T00:00:00"/>
    <x v="3"/>
    <n v="0.55000000000000004"/>
    <n v="9000"/>
    <n v="4950"/>
  </r>
  <r>
    <s v="Walmart"/>
    <s v="Allen -Walmart"/>
    <n v="1121"/>
    <x v="10"/>
    <d v="2022-12-25T00:00:00"/>
    <x v="4"/>
    <n v="0.65"/>
    <n v="8750"/>
    <n v="5687.5"/>
  </r>
  <r>
    <s v="Walmart"/>
    <s v="Allen -Walmart"/>
    <n v="1120"/>
    <x v="10"/>
    <d v="2023-01-12T00:00:00"/>
    <x v="5"/>
    <n v="0.7"/>
    <n v="9750"/>
    <n v="6825"/>
  </r>
  <r>
    <s v="Walmart"/>
    <s v="Allen -Walmart"/>
    <n v="1119"/>
    <x v="11"/>
    <d v="2023-02-04T00:00:00"/>
    <x v="0"/>
    <n v="0.65"/>
    <n v="12000"/>
    <n v="7800"/>
  </r>
  <r>
    <s v="Walmart"/>
    <s v="Allen -Walmart"/>
    <n v="1118"/>
    <x v="11"/>
    <d v="2023-01-24T00:00:00"/>
    <x v="1"/>
    <n v="0.55000000000000004"/>
    <n v="10000"/>
    <n v="5500"/>
  </r>
  <r>
    <s v="Walmart"/>
    <s v="Allen -Walmart"/>
    <n v="1117"/>
    <x v="11"/>
    <d v="2022-12-31T00:00:00"/>
    <x v="2"/>
    <n v="0.55000000000000004"/>
    <n v="9500"/>
    <n v="5225"/>
  </r>
  <r>
    <s v="Walmart"/>
    <s v="Allen -Walmart"/>
    <n v="1116"/>
    <x v="11"/>
    <d v="2023-01-29T00:00:00"/>
    <x v="3"/>
    <n v="0.55000000000000004"/>
    <n v="9000"/>
    <n v="4950"/>
  </r>
  <r>
    <s v="Walmart"/>
    <s v="Allen -Walmart"/>
    <n v="1115"/>
    <x v="11"/>
    <d v="2023-02-17T00:00:00"/>
    <x v="4"/>
    <n v="0.65"/>
    <n v="9000"/>
    <n v="5850"/>
  </r>
  <r>
    <s v="Walmart"/>
    <s v="Allen -Walmart"/>
    <n v="1114"/>
    <x v="11"/>
    <d v="2023-01-02T00:00:00"/>
    <x v="5"/>
    <n v="0.7"/>
    <n v="10000"/>
    <n v="7000"/>
  </r>
  <r>
    <s v="Target"/>
    <s v="Stuart -Target"/>
    <n v="1113"/>
    <x v="12"/>
    <d v="2022-01-17T00:00:00"/>
    <x v="0"/>
    <n v="0.25"/>
    <n v="9000"/>
    <n v="2250"/>
  </r>
  <r>
    <s v="Target"/>
    <s v="Stuart -Target"/>
    <n v="1112"/>
    <x v="12"/>
    <d v="2022-03-22T00:00:00"/>
    <x v="1"/>
    <n v="0.35"/>
    <n v="9000"/>
    <n v="3150"/>
  </r>
  <r>
    <s v="Target"/>
    <s v="Stuart -Target"/>
    <n v="1111"/>
    <x v="12"/>
    <d v="2022-03-11T00:00:00"/>
    <x v="2"/>
    <n v="0.35"/>
    <n v="7000"/>
    <n v="2450"/>
  </r>
  <r>
    <s v="Target"/>
    <s v="Stuart -Target"/>
    <n v="1110"/>
    <x v="12"/>
    <d v="2022-03-03T00:00:00"/>
    <x v="3"/>
    <n v="0.35"/>
    <n v="7000"/>
    <n v="2450"/>
  </r>
  <r>
    <s v="Target"/>
    <s v="Stuart -Target"/>
    <n v="1109"/>
    <x v="12"/>
    <d v="2022-02-07T00:00:00"/>
    <x v="4"/>
    <n v="0.4"/>
    <n v="5500"/>
    <n v="2200"/>
  </r>
  <r>
    <s v="Target"/>
    <s v="Stuart -Target"/>
    <n v="1108"/>
    <x v="12"/>
    <d v="2022-03-26T00:00:00"/>
    <x v="5"/>
    <n v="0.35"/>
    <n v="7000"/>
    <n v="2450"/>
  </r>
  <r>
    <s v="Target"/>
    <s v="Stuart -Target"/>
    <n v="1107"/>
    <x v="13"/>
    <d v="2022-04-27T00:00:00"/>
    <x v="0"/>
    <n v="0.25"/>
    <n v="8500"/>
    <n v="2125"/>
  </r>
  <r>
    <s v="Target"/>
    <s v="Stuart -Target"/>
    <n v="1106"/>
    <x v="13"/>
    <d v="2022-02-18T00:00:00"/>
    <x v="1"/>
    <n v="0.35"/>
    <n v="8500"/>
    <n v="2975"/>
  </r>
  <r>
    <s v="Target"/>
    <s v="Stuart -Target"/>
    <n v="1105"/>
    <x v="13"/>
    <d v="2022-04-30T00:00:00"/>
    <x v="2"/>
    <n v="0.35"/>
    <n v="6750"/>
    <n v="2362.5"/>
  </r>
  <r>
    <s v="Target"/>
    <s v="Stuart -Target"/>
    <n v="1104"/>
    <x v="13"/>
    <d v="2022-03-22T00:00:00"/>
    <x v="3"/>
    <n v="0.35"/>
    <n v="6250"/>
    <n v="2187.5"/>
  </r>
  <r>
    <s v="Target"/>
    <s v="Stuart -Target"/>
    <n v="1103"/>
    <x v="13"/>
    <d v="2022-05-01T00:00:00"/>
    <x v="4"/>
    <n v="0.4"/>
    <n v="5000"/>
    <n v="2000"/>
  </r>
  <r>
    <s v="Target"/>
    <s v="Stuart -Target"/>
    <n v="1102"/>
    <x v="13"/>
    <d v="2022-03-18T00:00:00"/>
    <x v="5"/>
    <n v="0.35"/>
    <n v="7000"/>
    <n v="2450"/>
  </r>
  <r>
    <s v="Target"/>
    <s v="Stuart -Target"/>
    <n v="1101"/>
    <x v="14"/>
    <d v="2022-03-26T00:00:00"/>
    <x v="0"/>
    <n v="0.3"/>
    <n v="8750"/>
    <n v="2625"/>
  </r>
  <r>
    <s v="Target"/>
    <s v="Stuart -Target"/>
    <n v="1100"/>
    <x v="14"/>
    <d v="2022-04-30T00:00:00"/>
    <x v="1"/>
    <n v="0.4"/>
    <n v="8750"/>
    <n v="3500"/>
  </r>
  <r>
    <s v="Target"/>
    <s v="Stuart -Target"/>
    <n v="1099"/>
    <x v="14"/>
    <d v="2022-05-17T00:00:00"/>
    <x v="2"/>
    <n v="0.35"/>
    <n v="7000"/>
    <n v="2450"/>
  </r>
  <r>
    <s v="Target"/>
    <s v="Stuart -Target"/>
    <n v="1098"/>
    <x v="14"/>
    <d v="2022-04-01T00:00:00"/>
    <x v="3"/>
    <n v="0.4"/>
    <n v="6000"/>
    <n v="2400"/>
  </r>
  <r>
    <s v="Target"/>
    <s v="Stuart -Target"/>
    <n v="1097"/>
    <x v="14"/>
    <d v="2022-05-03T00:00:00"/>
    <x v="4"/>
    <n v="0.45"/>
    <n v="5000"/>
    <n v="2250"/>
  </r>
  <r>
    <s v="Target"/>
    <s v="Stuart -Target"/>
    <n v="1096"/>
    <x v="14"/>
    <d v="2022-04-25T00:00:00"/>
    <x v="5"/>
    <n v="0.4"/>
    <n v="6500"/>
    <n v="2600"/>
  </r>
  <r>
    <s v="Target"/>
    <s v="Stuart -Target"/>
    <n v="1095"/>
    <x v="15"/>
    <d v="2022-06-30T00:00:00"/>
    <x v="0"/>
    <n v="0.3"/>
    <n v="9000"/>
    <n v="2700"/>
  </r>
  <r>
    <s v="Target"/>
    <s v="Stuart -Target"/>
    <n v="1094"/>
    <x v="15"/>
    <d v="2022-06-17T00:00:00"/>
    <x v="1"/>
    <n v="0.4"/>
    <n v="9000"/>
    <n v="3600"/>
  </r>
  <r>
    <s v="Target"/>
    <s v="Stuart -Target"/>
    <n v="1093"/>
    <x v="15"/>
    <d v="2022-06-04T00:00:00"/>
    <x v="2"/>
    <n v="0.35"/>
    <n v="7250"/>
    <n v="2537.5"/>
  </r>
  <r>
    <s v="Target"/>
    <s v="Stuart -Target"/>
    <n v="1092"/>
    <x v="15"/>
    <d v="2022-05-12T00:00:00"/>
    <x v="3"/>
    <n v="0.4"/>
    <n v="6250"/>
    <n v="2500"/>
  </r>
  <r>
    <s v="Target"/>
    <s v="Stuart -Target"/>
    <n v="1091"/>
    <x v="15"/>
    <d v="2022-04-19T00:00:00"/>
    <x v="4"/>
    <n v="0.45"/>
    <n v="5250"/>
    <n v="2362.5"/>
  </r>
  <r>
    <s v="Target"/>
    <s v="Stuart -Target"/>
    <n v="1090"/>
    <x v="15"/>
    <d v="2022-06-19T00:00:00"/>
    <x v="5"/>
    <n v="0.4"/>
    <n v="8000"/>
    <n v="3200"/>
  </r>
  <r>
    <s v="Target"/>
    <s v="Stuart -Target"/>
    <n v="1089"/>
    <x v="16"/>
    <d v="2022-07-17T00:00:00"/>
    <x v="0"/>
    <n v="0.3"/>
    <n v="9250"/>
    <n v="2775"/>
  </r>
  <r>
    <s v="Target"/>
    <s v="Stuart -Target"/>
    <n v="1088"/>
    <x v="16"/>
    <d v="2022-06-09T00:00:00"/>
    <x v="1"/>
    <n v="0.4"/>
    <n v="9250"/>
    <n v="3700"/>
  </r>
  <r>
    <s v="Target"/>
    <s v="Stuart -Target"/>
    <n v="1087"/>
    <x v="16"/>
    <d v="2022-06-18T00:00:00"/>
    <x v="2"/>
    <n v="0.35"/>
    <n v="7750"/>
    <n v="2712.5"/>
  </r>
  <r>
    <s v="Target"/>
    <s v="Stuart -Target"/>
    <n v="1086"/>
    <x v="16"/>
    <d v="2022-06-26T00:00:00"/>
    <x v="3"/>
    <n v="0.4"/>
    <n v="7000"/>
    <n v="2800"/>
  </r>
  <r>
    <s v="Target"/>
    <s v="Stuart -Target"/>
    <n v="1085"/>
    <x v="16"/>
    <d v="2022-06-24T00:00:00"/>
    <x v="4"/>
    <n v="0.45"/>
    <n v="6000"/>
    <n v="2700"/>
  </r>
  <r>
    <s v="Target"/>
    <s v="Stuart -Target"/>
    <n v="1084"/>
    <x v="16"/>
    <d v="2022-05-28T00:00:00"/>
    <x v="5"/>
    <n v="0.4"/>
    <n v="9500"/>
    <n v="3800"/>
  </r>
  <r>
    <s v="Target"/>
    <s v="Stuart -Target"/>
    <n v="1083"/>
    <x v="17"/>
    <d v="2022-08-12T00:00:00"/>
    <x v="0"/>
    <n v="0.4"/>
    <n v="9500"/>
    <n v="3800"/>
  </r>
  <r>
    <s v="Target"/>
    <s v="Stuart -Target"/>
    <n v="1082"/>
    <x v="17"/>
    <d v="2022-07-18T00:00:00"/>
    <x v="1"/>
    <n v="0.45"/>
    <n v="9500"/>
    <n v="4275"/>
  </r>
  <r>
    <s v="Target"/>
    <s v="Stuart -Target"/>
    <n v="1081"/>
    <x v="17"/>
    <d v="2022-06-29T00:00:00"/>
    <x v="2"/>
    <n v="0.4"/>
    <n v="8000"/>
    <n v="3200"/>
  </r>
  <r>
    <s v="Target"/>
    <s v="Stuart -Target"/>
    <n v="1080"/>
    <x v="17"/>
    <d v="2022-08-20T00:00:00"/>
    <x v="3"/>
    <n v="0.4"/>
    <n v="7500"/>
    <n v="3000"/>
  </r>
  <r>
    <s v="Target"/>
    <s v="Stuart -Target"/>
    <n v="1079"/>
    <x v="17"/>
    <d v="2022-06-29T00:00:00"/>
    <x v="4"/>
    <n v="0.45"/>
    <n v="6500"/>
    <n v="2925"/>
  </r>
  <r>
    <s v="Target"/>
    <s v="Stuart -Target"/>
    <n v="1078"/>
    <x v="17"/>
    <d v="2022-08-28T00:00:00"/>
    <x v="5"/>
    <n v="0.5"/>
    <n v="10000"/>
    <n v="5000"/>
  </r>
  <r>
    <s v="Target"/>
    <s v="Stuart -Target"/>
    <n v="1077"/>
    <x v="18"/>
    <d v="2022-09-07T00:00:00"/>
    <x v="0"/>
    <n v="0.4"/>
    <n v="9500"/>
    <n v="3800"/>
  </r>
  <r>
    <s v="Target"/>
    <s v="Stuart -Target"/>
    <n v="1076"/>
    <x v="18"/>
    <d v="2022-08-17T00:00:00"/>
    <x v="1"/>
    <n v="0.45"/>
    <n v="9500"/>
    <n v="4275"/>
  </r>
  <r>
    <s v="Target"/>
    <s v="Stuart -Target"/>
    <n v="1075"/>
    <x v="18"/>
    <d v="2022-08-09T00:00:00"/>
    <x v="2"/>
    <n v="0.4"/>
    <n v="11000"/>
    <n v="4400"/>
  </r>
  <r>
    <s v="Target"/>
    <s v="Stuart -Target"/>
    <n v="1074"/>
    <x v="18"/>
    <d v="2022-08-19T00:00:00"/>
    <x v="3"/>
    <n v="0.4"/>
    <n v="7000"/>
    <n v="2800"/>
  </r>
  <r>
    <s v="Target"/>
    <s v="Stuart -Target"/>
    <n v="1073"/>
    <x v="18"/>
    <d v="2022-07-30T00:00:00"/>
    <x v="4"/>
    <n v="0.45"/>
    <n v="7000"/>
    <n v="3150"/>
  </r>
  <r>
    <s v="Target"/>
    <s v="Stuart -Target"/>
    <n v="1072"/>
    <x v="18"/>
    <d v="2022-09-03T00:00:00"/>
    <x v="5"/>
    <n v="0.5"/>
    <n v="9750"/>
    <n v="4875"/>
  </r>
  <r>
    <s v="Target"/>
    <s v="Stuart -Target"/>
    <n v="1071"/>
    <x v="19"/>
    <d v="2022-10-14T00:00:00"/>
    <x v="0"/>
    <n v="0.4"/>
    <n v="9250"/>
    <n v="3700"/>
  </r>
  <r>
    <s v="Target"/>
    <s v="Stuart -Target"/>
    <n v="1070"/>
    <x v="19"/>
    <d v="2022-09-13T00:00:00"/>
    <x v="1"/>
    <n v="0.45"/>
    <n v="9250"/>
    <n v="4162.5"/>
  </r>
  <r>
    <s v="Target"/>
    <s v="Stuart -Target"/>
    <n v="1069"/>
    <x v="19"/>
    <d v="2022-10-02T00:00:00"/>
    <x v="2"/>
    <n v="0.4"/>
    <n v="11000"/>
    <n v="4400"/>
  </r>
  <r>
    <s v="Target"/>
    <s v="Stuart -Target"/>
    <n v="1068"/>
    <x v="19"/>
    <d v="2022-10-02T00:00:00"/>
    <x v="3"/>
    <n v="0.4"/>
    <n v="6500"/>
    <n v="2600"/>
  </r>
  <r>
    <s v="Target"/>
    <s v="Stuart -Target"/>
    <n v="1067"/>
    <x v="19"/>
    <d v="2022-10-01T00:00:00"/>
    <x v="4"/>
    <n v="0.45"/>
    <n v="6500"/>
    <n v="2925"/>
  </r>
  <r>
    <s v="Target"/>
    <s v="Stuart -Target"/>
    <n v="1066"/>
    <x v="19"/>
    <d v="2022-10-14T00:00:00"/>
    <x v="5"/>
    <n v="0.5"/>
    <n v="9000"/>
    <n v="4500"/>
  </r>
  <r>
    <s v="Target"/>
    <s v="Stuart -Target"/>
    <n v="1065"/>
    <x v="20"/>
    <d v="2022-11-19T00:00:00"/>
    <x v="0"/>
    <n v="0.45"/>
    <n v="8500"/>
    <n v="3825"/>
  </r>
  <r>
    <s v="Target"/>
    <s v="Stuart -Target"/>
    <n v="1064"/>
    <x v="20"/>
    <d v="2022-10-18T00:00:00"/>
    <x v="1"/>
    <n v="0.45"/>
    <n v="8500"/>
    <n v="3825"/>
  </r>
  <r>
    <s v="Target"/>
    <s v="Stuart -Target"/>
    <n v="1063"/>
    <x v="20"/>
    <d v="2022-11-30T00:00:00"/>
    <x v="2"/>
    <n v="0.5"/>
    <n v="9000"/>
    <n v="4500"/>
  </r>
  <r>
    <s v="Target"/>
    <s v="Stuart -Target"/>
    <n v="1062"/>
    <x v="20"/>
    <d v="2022-10-17T00:00:00"/>
    <x v="3"/>
    <n v="0.5"/>
    <n v="6250"/>
    <n v="3125"/>
  </r>
  <r>
    <s v="Target"/>
    <s v="Stuart -Target"/>
    <n v="1061"/>
    <x v="20"/>
    <d v="2022-11-20T00:00:00"/>
    <x v="4"/>
    <n v="0.45"/>
    <n v="6250"/>
    <n v="2812.5"/>
  </r>
  <r>
    <s v="Target"/>
    <s v="Stuart -Target"/>
    <n v="1060"/>
    <x v="20"/>
    <d v="2022-10-17T00:00:00"/>
    <x v="5"/>
    <n v="0.55000000000000004"/>
    <n v="8500"/>
    <n v="4675"/>
  </r>
  <r>
    <s v="Target"/>
    <s v="Stuart -Target"/>
    <n v="1059"/>
    <x v="21"/>
    <d v="2022-11-03T00:00:00"/>
    <x v="0"/>
    <n v="0.45"/>
    <n v="8000"/>
    <n v="3600"/>
  </r>
  <r>
    <s v="Target"/>
    <s v="Stuart -Target"/>
    <n v="1058"/>
    <x v="21"/>
    <d v="2022-12-01T00:00:00"/>
    <x v="1"/>
    <n v="0.45"/>
    <n v="8000"/>
    <n v="3600"/>
  </r>
  <r>
    <s v="Target"/>
    <s v="Stuart -Target"/>
    <n v="1057"/>
    <x v="21"/>
    <d v="2022-12-17T00:00:00"/>
    <x v="2"/>
    <n v="0.5"/>
    <n v="7500"/>
    <n v="3750"/>
  </r>
  <r>
    <s v="Target"/>
    <s v="Stuart -Target"/>
    <n v="1056"/>
    <x v="21"/>
    <d v="2022-12-08T00:00:00"/>
    <x v="3"/>
    <n v="0.5"/>
    <n v="6000"/>
    <n v="3000"/>
  </r>
  <r>
    <s v="Target"/>
    <s v="Stuart -Target"/>
    <n v="1055"/>
    <x v="21"/>
    <d v="2022-10-23T00:00:00"/>
    <x v="4"/>
    <n v="0.45"/>
    <n v="5750"/>
    <n v="2587.5"/>
  </r>
  <r>
    <s v="Target"/>
    <s v="Stuart -Target"/>
    <n v="1054"/>
    <x v="21"/>
    <d v="2022-10-25T00:00:00"/>
    <x v="5"/>
    <n v="0.55000000000000004"/>
    <n v="7500"/>
    <n v="4125"/>
  </r>
  <r>
    <s v="Target"/>
    <s v="Stuart -Target"/>
    <n v="1053"/>
    <x v="22"/>
    <d v="2023-01-15T00:00:00"/>
    <x v="0"/>
    <n v="0.45"/>
    <n v="9000"/>
    <n v="4050"/>
  </r>
  <r>
    <s v="Target"/>
    <s v="Stuart -Target"/>
    <n v="1052"/>
    <x v="22"/>
    <d v="2022-12-16T00:00:00"/>
    <x v="1"/>
    <n v="0.45"/>
    <n v="9000"/>
    <n v="4050"/>
  </r>
  <r>
    <s v="Target"/>
    <s v="Stuart -Target"/>
    <n v="1051"/>
    <x v="22"/>
    <d v="2022-12-06T00:00:00"/>
    <x v="2"/>
    <n v="0.5"/>
    <n v="8250"/>
    <n v="4125"/>
  </r>
  <r>
    <s v="Target"/>
    <s v="Stuart -Target"/>
    <n v="1050"/>
    <x v="22"/>
    <d v="2023-01-17T00:00:00"/>
    <x v="3"/>
    <n v="0.5"/>
    <n v="6750"/>
    <n v="3375"/>
  </r>
  <r>
    <s v="Target"/>
    <s v="Stuart -Target"/>
    <n v="1049"/>
    <x v="22"/>
    <d v="2022-12-23T00:00:00"/>
    <x v="4"/>
    <n v="0.45"/>
    <n v="6500"/>
    <n v="2925"/>
  </r>
  <r>
    <s v="Target"/>
    <s v="Stuart -Target"/>
    <n v="1048"/>
    <x v="22"/>
    <d v="2023-01-29T00:00:00"/>
    <x v="5"/>
    <n v="0.55000000000000004"/>
    <n v="8500"/>
    <n v="4675"/>
  </r>
  <r>
    <s v="Target"/>
    <s v="Stuart -Target"/>
    <n v="1047"/>
    <x v="23"/>
    <d v="2023-02-08T00:00:00"/>
    <x v="0"/>
    <n v="0.45"/>
    <n v="9500"/>
    <n v="4275"/>
  </r>
  <r>
    <s v="Target"/>
    <s v="Stuart -Target"/>
    <n v="1046"/>
    <x v="23"/>
    <d v="2022-12-28T00:00:00"/>
    <x v="1"/>
    <n v="0.45"/>
    <n v="9500"/>
    <n v="4275"/>
  </r>
  <r>
    <s v="Target"/>
    <s v="Stuart -Target"/>
    <n v="1045"/>
    <x v="23"/>
    <d v="2023-01-27T00:00:00"/>
    <x v="2"/>
    <n v="0.5"/>
    <n v="8500"/>
    <n v="4250"/>
  </r>
  <r>
    <s v="Target"/>
    <s v="Stuart -Target"/>
    <n v="1044"/>
    <x v="23"/>
    <d v="2023-02-04T00:00:00"/>
    <x v="3"/>
    <n v="0.5"/>
    <n v="7000"/>
    <n v="3500"/>
  </r>
  <r>
    <s v="Target"/>
    <s v="Stuart -Target"/>
    <n v="1043"/>
    <x v="23"/>
    <d v="2023-01-04T00:00:00"/>
    <x v="4"/>
    <n v="0.45"/>
    <n v="6500"/>
    <n v="2925"/>
  </r>
  <r>
    <s v="Target"/>
    <s v="Stuart -Target"/>
    <n v="1042"/>
    <x v="23"/>
    <d v="2023-01-31T00:00:00"/>
    <x v="5"/>
    <n v="0.55000000000000004"/>
    <n v="9000"/>
    <n v="4950"/>
  </r>
  <r>
    <s v="Costco"/>
    <s v="Ana -Costco"/>
    <n v="1041"/>
    <x v="24"/>
    <d v="2022-03-09T00:00:00"/>
    <x v="0"/>
    <n v="0.39999999999999997"/>
    <n v="7750"/>
    <n v="3099.9999999999995"/>
  </r>
  <r>
    <s v="Costco"/>
    <s v="Ana -Costco"/>
    <n v="1040"/>
    <x v="24"/>
    <d v="2022-04-07T00:00:00"/>
    <x v="1"/>
    <n v="0.5"/>
    <n v="7750"/>
    <n v="3875"/>
  </r>
  <r>
    <s v="Costco"/>
    <s v="Ana -Costco"/>
    <n v="1039"/>
    <x v="24"/>
    <d v="2022-03-26T00:00:00"/>
    <x v="2"/>
    <n v="0.5"/>
    <n v="7750"/>
    <n v="3875"/>
  </r>
  <r>
    <s v="Costco"/>
    <s v="Ana -Costco"/>
    <n v="1038"/>
    <x v="24"/>
    <d v="2022-02-27T00:00:00"/>
    <x v="3"/>
    <n v="0.5"/>
    <n v="6250"/>
    <n v="3125"/>
  </r>
  <r>
    <s v="Costco"/>
    <s v="Ana -Costco"/>
    <n v="1037"/>
    <x v="24"/>
    <d v="2022-03-30T00:00:00"/>
    <x v="4"/>
    <n v="0.55000000000000004"/>
    <n v="5750"/>
    <n v="3162.5000000000005"/>
  </r>
  <r>
    <s v="Costco"/>
    <s v="Ana -Costco"/>
    <n v="1036"/>
    <x v="24"/>
    <d v="2022-02-21T00:00:00"/>
    <x v="5"/>
    <n v="0.5"/>
    <n v="7750"/>
    <n v="3875"/>
  </r>
  <r>
    <s v="Costco"/>
    <s v="Ana -Costco"/>
    <n v="1035"/>
    <x v="25"/>
    <d v="2022-04-10T00:00:00"/>
    <x v="0"/>
    <n v="0.39999999999999997"/>
    <n v="8250"/>
    <n v="3299.9999999999995"/>
  </r>
  <r>
    <s v="Costco"/>
    <s v="Ana -Costco"/>
    <n v="1034"/>
    <x v="25"/>
    <d v="2022-04-01T00:00:00"/>
    <x v="1"/>
    <n v="0.5"/>
    <n v="7250"/>
    <n v="3625"/>
  </r>
  <r>
    <s v="Costco"/>
    <s v="Ana -Costco"/>
    <n v="1033"/>
    <x v="25"/>
    <d v="2022-05-04T00:00:00"/>
    <x v="2"/>
    <n v="0.5"/>
    <n v="7250"/>
    <n v="3625"/>
  </r>
  <r>
    <s v="Costco"/>
    <s v="Ana -Costco"/>
    <n v="1032"/>
    <x v="25"/>
    <d v="2022-04-23T00:00:00"/>
    <x v="3"/>
    <n v="0.5"/>
    <n v="5750"/>
    <n v="2875"/>
  </r>
  <r>
    <s v="Costco"/>
    <s v="Ana -Costco"/>
    <n v="1031"/>
    <x v="25"/>
    <d v="2022-05-13T00:00:00"/>
    <x v="4"/>
    <n v="0.55000000000000004"/>
    <n v="5000"/>
    <n v="2750"/>
  </r>
  <r>
    <s v="Costco"/>
    <s v="Ana -Costco"/>
    <n v="1030"/>
    <x v="25"/>
    <d v="2022-05-18T00:00:00"/>
    <x v="5"/>
    <n v="0.5"/>
    <n v="7000"/>
    <n v="3500"/>
  </r>
  <r>
    <s v="Costco"/>
    <s v="Ana -Costco"/>
    <n v="1029"/>
    <x v="26"/>
    <d v="2022-04-06T00:00:00"/>
    <x v="0"/>
    <n v="0.5"/>
    <n v="8500"/>
    <n v="4250"/>
  </r>
  <r>
    <s v="Costco"/>
    <s v="Ana -Costco"/>
    <n v="1028"/>
    <x v="26"/>
    <d v="2022-04-27T00:00:00"/>
    <x v="1"/>
    <n v="0.6"/>
    <n v="7000"/>
    <n v="4200"/>
  </r>
  <r>
    <s v="Costco"/>
    <s v="Ana -Costco"/>
    <n v="1027"/>
    <x v="26"/>
    <d v="2022-05-28T00:00:00"/>
    <x v="2"/>
    <n v="0.6"/>
    <n v="7000"/>
    <n v="4200"/>
  </r>
  <r>
    <s v="Costco"/>
    <s v="Ana -Costco"/>
    <n v="1026"/>
    <x v="26"/>
    <d v="2022-05-16T00:00:00"/>
    <x v="3"/>
    <n v="0.6"/>
    <n v="6000"/>
    <n v="3600"/>
  </r>
  <r>
    <s v="Costco"/>
    <s v="Ana -Costco"/>
    <n v="1025"/>
    <x v="26"/>
    <d v="2022-05-16T00:00:00"/>
    <x v="4"/>
    <n v="0.65"/>
    <n v="5000"/>
    <n v="3250"/>
  </r>
  <r>
    <s v="Costco"/>
    <s v="Ana -Costco"/>
    <n v="1024"/>
    <x v="26"/>
    <d v="2022-05-20T00:00:00"/>
    <x v="5"/>
    <n v="0.6"/>
    <n v="7000"/>
    <n v="4200"/>
  </r>
  <r>
    <s v="Costco"/>
    <s v="Ana -Costco"/>
    <n v="1023"/>
    <x v="27"/>
    <d v="2022-07-18T00:00:00"/>
    <x v="0"/>
    <n v="0.6"/>
    <n v="8750"/>
    <n v="5250"/>
  </r>
  <r>
    <s v="Costco"/>
    <s v="Ana -Costco"/>
    <n v="1022"/>
    <x v="27"/>
    <d v="2022-07-09T00:00:00"/>
    <x v="1"/>
    <n v="0.65"/>
    <n v="6750"/>
    <n v="4387.5"/>
  </r>
  <r>
    <s v="Costco"/>
    <s v="Ana -Costco"/>
    <n v="1021"/>
    <x v="27"/>
    <d v="2022-05-29T00:00:00"/>
    <x v="2"/>
    <n v="0.65"/>
    <n v="7250"/>
    <n v="4712.5"/>
  </r>
  <r>
    <s v="Costco"/>
    <s v="Ana -Costco"/>
    <n v="1020"/>
    <x v="27"/>
    <d v="2022-07-11T00:00:00"/>
    <x v="3"/>
    <n v="0.6"/>
    <n v="6250"/>
    <n v="3750"/>
  </r>
  <r>
    <s v="Costco"/>
    <s v="Ana -Costco"/>
    <n v="1019"/>
    <x v="27"/>
    <d v="2022-05-25T00:00:00"/>
    <x v="4"/>
    <n v="0.65"/>
    <n v="5250"/>
    <n v="3412.5"/>
  </r>
  <r>
    <s v="Costco"/>
    <s v="Ana -Costco"/>
    <n v="1018"/>
    <x v="27"/>
    <d v="2022-07-01T00:00:00"/>
    <x v="5"/>
    <n v="0.8"/>
    <n v="7000"/>
    <n v="5600"/>
  </r>
  <r>
    <s v="Costco"/>
    <s v="Ana -Costco"/>
    <n v="1017"/>
    <x v="28"/>
    <d v="2022-07-02T00:00:00"/>
    <x v="0"/>
    <n v="0.6"/>
    <n v="9000"/>
    <n v="5400"/>
  </r>
  <r>
    <s v="Costco"/>
    <s v="Ana -Costco"/>
    <n v="1016"/>
    <x v="28"/>
    <d v="2022-06-05T00:00:00"/>
    <x v="1"/>
    <n v="0.65"/>
    <n v="7500"/>
    <n v="4875"/>
  </r>
  <r>
    <s v="Costco"/>
    <s v="Ana -Costco"/>
    <n v="1015"/>
    <x v="28"/>
    <d v="2022-06-09T00:00:00"/>
    <x v="2"/>
    <n v="0.65"/>
    <n v="7500"/>
    <n v="4875"/>
  </r>
  <r>
    <s v="Costco"/>
    <s v="Ana -Costco"/>
    <n v="1014"/>
    <x v="28"/>
    <d v="2022-06-24T00:00:00"/>
    <x v="3"/>
    <n v="0.6"/>
    <n v="6500"/>
    <n v="3900"/>
  </r>
  <r>
    <s v="Costco"/>
    <s v="Ana -Costco"/>
    <n v="1013"/>
    <x v="28"/>
    <d v="2022-06-20T00:00:00"/>
    <x v="4"/>
    <n v="0.65"/>
    <n v="5500"/>
    <n v="3575"/>
  </r>
  <r>
    <s v="Costco"/>
    <s v="Ana -Costco"/>
    <n v="1012"/>
    <x v="28"/>
    <d v="2022-07-09T00:00:00"/>
    <x v="5"/>
    <n v="0.8"/>
    <n v="7250"/>
    <n v="5800"/>
  </r>
  <r>
    <s v="Costco"/>
    <s v="Ana -Costco"/>
    <n v="1011"/>
    <x v="29"/>
    <d v="2022-08-24T00:00:00"/>
    <x v="0"/>
    <n v="0.6"/>
    <n v="9750"/>
    <n v="5850"/>
  </r>
  <r>
    <s v="Costco"/>
    <s v="Ana -Costco"/>
    <n v="1010"/>
    <x v="29"/>
    <d v="2022-07-27T00:00:00"/>
    <x v="1"/>
    <n v="0.65"/>
    <n v="8250"/>
    <n v="5362.5"/>
  </r>
  <r>
    <s v="Costco"/>
    <s v="Ana -Costco"/>
    <n v="1009"/>
    <x v="29"/>
    <d v="2022-07-13T00:00:00"/>
    <x v="2"/>
    <n v="0.65"/>
    <n v="8250"/>
    <n v="5362.5"/>
  </r>
  <r>
    <s v="Costco"/>
    <s v="Ana -Costco"/>
    <n v="1008"/>
    <x v="29"/>
    <d v="2022-08-22T00:00:00"/>
    <x v="3"/>
    <n v="0.6"/>
    <n v="7000"/>
    <n v="4200"/>
  </r>
  <r>
    <s v="Costco"/>
    <s v="Ana -Costco"/>
    <n v="1007"/>
    <x v="29"/>
    <d v="2022-07-07T00:00:00"/>
    <x v="4"/>
    <n v="0.65"/>
    <n v="5750"/>
    <n v="3737.5"/>
  </r>
  <r>
    <s v="Costco"/>
    <s v="Ana -Costco"/>
    <n v="1006"/>
    <x v="29"/>
    <d v="2022-07-13T00:00:00"/>
    <x v="5"/>
    <n v="0.8"/>
    <n v="8750"/>
    <n v="7000"/>
  </r>
  <r>
    <s v="Costco"/>
    <s v="Ana -Costco"/>
    <n v="1005"/>
    <x v="30"/>
    <d v="2022-09-02T00:00:00"/>
    <x v="0"/>
    <n v="0.6"/>
    <n v="10250"/>
    <n v="6150"/>
  </r>
  <r>
    <s v="Costco"/>
    <s v="Ana -Costco"/>
    <n v="1004"/>
    <x v="30"/>
    <d v="2022-09-24T00:00:00"/>
    <x v="1"/>
    <n v="0.65"/>
    <n v="8750"/>
    <n v="5687.5"/>
  </r>
  <r>
    <s v="Costco"/>
    <s v="Ana -Costco"/>
    <n v="1003"/>
    <x v="30"/>
    <d v="2022-10-12T00:00:00"/>
    <x v="2"/>
    <n v="0.65"/>
    <n v="8250"/>
    <n v="5362.5"/>
  </r>
  <r>
    <s v="Costco"/>
    <s v="Ana -Costco"/>
    <n v="1002"/>
    <x v="30"/>
    <d v="2022-09-08T00:00:00"/>
    <x v="3"/>
    <n v="0.6"/>
    <n v="7250"/>
    <n v="4350"/>
  </r>
  <r>
    <s v="Costco"/>
    <s v="Ana -Costco"/>
    <n v="1001"/>
    <x v="30"/>
    <d v="2022-10-05T00:00:00"/>
    <x v="4"/>
    <n v="0.65"/>
    <n v="7750"/>
    <n v="5037.5"/>
  </r>
  <r>
    <s v="Costco"/>
    <s v="Ana -Costco"/>
    <n v="1000"/>
    <x v="30"/>
    <d v="2022-10-06T00:00:00"/>
    <x v="5"/>
    <n v="0.8"/>
    <n v="7750"/>
    <n v="6200"/>
  </r>
  <r>
    <s v="Costco"/>
    <s v="Ana -Costco"/>
    <n v="999"/>
    <x v="31"/>
    <d v="2022-10-15T00:00:00"/>
    <x v="0"/>
    <n v="0.65"/>
    <n v="9750"/>
    <n v="6337.5"/>
  </r>
  <r>
    <s v="Costco"/>
    <s v="Ana -Costco"/>
    <n v="998"/>
    <x v="31"/>
    <d v="2022-09-06T00:00:00"/>
    <x v="1"/>
    <n v="0.70000000000000007"/>
    <n v="9250"/>
    <n v="6475.0000000000009"/>
  </r>
  <r>
    <s v="Costco"/>
    <s v="Ana -Costco"/>
    <n v="997"/>
    <x v="31"/>
    <d v="2022-09-04T00:00:00"/>
    <x v="2"/>
    <n v="0.65"/>
    <n v="8000"/>
    <n v="5200"/>
  </r>
  <r>
    <s v="Costco"/>
    <s v="Ana -Costco"/>
    <n v="996"/>
    <x v="31"/>
    <d v="2022-11-02T00:00:00"/>
    <x v="3"/>
    <n v="0.65"/>
    <n v="7500"/>
    <n v="4875"/>
  </r>
  <r>
    <s v="Costco"/>
    <s v="Ana -Costco"/>
    <n v="995"/>
    <x v="31"/>
    <d v="2022-11-12T00:00:00"/>
    <x v="4"/>
    <n v="0.75"/>
    <n v="7500"/>
    <n v="5625"/>
  </r>
  <r>
    <s v="Costco"/>
    <s v="Ana -Costco"/>
    <n v="994"/>
    <x v="31"/>
    <d v="2022-11-03T00:00:00"/>
    <x v="5"/>
    <n v="0.8"/>
    <n v="7250"/>
    <n v="5800"/>
  </r>
  <r>
    <s v="Costco"/>
    <s v="Ana -Costco"/>
    <n v="993"/>
    <x v="32"/>
    <d v="2022-12-08T00:00:00"/>
    <x v="0"/>
    <n v="0.55000000000000004"/>
    <n v="9250"/>
    <n v="5087.5"/>
  </r>
  <r>
    <s v="Costco"/>
    <s v="Ana -Costco"/>
    <n v="992"/>
    <x v="32"/>
    <d v="2022-12-15T00:00:00"/>
    <x v="1"/>
    <n v="0.60000000000000009"/>
    <n v="9250"/>
    <n v="5550.0000000000009"/>
  </r>
  <r>
    <s v="Costco"/>
    <s v="Ana -Costco"/>
    <n v="991"/>
    <x v="32"/>
    <d v="2022-12-01T00:00:00"/>
    <x v="2"/>
    <n v="0.55000000000000004"/>
    <n v="7750"/>
    <n v="4262.5"/>
  </r>
  <r>
    <s v="Costco"/>
    <s v="Ana -Costco"/>
    <n v="990"/>
    <x v="32"/>
    <d v="2022-12-18T00:00:00"/>
    <x v="3"/>
    <n v="0.55000000000000004"/>
    <n v="7250"/>
    <n v="3987.5000000000005"/>
  </r>
  <r>
    <s v="Costco"/>
    <s v="Ana -Costco"/>
    <n v="989"/>
    <x v="32"/>
    <d v="2022-11-02T00:00:00"/>
    <x v="4"/>
    <n v="0.65"/>
    <n v="7250"/>
    <n v="4712.5"/>
  </r>
  <r>
    <s v="Costco"/>
    <s v="Ana -Costco"/>
    <n v="988"/>
    <x v="32"/>
    <d v="2022-11-02T00:00:00"/>
    <x v="5"/>
    <n v="0.70000000000000007"/>
    <n v="7750"/>
    <n v="5425.0000000000009"/>
  </r>
  <r>
    <s v="Costco"/>
    <s v="Ana -Costco"/>
    <n v="987"/>
    <x v="33"/>
    <d v="2022-12-15T00:00:00"/>
    <x v="0"/>
    <n v="0.55000000000000004"/>
    <n v="8750"/>
    <n v="4812.5"/>
  </r>
  <r>
    <s v="Costco"/>
    <s v="Ana -Costco"/>
    <n v="986"/>
    <x v="33"/>
    <d v="2023-01-08T00:00:00"/>
    <x v="1"/>
    <n v="0.60000000000000009"/>
    <n v="8750"/>
    <n v="5250.0000000000009"/>
  </r>
  <r>
    <s v="Costco"/>
    <s v="Ana -Costco"/>
    <n v="985"/>
    <x v="33"/>
    <d v="2022-12-18T00:00:00"/>
    <x v="2"/>
    <n v="0.55000000000000004"/>
    <n v="7000"/>
    <n v="3850.0000000000005"/>
  </r>
  <r>
    <s v="Costco"/>
    <s v="Ana -Costco"/>
    <n v="984"/>
    <x v="33"/>
    <d v="2022-12-13T00:00:00"/>
    <x v="3"/>
    <n v="0.55000000000000004"/>
    <n v="6750"/>
    <n v="3712.5000000000005"/>
  </r>
  <r>
    <s v="Costco"/>
    <s v="Ana -Costco"/>
    <n v="983"/>
    <x v="33"/>
    <d v="2022-11-22T00:00:00"/>
    <x v="4"/>
    <n v="0.65"/>
    <n v="6500"/>
    <n v="4225"/>
  </r>
  <r>
    <s v="Costco"/>
    <s v="Ana -Costco"/>
    <n v="982"/>
    <x v="33"/>
    <d v="2022-11-21T00:00:00"/>
    <x v="5"/>
    <n v="0.70000000000000007"/>
    <n v="7000"/>
    <n v="4900.0000000000009"/>
  </r>
  <r>
    <s v="Costco"/>
    <s v="Ana -Costco"/>
    <n v="981"/>
    <x v="34"/>
    <d v="2023-01-29T00:00:00"/>
    <x v="0"/>
    <n v="0.55000000000000004"/>
    <n v="8750"/>
    <n v="4812.5"/>
  </r>
  <r>
    <s v="Costco"/>
    <s v="Ana -Costco"/>
    <n v="980"/>
    <x v="34"/>
    <d v="2023-02-14T00:00:00"/>
    <x v="1"/>
    <n v="0.60000000000000009"/>
    <n v="8750"/>
    <n v="5250.0000000000009"/>
  </r>
  <r>
    <s v="Costco"/>
    <s v="Ana -Costco"/>
    <n v="979"/>
    <x v="34"/>
    <d v="2022-12-27T00:00:00"/>
    <x v="2"/>
    <n v="0.55000000000000004"/>
    <n v="7250"/>
    <n v="3987.5000000000005"/>
  </r>
  <r>
    <s v="Costco"/>
    <s v="Ana -Costco"/>
    <n v="978"/>
    <x v="34"/>
    <d v="2023-01-19T00:00:00"/>
    <x v="3"/>
    <n v="0.55000000000000004"/>
    <n v="7000"/>
    <n v="3850.0000000000005"/>
  </r>
  <r>
    <s v="Costco"/>
    <s v="Ana -Costco"/>
    <n v="977"/>
    <x v="34"/>
    <d v="2023-02-09T00:00:00"/>
    <x v="4"/>
    <n v="0.65"/>
    <n v="6500"/>
    <n v="4225"/>
  </r>
  <r>
    <s v="Costco"/>
    <s v="Ana -Costco"/>
    <n v="976"/>
    <x v="34"/>
    <d v="2022-12-14T00:00:00"/>
    <x v="5"/>
    <n v="0.70000000000000007"/>
    <n v="7750"/>
    <n v="5425.0000000000009"/>
  </r>
  <r>
    <s v="Costco"/>
    <s v="Ana -Costco"/>
    <n v="975"/>
    <x v="35"/>
    <d v="2023-01-31T00:00:00"/>
    <x v="0"/>
    <n v="0.55000000000000004"/>
    <n v="9750"/>
    <n v="5362.5"/>
  </r>
  <r>
    <s v="Costco"/>
    <s v="Ana -Costco"/>
    <n v="974"/>
    <x v="35"/>
    <d v="2023-02-09T00:00:00"/>
    <x v="1"/>
    <n v="0.60000000000000009"/>
    <n v="9750"/>
    <n v="5850.0000000000009"/>
  </r>
  <r>
    <s v="Costco"/>
    <s v="Ana -Costco"/>
    <n v="973"/>
    <x v="35"/>
    <d v="2023-02-04T00:00:00"/>
    <x v="2"/>
    <n v="0.55000000000000004"/>
    <n v="7750"/>
    <n v="4262.5"/>
  </r>
  <r>
    <s v="Costco"/>
    <s v="Ana -Costco"/>
    <n v="972"/>
    <x v="35"/>
    <d v="2023-03-06T00:00:00"/>
    <x v="3"/>
    <n v="0.55000000000000004"/>
    <n v="7750"/>
    <n v="4262.5"/>
  </r>
  <r>
    <s v="Costco"/>
    <s v="Ana -Costco"/>
    <n v="971"/>
    <x v="35"/>
    <d v="2023-02-20T00:00:00"/>
    <x v="4"/>
    <n v="0.65"/>
    <n v="7000"/>
    <n v="4550"/>
  </r>
  <r>
    <s v="Costco"/>
    <s v="Ana -Costco"/>
    <n v="970"/>
    <x v="35"/>
    <d v="2023-01-12T00:00:00"/>
    <x v="5"/>
    <n v="0.70000000000000007"/>
    <n v="8000"/>
    <n v="5600.0000000000009"/>
  </r>
  <r>
    <s v="Walgreens"/>
    <s v="Maria -Walgreens"/>
    <n v="969"/>
    <x v="36"/>
    <d v="2022-02-16T00:00:00"/>
    <x v="0"/>
    <n v="0.35"/>
    <n v="7000"/>
    <n v="2450"/>
  </r>
  <r>
    <s v="Walgreens"/>
    <s v="Maria -Walgreens"/>
    <n v="968"/>
    <x v="36"/>
    <d v="2022-02-16T00:00:00"/>
    <x v="1"/>
    <n v="0.45"/>
    <n v="7000"/>
    <n v="3150"/>
  </r>
  <r>
    <s v="Walgreens"/>
    <s v="Maria -Walgreens"/>
    <n v="967"/>
    <x v="36"/>
    <d v="2022-04-15T00:00:00"/>
    <x v="2"/>
    <n v="0.45"/>
    <n v="7000"/>
    <n v="3150"/>
  </r>
  <r>
    <s v="Walgreens"/>
    <s v="Maria -Walgreens"/>
    <n v="966"/>
    <x v="36"/>
    <d v="2022-03-28T00:00:00"/>
    <x v="3"/>
    <n v="0.45"/>
    <n v="5500"/>
    <n v="2475"/>
  </r>
  <r>
    <s v="Walgreens"/>
    <s v="Maria -Walgreens"/>
    <n v="965"/>
    <x v="36"/>
    <d v="2022-02-06T00:00:00"/>
    <x v="4"/>
    <n v="0.5"/>
    <n v="5000"/>
    <n v="2500"/>
  </r>
  <r>
    <s v="Walgreens"/>
    <s v="Maria -Walgreens"/>
    <n v="964"/>
    <x v="36"/>
    <d v="2022-04-03T00:00:00"/>
    <x v="5"/>
    <n v="0.45"/>
    <n v="7000"/>
    <n v="3150"/>
  </r>
  <r>
    <s v="Walgreens"/>
    <s v="Maria -Walgreens"/>
    <n v="963"/>
    <x v="37"/>
    <d v="2022-04-19T00:00:00"/>
    <x v="0"/>
    <n v="0.35"/>
    <n v="7500"/>
    <n v="2625"/>
  </r>
  <r>
    <s v="Walgreens"/>
    <s v="Maria -Walgreens"/>
    <n v="962"/>
    <x v="37"/>
    <d v="2022-03-05T00:00:00"/>
    <x v="1"/>
    <n v="0.45"/>
    <n v="6500"/>
    <n v="2925"/>
  </r>
  <r>
    <s v="Walgreens"/>
    <s v="Maria -Walgreens"/>
    <n v="961"/>
    <x v="37"/>
    <d v="2022-03-28T00:00:00"/>
    <x v="2"/>
    <n v="0.45"/>
    <n v="6750"/>
    <n v="3037.5"/>
  </r>
  <r>
    <s v="Walgreens"/>
    <s v="Maria -Walgreens"/>
    <n v="960"/>
    <x v="37"/>
    <d v="2022-05-07T00:00:00"/>
    <x v="3"/>
    <n v="0.45"/>
    <n v="5250"/>
    <n v="2362.5"/>
  </r>
  <r>
    <s v="Walgreens"/>
    <s v="Maria -Walgreens"/>
    <n v="959"/>
    <x v="37"/>
    <d v="2022-04-25T00:00:00"/>
    <x v="4"/>
    <n v="0.5"/>
    <n v="4500"/>
    <n v="2250"/>
  </r>
  <r>
    <s v="Walgreens"/>
    <s v="Maria -Walgreens"/>
    <n v="958"/>
    <x v="37"/>
    <d v="2022-05-01T00:00:00"/>
    <x v="5"/>
    <n v="0.45"/>
    <n v="6500"/>
    <n v="2925"/>
  </r>
  <r>
    <s v="Walgreens"/>
    <s v="Maria -Walgreens"/>
    <n v="957"/>
    <x v="38"/>
    <d v="2022-05-17T00:00:00"/>
    <x v="0"/>
    <n v="0.35"/>
    <n v="8000"/>
    <n v="2800"/>
  </r>
  <r>
    <s v="Walgreens"/>
    <s v="Maria -Walgreens"/>
    <n v="956"/>
    <x v="38"/>
    <d v="2022-04-03T00:00:00"/>
    <x v="1"/>
    <n v="0.45"/>
    <n v="6500"/>
    <n v="2925"/>
  </r>
  <r>
    <s v="Walgreens"/>
    <s v="Maria -Walgreens"/>
    <n v="955"/>
    <x v="38"/>
    <d v="2022-06-08T00:00:00"/>
    <x v="2"/>
    <n v="0.45"/>
    <n v="6500"/>
    <n v="2925"/>
  </r>
  <r>
    <s v="Walgreens"/>
    <s v="Maria -Walgreens"/>
    <n v="954"/>
    <x v="38"/>
    <d v="2022-04-03T00:00:00"/>
    <x v="3"/>
    <n v="0.45"/>
    <n v="5500"/>
    <n v="2475"/>
  </r>
  <r>
    <s v="Walgreens"/>
    <s v="Maria -Walgreens"/>
    <n v="953"/>
    <x v="38"/>
    <d v="2022-04-15T00:00:00"/>
    <x v="4"/>
    <n v="0.5"/>
    <n v="4250"/>
    <n v="2125"/>
  </r>
  <r>
    <s v="Walgreens"/>
    <s v="Maria -Walgreens"/>
    <n v="952"/>
    <x v="38"/>
    <d v="2022-03-31T00:00:00"/>
    <x v="5"/>
    <n v="0.45"/>
    <n v="6250"/>
    <n v="2812.5"/>
  </r>
  <r>
    <s v="Walgreens"/>
    <s v="Maria -Walgreens"/>
    <n v="951"/>
    <x v="39"/>
    <d v="2022-06-17T00:00:00"/>
    <x v="0"/>
    <n v="0.45"/>
    <n v="8000"/>
    <n v="3600"/>
  </r>
  <r>
    <s v="Walgreens"/>
    <s v="Maria -Walgreens"/>
    <n v="950"/>
    <x v="39"/>
    <d v="2022-06-01T00:00:00"/>
    <x v="1"/>
    <n v="0.5"/>
    <n v="6000"/>
    <n v="3000"/>
  </r>
  <r>
    <s v="Walgreens"/>
    <s v="Maria -Walgreens"/>
    <n v="949"/>
    <x v="39"/>
    <d v="2022-05-26T00:00:00"/>
    <x v="2"/>
    <n v="0.5"/>
    <n v="6250"/>
    <n v="3125"/>
  </r>
  <r>
    <s v="Walgreens"/>
    <s v="Maria -Walgreens"/>
    <n v="948"/>
    <x v="39"/>
    <d v="2022-06-02T00:00:00"/>
    <x v="3"/>
    <n v="0.45"/>
    <n v="5250"/>
    <n v="2362.5"/>
  </r>
  <r>
    <s v="Walgreens"/>
    <s v="Maria -Walgreens"/>
    <n v="947"/>
    <x v="39"/>
    <d v="2022-05-14T00:00:00"/>
    <x v="4"/>
    <n v="0.5"/>
    <n v="4250"/>
    <n v="2125"/>
  </r>
  <r>
    <s v="Walgreens"/>
    <s v="Maria -Walgreens"/>
    <n v="946"/>
    <x v="39"/>
    <d v="2022-07-13T00:00:00"/>
    <x v="5"/>
    <n v="0.65"/>
    <n v="6000"/>
    <n v="3900"/>
  </r>
  <r>
    <s v="Walgreens"/>
    <s v="Maria -Walgreens"/>
    <n v="945"/>
    <x v="40"/>
    <d v="2022-07-23T00:00:00"/>
    <x v="0"/>
    <n v="0.45"/>
    <n v="8000"/>
    <n v="3600"/>
  </r>
  <r>
    <s v="Walgreens"/>
    <s v="Maria -Walgreens"/>
    <n v="944"/>
    <x v="40"/>
    <d v="2022-08-14T00:00:00"/>
    <x v="1"/>
    <n v="0.5"/>
    <n v="6500"/>
    <n v="3250"/>
  </r>
  <r>
    <s v="Walgreens"/>
    <s v="Maria -Walgreens"/>
    <n v="943"/>
    <x v="40"/>
    <d v="2022-06-18T00:00:00"/>
    <x v="2"/>
    <n v="0.5"/>
    <n v="6500"/>
    <n v="3250"/>
  </r>
  <r>
    <s v="Walgreens"/>
    <s v="Maria -Walgreens"/>
    <n v="942"/>
    <x v="40"/>
    <d v="2022-06-05T00:00:00"/>
    <x v="3"/>
    <n v="0.45"/>
    <n v="5500"/>
    <n v="2475"/>
  </r>
  <r>
    <s v="Walgreens"/>
    <s v="Maria -Walgreens"/>
    <n v="941"/>
    <x v="40"/>
    <d v="2022-08-08T00:00:00"/>
    <x v="4"/>
    <n v="0.5"/>
    <n v="4500"/>
    <n v="2250"/>
  </r>
  <r>
    <s v="Walgreens"/>
    <s v="Maria -Walgreens"/>
    <n v="940"/>
    <x v="40"/>
    <d v="2022-08-09T00:00:00"/>
    <x v="5"/>
    <n v="0.65"/>
    <n v="6250"/>
    <n v="4062.5"/>
  </r>
  <r>
    <s v="Walgreens"/>
    <s v="Maria -Walgreens"/>
    <n v="939"/>
    <x v="41"/>
    <d v="2022-07-10T00:00:00"/>
    <x v="0"/>
    <n v="0.45"/>
    <n v="9000"/>
    <n v="4050"/>
  </r>
  <r>
    <s v="Walgreens"/>
    <s v="Maria -Walgreens"/>
    <n v="938"/>
    <x v="41"/>
    <d v="2022-09-13T00:00:00"/>
    <x v="1"/>
    <n v="0.5"/>
    <n v="7500"/>
    <n v="3750"/>
  </r>
  <r>
    <s v="Walgreens"/>
    <s v="Maria -Walgreens"/>
    <n v="937"/>
    <x v="41"/>
    <d v="2022-08-08T00:00:00"/>
    <x v="2"/>
    <n v="0.5"/>
    <n v="7500"/>
    <n v="3750"/>
  </r>
  <r>
    <s v="Walgreens"/>
    <s v="Maria -Walgreens"/>
    <n v="936"/>
    <x v="41"/>
    <d v="2022-07-26T00:00:00"/>
    <x v="3"/>
    <n v="0.45"/>
    <n v="6250"/>
    <n v="2812.5"/>
  </r>
  <r>
    <s v="Walgreens"/>
    <s v="Maria -Walgreens"/>
    <n v="935"/>
    <x v="41"/>
    <d v="2022-09-13T00:00:00"/>
    <x v="4"/>
    <n v="0.5"/>
    <n v="5000"/>
    <n v="2500"/>
  </r>
  <r>
    <s v="Walgreens"/>
    <s v="Maria -Walgreens"/>
    <n v="934"/>
    <x v="41"/>
    <d v="2022-08-19T00:00:00"/>
    <x v="5"/>
    <n v="0.65"/>
    <n v="8000"/>
    <n v="5200"/>
  </r>
  <r>
    <s v="Walgreens"/>
    <s v="Maria -Walgreens"/>
    <n v="933"/>
    <x v="42"/>
    <d v="2022-09-23T00:00:00"/>
    <x v="0"/>
    <n v="0.45"/>
    <n v="9500"/>
    <n v="4275"/>
  </r>
  <r>
    <s v="Walgreens"/>
    <s v="Maria -Walgreens"/>
    <n v="932"/>
    <x v="42"/>
    <d v="2022-09-22T00:00:00"/>
    <x v="1"/>
    <n v="0.5"/>
    <n v="8000"/>
    <n v="4000"/>
  </r>
  <r>
    <s v="Walgreens"/>
    <s v="Maria -Walgreens"/>
    <n v="931"/>
    <x v="42"/>
    <d v="2022-09-17T00:00:00"/>
    <x v="2"/>
    <n v="0.5"/>
    <n v="7500"/>
    <n v="3750"/>
  </r>
  <r>
    <s v="Walgreens"/>
    <s v="Maria -Walgreens"/>
    <n v="930"/>
    <x v="42"/>
    <d v="2022-10-02T00:00:00"/>
    <x v="3"/>
    <n v="0.45"/>
    <n v="6500"/>
    <n v="2925"/>
  </r>
  <r>
    <s v="Walgreens"/>
    <s v="Maria -Walgreens"/>
    <n v="929"/>
    <x v="42"/>
    <d v="2022-09-03T00:00:00"/>
    <x v="4"/>
    <n v="0.5"/>
    <n v="7000"/>
    <n v="3500"/>
  </r>
  <r>
    <s v="Walgreens"/>
    <s v="Maria -Walgreens"/>
    <n v="928"/>
    <x v="42"/>
    <d v="2022-08-29T00:00:00"/>
    <x v="5"/>
    <n v="0.65"/>
    <n v="7000"/>
    <n v="4550"/>
  </r>
  <r>
    <s v="Walgreens"/>
    <s v="Maria -Walgreens"/>
    <n v="927"/>
    <x v="43"/>
    <d v="2022-11-06T00:00:00"/>
    <x v="0"/>
    <n v="0.5"/>
    <n v="9000"/>
    <n v="4500"/>
  </r>
  <r>
    <s v="Walgreens"/>
    <s v="Maria -Walgreens"/>
    <n v="926"/>
    <x v="43"/>
    <d v="2022-09-16T00:00:00"/>
    <x v="1"/>
    <n v="0.55000000000000004"/>
    <n v="8500"/>
    <n v="4675"/>
  </r>
  <r>
    <s v="Walgreens"/>
    <s v="Maria -Walgreens"/>
    <n v="925"/>
    <x v="43"/>
    <d v="2022-10-29T00:00:00"/>
    <x v="2"/>
    <n v="0.5"/>
    <n v="7250"/>
    <n v="3625"/>
  </r>
  <r>
    <s v="Walgreens"/>
    <s v="Maria -Walgreens"/>
    <n v="924"/>
    <x v="43"/>
    <d v="2022-09-09T00:00:00"/>
    <x v="3"/>
    <n v="0.5"/>
    <n v="6750"/>
    <n v="3375"/>
  </r>
  <r>
    <s v="Walgreens"/>
    <s v="Maria -Walgreens"/>
    <n v="923"/>
    <x v="43"/>
    <d v="2022-10-21T00:00:00"/>
    <x v="4"/>
    <n v="0.6"/>
    <n v="6750"/>
    <n v="4050"/>
  </r>
  <r>
    <s v="Walgreens"/>
    <s v="Maria -Walgreens"/>
    <n v="922"/>
    <x v="43"/>
    <d v="2022-10-30T00:00:00"/>
    <x v="5"/>
    <n v="0.65"/>
    <n v="6500"/>
    <n v="4225"/>
  </r>
  <r>
    <s v="Walgreens"/>
    <s v="Maria -Walgreens"/>
    <n v="921"/>
    <x v="44"/>
    <d v="2022-10-05T00:00:00"/>
    <x v="0"/>
    <n v="0.5"/>
    <n v="8500"/>
    <n v="4250"/>
  </r>
  <r>
    <s v="Walgreens"/>
    <s v="Maria -Walgreens"/>
    <n v="920"/>
    <x v="44"/>
    <d v="2022-11-01T00:00:00"/>
    <x v="1"/>
    <n v="0.55000000000000004"/>
    <n v="8500"/>
    <n v="4675"/>
  </r>
  <r>
    <s v="Walgreens"/>
    <s v="Maria -Walgreens"/>
    <n v="919"/>
    <x v="44"/>
    <d v="2022-10-12T00:00:00"/>
    <x v="2"/>
    <n v="0.5"/>
    <n v="7000"/>
    <n v="3500"/>
  </r>
  <r>
    <s v="Walgreens"/>
    <s v="Maria -Walgreens"/>
    <n v="918"/>
    <x v="44"/>
    <d v="2022-12-10T00:00:00"/>
    <x v="3"/>
    <n v="0.5"/>
    <n v="6500"/>
    <n v="3250"/>
  </r>
  <r>
    <s v="Walgreens"/>
    <s v="Maria -Walgreens"/>
    <n v="917"/>
    <x v="44"/>
    <d v="2022-10-17T00:00:00"/>
    <x v="4"/>
    <n v="0.6"/>
    <n v="6500"/>
    <n v="3900"/>
  </r>
  <r>
    <s v="Walgreens"/>
    <s v="Maria -Walgreens"/>
    <n v="916"/>
    <x v="44"/>
    <d v="2022-11-17T00:00:00"/>
    <x v="5"/>
    <n v="0.65"/>
    <n v="7000"/>
    <n v="4550"/>
  </r>
  <r>
    <s v="Walgreens"/>
    <s v="Maria -Walgreens"/>
    <n v="915"/>
    <x v="45"/>
    <d v="2022-12-03T00:00:00"/>
    <x v="0"/>
    <n v="0.5"/>
    <n v="8000"/>
    <n v="4000"/>
  </r>
  <r>
    <s v="Walgreens"/>
    <s v="Maria -Walgreens"/>
    <n v="914"/>
    <x v="45"/>
    <d v="2022-11-25T00:00:00"/>
    <x v="1"/>
    <n v="0.55000000000000004"/>
    <n v="8000"/>
    <n v="4400"/>
  </r>
  <r>
    <s v="Walgreens"/>
    <s v="Maria -Walgreens"/>
    <n v="913"/>
    <x v="45"/>
    <d v="2022-12-28T00:00:00"/>
    <x v="2"/>
    <n v="0.5"/>
    <n v="6500"/>
    <n v="3250"/>
  </r>
  <r>
    <s v="Walgreens"/>
    <s v="Maria -Walgreens"/>
    <n v="912"/>
    <x v="45"/>
    <d v="2022-12-13T00:00:00"/>
    <x v="3"/>
    <n v="0.5"/>
    <n v="6250"/>
    <n v="3125"/>
  </r>
  <r>
    <s v="Walgreens"/>
    <s v="Maria -Walgreens"/>
    <n v="911"/>
    <x v="45"/>
    <d v="2022-12-21T00:00:00"/>
    <x v="4"/>
    <n v="0.6"/>
    <n v="6000"/>
    <n v="3600"/>
  </r>
  <r>
    <s v="Walgreens"/>
    <s v="Maria -Walgreens"/>
    <n v="910"/>
    <x v="45"/>
    <d v="2023-01-07T00:00:00"/>
    <x v="5"/>
    <n v="0.65"/>
    <n v="6500"/>
    <n v="4225"/>
  </r>
  <r>
    <s v="Walgreens"/>
    <s v="Maria -Walgreens"/>
    <n v="909"/>
    <x v="46"/>
    <d v="2023-01-30T00:00:00"/>
    <x v="0"/>
    <n v="0.5"/>
    <n v="8250"/>
    <n v="4125"/>
  </r>
  <r>
    <s v="Walgreens"/>
    <s v="Maria -Walgreens"/>
    <n v="908"/>
    <x v="46"/>
    <d v="2022-12-23T00:00:00"/>
    <x v="1"/>
    <n v="0.55000000000000004"/>
    <n v="8250"/>
    <n v="4537.5"/>
  </r>
  <r>
    <s v="Walgreens"/>
    <s v="Maria -Walgreens"/>
    <n v="907"/>
    <x v="46"/>
    <d v="2022-12-08T00:00:00"/>
    <x v="2"/>
    <n v="0.5"/>
    <n v="6750"/>
    <n v="3375"/>
  </r>
  <r>
    <s v="Walgreens"/>
    <s v="Maria -Walgreens"/>
    <n v="906"/>
    <x v="46"/>
    <d v="2023-01-14T00:00:00"/>
    <x v="3"/>
    <n v="0.5"/>
    <n v="6500"/>
    <n v="3250"/>
  </r>
  <r>
    <s v="Walgreens"/>
    <s v="Maria -Walgreens"/>
    <n v="905"/>
    <x v="46"/>
    <d v="2023-01-17T00:00:00"/>
    <x v="4"/>
    <n v="0.6"/>
    <n v="6000"/>
    <n v="3600"/>
  </r>
  <r>
    <s v="Walgreens"/>
    <s v="Maria -Walgreens"/>
    <n v="904"/>
    <x v="46"/>
    <d v="2022-12-27T00:00:00"/>
    <x v="5"/>
    <n v="0.65"/>
    <n v="7000"/>
    <n v="4550"/>
  </r>
  <r>
    <s v="Walgreens"/>
    <s v="Maria -Walgreens"/>
    <n v="903"/>
    <x v="47"/>
    <d v="2023-02-14T00:00:00"/>
    <x v="0"/>
    <n v="0.5"/>
    <n v="9000"/>
    <n v="4500"/>
  </r>
  <r>
    <s v="Walgreens"/>
    <s v="Maria -Walgreens"/>
    <n v="902"/>
    <x v="47"/>
    <d v="2023-01-26T00:00:00"/>
    <x v="1"/>
    <n v="0.55000000000000004"/>
    <n v="9000"/>
    <n v="4950"/>
  </r>
  <r>
    <s v="Walgreens"/>
    <s v="Maria -Walgreens"/>
    <n v="901"/>
    <x v="47"/>
    <d v="2023-02-05T00:00:00"/>
    <x v="2"/>
    <n v="0.5"/>
    <n v="7000"/>
    <n v="3500"/>
  </r>
  <r>
    <s v="Walgreens"/>
    <s v="Maria -Walgreens"/>
    <n v="900"/>
    <x v="47"/>
    <d v="2023-03-02T00:00:00"/>
    <x v="3"/>
    <n v="0.5"/>
    <n v="7000"/>
    <n v="3500"/>
  </r>
  <r>
    <s v="Walgreens"/>
    <s v="Maria -Walgreens"/>
    <n v="899"/>
    <x v="47"/>
    <d v="2023-01-23T00:00:00"/>
    <x v="4"/>
    <n v="0.6"/>
    <n v="6250"/>
    <n v="3750"/>
  </r>
  <r>
    <s v="Walgreens"/>
    <s v="Maria -Walgreens"/>
    <n v="898"/>
    <x v="47"/>
    <d v="2023-01-01T00:00:00"/>
    <x v="5"/>
    <n v="0.65"/>
    <n v="7250"/>
    <n v="471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5E191-61A8-4BB1-96D7-B047A6ABA919}" name="Revenue/Beverage" cacheId="4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C10" firstHeaderRow="0" firstDataRow="1" firstDataCol="1"/>
  <pivotFields count="9">
    <pivotField showAll="0"/>
    <pivotField showAll="0"/>
    <pivotField numFmtId="1" showAll="0"/>
    <pivotField numFmtId="166" showAll="0">
      <items count="49">
        <item x="12"/>
        <item x="0"/>
        <item x="36"/>
        <item x="24"/>
        <item x="13"/>
        <item x="1"/>
        <item x="37"/>
        <item x="25"/>
        <item x="14"/>
        <item x="2"/>
        <item x="38"/>
        <item x="26"/>
        <item x="15"/>
        <item x="3"/>
        <item x="39"/>
        <item x="27"/>
        <item x="16"/>
        <item x="4"/>
        <item x="40"/>
        <item x="28"/>
        <item x="17"/>
        <item x="5"/>
        <item x="41"/>
        <item x="29"/>
        <item x="18"/>
        <item x="6"/>
        <item x="42"/>
        <item x="30"/>
        <item x="19"/>
        <item x="7"/>
        <item x="43"/>
        <item x="31"/>
        <item x="20"/>
        <item x="8"/>
        <item x="44"/>
        <item x="32"/>
        <item x="21"/>
        <item x="9"/>
        <item x="45"/>
        <item x="33"/>
        <item x="22"/>
        <item x="10"/>
        <item x="46"/>
        <item x="34"/>
        <item x="23"/>
        <item x="11"/>
        <item x="47"/>
        <item x="35"/>
        <item t="default"/>
      </items>
    </pivotField>
    <pivotField numFmtId="166" showAll="0"/>
    <pivotField axis="axisRow" showAll="0" sortType="descending">
      <items count="7">
        <item x="0"/>
        <item x="5"/>
        <item x="1"/>
        <item x="3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5" showAll="0"/>
    <pivotField numFmtId="3" showAll="0"/>
    <pivotField dataField="1" showAll="0"/>
  </pivotFields>
  <rowFields count="1">
    <field x="5"/>
  </rowFields>
  <rowItems count="7">
    <i>
      <x/>
    </i>
    <i>
      <x v="2"/>
    </i>
    <i>
      <x v="1"/>
    </i>
    <i>
      <x v="5"/>
    </i>
    <i>
      <x v="4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8" baseField="0" baseItem="0" numFmtId="172"/>
    <dataField name="Average of Price per Unit" fld="6" subtotal="average" baseField="5" baseItem="0" numFmtId="173"/>
  </dataFields>
  <formats count="3">
    <format dxfId="25">
      <pivotArea field="5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  <format dxfId="21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dateBetween" evalOrder="-1" id="12" name="Order Date">
      <autoFilter ref="A1">
        <filterColumn colId="0">
          <customFilters and="1">
            <customFilter operator="greaterThanOrEqual" val="44621"/>
            <customFilter operator="lessThanOrEqual" val="446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2B1D25-25DD-4B2A-94EA-2C85B5E6022A}" autoFormatId="16" applyNumberFormats="0" applyBorderFormats="0" applyFontFormats="0" applyPatternFormats="0" applyAlignmentFormats="0" applyWidthHeightFormats="0">
  <queryTableRefresh nextId="12">
    <queryTableFields count="11">
      <queryTableField id="1" name="Retailer" tableColumnId="1"/>
      <queryTableField id="2" name="firstName" tableColumnId="2"/>
      <queryTableField id="3" name="Contact.2" tableColumnId="3"/>
      <queryTableField id="4" name="Retailer ID" tableColumnId="4"/>
      <queryTableField id="5" name="Order Date" tableColumnId="5"/>
      <queryTableField id="6" name="Payment Date" tableColumnId="6"/>
      <queryTableField id="7" name="Beverage Brand" tableColumnId="7"/>
      <queryTableField id="8" name="Price per Unit" tableColumnId="8"/>
      <queryTableField id="9" name="Units Sold" tableColumnId="9"/>
      <queryTableField id="10" name="Subtraction" tableColumnId="10"/>
      <queryTableField id="11" name="Multiplic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895858-1684-4813-9410-9C8E1962E2D6}" name="Table13__2" displayName="Table13__2" ref="A1:K289" tableType="queryTable" totalsRowShown="0">
  <autoFilter ref="A1:K289" xr:uid="{DF895858-1684-4813-9410-9C8E1962E2D6}"/>
  <tableColumns count="11">
    <tableColumn id="1" xr3:uid="{35C37E92-BDC6-4E99-B933-E894216950AC}" uniqueName="1" name="Retailer" queryTableFieldId="1" dataDxfId="31"/>
    <tableColumn id="2" xr3:uid="{9333B78C-6C04-4253-8233-C8FF7296AD75}" uniqueName="2" name="First-Name" queryTableFieldId="2" dataDxfId="30"/>
    <tableColumn id="3" xr3:uid="{E3A97CEF-E0DD-4066-A3F9-851100CB4655}" uniqueName="3" name="Last-Name" queryTableFieldId="3" dataDxfId="29"/>
    <tableColumn id="4" xr3:uid="{3E969C83-62A1-4B66-A79C-C8FF0D9D6CB7}" uniqueName="4" name="Retailer ID" queryTableFieldId="4"/>
    <tableColumn id="5" xr3:uid="{AA332D38-ED34-49FE-B48C-2A55F505EFAF}" uniqueName="5" name="Order Date" queryTableFieldId="5" dataDxfId="28"/>
    <tableColumn id="6" xr3:uid="{047B88B2-B84D-406E-96C7-C388CC8B5D75}" uniqueName="6" name="Payment Date" queryTableFieldId="6" dataDxfId="27"/>
    <tableColumn id="7" xr3:uid="{9A6D07FC-09E1-43E2-BE56-770502F2156A}" uniqueName="7" name="Beverage Brand" queryTableFieldId="7" dataDxfId="26"/>
    <tableColumn id="8" xr3:uid="{94C42A91-9B65-40E2-A311-773AABC0D647}" uniqueName="8" name="Price per Unit" queryTableFieldId="8"/>
    <tableColumn id="9" xr3:uid="{34503CBE-F9C5-4629-B9C6-1F95C5E96792}" uniqueName="9" name="Units Sold" queryTableFieldId="9"/>
    <tableColumn id="10" xr3:uid="{A5BF87C0-595C-494E-806F-3899C2D251F7}" uniqueName="10" name="Days left to get the Order Parcel" queryTableFieldId="10"/>
    <tableColumn id="11" xr3:uid="{271D0615-9AC9-46D4-A1A3-2E06BF31B1C6}" uniqueName="11" name="Total Revenu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85D9D-CCBE-EC45-AAE3-E39B186D3ADE}" name="Table13" displayName="Table13" ref="A1:H289" totalsRowShown="0" headerRowDxfId="52" dataDxfId="51">
  <autoFilter ref="A1:H289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9E7086E-7B4E-2544-9EBF-29F6165FDB06}" name="Retailer" dataDxfId="50"/>
    <tableColumn id="14" xr3:uid="{EB1345C8-2485-694F-8CB9-EE4C3BE554C1}" name="Contact" dataDxfId="49"/>
    <tableColumn id="2" xr3:uid="{DED87EBB-93F4-5243-AB8A-A88D868FC17F}" name="Retailer ID" dataDxfId="48"/>
    <tableColumn id="3" xr3:uid="{E287A661-4BB6-5F45-83C1-FA5B77D61696}" name="Order Date" dataDxfId="47"/>
    <tableColumn id="11" xr3:uid="{91AC82C4-C5D4-FA43-9D64-C0237D0D76AB}" name="Payment Date" dataDxfId="46"/>
    <tableColumn id="7" xr3:uid="{9CEB1A40-187B-CC47-84A9-E15555E3DD81}" name="Beverage Brand" dataDxfId="45"/>
    <tableColumn id="8" xr3:uid="{48CD20E4-16F8-B640-AC1D-8D4D23C336B0}" name="Price per Unit" dataDxfId="44"/>
    <tableColumn id="9" xr3:uid="{DADDAC3C-A365-1742-AA30-815D39F70429}" name="Units Sold" dataDxfId="43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70324E-667C-43C8-B813-35B728565D29}" name="Table134" displayName="Table134" ref="A1:I289" totalsRowShown="0" headerRowDxfId="42" dataDxfId="41">
  <autoFilter ref="A1:I289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6F17272-CAFE-44E2-917A-9C854710302C}" name="Retailer" dataDxfId="40"/>
    <tableColumn id="14" xr3:uid="{CBD49FDD-2A6F-4BF3-9F2C-85E1FD07C249}" name="Contact" dataDxfId="39"/>
    <tableColumn id="2" xr3:uid="{5112F4C0-D388-4AF4-99F2-00E5F1E62868}" name="Retailer ID" dataDxfId="38"/>
    <tableColumn id="3" xr3:uid="{2E1CACAE-1DEA-45BD-B0C2-CF922825D221}" name="Order Date" dataDxfId="37"/>
    <tableColumn id="11" xr3:uid="{8EBC0634-199D-4CB7-B5ED-4E81B43088FD}" name="Payment Date" dataDxfId="36"/>
    <tableColumn id="7" xr3:uid="{74CE71EC-D8B4-4413-A62B-78DA7DD6CB50}" name="Beverage Brand" dataDxfId="35"/>
    <tableColumn id="8" xr3:uid="{2CEFF47D-86B8-42D3-AA5C-4562A7C5FF0B}" name="Price per Unit" dataDxfId="34"/>
    <tableColumn id="9" xr3:uid="{3BEAB83D-7BF1-4039-B7D2-1E4B46960B10}" name="Units Sold" dataDxfId="33"/>
    <tableColumn id="4" xr3:uid="{71B80E89-8C59-4B14-9F61-2F3B2E342A16}" name="Revenue" dataDxfId="32">
      <calculatedColumnFormula>Table134[[#This Row],[Price per Unit]]*Table134[[#This Row],[Units Sold]]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1DA68C03-3E52-47A8-87A9-8FEB676EAF7C}" sourceName="Order Date">
  <pivotTables>
    <pivotTable tabId="9" name="Revenue/Beverage"/>
  </pivotTables>
  <state minimalRefreshVersion="6" lastRefreshVersion="6" pivotCacheId="1010085709" filterType="dateBetween">
    <selection startDate="2022-03-01T00:00:00" endDate="2022-03-31T00:00:00"/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ACD222D8-9B17-48B9-A0C3-18B41DB9889B}" cache="NativeTimeline_Order_Date" caption="Order Date" level="2" selectionLevel="2" scrollPosition="2022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7686-32D2-4BB9-BD19-49F1E4588547}">
  <dimension ref="A1:K289"/>
  <sheetViews>
    <sheetView zoomScale="52" zoomScaleNormal="70" workbookViewId="0">
      <selection activeCell="C2" sqref="C2"/>
    </sheetView>
  </sheetViews>
  <sheetFormatPr defaultRowHeight="14.4" x14ac:dyDescent="0.3"/>
  <cols>
    <col min="1" max="1" width="9.5546875" bestFit="1" customWidth="1"/>
    <col min="2" max="2" width="11.44140625" bestFit="1" customWidth="1"/>
    <col min="3" max="3" width="11.33203125" bestFit="1" customWidth="1"/>
    <col min="4" max="4" width="11.77734375" bestFit="1" customWidth="1"/>
    <col min="5" max="6" width="15.44140625" bestFit="1" customWidth="1"/>
    <col min="7" max="7" width="16.5546875" bestFit="1" customWidth="1"/>
    <col min="8" max="8" width="14.5546875" bestFit="1" customWidth="1"/>
    <col min="9" max="9" width="11.6640625" bestFit="1" customWidth="1"/>
    <col min="10" max="10" width="30.21875" bestFit="1" customWidth="1"/>
    <col min="11" max="11" width="14.88671875" bestFit="1" customWidth="1"/>
  </cols>
  <sheetData>
    <row r="1" spans="1:11" x14ac:dyDescent="0.3">
      <c r="A1" t="s">
        <v>0</v>
      </c>
      <c r="B1" t="s">
        <v>37</v>
      </c>
      <c r="C1" t="s">
        <v>38</v>
      </c>
      <c r="D1" t="s">
        <v>1</v>
      </c>
      <c r="E1" t="s">
        <v>15</v>
      </c>
      <c r="F1" t="s">
        <v>16</v>
      </c>
      <c r="G1" t="s">
        <v>2</v>
      </c>
      <c r="H1" t="s">
        <v>3</v>
      </c>
      <c r="I1" t="s">
        <v>4</v>
      </c>
      <c r="J1" t="s">
        <v>36</v>
      </c>
      <c r="K1" t="s">
        <v>26</v>
      </c>
    </row>
    <row r="2" spans="1:11" x14ac:dyDescent="0.3">
      <c r="A2" s="21" t="s">
        <v>11</v>
      </c>
      <c r="B2" s="21" t="s">
        <v>32</v>
      </c>
      <c r="C2" s="21" t="s">
        <v>11</v>
      </c>
      <c r="D2">
        <v>1185</v>
      </c>
      <c r="E2" s="22">
        <v>44575</v>
      </c>
      <c r="F2" s="22">
        <v>44615</v>
      </c>
      <c r="G2" s="21" t="s">
        <v>5</v>
      </c>
      <c r="H2">
        <v>0.5</v>
      </c>
      <c r="I2">
        <v>12000</v>
      </c>
      <c r="J2">
        <v>40</v>
      </c>
      <c r="K2">
        <v>6000</v>
      </c>
    </row>
    <row r="3" spans="1:11" x14ac:dyDescent="0.3">
      <c r="A3" s="21" t="s">
        <v>11</v>
      </c>
      <c r="B3" s="21" t="s">
        <v>32</v>
      </c>
      <c r="C3" s="21" t="s">
        <v>11</v>
      </c>
      <c r="D3">
        <v>1184</v>
      </c>
      <c r="E3" s="22">
        <v>44575</v>
      </c>
      <c r="F3" s="22">
        <v>44604</v>
      </c>
      <c r="G3" s="21" t="s">
        <v>8</v>
      </c>
      <c r="H3">
        <v>0.5</v>
      </c>
      <c r="I3">
        <v>10000</v>
      </c>
      <c r="J3">
        <v>29</v>
      </c>
      <c r="K3">
        <v>5000</v>
      </c>
    </row>
    <row r="4" spans="1:11" x14ac:dyDescent="0.3">
      <c r="A4" s="21" t="s">
        <v>11</v>
      </c>
      <c r="B4" s="21" t="s">
        <v>32</v>
      </c>
      <c r="C4" s="21" t="s">
        <v>11</v>
      </c>
      <c r="D4">
        <v>1183</v>
      </c>
      <c r="E4" s="22">
        <v>44575</v>
      </c>
      <c r="F4" s="22">
        <v>44636</v>
      </c>
      <c r="G4" s="21" t="s">
        <v>6</v>
      </c>
      <c r="H4">
        <v>0.4</v>
      </c>
      <c r="I4">
        <v>10000</v>
      </c>
      <c r="J4">
        <v>61</v>
      </c>
      <c r="K4">
        <v>4000</v>
      </c>
    </row>
    <row r="5" spans="1:11" x14ac:dyDescent="0.3">
      <c r="A5" s="21" t="s">
        <v>11</v>
      </c>
      <c r="B5" s="21" t="s">
        <v>32</v>
      </c>
      <c r="C5" s="21" t="s">
        <v>11</v>
      </c>
      <c r="D5">
        <v>1182</v>
      </c>
      <c r="E5" s="22">
        <v>44575</v>
      </c>
      <c r="F5" s="22">
        <v>44591</v>
      </c>
      <c r="G5" s="21" t="s">
        <v>7</v>
      </c>
      <c r="H5">
        <v>0.45</v>
      </c>
      <c r="I5">
        <v>8500</v>
      </c>
      <c r="J5">
        <v>16</v>
      </c>
      <c r="K5">
        <v>3825</v>
      </c>
    </row>
    <row r="6" spans="1:11" x14ac:dyDescent="0.3">
      <c r="A6" s="21" t="s">
        <v>11</v>
      </c>
      <c r="B6" s="21" t="s">
        <v>32</v>
      </c>
      <c r="C6" s="21" t="s">
        <v>11</v>
      </c>
      <c r="D6">
        <v>1181</v>
      </c>
      <c r="E6" s="22">
        <v>44575</v>
      </c>
      <c r="F6" s="22">
        <v>44654</v>
      </c>
      <c r="G6" s="21" t="s">
        <v>9</v>
      </c>
      <c r="H6">
        <v>0.6</v>
      </c>
      <c r="I6">
        <v>9000</v>
      </c>
      <c r="J6">
        <v>79</v>
      </c>
      <c r="K6">
        <v>5400</v>
      </c>
    </row>
    <row r="7" spans="1:11" x14ac:dyDescent="0.3">
      <c r="A7" s="21" t="s">
        <v>11</v>
      </c>
      <c r="B7" s="21" t="s">
        <v>32</v>
      </c>
      <c r="C7" s="21" t="s">
        <v>11</v>
      </c>
      <c r="D7">
        <v>1180</v>
      </c>
      <c r="E7" s="22">
        <v>44575</v>
      </c>
      <c r="F7" s="22">
        <v>44620</v>
      </c>
      <c r="G7" s="21" t="s">
        <v>10</v>
      </c>
      <c r="H7">
        <v>0.5</v>
      </c>
      <c r="I7">
        <v>10000</v>
      </c>
      <c r="J7">
        <v>45</v>
      </c>
      <c r="K7">
        <v>5000</v>
      </c>
    </row>
    <row r="8" spans="1:11" x14ac:dyDescent="0.3">
      <c r="A8" s="21" t="s">
        <v>11</v>
      </c>
      <c r="B8" s="21" t="s">
        <v>32</v>
      </c>
      <c r="C8" s="21" t="s">
        <v>11</v>
      </c>
      <c r="D8">
        <v>1179</v>
      </c>
      <c r="E8" s="22">
        <v>44604</v>
      </c>
      <c r="F8" s="22">
        <v>44686</v>
      </c>
      <c r="G8" s="21" t="s">
        <v>5</v>
      </c>
      <c r="H8">
        <v>0.5</v>
      </c>
      <c r="I8">
        <v>12500</v>
      </c>
      <c r="J8">
        <v>82</v>
      </c>
      <c r="K8">
        <v>6250</v>
      </c>
    </row>
    <row r="9" spans="1:11" x14ac:dyDescent="0.3">
      <c r="A9" s="21" t="s">
        <v>11</v>
      </c>
      <c r="B9" s="21" t="s">
        <v>32</v>
      </c>
      <c r="C9" s="21" t="s">
        <v>11</v>
      </c>
      <c r="D9">
        <v>1178</v>
      </c>
      <c r="E9" s="22">
        <v>44604</v>
      </c>
      <c r="F9" s="22">
        <v>44693</v>
      </c>
      <c r="G9" s="21" t="s">
        <v>8</v>
      </c>
      <c r="H9">
        <v>0.5</v>
      </c>
      <c r="I9">
        <v>9000</v>
      </c>
      <c r="J9">
        <v>89</v>
      </c>
      <c r="K9">
        <v>4500</v>
      </c>
    </row>
    <row r="10" spans="1:11" x14ac:dyDescent="0.3">
      <c r="A10" s="21" t="s">
        <v>11</v>
      </c>
      <c r="B10" s="21" t="s">
        <v>32</v>
      </c>
      <c r="C10" s="21" t="s">
        <v>11</v>
      </c>
      <c r="D10">
        <v>1177</v>
      </c>
      <c r="E10" s="22">
        <v>44604</v>
      </c>
      <c r="F10" s="22">
        <v>44627</v>
      </c>
      <c r="G10" s="21" t="s">
        <v>6</v>
      </c>
      <c r="H10">
        <v>0.4</v>
      </c>
      <c r="I10">
        <v>9500</v>
      </c>
      <c r="J10">
        <v>23</v>
      </c>
      <c r="K10">
        <v>3800</v>
      </c>
    </row>
    <row r="11" spans="1:11" x14ac:dyDescent="0.3">
      <c r="A11" s="21" t="s">
        <v>11</v>
      </c>
      <c r="B11" s="21" t="s">
        <v>32</v>
      </c>
      <c r="C11" s="21" t="s">
        <v>11</v>
      </c>
      <c r="D11">
        <v>1176</v>
      </c>
      <c r="E11" s="22">
        <v>44604</v>
      </c>
      <c r="F11" s="22">
        <v>44636</v>
      </c>
      <c r="G11" s="21" t="s">
        <v>7</v>
      </c>
      <c r="H11">
        <v>0.45</v>
      </c>
      <c r="I11">
        <v>8250</v>
      </c>
      <c r="J11">
        <v>32</v>
      </c>
      <c r="K11">
        <v>3712.5</v>
      </c>
    </row>
    <row r="12" spans="1:11" x14ac:dyDescent="0.3">
      <c r="A12" s="21" t="s">
        <v>11</v>
      </c>
      <c r="B12" s="21" t="s">
        <v>32</v>
      </c>
      <c r="C12" s="21" t="s">
        <v>11</v>
      </c>
      <c r="D12">
        <v>1175</v>
      </c>
      <c r="E12" s="22">
        <v>44604</v>
      </c>
      <c r="F12" s="22">
        <v>44651</v>
      </c>
      <c r="G12" s="21" t="s">
        <v>9</v>
      </c>
      <c r="H12">
        <v>0.6</v>
      </c>
      <c r="I12">
        <v>9000</v>
      </c>
      <c r="J12">
        <v>47</v>
      </c>
      <c r="K12">
        <v>5400</v>
      </c>
    </row>
    <row r="13" spans="1:11" x14ac:dyDescent="0.3">
      <c r="A13" s="21" t="s">
        <v>11</v>
      </c>
      <c r="B13" s="21" t="s">
        <v>32</v>
      </c>
      <c r="C13" s="21" t="s">
        <v>11</v>
      </c>
      <c r="D13">
        <v>1174</v>
      </c>
      <c r="E13" s="22">
        <v>44604</v>
      </c>
      <c r="F13" s="22">
        <v>44667</v>
      </c>
      <c r="G13" s="21" t="s">
        <v>10</v>
      </c>
      <c r="H13">
        <v>0.5</v>
      </c>
      <c r="I13">
        <v>10000</v>
      </c>
      <c r="J13">
        <v>63</v>
      </c>
      <c r="K13">
        <v>5000</v>
      </c>
    </row>
    <row r="14" spans="1:11" x14ac:dyDescent="0.3">
      <c r="A14" s="21" t="s">
        <v>11</v>
      </c>
      <c r="B14" s="21" t="s">
        <v>32</v>
      </c>
      <c r="C14" s="21" t="s">
        <v>11</v>
      </c>
      <c r="D14">
        <v>1173</v>
      </c>
      <c r="E14" s="22">
        <v>44630</v>
      </c>
      <c r="F14" s="22">
        <v>44686</v>
      </c>
      <c r="G14" s="21" t="s">
        <v>5</v>
      </c>
      <c r="H14">
        <v>0.5</v>
      </c>
      <c r="I14">
        <v>12200</v>
      </c>
      <c r="J14">
        <v>56</v>
      </c>
      <c r="K14">
        <v>6100</v>
      </c>
    </row>
    <row r="15" spans="1:11" x14ac:dyDescent="0.3">
      <c r="A15" s="21" t="s">
        <v>11</v>
      </c>
      <c r="B15" s="21" t="s">
        <v>32</v>
      </c>
      <c r="C15" s="21" t="s">
        <v>11</v>
      </c>
      <c r="D15">
        <v>1172</v>
      </c>
      <c r="E15" s="22">
        <v>44630</v>
      </c>
      <c r="F15" s="22">
        <v>44713</v>
      </c>
      <c r="G15" s="21" t="s">
        <v>8</v>
      </c>
      <c r="H15">
        <v>0.5</v>
      </c>
      <c r="I15">
        <v>9250</v>
      </c>
      <c r="J15">
        <v>83</v>
      </c>
      <c r="K15">
        <v>4625</v>
      </c>
    </row>
    <row r="16" spans="1:11" x14ac:dyDescent="0.3">
      <c r="A16" s="21" t="s">
        <v>11</v>
      </c>
      <c r="B16" s="21" t="s">
        <v>32</v>
      </c>
      <c r="C16" s="21" t="s">
        <v>11</v>
      </c>
      <c r="D16">
        <v>1171</v>
      </c>
      <c r="E16" s="22">
        <v>44630</v>
      </c>
      <c r="F16" s="22">
        <v>44685</v>
      </c>
      <c r="G16" s="21" t="s">
        <v>6</v>
      </c>
      <c r="H16">
        <v>0.4</v>
      </c>
      <c r="I16">
        <v>9500</v>
      </c>
      <c r="J16">
        <v>55</v>
      </c>
      <c r="K16">
        <v>3800</v>
      </c>
    </row>
    <row r="17" spans="1:11" x14ac:dyDescent="0.3">
      <c r="A17" s="21" t="s">
        <v>11</v>
      </c>
      <c r="B17" s="21" t="s">
        <v>32</v>
      </c>
      <c r="C17" s="21" t="s">
        <v>11</v>
      </c>
      <c r="D17">
        <v>1170</v>
      </c>
      <c r="E17" s="22">
        <v>44630</v>
      </c>
      <c r="F17" s="22">
        <v>44645</v>
      </c>
      <c r="G17" s="21" t="s">
        <v>7</v>
      </c>
      <c r="H17">
        <v>0.45</v>
      </c>
      <c r="I17">
        <v>8000</v>
      </c>
      <c r="J17">
        <v>15</v>
      </c>
      <c r="K17">
        <v>3600</v>
      </c>
    </row>
    <row r="18" spans="1:11" x14ac:dyDescent="0.3">
      <c r="A18" s="21" t="s">
        <v>11</v>
      </c>
      <c r="B18" s="21" t="s">
        <v>32</v>
      </c>
      <c r="C18" s="21" t="s">
        <v>11</v>
      </c>
      <c r="D18">
        <v>1169</v>
      </c>
      <c r="E18" s="22">
        <v>44630</v>
      </c>
      <c r="F18" s="22">
        <v>44670</v>
      </c>
      <c r="G18" s="21" t="s">
        <v>9</v>
      </c>
      <c r="H18">
        <v>0.6</v>
      </c>
      <c r="I18">
        <v>8500</v>
      </c>
      <c r="J18">
        <v>40</v>
      </c>
      <c r="K18">
        <v>5100</v>
      </c>
    </row>
    <row r="19" spans="1:11" x14ac:dyDescent="0.3">
      <c r="A19" s="21" t="s">
        <v>11</v>
      </c>
      <c r="B19" s="21" t="s">
        <v>32</v>
      </c>
      <c r="C19" s="21" t="s">
        <v>11</v>
      </c>
      <c r="D19">
        <v>1168</v>
      </c>
      <c r="E19" s="22">
        <v>44630</v>
      </c>
      <c r="F19" s="22">
        <v>44652</v>
      </c>
      <c r="G19" s="21" t="s">
        <v>10</v>
      </c>
      <c r="H19">
        <v>0.5</v>
      </c>
      <c r="I19">
        <v>9500</v>
      </c>
      <c r="J19">
        <v>22</v>
      </c>
      <c r="K19">
        <v>4750</v>
      </c>
    </row>
    <row r="20" spans="1:11" x14ac:dyDescent="0.3">
      <c r="A20" s="21" t="s">
        <v>11</v>
      </c>
      <c r="B20" s="21" t="s">
        <v>32</v>
      </c>
      <c r="C20" s="21" t="s">
        <v>11</v>
      </c>
      <c r="D20">
        <v>1167</v>
      </c>
      <c r="E20" s="22">
        <v>44662</v>
      </c>
      <c r="F20" s="22">
        <v>44743</v>
      </c>
      <c r="G20" s="21" t="s">
        <v>5</v>
      </c>
      <c r="H20">
        <v>0.5</v>
      </c>
      <c r="I20">
        <v>12000</v>
      </c>
      <c r="J20">
        <v>81</v>
      </c>
      <c r="K20">
        <v>6000</v>
      </c>
    </row>
    <row r="21" spans="1:11" x14ac:dyDescent="0.3">
      <c r="A21" s="21" t="s">
        <v>11</v>
      </c>
      <c r="B21" s="21" t="s">
        <v>32</v>
      </c>
      <c r="C21" s="21" t="s">
        <v>11</v>
      </c>
      <c r="D21">
        <v>1166</v>
      </c>
      <c r="E21" s="22">
        <v>44662</v>
      </c>
      <c r="F21" s="22">
        <v>44747</v>
      </c>
      <c r="G21" s="21" t="s">
        <v>8</v>
      </c>
      <c r="H21">
        <v>0.5</v>
      </c>
      <c r="I21">
        <v>9000</v>
      </c>
      <c r="J21">
        <v>85</v>
      </c>
      <c r="K21">
        <v>4500</v>
      </c>
    </row>
    <row r="22" spans="1:11" x14ac:dyDescent="0.3">
      <c r="A22" s="21" t="s">
        <v>11</v>
      </c>
      <c r="B22" s="21" t="s">
        <v>32</v>
      </c>
      <c r="C22" s="21" t="s">
        <v>11</v>
      </c>
      <c r="D22">
        <v>1165</v>
      </c>
      <c r="E22" s="22">
        <v>44662</v>
      </c>
      <c r="F22" s="22">
        <v>44728</v>
      </c>
      <c r="G22" s="21" t="s">
        <v>6</v>
      </c>
      <c r="H22">
        <v>0.4</v>
      </c>
      <c r="I22">
        <v>9000</v>
      </c>
      <c r="J22">
        <v>66</v>
      </c>
      <c r="K22">
        <v>3600</v>
      </c>
    </row>
    <row r="23" spans="1:11" x14ac:dyDescent="0.3">
      <c r="A23" s="21" t="s">
        <v>11</v>
      </c>
      <c r="B23" s="21" t="s">
        <v>32</v>
      </c>
      <c r="C23" s="21" t="s">
        <v>11</v>
      </c>
      <c r="D23">
        <v>1164</v>
      </c>
      <c r="E23" s="22">
        <v>44662</v>
      </c>
      <c r="F23" s="22">
        <v>44728</v>
      </c>
      <c r="G23" s="21" t="s">
        <v>7</v>
      </c>
      <c r="H23">
        <v>0.45</v>
      </c>
      <c r="I23">
        <v>8250</v>
      </c>
      <c r="J23">
        <v>66</v>
      </c>
      <c r="K23">
        <v>3712.5</v>
      </c>
    </row>
    <row r="24" spans="1:11" x14ac:dyDescent="0.3">
      <c r="A24" s="21" t="s">
        <v>11</v>
      </c>
      <c r="B24" s="21" t="s">
        <v>32</v>
      </c>
      <c r="C24" s="21" t="s">
        <v>11</v>
      </c>
      <c r="D24">
        <v>1163</v>
      </c>
      <c r="E24" s="22">
        <v>44662</v>
      </c>
      <c r="F24" s="22">
        <v>44716</v>
      </c>
      <c r="G24" s="21" t="s">
        <v>9</v>
      </c>
      <c r="H24">
        <v>0.6</v>
      </c>
      <c r="I24">
        <v>8250</v>
      </c>
      <c r="J24">
        <v>54</v>
      </c>
      <c r="K24">
        <v>4950</v>
      </c>
    </row>
    <row r="25" spans="1:11" x14ac:dyDescent="0.3">
      <c r="A25" s="21" t="s">
        <v>11</v>
      </c>
      <c r="B25" s="21" t="s">
        <v>32</v>
      </c>
      <c r="C25" s="21" t="s">
        <v>11</v>
      </c>
      <c r="D25">
        <v>1162</v>
      </c>
      <c r="E25" s="22">
        <v>44662</v>
      </c>
      <c r="F25" s="22">
        <v>44742</v>
      </c>
      <c r="G25" s="21" t="s">
        <v>10</v>
      </c>
      <c r="H25">
        <v>0.5</v>
      </c>
      <c r="I25">
        <v>9500</v>
      </c>
      <c r="J25">
        <v>80</v>
      </c>
      <c r="K25">
        <v>4750</v>
      </c>
    </row>
    <row r="26" spans="1:11" x14ac:dyDescent="0.3">
      <c r="A26" s="21" t="s">
        <v>11</v>
      </c>
      <c r="B26" s="21" t="s">
        <v>32</v>
      </c>
      <c r="C26" s="21" t="s">
        <v>11</v>
      </c>
      <c r="D26">
        <v>1161</v>
      </c>
      <c r="E26" s="22">
        <v>44691</v>
      </c>
      <c r="F26" s="22">
        <v>44744</v>
      </c>
      <c r="G26" s="21" t="s">
        <v>5</v>
      </c>
      <c r="H26">
        <v>0.6</v>
      </c>
      <c r="I26">
        <v>12200</v>
      </c>
      <c r="J26">
        <v>53</v>
      </c>
      <c r="K26">
        <v>7320</v>
      </c>
    </row>
    <row r="27" spans="1:11" x14ac:dyDescent="0.3">
      <c r="A27" s="21" t="s">
        <v>11</v>
      </c>
      <c r="B27" s="21" t="s">
        <v>32</v>
      </c>
      <c r="C27" s="21" t="s">
        <v>11</v>
      </c>
      <c r="D27">
        <v>1160</v>
      </c>
      <c r="E27" s="22">
        <v>44691</v>
      </c>
      <c r="F27" s="22">
        <v>44747</v>
      </c>
      <c r="G27" s="21" t="s">
        <v>8</v>
      </c>
      <c r="H27">
        <v>0.55000000000000004</v>
      </c>
      <c r="I27">
        <v>9250</v>
      </c>
      <c r="J27">
        <v>56</v>
      </c>
      <c r="K27">
        <v>5087.5</v>
      </c>
    </row>
    <row r="28" spans="1:11" x14ac:dyDescent="0.3">
      <c r="A28" s="21" t="s">
        <v>11</v>
      </c>
      <c r="B28" s="21" t="s">
        <v>32</v>
      </c>
      <c r="C28" s="21" t="s">
        <v>11</v>
      </c>
      <c r="D28">
        <v>1159</v>
      </c>
      <c r="E28" s="22">
        <v>44691</v>
      </c>
      <c r="F28" s="22">
        <v>44730</v>
      </c>
      <c r="G28" s="21" t="s">
        <v>6</v>
      </c>
      <c r="H28">
        <v>0.5</v>
      </c>
      <c r="I28">
        <v>9000</v>
      </c>
      <c r="J28">
        <v>39</v>
      </c>
      <c r="K28">
        <v>4500</v>
      </c>
    </row>
    <row r="29" spans="1:11" x14ac:dyDescent="0.3">
      <c r="A29" s="21" t="s">
        <v>11</v>
      </c>
      <c r="B29" s="21" t="s">
        <v>32</v>
      </c>
      <c r="C29" s="21" t="s">
        <v>11</v>
      </c>
      <c r="D29">
        <v>1158</v>
      </c>
      <c r="E29" s="22">
        <v>44691</v>
      </c>
      <c r="F29" s="22">
        <v>44765</v>
      </c>
      <c r="G29" s="21" t="s">
        <v>7</v>
      </c>
      <c r="H29">
        <v>0.5</v>
      </c>
      <c r="I29">
        <v>8500</v>
      </c>
      <c r="J29">
        <v>74</v>
      </c>
      <c r="K29">
        <v>4250</v>
      </c>
    </row>
    <row r="30" spans="1:11" x14ac:dyDescent="0.3">
      <c r="A30" s="21" t="s">
        <v>11</v>
      </c>
      <c r="B30" s="21" t="s">
        <v>32</v>
      </c>
      <c r="C30" s="21" t="s">
        <v>11</v>
      </c>
      <c r="D30">
        <v>1157</v>
      </c>
      <c r="E30" s="22">
        <v>44691</v>
      </c>
      <c r="F30" s="22">
        <v>44717</v>
      </c>
      <c r="G30" s="21" t="s">
        <v>9</v>
      </c>
      <c r="H30">
        <v>0.6</v>
      </c>
      <c r="I30">
        <v>8750</v>
      </c>
      <c r="J30">
        <v>26</v>
      </c>
      <c r="K30">
        <v>5250</v>
      </c>
    </row>
    <row r="31" spans="1:11" x14ac:dyDescent="0.3">
      <c r="A31" s="21" t="s">
        <v>11</v>
      </c>
      <c r="B31" s="21" t="s">
        <v>32</v>
      </c>
      <c r="C31" s="21" t="s">
        <v>11</v>
      </c>
      <c r="D31">
        <v>1156</v>
      </c>
      <c r="E31" s="22">
        <v>44691</v>
      </c>
      <c r="F31" s="22">
        <v>44754</v>
      </c>
      <c r="G31" s="21" t="s">
        <v>10</v>
      </c>
      <c r="H31">
        <v>0.65</v>
      </c>
      <c r="I31">
        <v>10000</v>
      </c>
      <c r="J31">
        <v>63</v>
      </c>
      <c r="K31">
        <v>6500</v>
      </c>
    </row>
    <row r="32" spans="1:11" x14ac:dyDescent="0.3">
      <c r="A32" s="21" t="s">
        <v>11</v>
      </c>
      <c r="B32" s="21" t="s">
        <v>32</v>
      </c>
      <c r="C32" s="21" t="s">
        <v>11</v>
      </c>
      <c r="D32">
        <v>1155</v>
      </c>
      <c r="E32" s="22">
        <v>44724</v>
      </c>
      <c r="F32" s="22">
        <v>44783</v>
      </c>
      <c r="G32" s="21" t="s">
        <v>5</v>
      </c>
      <c r="H32">
        <v>0.6</v>
      </c>
      <c r="I32">
        <v>12500</v>
      </c>
      <c r="J32">
        <v>59</v>
      </c>
      <c r="K32">
        <v>7500</v>
      </c>
    </row>
    <row r="33" spans="1:11" x14ac:dyDescent="0.3">
      <c r="A33" s="21" t="s">
        <v>11</v>
      </c>
      <c r="B33" s="21" t="s">
        <v>32</v>
      </c>
      <c r="C33" s="21" t="s">
        <v>11</v>
      </c>
      <c r="D33">
        <v>1154</v>
      </c>
      <c r="E33" s="22">
        <v>44724</v>
      </c>
      <c r="F33" s="22">
        <v>44802</v>
      </c>
      <c r="G33" s="21" t="s">
        <v>8</v>
      </c>
      <c r="H33">
        <v>0.55000000000000004</v>
      </c>
      <c r="I33">
        <v>10000</v>
      </c>
      <c r="J33">
        <v>78</v>
      </c>
      <c r="K33">
        <v>5500</v>
      </c>
    </row>
    <row r="34" spans="1:11" x14ac:dyDescent="0.3">
      <c r="A34" s="21" t="s">
        <v>11</v>
      </c>
      <c r="B34" s="21" t="s">
        <v>32</v>
      </c>
      <c r="C34" s="21" t="s">
        <v>11</v>
      </c>
      <c r="D34">
        <v>1153</v>
      </c>
      <c r="E34" s="22">
        <v>44724</v>
      </c>
      <c r="F34" s="22">
        <v>44807</v>
      </c>
      <c r="G34" s="21" t="s">
        <v>6</v>
      </c>
      <c r="H34">
        <v>0.5</v>
      </c>
      <c r="I34">
        <v>9250</v>
      </c>
      <c r="J34">
        <v>83</v>
      </c>
      <c r="K34">
        <v>4625</v>
      </c>
    </row>
    <row r="35" spans="1:11" x14ac:dyDescent="0.3">
      <c r="A35" s="21" t="s">
        <v>11</v>
      </c>
      <c r="B35" s="21" t="s">
        <v>32</v>
      </c>
      <c r="C35" s="21" t="s">
        <v>11</v>
      </c>
      <c r="D35">
        <v>1152</v>
      </c>
      <c r="E35" s="22">
        <v>44724</v>
      </c>
      <c r="F35" s="22">
        <v>44799</v>
      </c>
      <c r="G35" s="21" t="s">
        <v>7</v>
      </c>
      <c r="H35">
        <v>0.5</v>
      </c>
      <c r="I35">
        <v>9000</v>
      </c>
      <c r="J35">
        <v>75</v>
      </c>
      <c r="K35">
        <v>4500</v>
      </c>
    </row>
    <row r="36" spans="1:11" x14ac:dyDescent="0.3">
      <c r="A36" s="21" t="s">
        <v>11</v>
      </c>
      <c r="B36" s="21" t="s">
        <v>32</v>
      </c>
      <c r="C36" s="21" t="s">
        <v>11</v>
      </c>
      <c r="D36">
        <v>1151</v>
      </c>
      <c r="E36" s="22">
        <v>44724</v>
      </c>
      <c r="F36" s="22">
        <v>44773</v>
      </c>
      <c r="G36" s="21" t="s">
        <v>9</v>
      </c>
      <c r="H36">
        <v>0.6</v>
      </c>
      <c r="I36">
        <v>9000</v>
      </c>
      <c r="J36">
        <v>49</v>
      </c>
      <c r="K36">
        <v>5400</v>
      </c>
    </row>
    <row r="37" spans="1:11" x14ac:dyDescent="0.3">
      <c r="A37" s="21" t="s">
        <v>11</v>
      </c>
      <c r="B37" s="21" t="s">
        <v>32</v>
      </c>
      <c r="C37" s="21" t="s">
        <v>11</v>
      </c>
      <c r="D37">
        <v>1150</v>
      </c>
      <c r="E37" s="22">
        <v>44724</v>
      </c>
      <c r="F37" s="22">
        <v>44805</v>
      </c>
      <c r="G37" s="21" t="s">
        <v>10</v>
      </c>
      <c r="H37">
        <v>0.65</v>
      </c>
      <c r="I37">
        <v>10500</v>
      </c>
      <c r="J37">
        <v>81</v>
      </c>
      <c r="K37">
        <v>6825</v>
      </c>
    </row>
    <row r="38" spans="1:11" x14ac:dyDescent="0.3">
      <c r="A38" s="21" t="s">
        <v>11</v>
      </c>
      <c r="B38" s="21" t="s">
        <v>32</v>
      </c>
      <c r="C38" s="21" t="s">
        <v>11</v>
      </c>
      <c r="D38">
        <v>1149</v>
      </c>
      <c r="E38" s="22">
        <v>44752</v>
      </c>
      <c r="F38" s="22">
        <v>44819</v>
      </c>
      <c r="G38" s="21" t="s">
        <v>5</v>
      </c>
      <c r="H38">
        <v>0.6</v>
      </c>
      <c r="I38">
        <v>12750</v>
      </c>
      <c r="J38">
        <v>67</v>
      </c>
      <c r="K38">
        <v>7650</v>
      </c>
    </row>
    <row r="39" spans="1:11" x14ac:dyDescent="0.3">
      <c r="A39" s="21" t="s">
        <v>11</v>
      </c>
      <c r="B39" s="21" t="s">
        <v>32</v>
      </c>
      <c r="C39" s="21" t="s">
        <v>11</v>
      </c>
      <c r="D39">
        <v>1148</v>
      </c>
      <c r="E39" s="22">
        <v>44752</v>
      </c>
      <c r="F39" s="22">
        <v>44790</v>
      </c>
      <c r="G39" s="21" t="s">
        <v>8</v>
      </c>
      <c r="H39">
        <v>0.55000000000000004</v>
      </c>
      <c r="I39">
        <v>10250</v>
      </c>
      <c r="J39">
        <v>38</v>
      </c>
      <c r="K39">
        <v>5637.5000000000009</v>
      </c>
    </row>
    <row r="40" spans="1:11" x14ac:dyDescent="0.3">
      <c r="A40" s="21" t="s">
        <v>11</v>
      </c>
      <c r="B40" s="21" t="s">
        <v>32</v>
      </c>
      <c r="C40" s="21" t="s">
        <v>11</v>
      </c>
      <c r="D40">
        <v>1147</v>
      </c>
      <c r="E40" s="22">
        <v>44752</v>
      </c>
      <c r="F40" s="22">
        <v>44803</v>
      </c>
      <c r="G40" s="21" t="s">
        <v>6</v>
      </c>
      <c r="H40">
        <v>0.5</v>
      </c>
      <c r="I40">
        <v>9500</v>
      </c>
      <c r="J40">
        <v>51</v>
      </c>
      <c r="K40">
        <v>4750</v>
      </c>
    </row>
    <row r="41" spans="1:11" x14ac:dyDescent="0.3">
      <c r="A41" s="21" t="s">
        <v>11</v>
      </c>
      <c r="B41" s="21" t="s">
        <v>32</v>
      </c>
      <c r="C41" s="21" t="s">
        <v>11</v>
      </c>
      <c r="D41">
        <v>1146</v>
      </c>
      <c r="E41" s="22">
        <v>44752</v>
      </c>
      <c r="F41" s="22">
        <v>44777</v>
      </c>
      <c r="G41" s="21" t="s">
        <v>7</v>
      </c>
      <c r="H41">
        <v>0.5</v>
      </c>
      <c r="I41">
        <v>9000</v>
      </c>
      <c r="J41">
        <v>25</v>
      </c>
      <c r="K41">
        <v>4500</v>
      </c>
    </row>
    <row r="42" spans="1:11" x14ac:dyDescent="0.3">
      <c r="A42" s="21" t="s">
        <v>11</v>
      </c>
      <c r="B42" s="21" t="s">
        <v>32</v>
      </c>
      <c r="C42" s="21" t="s">
        <v>11</v>
      </c>
      <c r="D42">
        <v>1145</v>
      </c>
      <c r="E42" s="22">
        <v>44752</v>
      </c>
      <c r="F42" s="22">
        <v>44769</v>
      </c>
      <c r="G42" s="21" t="s">
        <v>9</v>
      </c>
      <c r="H42">
        <v>0.6</v>
      </c>
      <c r="I42">
        <v>9250</v>
      </c>
      <c r="J42">
        <v>17</v>
      </c>
      <c r="K42">
        <v>5550</v>
      </c>
    </row>
    <row r="43" spans="1:11" x14ac:dyDescent="0.3">
      <c r="A43" s="21" t="s">
        <v>11</v>
      </c>
      <c r="B43" s="21" t="s">
        <v>32</v>
      </c>
      <c r="C43" s="21" t="s">
        <v>11</v>
      </c>
      <c r="D43">
        <v>1144</v>
      </c>
      <c r="E43" s="22">
        <v>44752</v>
      </c>
      <c r="F43" s="22">
        <v>44839</v>
      </c>
      <c r="G43" s="21" t="s">
        <v>10</v>
      </c>
      <c r="H43">
        <v>0.65</v>
      </c>
      <c r="I43">
        <v>11000</v>
      </c>
      <c r="J43">
        <v>87</v>
      </c>
      <c r="K43">
        <v>7150</v>
      </c>
    </row>
    <row r="44" spans="1:11" x14ac:dyDescent="0.3">
      <c r="A44" s="21" t="s">
        <v>11</v>
      </c>
      <c r="B44" s="21" t="s">
        <v>32</v>
      </c>
      <c r="C44" s="21" t="s">
        <v>11</v>
      </c>
      <c r="D44">
        <v>1143</v>
      </c>
      <c r="E44" s="22">
        <v>44784</v>
      </c>
      <c r="F44" s="22">
        <v>44813</v>
      </c>
      <c r="G44" s="21" t="s">
        <v>5</v>
      </c>
      <c r="H44">
        <v>0.6</v>
      </c>
      <c r="I44">
        <v>12500</v>
      </c>
      <c r="J44">
        <v>29</v>
      </c>
      <c r="K44">
        <v>7500</v>
      </c>
    </row>
    <row r="45" spans="1:11" x14ac:dyDescent="0.3">
      <c r="A45" s="21" t="s">
        <v>11</v>
      </c>
      <c r="B45" s="21" t="s">
        <v>32</v>
      </c>
      <c r="C45" s="21" t="s">
        <v>11</v>
      </c>
      <c r="D45">
        <v>1142</v>
      </c>
      <c r="E45" s="22">
        <v>44784</v>
      </c>
      <c r="F45" s="22">
        <v>44849</v>
      </c>
      <c r="G45" s="21" t="s">
        <v>8</v>
      </c>
      <c r="H45">
        <v>0.55000000000000004</v>
      </c>
      <c r="I45">
        <v>10250</v>
      </c>
      <c r="J45">
        <v>65</v>
      </c>
      <c r="K45">
        <v>5637.5000000000009</v>
      </c>
    </row>
    <row r="46" spans="1:11" x14ac:dyDescent="0.3">
      <c r="A46" s="21" t="s">
        <v>11</v>
      </c>
      <c r="B46" s="21" t="s">
        <v>32</v>
      </c>
      <c r="C46" s="21" t="s">
        <v>11</v>
      </c>
      <c r="D46">
        <v>1141</v>
      </c>
      <c r="E46" s="22">
        <v>44784</v>
      </c>
      <c r="F46" s="22">
        <v>44873</v>
      </c>
      <c r="G46" s="21" t="s">
        <v>6</v>
      </c>
      <c r="H46">
        <v>0.5</v>
      </c>
      <c r="I46">
        <v>9500</v>
      </c>
      <c r="J46">
        <v>89</v>
      </c>
      <c r="K46">
        <v>4750</v>
      </c>
    </row>
    <row r="47" spans="1:11" x14ac:dyDescent="0.3">
      <c r="A47" s="21" t="s">
        <v>11</v>
      </c>
      <c r="B47" s="21" t="s">
        <v>32</v>
      </c>
      <c r="C47" s="21" t="s">
        <v>11</v>
      </c>
      <c r="D47">
        <v>1140</v>
      </c>
      <c r="E47" s="22">
        <v>44784</v>
      </c>
      <c r="F47" s="22">
        <v>44851</v>
      </c>
      <c r="G47" s="21" t="s">
        <v>7</v>
      </c>
      <c r="H47">
        <v>0.5</v>
      </c>
      <c r="I47">
        <v>9250</v>
      </c>
      <c r="J47">
        <v>67</v>
      </c>
      <c r="K47">
        <v>4625</v>
      </c>
    </row>
    <row r="48" spans="1:11" x14ac:dyDescent="0.3">
      <c r="A48" s="21" t="s">
        <v>11</v>
      </c>
      <c r="B48" s="21" t="s">
        <v>32</v>
      </c>
      <c r="C48" s="21" t="s">
        <v>11</v>
      </c>
      <c r="D48">
        <v>1139</v>
      </c>
      <c r="E48" s="22">
        <v>44784</v>
      </c>
      <c r="F48" s="22">
        <v>44837</v>
      </c>
      <c r="G48" s="21" t="s">
        <v>9</v>
      </c>
      <c r="H48">
        <v>0.6</v>
      </c>
      <c r="I48">
        <v>9000</v>
      </c>
      <c r="J48">
        <v>53</v>
      </c>
      <c r="K48">
        <v>5400</v>
      </c>
    </row>
    <row r="49" spans="1:11" x14ac:dyDescent="0.3">
      <c r="A49" s="21" t="s">
        <v>11</v>
      </c>
      <c r="B49" s="21" t="s">
        <v>32</v>
      </c>
      <c r="C49" s="21" t="s">
        <v>11</v>
      </c>
      <c r="D49">
        <v>1138</v>
      </c>
      <c r="E49" s="22">
        <v>44784</v>
      </c>
      <c r="F49" s="22">
        <v>44869</v>
      </c>
      <c r="G49" s="21" t="s">
        <v>10</v>
      </c>
      <c r="H49">
        <v>0.65</v>
      </c>
      <c r="I49">
        <v>10750</v>
      </c>
      <c r="J49">
        <v>85</v>
      </c>
      <c r="K49">
        <v>6987.5</v>
      </c>
    </row>
    <row r="50" spans="1:11" x14ac:dyDescent="0.3">
      <c r="A50" s="21" t="s">
        <v>11</v>
      </c>
      <c r="B50" s="21" t="s">
        <v>32</v>
      </c>
      <c r="C50" s="21" t="s">
        <v>11</v>
      </c>
      <c r="D50">
        <v>1137</v>
      </c>
      <c r="E50" s="22">
        <v>44814</v>
      </c>
      <c r="F50" s="22">
        <v>44841</v>
      </c>
      <c r="G50" s="21" t="s">
        <v>5</v>
      </c>
      <c r="H50">
        <v>0.6</v>
      </c>
      <c r="I50">
        <v>12000</v>
      </c>
      <c r="J50">
        <v>27</v>
      </c>
      <c r="K50">
        <v>7200</v>
      </c>
    </row>
    <row r="51" spans="1:11" x14ac:dyDescent="0.3">
      <c r="A51" s="21" t="s">
        <v>11</v>
      </c>
      <c r="B51" s="21" t="s">
        <v>32</v>
      </c>
      <c r="C51" s="21" t="s">
        <v>11</v>
      </c>
      <c r="D51">
        <v>1136</v>
      </c>
      <c r="E51" s="22">
        <v>44814</v>
      </c>
      <c r="F51" s="22">
        <v>44831</v>
      </c>
      <c r="G51" s="21" t="s">
        <v>8</v>
      </c>
      <c r="H51">
        <v>0.55000000000000004</v>
      </c>
      <c r="I51">
        <v>10000</v>
      </c>
      <c r="J51">
        <v>17</v>
      </c>
      <c r="K51">
        <v>5500</v>
      </c>
    </row>
    <row r="52" spans="1:11" x14ac:dyDescent="0.3">
      <c r="A52" s="21" t="s">
        <v>11</v>
      </c>
      <c r="B52" s="21" t="s">
        <v>32</v>
      </c>
      <c r="C52" s="21" t="s">
        <v>11</v>
      </c>
      <c r="D52">
        <v>1135</v>
      </c>
      <c r="E52" s="22">
        <v>44814</v>
      </c>
      <c r="F52" s="22">
        <v>44841</v>
      </c>
      <c r="G52" s="21" t="s">
        <v>6</v>
      </c>
      <c r="H52">
        <v>0.5</v>
      </c>
      <c r="I52">
        <v>9250</v>
      </c>
      <c r="J52">
        <v>27</v>
      </c>
      <c r="K52">
        <v>4625</v>
      </c>
    </row>
    <row r="53" spans="1:11" x14ac:dyDescent="0.3">
      <c r="A53" s="21" t="s">
        <v>11</v>
      </c>
      <c r="B53" s="21" t="s">
        <v>32</v>
      </c>
      <c r="C53" s="21" t="s">
        <v>11</v>
      </c>
      <c r="D53">
        <v>1134</v>
      </c>
      <c r="E53" s="22">
        <v>44814</v>
      </c>
      <c r="F53" s="22">
        <v>44895</v>
      </c>
      <c r="G53" s="21" t="s">
        <v>7</v>
      </c>
      <c r="H53">
        <v>0.5</v>
      </c>
      <c r="I53">
        <v>9000</v>
      </c>
      <c r="J53">
        <v>81</v>
      </c>
      <c r="K53">
        <v>4500</v>
      </c>
    </row>
    <row r="54" spans="1:11" x14ac:dyDescent="0.3">
      <c r="A54" s="21" t="s">
        <v>11</v>
      </c>
      <c r="B54" s="21" t="s">
        <v>32</v>
      </c>
      <c r="C54" s="21" t="s">
        <v>11</v>
      </c>
      <c r="D54">
        <v>1133</v>
      </c>
      <c r="E54" s="22">
        <v>44814</v>
      </c>
      <c r="F54" s="22">
        <v>44848</v>
      </c>
      <c r="G54" s="21" t="s">
        <v>9</v>
      </c>
      <c r="H54">
        <v>0.6</v>
      </c>
      <c r="I54">
        <v>9000</v>
      </c>
      <c r="J54">
        <v>34</v>
      </c>
      <c r="K54">
        <v>5400</v>
      </c>
    </row>
    <row r="55" spans="1:11" x14ac:dyDescent="0.3">
      <c r="A55" s="21" t="s">
        <v>11</v>
      </c>
      <c r="B55" s="21" t="s">
        <v>32</v>
      </c>
      <c r="C55" s="21" t="s">
        <v>11</v>
      </c>
      <c r="D55">
        <v>1132</v>
      </c>
      <c r="E55" s="22">
        <v>44814</v>
      </c>
      <c r="F55" s="22">
        <v>44877</v>
      </c>
      <c r="G55" s="21" t="s">
        <v>10</v>
      </c>
      <c r="H55">
        <v>0.65</v>
      </c>
      <c r="I55">
        <v>10000</v>
      </c>
      <c r="J55">
        <v>63</v>
      </c>
      <c r="K55">
        <v>6500</v>
      </c>
    </row>
    <row r="56" spans="1:11" x14ac:dyDescent="0.3">
      <c r="A56" s="21" t="s">
        <v>11</v>
      </c>
      <c r="B56" s="21" t="s">
        <v>32</v>
      </c>
      <c r="C56" s="21" t="s">
        <v>11</v>
      </c>
      <c r="D56">
        <v>1131</v>
      </c>
      <c r="E56" s="22">
        <v>44846</v>
      </c>
      <c r="F56" s="22">
        <v>44895</v>
      </c>
      <c r="G56" s="21" t="s">
        <v>5</v>
      </c>
      <c r="H56">
        <v>0.65</v>
      </c>
      <c r="I56">
        <v>11750</v>
      </c>
      <c r="J56">
        <v>49</v>
      </c>
      <c r="K56">
        <v>7637.5</v>
      </c>
    </row>
    <row r="57" spans="1:11" x14ac:dyDescent="0.3">
      <c r="A57" s="21" t="s">
        <v>11</v>
      </c>
      <c r="B57" s="21" t="s">
        <v>32</v>
      </c>
      <c r="C57" s="21" t="s">
        <v>11</v>
      </c>
      <c r="D57">
        <v>1130</v>
      </c>
      <c r="E57" s="22">
        <v>44846</v>
      </c>
      <c r="F57" s="22">
        <v>44865</v>
      </c>
      <c r="G57" s="21" t="s">
        <v>8</v>
      </c>
      <c r="H57">
        <v>0.55000000000000004</v>
      </c>
      <c r="I57">
        <v>10000</v>
      </c>
      <c r="J57">
        <v>19</v>
      </c>
      <c r="K57">
        <v>5500</v>
      </c>
    </row>
    <row r="58" spans="1:11" x14ac:dyDescent="0.3">
      <c r="A58" s="21" t="s">
        <v>11</v>
      </c>
      <c r="B58" s="21" t="s">
        <v>32</v>
      </c>
      <c r="C58" s="21" t="s">
        <v>11</v>
      </c>
      <c r="D58">
        <v>1129</v>
      </c>
      <c r="E58" s="22">
        <v>44846</v>
      </c>
      <c r="F58" s="22">
        <v>44923</v>
      </c>
      <c r="G58" s="21" t="s">
        <v>6</v>
      </c>
      <c r="H58">
        <v>0.55000000000000004</v>
      </c>
      <c r="I58">
        <v>9000</v>
      </c>
      <c r="J58">
        <v>77</v>
      </c>
      <c r="K58">
        <v>4950</v>
      </c>
    </row>
    <row r="59" spans="1:11" x14ac:dyDescent="0.3">
      <c r="A59" s="21" t="s">
        <v>11</v>
      </c>
      <c r="B59" s="21" t="s">
        <v>32</v>
      </c>
      <c r="C59" s="21" t="s">
        <v>11</v>
      </c>
      <c r="D59">
        <v>1128</v>
      </c>
      <c r="E59" s="22">
        <v>44846</v>
      </c>
      <c r="F59" s="22">
        <v>44919</v>
      </c>
      <c r="G59" s="21" t="s">
        <v>7</v>
      </c>
      <c r="H59">
        <v>0.55000000000000004</v>
      </c>
      <c r="I59">
        <v>8750</v>
      </c>
      <c r="J59">
        <v>73</v>
      </c>
      <c r="K59">
        <v>4812.5</v>
      </c>
    </row>
    <row r="60" spans="1:11" x14ac:dyDescent="0.3">
      <c r="A60" s="21" t="s">
        <v>11</v>
      </c>
      <c r="B60" s="21" t="s">
        <v>32</v>
      </c>
      <c r="C60" s="21" t="s">
        <v>11</v>
      </c>
      <c r="D60">
        <v>1127</v>
      </c>
      <c r="E60" s="22">
        <v>44846</v>
      </c>
      <c r="F60" s="22">
        <v>44901</v>
      </c>
      <c r="G60" s="21" t="s">
        <v>9</v>
      </c>
      <c r="H60">
        <v>0.65</v>
      </c>
      <c r="I60">
        <v>8750</v>
      </c>
      <c r="J60">
        <v>55</v>
      </c>
      <c r="K60">
        <v>5687.5</v>
      </c>
    </row>
    <row r="61" spans="1:11" x14ac:dyDescent="0.3">
      <c r="A61" s="21" t="s">
        <v>11</v>
      </c>
      <c r="B61" s="21" t="s">
        <v>32</v>
      </c>
      <c r="C61" s="21" t="s">
        <v>11</v>
      </c>
      <c r="D61">
        <v>1126</v>
      </c>
      <c r="E61" s="22">
        <v>44846</v>
      </c>
      <c r="F61" s="22">
        <v>44905</v>
      </c>
      <c r="G61" s="21" t="s">
        <v>10</v>
      </c>
      <c r="H61">
        <v>0.7</v>
      </c>
      <c r="I61">
        <v>10000</v>
      </c>
      <c r="J61">
        <v>59</v>
      </c>
      <c r="K61">
        <v>7000</v>
      </c>
    </row>
    <row r="62" spans="1:11" x14ac:dyDescent="0.3">
      <c r="A62" s="21" t="s">
        <v>11</v>
      </c>
      <c r="B62" s="21" t="s">
        <v>32</v>
      </c>
      <c r="C62" s="21" t="s">
        <v>11</v>
      </c>
      <c r="D62">
        <v>1125</v>
      </c>
      <c r="E62" s="22">
        <v>44876</v>
      </c>
      <c r="F62" s="22">
        <v>44933</v>
      </c>
      <c r="G62" s="21" t="s">
        <v>5</v>
      </c>
      <c r="H62">
        <v>0.65</v>
      </c>
      <c r="I62">
        <v>11500</v>
      </c>
      <c r="J62">
        <v>57</v>
      </c>
      <c r="K62">
        <v>7475</v>
      </c>
    </row>
    <row r="63" spans="1:11" x14ac:dyDescent="0.3">
      <c r="A63" s="21" t="s">
        <v>11</v>
      </c>
      <c r="B63" s="21" t="s">
        <v>32</v>
      </c>
      <c r="C63" s="21" t="s">
        <v>11</v>
      </c>
      <c r="D63">
        <v>1124</v>
      </c>
      <c r="E63" s="22">
        <v>44876</v>
      </c>
      <c r="F63" s="22">
        <v>44923</v>
      </c>
      <c r="G63" s="21" t="s">
        <v>8</v>
      </c>
      <c r="H63">
        <v>0.55000000000000004</v>
      </c>
      <c r="I63">
        <v>9750</v>
      </c>
      <c r="J63">
        <v>47</v>
      </c>
      <c r="K63">
        <v>5362.5</v>
      </c>
    </row>
    <row r="64" spans="1:11" x14ac:dyDescent="0.3">
      <c r="A64" s="21" t="s">
        <v>11</v>
      </c>
      <c r="B64" s="21" t="s">
        <v>32</v>
      </c>
      <c r="C64" s="21" t="s">
        <v>11</v>
      </c>
      <c r="D64">
        <v>1123</v>
      </c>
      <c r="E64" s="22">
        <v>44876</v>
      </c>
      <c r="F64" s="22">
        <v>44953</v>
      </c>
      <c r="G64" s="21" t="s">
        <v>6</v>
      </c>
      <c r="H64">
        <v>0.55000000000000004</v>
      </c>
      <c r="I64">
        <v>9200</v>
      </c>
      <c r="J64">
        <v>77</v>
      </c>
      <c r="K64">
        <v>5060</v>
      </c>
    </row>
    <row r="65" spans="1:11" x14ac:dyDescent="0.3">
      <c r="A65" s="21" t="s">
        <v>11</v>
      </c>
      <c r="B65" s="21" t="s">
        <v>32</v>
      </c>
      <c r="C65" s="21" t="s">
        <v>11</v>
      </c>
      <c r="D65">
        <v>1122</v>
      </c>
      <c r="E65" s="22">
        <v>44876</v>
      </c>
      <c r="F65" s="22">
        <v>44899</v>
      </c>
      <c r="G65" s="21" t="s">
        <v>7</v>
      </c>
      <c r="H65">
        <v>0.55000000000000004</v>
      </c>
      <c r="I65">
        <v>9000</v>
      </c>
      <c r="J65">
        <v>23</v>
      </c>
      <c r="K65">
        <v>4950</v>
      </c>
    </row>
    <row r="66" spans="1:11" x14ac:dyDescent="0.3">
      <c r="A66" s="21" t="s">
        <v>11</v>
      </c>
      <c r="B66" s="21" t="s">
        <v>32</v>
      </c>
      <c r="C66" s="21" t="s">
        <v>11</v>
      </c>
      <c r="D66">
        <v>1121</v>
      </c>
      <c r="E66" s="22">
        <v>44876</v>
      </c>
      <c r="F66" s="22">
        <v>44920</v>
      </c>
      <c r="G66" s="21" t="s">
        <v>9</v>
      </c>
      <c r="H66">
        <v>0.65</v>
      </c>
      <c r="I66">
        <v>8750</v>
      </c>
      <c r="J66">
        <v>44</v>
      </c>
      <c r="K66">
        <v>5687.5</v>
      </c>
    </row>
    <row r="67" spans="1:11" x14ac:dyDescent="0.3">
      <c r="A67" s="21" t="s">
        <v>11</v>
      </c>
      <c r="B67" s="21" t="s">
        <v>32</v>
      </c>
      <c r="C67" s="21" t="s">
        <v>11</v>
      </c>
      <c r="D67">
        <v>1120</v>
      </c>
      <c r="E67" s="22">
        <v>44876</v>
      </c>
      <c r="F67" s="22">
        <v>44938</v>
      </c>
      <c r="G67" s="21" t="s">
        <v>10</v>
      </c>
      <c r="H67">
        <v>0.7</v>
      </c>
      <c r="I67">
        <v>9750</v>
      </c>
      <c r="J67">
        <v>62</v>
      </c>
      <c r="K67">
        <v>6825</v>
      </c>
    </row>
    <row r="68" spans="1:11" x14ac:dyDescent="0.3">
      <c r="A68" s="21" t="s">
        <v>11</v>
      </c>
      <c r="B68" s="21" t="s">
        <v>32</v>
      </c>
      <c r="C68" s="21" t="s">
        <v>11</v>
      </c>
      <c r="D68">
        <v>1119</v>
      </c>
      <c r="E68" s="22">
        <v>44905</v>
      </c>
      <c r="F68" s="22">
        <v>44961</v>
      </c>
      <c r="G68" s="21" t="s">
        <v>5</v>
      </c>
      <c r="H68">
        <v>0.65</v>
      </c>
      <c r="I68">
        <v>12000</v>
      </c>
      <c r="J68">
        <v>56</v>
      </c>
      <c r="K68">
        <v>7800</v>
      </c>
    </row>
    <row r="69" spans="1:11" x14ac:dyDescent="0.3">
      <c r="A69" s="21" t="s">
        <v>11</v>
      </c>
      <c r="B69" s="21" t="s">
        <v>32</v>
      </c>
      <c r="C69" s="21" t="s">
        <v>11</v>
      </c>
      <c r="D69">
        <v>1118</v>
      </c>
      <c r="E69" s="22">
        <v>44905</v>
      </c>
      <c r="F69" s="22">
        <v>44950</v>
      </c>
      <c r="G69" s="21" t="s">
        <v>8</v>
      </c>
      <c r="H69">
        <v>0.55000000000000004</v>
      </c>
      <c r="I69">
        <v>10000</v>
      </c>
      <c r="J69">
        <v>45</v>
      </c>
      <c r="K69">
        <v>5500</v>
      </c>
    </row>
    <row r="70" spans="1:11" x14ac:dyDescent="0.3">
      <c r="A70" s="21" t="s">
        <v>11</v>
      </c>
      <c r="B70" s="21" t="s">
        <v>32</v>
      </c>
      <c r="C70" s="21" t="s">
        <v>11</v>
      </c>
      <c r="D70">
        <v>1117</v>
      </c>
      <c r="E70" s="22">
        <v>44905</v>
      </c>
      <c r="F70" s="22">
        <v>44926</v>
      </c>
      <c r="G70" s="21" t="s">
        <v>6</v>
      </c>
      <c r="H70">
        <v>0.55000000000000004</v>
      </c>
      <c r="I70">
        <v>9500</v>
      </c>
      <c r="J70">
        <v>21</v>
      </c>
      <c r="K70">
        <v>5225</v>
      </c>
    </row>
    <row r="71" spans="1:11" x14ac:dyDescent="0.3">
      <c r="A71" s="21" t="s">
        <v>11</v>
      </c>
      <c r="B71" s="21" t="s">
        <v>32</v>
      </c>
      <c r="C71" s="21" t="s">
        <v>11</v>
      </c>
      <c r="D71">
        <v>1116</v>
      </c>
      <c r="E71" s="22">
        <v>44905</v>
      </c>
      <c r="F71" s="22">
        <v>44955</v>
      </c>
      <c r="G71" s="21" t="s">
        <v>7</v>
      </c>
      <c r="H71">
        <v>0.55000000000000004</v>
      </c>
      <c r="I71">
        <v>9000</v>
      </c>
      <c r="J71">
        <v>50</v>
      </c>
      <c r="K71">
        <v>4950</v>
      </c>
    </row>
    <row r="72" spans="1:11" x14ac:dyDescent="0.3">
      <c r="A72" s="21" t="s">
        <v>11</v>
      </c>
      <c r="B72" s="21" t="s">
        <v>32</v>
      </c>
      <c r="C72" s="21" t="s">
        <v>11</v>
      </c>
      <c r="D72">
        <v>1115</v>
      </c>
      <c r="E72" s="22">
        <v>44905</v>
      </c>
      <c r="F72" s="22">
        <v>44974</v>
      </c>
      <c r="G72" s="21" t="s">
        <v>9</v>
      </c>
      <c r="H72">
        <v>0.65</v>
      </c>
      <c r="I72">
        <v>9000</v>
      </c>
      <c r="J72">
        <v>69</v>
      </c>
      <c r="K72">
        <v>5850</v>
      </c>
    </row>
    <row r="73" spans="1:11" x14ac:dyDescent="0.3">
      <c r="A73" s="21" t="s">
        <v>11</v>
      </c>
      <c r="B73" s="21" t="s">
        <v>32</v>
      </c>
      <c r="C73" s="21" t="s">
        <v>11</v>
      </c>
      <c r="D73">
        <v>1114</v>
      </c>
      <c r="E73" s="22">
        <v>44905</v>
      </c>
      <c r="F73" s="22">
        <v>44928</v>
      </c>
      <c r="G73" s="21" t="s">
        <v>10</v>
      </c>
      <c r="H73">
        <v>0.7</v>
      </c>
      <c r="I73">
        <v>10000</v>
      </c>
      <c r="J73">
        <v>23</v>
      </c>
      <c r="K73">
        <v>7000</v>
      </c>
    </row>
    <row r="74" spans="1:11" x14ac:dyDescent="0.3">
      <c r="A74" s="21" t="s">
        <v>12</v>
      </c>
      <c r="B74" s="21" t="s">
        <v>33</v>
      </c>
      <c r="C74" s="21" t="s">
        <v>12</v>
      </c>
      <c r="D74">
        <v>1113</v>
      </c>
      <c r="E74" s="22">
        <v>44563</v>
      </c>
      <c r="F74" s="22">
        <v>44578</v>
      </c>
      <c r="G74" s="21" t="s">
        <v>5</v>
      </c>
      <c r="H74">
        <v>0.25</v>
      </c>
      <c r="I74">
        <v>9000</v>
      </c>
      <c r="J74">
        <v>15</v>
      </c>
      <c r="K74">
        <v>2250</v>
      </c>
    </row>
    <row r="75" spans="1:11" x14ac:dyDescent="0.3">
      <c r="A75" s="21" t="s">
        <v>12</v>
      </c>
      <c r="B75" s="21" t="s">
        <v>33</v>
      </c>
      <c r="C75" s="21" t="s">
        <v>12</v>
      </c>
      <c r="D75">
        <v>1112</v>
      </c>
      <c r="E75" s="22">
        <v>44563</v>
      </c>
      <c r="F75" s="22">
        <v>44642</v>
      </c>
      <c r="G75" s="21" t="s">
        <v>8</v>
      </c>
      <c r="H75">
        <v>0.35</v>
      </c>
      <c r="I75">
        <v>9000</v>
      </c>
      <c r="J75">
        <v>79</v>
      </c>
      <c r="K75">
        <v>3150</v>
      </c>
    </row>
    <row r="76" spans="1:11" x14ac:dyDescent="0.3">
      <c r="A76" s="21" t="s">
        <v>12</v>
      </c>
      <c r="B76" s="21" t="s">
        <v>33</v>
      </c>
      <c r="C76" s="21" t="s">
        <v>12</v>
      </c>
      <c r="D76">
        <v>1111</v>
      </c>
      <c r="E76" s="22">
        <v>44563</v>
      </c>
      <c r="F76" s="22">
        <v>44631</v>
      </c>
      <c r="G76" s="21" t="s">
        <v>6</v>
      </c>
      <c r="H76">
        <v>0.35</v>
      </c>
      <c r="I76">
        <v>7000</v>
      </c>
      <c r="J76">
        <v>68</v>
      </c>
      <c r="K76">
        <v>2450</v>
      </c>
    </row>
    <row r="77" spans="1:11" x14ac:dyDescent="0.3">
      <c r="A77" s="21" t="s">
        <v>12</v>
      </c>
      <c r="B77" s="21" t="s">
        <v>33</v>
      </c>
      <c r="C77" s="21" t="s">
        <v>12</v>
      </c>
      <c r="D77">
        <v>1110</v>
      </c>
      <c r="E77" s="22">
        <v>44563</v>
      </c>
      <c r="F77" s="22">
        <v>44623</v>
      </c>
      <c r="G77" s="21" t="s">
        <v>7</v>
      </c>
      <c r="H77">
        <v>0.35</v>
      </c>
      <c r="I77">
        <v>7000</v>
      </c>
      <c r="J77">
        <v>60</v>
      </c>
      <c r="K77">
        <v>2450</v>
      </c>
    </row>
    <row r="78" spans="1:11" x14ac:dyDescent="0.3">
      <c r="A78" s="21" t="s">
        <v>12</v>
      </c>
      <c r="B78" s="21" t="s">
        <v>33</v>
      </c>
      <c r="C78" s="21" t="s">
        <v>12</v>
      </c>
      <c r="D78">
        <v>1109</v>
      </c>
      <c r="E78" s="22">
        <v>44563</v>
      </c>
      <c r="F78" s="22">
        <v>44599</v>
      </c>
      <c r="G78" s="21" t="s">
        <v>9</v>
      </c>
      <c r="H78">
        <v>0.4</v>
      </c>
      <c r="I78">
        <v>5500</v>
      </c>
      <c r="J78">
        <v>36</v>
      </c>
      <c r="K78">
        <v>2200</v>
      </c>
    </row>
    <row r="79" spans="1:11" x14ac:dyDescent="0.3">
      <c r="A79" s="21" t="s">
        <v>12</v>
      </c>
      <c r="B79" s="21" t="s">
        <v>33</v>
      </c>
      <c r="C79" s="21" t="s">
        <v>12</v>
      </c>
      <c r="D79">
        <v>1108</v>
      </c>
      <c r="E79" s="22">
        <v>44563</v>
      </c>
      <c r="F79" s="22">
        <v>44646</v>
      </c>
      <c r="G79" s="21" t="s">
        <v>10</v>
      </c>
      <c r="H79">
        <v>0.35</v>
      </c>
      <c r="I79">
        <v>7000</v>
      </c>
      <c r="J79">
        <v>83</v>
      </c>
      <c r="K79">
        <v>2450</v>
      </c>
    </row>
    <row r="80" spans="1:11" x14ac:dyDescent="0.3">
      <c r="A80" s="21" t="s">
        <v>12</v>
      </c>
      <c r="B80" s="21" t="s">
        <v>33</v>
      </c>
      <c r="C80" s="21" t="s">
        <v>12</v>
      </c>
      <c r="D80">
        <v>1107</v>
      </c>
      <c r="E80" s="22">
        <v>44593</v>
      </c>
      <c r="F80" s="22">
        <v>44678</v>
      </c>
      <c r="G80" s="21" t="s">
        <v>5</v>
      </c>
      <c r="H80">
        <v>0.25</v>
      </c>
      <c r="I80">
        <v>8500</v>
      </c>
      <c r="J80">
        <v>85</v>
      </c>
      <c r="K80">
        <v>2125</v>
      </c>
    </row>
    <row r="81" spans="1:11" x14ac:dyDescent="0.3">
      <c r="A81" s="21" t="s">
        <v>12</v>
      </c>
      <c r="B81" s="21" t="s">
        <v>33</v>
      </c>
      <c r="C81" s="21" t="s">
        <v>12</v>
      </c>
      <c r="D81">
        <v>1106</v>
      </c>
      <c r="E81" s="22">
        <v>44593</v>
      </c>
      <c r="F81" s="22">
        <v>44610</v>
      </c>
      <c r="G81" s="21" t="s">
        <v>8</v>
      </c>
      <c r="H81">
        <v>0.35</v>
      </c>
      <c r="I81">
        <v>8500</v>
      </c>
      <c r="J81">
        <v>17</v>
      </c>
      <c r="K81">
        <v>2975</v>
      </c>
    </row>
    <row r="82" spans="1:11" x14ac:dyDescent="0.3">
      <c r="A82" s="21" t="s">
        <v>12</v>
      </c>
      <c r="B82" s="21" t="s">
        <v>33</v>
      </c>
      <c r="C82" s="21" t="s">
        <v>12</v>
      </c>
      <c r="D82">
        <v>1105</v>
      </c>
      <c r="E82" s="22">
        <v>44593</v>
      </c>
      <c r="F82" s="22">
        <v>44681</v>
      </c>
      <c r="G82" s="21" t="s">
        <v>6</v>
      </c>
      <c r="H82">
        <v>0.35</v>
      </c>
      <c r="I82">
        <v>6750</v>
      </c>
      <c r="J82">
        <v>88</v>
      </c>
      <c r="K82">
        <v>2362.5</v>
      </c>
    </row>
    <row r="83" spans="1:11" x14ac:dyDescent="0.3">
      <c r="A83" s="21" t="s">
        <v>12</v>
      </c>
      <c r="B83" s="21" t="s">
        <v>33</v>
      </c>
      <c r="C83" s="21" t="s">
        <v>12</v>
      </c>
      <c r="D83">
        <v>1104</v>
      </c>
      <c r="E83" s="22">
        <v>44593</v>
      </c>
      <c r="F83" s="22">
        <v>44642</v>
      </c>
      <c r="G83" s="21" t="s">
        <v>7</v>
      </c>
      <c r="H83">
        <v>0.35</v>
      </c>
      <c r="I83">
        <v>6250</v>
      </c>
      <c r="J83">
        <v>49</v>
      </c>
      <c r="K83">
        <v>2187.5</v>
      </c>
    </row>
    <row r="84" spans="1:11" x14ac:dyDescent="0.3">
      <c r="A84" s="21" t="s">
        <v>12</v>
      </c>
      <c r="B84" s="21" t="s">
        <v>33</v>
      </c>
      <c r="C84" s="21" t="s">
        <v>12</v>
      </c>
      <c r="D84">
        <v>1103</v>
      </c>
      <c r="E84" s="22">
        <v>44593</v>
      </c>
      <c r="F84" s="22">
        <v>44682</v>
      </c>
      <c r="G84" s="21" t="s">
        <v>9</v>
      </c>
      <c r="H84">
        <v>0.4</v>
      </c>
      <c r="I84">
        <v>5000</v>
      </c>
      <c r="J84">
        <v>89</v>
      </c>
      <c r="K84">
        <v>2000</v>
      </c>
    </row>
    <row r="85" spans="1:11" x14ac:dyDescent="0.3">
      <c r="A85" s="21" t="s">
        <v>12</v>
      </c>
      <c r="B85" s="21" t="s">
        <v>33</v>
      </c>
      <c r="C85" s="21" t="s">
        <v>12</v>
      </c>
      <c r="D85">
        <v>1102</v>
      </c>
      <c r="E85" s="22">
        <v>44593</v>
      </c>
      <c r="F85" s="22">
        <v>44638</v>
      </c>
      <c r="G85" s="21" t="s">
        <v>10</v>
      </c>
      <c r="H85">
        <v>0.35</v>
      </c>
      <c r="I85">
        <v>7000</v>
      </c>
      <c r="J85">
        <v>45</v>
      </c>
      <c r="K85">
        <v>2450</v>
      </c>
    </row>
    <row r="86" spans="1:11" x14ac:dyDescent="0.3">
      <c r="A86" s="21" t="s">
        <v>12</v>
      </c>
      <c r="B86" s="21" t="s">
        <v>33</v>
      </c>
      <c r="C86" s="21" t="s">
        <v>12</v>
      </c>
      <c r="D86">
        <v>1101</v>
      </c>
      <c r="E86" s="22">
        <v>44623</v>
      </c>
      <c r="F86" s="22">
        <v>44646</v>
      </c>
      <c r="G86" s="21" t="s">
        <v>5</v>
      </c>
      <c r="H86">
        <v>0.3</v>
      </c>
      <c r="I86">
        <v>8750</v>
      </c>
      <c r="J86">
        <v>23</v>
      </c>
      <c r="K86">
        <v>2625</v>
      </c>
    </row>
    <row r="87" spans="1:11" x14ac:dyDescent="0.3">
      <c r="A87" s="21" t="s">
        <v>12</v>
      </c>
      <c r="B87" s="21" t="s">
        <v>33</v>
      </c>
      <c r="C87" s="21" t="s">
        <v>12</v>
      </c>
      <c r="D87">
        <v>1100</v>
      </c>
      <c r="E87" s="22">
        <v>44623</v>
      </c>
      <c r="F87" s="22">
        <v>44681</v>
      </c>
      <c r="G87" s="21" t="s">
        <v>8</v>
      </c>
      <c r="H87">
        <v>0.4</v>
      </c>
      <c r="I87">
        <v>8750</v>
      </c>
      <c r="J87">
        <v>58</v>
      </c>
      <c r="K87">
        <v>3500</v>
      </c>
    </row>
    <row r="88" spans="1:11" x14ac:dyDescent="0.3">
      <c r="A88" s="21" t="s">
        <v>12</v>
      </c>
      <c r="B88" s="21" t="s">
        <v>33</v>
      </c>
      <c r="C88" s="21" t="s">
        <v>12</v>
      </c>
      <c r="D88">
        <v>1099</v>
      </c>
      <c r="E88" s="22">
        <v>44623</v>
      </c>
      <c r="F88" s="22">
        <v>44698</v>
      </c>
      <c r="G88" s="21" t="s">
        <v>6</v>
      </c>
      <c r="H88">
        <v>0.35</v>
      </c>
      <c r="I88">
        <v>7000</v>
      </c>
      <c r="J88">
        <v>75</v>
      </c>
      <c r="K88">
        <v>2450</v>
      </c>
    </row>
    <row r="89" spans="1:11" x14ac:dyDescent="0.3">
      <c r="A89" s="21" t="s">
        <v>12</v>
      </c>
      <c r="B89" s="21" t="s">
        <v>33</v>
      </c>
      <c r="C89" s="21" t="s">
        <v>12</v>
      </c>
      <c r="D89">
        <v>1098</v>
      </c>
      <c r="E89" s="22">
        <v>44623</v>
      </c>
      <c r="F89" s="22">
        <v>44652</v>
      </c>
      <c r="G89" s="21" t="s">
        <v>7</v>
      </c>
      <c r="H89">
        <v>0.4</v>
      </c>
      <c r="I89">
        <v>6000</v>
      </c>
      <c r="J89">
        <v>29</v>
      </c>
      <c r="K89">
        <v>2400</v>
      </c>
    </row>
    <row r="90" spans="1:11" x14ac:dyDescent="0.3">
      <c r="A90" s="21" t="s">
        <v>12</v>
      </c>
      <c r="B90" s="21" t="s">
        <v>33</v>
      </c>
      <c r="C90" s="21" t="s">
        <v>12</v>
      </c>
      <c r="D90">
        <v>1097</v>
      </c>
      <c r="E90" s="22">
        <v>44623</v>
      </c>
      <c r="F90" s="22">
        <v>44684</v>
      </c>
      <c r="G90" s="21" t="s">
        <v>9</v>
      </c>
      <c r="H90">
        <v>0.45</v>
      </c>
      <c r="I90">
        <v>5000</v>
      </c>
      <c r="J90">
        <v>61</v>
      </c>
      <c r="K90">
        <v>2250</v>
      </c>
    </row>
    <row r="91" spans="1:11" x14ac:dyDescent="0.3">
      <c r="A91" s="21" t="s">
        <v>12</v>
      </c>
      <c r="B91" s="21" t="s">
        <v>33</v>
      </c>
      <c r="C91" s="21" t="s">
        <v>12</v>
      </c>
      <c r="D91">
        <v>1096</v>
      </c>
      <c r="E91" s="22">
        <v>44623</v>
      </c>
      <c r="F91" s="22">
        <v>44676</v>
      </c>
      <c r="G91" s="21" t="s">
        <v>10</v>
      </c>
      <c r="H91">
        <v>0.4</v>
      </c>
      <c r="I91">
        <v>6500</v>
      </c>
      <c r="J91">
        <v>53</v>
      </c>
      <c r="K91">
        <v>2600</v>
      </c>
    </row>
    <row r="92" spans="1:11" x14ac:dyDescent="0.3">
      <c r="A92" s="21" t="s">
        <v>12</v>
      </c>
      <c r="B92" s="21" t="s">
        <v>33</v>
      </c>
      <c r="C92" s="21" t="s">
        <v>12</v>
      </c>
      <c r="D92">
        <v>1095</v>
      </c>
      <c r="E92" s="22">
        <v>44653</v>
      </c>
      <c r="F92" s="22">
        <v>44742</v>
      </c>
      <c r="G92" s="21" t="s">
        <v>5</v>
      </c>
      <c r="H92">
        <v>0.3</v>
      </c>
      <c r="I92">
        <v>9000</v>
      </c>
      <c r="J92">
        <v>89</v>
      </c>
      <c r="K92">
        <v>2700</v>
      </c>
    </row>
    <row r="93" spans="1:11" x14ac:dyDescent="0.3">
      <c r="A93" s="21" t="s">
        <v>12</v>
      </c>
      <c r="B93" s="21" t="s">
        <v>33</v>
      </c>
      <c r="C93" s="21" t="s">
        <v>12</v>
      </c>
      <c r="D93">
        <v>1094</v>
      </c>
      <c r="E93" s="22">
        <v>44653</v>
      </c>
      <c r="F93" s="22">
        <v>44729</v>
      </c>
      <c r="G93" s="21" t="s">
        <v>8</v>
      </c>
      <c r="H93">
        <v>0.4</v>
      </c>
      <c r="I93">
        <v>9000</v>
      </c>
      <c r="J93">
        <v>76</v>
      </c>
      <c r="K93">
        <v>3600</v>
      </c>
    </row>
    <row r="94" spans="1:11" x14ac:dyDescent="0.3">
      <c r="A94" s="21" t="s">
        <v>12</v>
      </c>
      <c r="B94" s="21" t="s">
        <v>33</v>
      </c>
      <c r="C94" s="21" t="s">
        <v>12</v>
      </c>
      <c r="D94">
        <v>1093</v>
      </c>
      <c r="E94" s="22">
        <v>44653</v>
      </c>
      <c r="F94" s="22">
        <v>44716</v>
      </c>
      <c r="G94" s="21" t="s">
        <v>6</v>
      </c>
      <c r="H94">
        <v>0.35</v>
      </c>
      <c r="I94">
        <v>7250</v>
      </c>
      <c r="J94">
        <v>63</v>
      </c>
      <c r="K94">
        <v>2537.5</v>
      </c>
    </row>
    <row r="95" spans="1:11" x14ac:dyDescent="0.3">
      <c r="A95" s="21" t="s">
        <v>12</v>
      </c>
      <c r="B95" s="21" t="s">
        <v>33</v>
      </c>
      <c r="C95" s="21" t="s">
        <v>12</v>
      </c>
      <c r="D95">
        <v>1092</v>
      </c>
      <c r="E95" s="22">
        <v>44653</v>
      </c>
      <c r="F95" s="22">
        <v>44693</v>
      </c>
      <c r="G95" s="21" t="s">
        <v>7</v>
      </c>
      <c r="H95">
        <v>0.4</v>
      </c>
      <c r="I95">
        <v>6250</v>
      </c>
      <c r="J95">
        <v>40</v>
      </c>
      <c r="K95">
        <v>2500</v>
      </c>
    </row>
    <row r="96" spans="1:11" x14ac:dyDescent="0.3">
      <c r="A96" s="21" t="s">
        <v>12</v>
      </c>
      <c r="B96" s="21" t="s">
        <v>33</v>
      </c>
      <c r="C96" s="21" t="s">
        <v>12</v>
      </c>
      <c r="D96">
        <v>1091</v>
      </c>
      <c r="E96" s="22">
        <v>44653</v>
      </c>
      <c r="F96" s="22">
        <v>44670</v>
      </c>
      <c r="G96" s="21" t="s">
        <v>9</v>
      </c>
      <c r="H96">
        <v>0.45</v>
      </c>
      <c r="I96">
        <v>5250</v>
      </c>
      <c r="J96">
        <v>17</v>
      </c>
      <c r="K96">
        <v>2362.5</v>
      </c>
    </row>
    <row r="97" spans="1:11" x14ac:dyDescent="0.3">
      <c r="A97" s="21" t="s">
        <v>12</v>
      </c>
      <c r="B97" s="21" t="s">
        <v>33</v>
      </c>
      <c r="C97" s="21" t="s">
        <v>12</v>
      </c>
      <c r="D97">
        <v>1090</v>
      </c>
      <c r="E97" s="22">
        <v>44653</v>
      </c>
      <c r="F97" s="22">
        <v>44731</v>
      </c>
      <c r="G97" s="21" t="s">
        <v>10</v>
      </c>
      <c r="H97">
        <v>0.4</v>
      </c>
      <c r="I97">
        <v>8000</v>
      </c>
      <c r="J97">
        <v>78</v>
      </c>
      <c r="K97">
        <v>3200</v>
      </c>
    </row>
    <row r="98" spans="1:11" x14ac:dyDescent="0.3">
      <c r="A98" s="21" t="s">
        <v>12</v>
      </c>
      <c r="B98" s="21" t="s">
        <v>33</v>
      </c>
      <c r="C98" s="21" t="s">
        <v>12</v>
      </c>
      <c r="D98">
        <v>1089</v>
      </c>
      <c r="E98" s="22">
        <v>44683</v>
      </c>
      <c r="F98" s="22">
        <v>44759</v>
      </c>
      <c r="G98" s="21" t="s">
        <v>5</v>
      </c>
      <c r="H98">
        <v>0.3</v>
      </c>
      <c r="I98">
        <v>9250</v>
      </c>
      <c r="J98">
        <v>76</v>
      </c>
      <c r="K98">
        <v>2775</v>
      </c>
    </row>
    <row r="99" spans="1:11" x14ac:dyDescent="0.3">
      <c r="A99" s="21" t="s">
        <v>12</v>
      </c>
      <c r="B99" s="21" t="s">
        <v>33</v>
      </c>
      <c r="C99" s="21" t="s">
        <v>12</v>
      </c>
      <c r="D99">
        <v>1088</v>
      </c>
      <c r="E99" s="22">
        <v>44683</v>
      </c>
      <c r="F99" s="22">
        <v>44721</v>
      </c>
      <c r="G99" s="21" t="s">
        <v>8</v>
      </c>
      <c r="H99">
        <v>0.4</v>
      </c>
      <c r="I99">
        <v>9250</v>
      </c>
      <c r="J99">
        <v>38</v>
      </c>
      <c r="K99">
        <v>3700</v>
      </c>
    </row>
    <row r="100" spans="1:11" x14ac:dyDescent="0.3">
      <c r="A100" s="21" t="s">
        <v>12</v>
      </c>
      <c r="B100" s="21" t="s">
        <v>33</v>
      </c>
      <c r="C100" s="21" t="s">
        <v>12</v>
      </c>
      <c r="D100">
        <v>1087</v>
      </c>
      <c r="E100" s="22">
        <v>44683</v>
      </c>
      <c r="F100" s="22">
        <v>44730</v>
      </c>
      <c r="G100" s="21" t="s">
        <v>6</v>
      </c>
      <c r="H100">
        <v>0.35</v>
      </c>
      <c r="I100">
        <v>7750</v>
      </c>
      <c r="J100">
        <v>47</v>
      </c>
      <c r="K100">
        <v>2712.5</v>
      </c>
    </row>
    <row r="101" spans="1:11" x14ac:dyDescent="0.3">
      <c r="A101" s="21" t="s">
        <v>12</v>
      </c>
      <c r="B101" s="21" t="s">
        <v>33</v>
      </c>
      <c r="C101" s="21" t="s">
        <v>12</v>
      </c>
      <c r="D101">
        <v>1086</v>
      </c>
      <c r="E101" s="22">
        <v>44683</v>
      </c>
      <c r="F101" s="22">
        <v>44738</v>
      </c>
      <c r="G101" s="21" t="s">
        <v>7</v>
      </c>
      <c r="H101">
        <v>0.4</v>
      </c>
      <c r="I101">
        <v>7000</v>
      </c>
      <c r="J101">
        <v>55</v>
      </c>
      <c r="K101">
        <v>2800</v>
      </c>
    </row>
    <row r="102" spans="1:11" x14ac:dyDescent="0.3">
      <c r="A102" s="21" t="s">
        <v>12</v>
      </c>
      <c r="B102" s="21" t="s">
        <v>33</v>
      </c>
      <c r="C102" s="21" t="s">
        <v>12</v>
      </c>
      <c r="D102">
        <v>1085</v>
      </c>
      <c r="E102" s="22">
        <v>44683</v>
      </c>
      <c r="F102" s="22">
        <v>44736</v>
      </c>
      <c r="G102" s="21" t="s">
        <v>9</v>
      </c>
      <c r="H102">
        <v>0.45</v>
      </c>
      <c r="I102">
        <v>6000</v>
      </c>
      <c r="J102">
        <v>53</v>
      </c>
      <c r="K102">
        <v>2700</v>
      </c>
    </row>
    <row r="103" spans="1:11" x14ac:dyDescent="0.3">
      <c r="A103" s="21" t="s">
        <v>12</v>
      </c>
      <c r="B103" s="21" t="s">
        <v>33</v>
      </c>
      <c r="C103" s="21" t="s">
        <v>12</v>
      </c>
      <c r="D103">
        <v>1084</v>
      </c>
      <c r="E103" s="22">
        <v>44683</v>
      </c>
      <c r="F103" s="22">
        <v>44709</v>
      </c>
      <c r="G103" s="21" t="s">
        <v>10</v>
      </c>
      <c r="H103">
        <v>0.4</v>
      </c>
      <c r="I103">
        <v>9500</v>
      </c>
      <c r="J103">
        <v>26</v>
      </c>
      <c r="K103">
        <v>3800</v>
      </c>
    </row>
    <row r="104" spans="1:11" x14ac:dyDescent="0.3">
      <c r="A104" s="21" t="s">
        <v>12</v>
      </c>
      <c r="B104" s="21" t="s">
        <v>33</v>
      </c>
      <c r="C104" s="21" t="s">
        <v>12</v>
      </c>
      <c r="D104">
        <v>1083</v>
      </c>
      <c r="E104" s="22">
        <v>44713</v>
      </c>
      <c r="F104" s="22">
        <v>44785</v>
      </c>
      <c r="G104" s="21" t="s">
        <v>5</v>
      </c>
      <c r="H104">
        <v>0.4</v>
      </c>
      <c r="I104">
        <v>9500</v>
      </c>
      <c r="J104">
        <v>72</v>
      </c>
      <c r="K104">
        <v>3800</v>
      </c>
    </row>
    <row r="105" spans="1:11" x14ac:dyDescent="0.3">
      <c r="A105" s="21" t="s">
        <v>12</v>
      </c>
      <c r="B105" s="21" t="s">
        <v>33</v>
      </c>
      <c r="C105" s="21" t="s">
        <v>12</v>
      </c>
      <c r="D105">
        <v>1082</v>
      </c>
      <c r="E105" s="22">
        <v>44713</v>
      </c>
      <c r="F105" s="22">
        <v>44760</v>
      </c>
      <c r="G105" s="21" t="s">
        <v>8</v>
      </c>
      <c r="H105">
        <v>0.45</v>
      </c>
      <c r="I105">
        <v>9500</v>
      </c>
      <c r="J105">
        <v>47</v>
      </c>
      <c r="K105">
        <v>4275</v>
      </c>
    </row>
    <row r="106" spans="1:11" x14ac:dyDescent="0.3">
      <c r="A106" s="21" t="s">
        <v>12</v>
      </c>
      <c r="B106" s="21" t="s">
        <v>33</v>
      </c>
      <c r="C106" s="21" t="s">
        <v>12</v>
      </c>
      <c r="D106">
        <v>1081</v>
      </c>
      <c r="E106" s="22">
        <v>44713</v>
      </c>
      <c r="F106" s="22">
        <v>44741</v>
      </c>
      <c r="G106" s="21" t="s">
        <v>6</v>
      </c>
      <c r="H106">
        <v>0.4</v>
      </c>
      <c r="I106">
        <v>8000</v>
      </c>
      <c r="J106">
        <v>28</v>
      </c>
      <c r="K106">
        <v>3200</v>
      </c>
    </row>
    <row r="107" spans="1:11" x14ac:dyDescent="0.3">
      <c r="A107" s="21" t="s">
        <v>12</v>
      </c>
      <c r="B107" s="21" t="s">
        <v>33</v>
      </c>
      <c r="C107" s="21" t="s">
        <v>12</v>
      </c>
      <c r="D107">
        <v>1080</v>
      </c>
      <c r="E107" s="22">
        <v>44713</v>
      </c>
      <c r="F107" s="22">
        <v>44793</v>
      </c>
      <c r="G107" s="21" t="s">
        <v>7</v>
      </c>
      <c r="H107">
        <v>0.4</v>
      </c>
      <c r="I107">
        <v>7500</v>
      </c>
      <c r="J107">
        <v>80</v>
      </c>
      <c r="K107">
        <v>3000</v>
      </c>
    </row>
    <row r="108" spans="1:11" x14ac:dyDescent="0.3">
      <c r="A108" s="21" t="s">
        <v>12</v>
      </c>
      <c r="B108" s="21" t="s">
        <v>33</v>
      </c>
      <c r="C108" s="21" t="s">
        <v>12</v>
      </c>
      <c r="D108">
        <v>1079</v>
      </c>
      <c r="E108" s="22">
        <v>44713</v>
      </c>
      <c r="F108" s="22">
        <v>44741</v>
      </c>
      <c r="G108" s="21" t="s">
        <v>9</v>
      </c>
      <c r="H108">
        <v>0.45</v>
      </c>
      <c r="I108">
        <v>6500</v>
      </c>
      <c r="J108">
        <v>28</v>
      </c>
      <c r="K108">
        <v>2925</v>
      </c>
    </row>
    <row r="109" spans="1:11" x14ac:dyDescent="0.3">
      <c r="A109" s="21" t="s">
        <v>12</v>
      </c>
      <c r="B109" s="21" t="s">
        <v>33</v>
      </c>
      <c r="C109" s="21" t="s">
        <v>12</v>
      </c>
      <c r="D109">
        <v>1078</v>
      </c>
      <c r="E109" s="22">
        <v>44713</v>
      </c>
      <c r="F109" s="22">
        <v>44801</v>
      </c>
      <c r="G109" s="21" t="s">
        <v>10</v>
      </c>
      <c r="H109">
        <v>0.5</v>
      </c>
      <c r="I109">
        <v>10000</v>
      </c>
      <c r="J109">
        <v>88</v>
      </c>
      <c r="K109">
        <v>5000</v>
      </c>
    </row>
    <row r="110" spans="1:11" x14ac:dyDescent="0.3">
      <c r="A110" s="21" t="s">
        <v>12</v>
      </c>
      <c r="B110" s="21" t="s">
        <v>33</v>
      </c>
      <c r="C110" s="21" t="s">
        <v>12</v>
      </c>
      <c r="D110">
        <v>1077</v>
      </c>
      <c r="E110" s="22">
        <v>44745</v>
      </c>
      <c r="F110" s="22">
        <v>44811</v>
      </c>
      <c r="G110" s="21" t="s">
        <v>5</v>
      </c>
      <c r="H110">
        <v>0.4</v>
      </c>
      <c r="I110">
        <v>9500</v>
      </c>
      <c r="J110">
        <v>66</v>
      </c>
      <c r="K110">
        <v>3800</v>
      </c>
    </row>
    <row r="111" spans="1:11" x14ac:dyDescent="0.3">
      <c r="A111" s="21" t="s">
        <v>12</v>
      </c>
      <c r="B111" s="21" t="s">
        <v>33</v>
      </c>
      <c r="C111" s="21" t="s">
        <v>12</v>
      </c>
      <c r="D111">
        <v>1076</v>
      </c>
      <c r="E111" s="22">
        <v>44745</v>
      </c>
      <c r="F111" s="22">
        <v>44790</v>
      </c>
      <c r="G111" s="21" t="s">
        <v>8</v>
      </c>
      <c r="H111">
        <v>0.45</v>
      </c>
      <c r="I111">
        <v>9500</v>
      </c>
      <c r="J111">
        <v>45</v>
      </c>
      <c r="K111">
        <v>4275</v>
      </c>
    </row>
    <row r="112" spans="1:11" x14ac:dyDescent="0.3">
      <c r="A112" s="21" t="s">
        <v>12</v>
      </c>
      <c r="B112" s="21" t="s">
        <v>33</v>
      </c>
      <c r="C112" s="21" t="s">
        <v>12</v>
      </c>
      <c r="D112">
        <v>1075</v>
      </c>
      <c r="E112" s="22">
        <v>44745</v>
      </c>
      <c r="F112" s="22">
        <v>44782</v>
      </c>
      <c r="G112" s="21" t="s">
        <v>6</v>
      </c>
      <c r="H112">
        <v>0.4</v>
      </c>
      <c r="I112">
        <v>11000</v>
      </c>
      <c r="J112">
        <v>37</v>
      </c>
      <c r="K112">
        <v>4400</v>
      </c>
    </row>
    <row r="113" spans="1:11" x14ac:dyDescent="0.3">
      <c r="A113" s="21" t="s">
        <v>12</v>
      </c>
      <c r="B113" s="21" t="s">
        <v>33</v>
      </c>
      <c r="C113" s="21" t="s">
        <v>12</v>
      </c>
      <c r="D113">
        <v>1074</v>
      </c>
      <c r="E113" s="22">
        <v>44745</v>
      </c>
      <c r="F113" s="22">
        <v>44792</v>
      </c>
      <c r="G113" s="21" t="s">
        <v>7</v>
      </c>
      <c r="H113">
        <v>0.4</v>
      </c>
      <c r="I113">
        <v>7000</v>
      </c>
      <c r="J113">
        <v>47</v>
      </c>
      <c r="K113">
        <v>2800</v>
      </c>
    </row>
    <row r="114" spans="1:11" x14ac:dyDescent="0.3">
      <c r="A114" s="21" t="s">
        <v>12</v>
      </c>
      <c r="B114" s="21" t="s">
        <v>33</v>
      </c>
      <c r="C114" s="21" t="s">
        <v>12</v>
      </c>
      <c r="D114">
        <v>1073</v>
      </c>
      <c r="E114" s="22">
        <v>44745</v>
      </c>
      <c r="F114" s="22">
        <v>44772</v>
      </c>
      <c r="G114" s="21" t="s">
        <v>9</v>
      </c>
      <c r="H114">
        <v>0.45</v>
      </c>
      <c r="I114">
        <v>7000</v>
      </c>
      <c r="J114">
        <v>27</v>
      </c>
      <c r="K114">
        <v>3150</v>
      </c>
    </row>
    <row r="115" spans="1:11" x14ac:dyDescent="0.3">
      <c r="A115" s="21" t="s">
        <v>12</v>
      </c>
      <c r="B115" s="21" t="s">
        <v>33</v>
      </c>
      <c r="C115" s="21" t="s">
        <v>12</v>
      </c>
      <c r="D115">
        <v>1072</v>
      </c>
      <c r="E115" s="22">
        <v>44745</v>
      </c>
      <c r="F115" s="22">
        <v>44807</v>
      </c>
      <c r="G115" s="21" t="s">
        <v>10</v>
      </c>
      <c r="H115">
        <v>0.5</v>
      </c>
      <c r="I115">
        <v>9750</v>
      </c>
      <c r="J115">
        <v>62</v>
      </c>
      <c r="K115">
        <v>4875</v>
      </c>
    </row>
    <row r="116" spans="1:11" x14ac:dyDescent="0.3">
      <c r="A116" s="21" t="s">
        <v>12</v>
      </c>
      <c r="B116" s="21" t="s">
        <v>33</v>
      </c>
      <c r="C116" s="21" t="s">
        <v>12</v>
      </c>
      <c r="D116">
        <v>1071</v>
      </c>
      <c r="E116" s="22">
        <v>44778</v>
      </c>
      <c r="F116" s="22">
        <v>44848</v>
      </c>
      <c r="G116" s="21" t="s">
        <v>5</v>
      </c>
      <c r="H116">
        <v>0.4</v>
      </c>
      <c r="I116">
        <v>9250</v>
      </c>
      <c r="J116">
        <v>70</v>
      </c>
      <c r="K116">
        <v>3700</v>
      </c>
    </row>
    <row r="117" spans="1:11" x14ac:dyDescent="0.3">
      <c r="A117" s="21" t="s">
        <v>12</v>
      </c>
      <c r="B117" s="21" t="s">
        <v>33</v>
      </c>
      <c r="C117" s="21" t="s">
        <v>12</v>
      </c>
      <c r="D117">
        <v>1070</v>
      </c>
      <c r="E117" s="22">
        <v>44778</v>
      </c>
      <c r="F117" s="22">
        <v>44817</v>
      </c>
      <c r="G117" s="21" t="s">
        <v>8</v>
      </c>
      <c r="H117">
        <v>0.45</v>
      </c>
      <c r="I117">
        <v>9250</v>
      </c>
      <c r="J117">
        <v>39</v>
      </c>
      <c r="K117">
        <v>4162.5</v>
      </c>
    </row>
    <row r="118" spans="1:11" x14ac:dyDescent="0.3">
      <c r="A118" s="21" t="s">
        <v>12</v>
      </c>
      <c r="B118" s="21" t="s">
        <v>33</v>
      </c>
      <c r="C118" s="21" t="s">
        <v>12</v>
      </c>
      <c r="D118">
        <v>1069</v>
      </c>
      <c r="E118" s="22">
        <v>44778</v>
      </c>
      <c r="F118" s="22">
        <v>44836</v>
      </c>
      <c r="G118" s="21" t="s">
        <v>6</v>
      </c>
      <c r="H118">
        <v>0.4</v>
      </c>
      <c r="I118">
        <v>11000</v>
      </c>
      <c r="J118">
        <v>58</v>
      </c>
      <c r="K118">
        <v>4400</v>
      </c>
    </row>
    <row r="119" spans="1:11" x14ac:dyDescent="0.3">
      <c r="A119" s="21" t="s">
        <v>12</v>
      </c>
      <c r="B119" s="21" t="s">
        <v>33</v>
      </c>
      <c r="C119" s="21" t="s">
        <v>12</v>
      </c>
      <c r="D119">
        <v>1068</v>
      </c>
      <c r="E119" s="22">
        <v>44778</v>
      </c>
      <c r="F119" s="22">
        <v>44836</v>
      </c>
      <c r="G119" s="21" t="s">
        <v>7</v>
      </c>
      <c r="H119">
        <v>0.4</v>
      </c>
      <c r="I119">
        <v>6500</v>
      </c>
      <c r="J119">
        <v>58</v>
      </c>
      <c r="K119">
        <v>2600</v>
      </c>
    </row>
    <row r="120" spans="1:11" x14ac:dyDescent="0.3">
      <c r="A120" s="21" t="s">
        <v>12</v>
      </c>
      <c r="B120" s="21" t="s">
        <v>33</v>
      </c>
      <c r="C120" s="21" t="s">
        <v>12</v>
      </c>
      <c r="D120">
        <v>1067</v>
      </c>
      <c r="E120" s="22">
        <v>44778</v>
      </c>
      <c r="F120" s="22">
        <v>44835</v>
      </c>
      <c r="G120" s="21" t="s">
        <v>9</v>
      </c>
      <c r="H120">
        <v>0.45</v>
      </c>
      <c r="I120">
        <v>6500</v>
      </c>
      <c r="J120">
        <v>57</v>
      </c>
      <c r="K120">
        <v>2925</v>
      </c>
    </row>
    <row r="121" spans="1:11" x14ac:dyDescent="0.3">
      <c r="A121" s="21" t="s">
        <v>12</v>
      </c>
      <c r="B121" s="21" t="s">
        <v>33</v>
      </c>
      <c r="C121" s="21" t="s">
        <v>12</v>
      </c>
      <c r="D121">
        <v>1066</v>
      </c>
      <c r="E121" s="22">
        <v>44778</v>
      </c>
      <c r="F121" s="22">
        <v>44848</v>
      </c>
      <c r="G121" s="21" t="s">
        <v>10</v>
      </c>
      <c r="H121">
        <v>0.5</v>
      </c>
      <c r="I121">
        <v>9000</v>
      </c>
      <c r="J121">
        <v>70</v>
      </c>
      <c r="K121">
        <v>4500</v>
      </c>
    </row>
    <row r="122" spans="1:11" x14ac:dyDescent="0.3">
      <c r="A122" s="21" t="s">
        <v>12</v>
      </c>
      <c r="B122" s="21" t="s">
        <v>33</v>
      </c>
      <c r="C122" s="21" t="s">
        <v>12</v>
      </c>
      <c r="D122">
        <v>1065</v>
      </c>
      <c r="E122" s="22">
        <v>44806</v>
      </c>
      <c r="F122" s="22">
        <v>44884</v>
      </c>
      <c r="G122" s="21" t="s">
        <v>5</v>
      </c>
      <c r="H122">
        <v>0.45</v>
      </c>
      <c r="I122">
        <v>8500</v>
      </c>
      <c r="J122">
        <v>78</v>
      </c>
      <c r="K122">
        <v>3825</v>
      </c>
    </row>
    <row r="123" spans="1:11" x14ac:dyDescent="0.3">
      <c r="A123" s="21" t="s">
        <v>12</v>
      </c>
      <c r="B123" s="21" t="s">
        <v>33</v>
      </c>
      <c r="C123" s="21" t="s">
        <v>12</v>
      </c>
      <c r="D123">
        <v>1064</v>
      </c>
      <c r="E123" s="22">
        <v>44806</v>
      </c>
      <c r="F123" s="22">
        <v>44852</v>
      </c>
      <c r="G123" s="21" t="s">
        <v>8</v>
      </c>
      <c r="H123">
        <v>0.45</v>
      </c>
      <c r="I123">
        <v>8500</v>
      </c>
      <c r="J123">
        <v>46</v>
      </c>
      <c r="K123">
        <v>3825</v>
      </c>
    </row>
    <row r="124" spans="1:11" x14ac:dyDescent="0.3">
      <c r="A124" s="21" t="s">
        <v>12</v>
      </c>
      <c r="B124" s="21" t="s">
        <v>33</v>
      </c>
      <c r="C124" s="21" t="s">
        <v>12</v>
      </c>
      <c r="D124">
        <v>1063</v>
      </c>
      <c r="E124" s="22">
        <v>44806</v>
      </c>
      <c r="F124" s="22">
        <v>44895</v>
      </c>
      <c r="G124" s="21" t="s">
        <v>6</v>
      </c>
      <c r="H124">
        <v>0.5</v>
      </c>
      <c r="I124">
        <v>9000</v>
      </c>
      <c r="J124">
        <v>89</v>
      </c>
      <c r="K124">
        <v>4500</v>
      </c>
    </row>
    <row r="125" spans="1:11" x14ac:dyDescent="0.3">
      <c r="A125" s="21" t="s">
        <v>12</v>
      </c>
      <c r="B125" s="21" t="s">
        <v>33</v>
      </c>
      <c r="C125" s="21" t="s">
        <v>12</v>
      </c>
      <c r="D125">
        <v>1062</v>
      </c>
      <c r="E125" s="22">
        <v>44806</v>
      </c>
      <c r="F125" s="22">
        <v>44851</v>
      </c>
      <c r="G125" s="21" t="s">
        <v>7</v>
      </c>
      <c r="H125">
        <v>0.5</v>
      </c>
      <c r="I125">
        <v>6250</v>
      </c>
      <c r="J125">
        <v>45</v>
      </c>
      <c r="K125">
        <v>3125</v>
      </c>
    </row>
    <row r="126" spans="1:11" x14ac:dyDescent="0.3">
      <c r="A126" s="21" t="s">
        <v>12</v>
      </c>
      <c r="B126" s="21" t="s">
        <v>33</v>
      </c>
      <c r="C126" s="21" t="s">
        <v>12</v>
      </c>
      <c r="D126">
        <v>1061</v>
      </c>
      <c r="E126" s="22">
        <v>44806</v>
      </c>
      <c r="F126" s="22">
        <v>44885</v>
      </c>
      <c r="G126" s="21" t="s">
        <v>9</v>
      </c>
      <c r="H126">
        <v>0.45</v>
      </c>
      <c r="I126">
        <v>6250</v>
      </c>
      <c r="J126">
        <v>79</v>
      </c>
      <c r="K126">
        <v>2812.5</v>
      </c>
    </row>
    <row r="127" spans="1:11" x14ac:dyDescent="0.3">
      <c r="A127" s="21" t="s">
        <v>12</v>
      </c>
      <c r="B127" s="21" t="s">
        <v>33</v>
      </c>
      <c r="C127" s="21" t="s">
        <v>12</v>
      </c>
      <c r="D127">
        <v>1060</v>
      </c>
      <c r="E127" s="22">
        <v>44806</v>
      </c>
      <c r="F127" s="22">
        <v>44851</v>
      </c>
      <c r="G127" s="21" t="s">
        <v>10</v>
      </c>
      <c r="H127">
        <v>0.55000000000000004</v>
      </c>
      <c r="I127">
        <v>8500</v>
      </c>
      <c r="J127">
        <v>45</v>
      </c>
      <c r="K127">
        <v>4675</v>
      </c>
    </row>
    <row r="128" spans="1:11" x14ac:dyDescent="0.3">
      <c r="A128" s="21" t="s">
        <v>12</v>
      </c>
      <c r="B128" s="21" t="s">
        <v>33</v>
      </c>
      <c r="C128" s="21" t="s">
        <v>12</v>
      </c>
      <c r="D128">
        <v>1059</v>
      </c>
      <c r="E128" s="22">
        <v>44835</v>
      </c>
      <c r="F128" s="22">
        <v>44868</v>
      </c>
      <c r="G128" s="21" t="s">
        <v>5</v>
      </c>
      <c r="H128">
        <v>0.45</v>
      </c>
      <c r="I128">
        <v>8000</v>
      </c>
      <c r="J128">
        <v>33</v>
      </c>
      <c r="K128">
        <v>3600</v>
      </c>
    </row>
    <row r="129" spans="1:11" x14ac:dyDescent="0.3">
      <c r="A129" s="21" t="s">
        <v>12</v>
      </c>
      <c r="B129" s="21" t="s">
        <v>33</v>
      </c>
      <c r="C129" s="21" t="s">
        <v>12</v>
      </c>
      <c r="D129">
        <v>1058</v>
      </c>
      <c r="E129" s="22">
        <v>44835</v>
      </c>
      <c r="F129" s="22">
        <v>44896</v>
      </c>
      <c r="G129" s="21" t="s">
        <v>8</v>
      </c>
      <c r="H129">
        <v>0.45</v>
      </c>
      <c r="I129">
        <v>8000</v>
      </c>
      <c r="J129">
        <v>61</v>
      </c>
      <c r="K129">
        <v>3600</v>
      </c>
    </row>
    <row r="130" spans="1:11" x14ac:dyDescent="0.3">
      <c r="A130" s="21" t="s">
        <v>12</v>
      </c>
      <c r="B130" s="21" t="s">
        <v>33</v>
      </c>
      <c r="C130" s="21" t="s">
        <v>12</v>
      </c>
      <c r="D130">
        <v>1057</v>
      </c>
      <c r="E130" s="22">
        <v>44835</v>
      </c>
      <c r="F130" s="22">
        <v>44912</v>
      </c>
      <c r="G130" s="21" t="s">
        <v>6</v>
      </c>
      <c r="H130">
        <v>0.5</v>
      </c>
      <c r="I130">
        <v>7500</v>
      </c>
      <c r="J130">
        <v>77</v>
      </c>
      <c r="K130">
        <v>3750</v>
      </c>
    </row>
    <row r="131" spans="1:11" x14ac:dyDescent="0.3">
      <c r="A131" s="21" t="s">
        <v>12</v>
      </c>
      <c r="B131" s="21" t="s">
        <v>33</v>
      </c>
      <c r="C131" s="21" t="s">
        <v>12</v>
      </c>
      <c r="D131">
        <v>1056</v>
      </c>
      <c r="E131" s="22">
        <v>44835</v>
      </c>
      <c r="F131" s="22">
        <v>44903</v>
      </c>
      <c r="G131" s="21" t="s">
        <v>7</v>
      </c>
      <c r="H131">
        <v>0.5</v>
      </c>
      <c r="I131">
        <v>6000</v>
      </c>
      <c r="J131">
        <v>68</v>
      </c>
      <c r="K131">
        <v>3000</v>
      </c>
    </row>
    <row r="132" spans="1:11" x14ac:dyDescent="0.3">
      <c r="A132" s="21" t="s">
        <v>12</v>
      </c>
      <c r="B132" s="21" t="s">
        <v>33</v>
      </c>
      <c r="C132" s="21" t="s">
        <v>12</v>
      </c>
      <c r="D132">
        <v>1055</v>
      </c>
      <c r="E132" s="22">
        <v>44835</v>
      </c>
      <c r="F132" s="22">
        <v>44857</v>
      </c>
      <c r="G132" s="21" t="s">
        <v>9</v>
      </c>
      <c r="H132">
        <v>0.45</v>
      </c>
      <c r="I132">
        <v>5750</v>
      </c>
      <c r="J132">
        <v>22</v>
      </c>
      <c r="K132">
        <v>2587.5</v>
      </c>
    </row>
    <row r="133" spans="1:11" x14ac:dyDescent="0.3">
      <c r="A133" s="21" t="s">
        <v>12</v>
      </c>
      <c r="B133" s="21" t="s">
        <v>33</v>
      </c>
      <c r="C133" s="21" t="s">
        <v>12</v>
      </c>
      <c r="D133">
        <v>1054</v>
      </c>
      <c r="E133" s="22">
        <v>44835</v>
      </c>
      <c r="F133" s="22">
        <v>44859</v>
      </c>
      <c r="G133" s="21" t="s">
        <v>10</v>
      </c>
      <c r="H133">
        <v>0.55000000000000004</v>
      </c>
      <c r="I133">
        <v>7500</v>
      </c>
      <c r="J133">
        <v>24</v>
      </c>
      <c r="K133">
        <v>4125</v>
      </c>
    </row>
    <row r="134" spans="1:11" x14ac:dyDescent="0.3">
      <c r="A134" s="21" t="s">
        <v>12</v>
      </c>
      <c r="B134" s="21" t="s">
        <v>33</v>
      </c>
      <c r="C134" s="21" t="s">
        <v>12</v>
      </c>
      <c r="D134">
        <v>1053</v>
      </c>
      <c r="E134" s="22">
        <v>44867</v>
      </c>
      <c r="F134" s="22">
        <v>44941</v>
      </c>
      <c r="G134" s="21" t="s">
        <v>5</v>
      </c>
      <c r="H134">
        <v>0.45</v>
      </c>
      <c r="I134">
        <v>9000</v>
      </c>
      <c r="J134">
        <v>74</v>
      </c>
      <c r="K134">
        <v>4050</v>
      </c>
    </row>
    <row r="135" spans="1:11" x14ac:dyDescent="0.3">
      <c r="A135" s="21" t="s">
        <v>12</v>
      </c>
      <c r="B135" s="21" t="s">
        <v>33</v>
      </c>
      <c r="C135" s="21" t="s">
        <v>12</v>
      </c>
      <c r="D135">
        <v>1052</v>
      </c>
      <c r="E135" s="22">
        <v>44867</v>
      </c>
      <c r="F135" s="22">
        <v>44911</v>
      </c>
      <c r="G135" s="21" t="s">
        <v>8</v>
      </c>
      <c r="H135">
        <v>0.45</v>
      </c>
      <c r="I135">
        <v>9000</v>
      </c>
      <c r="J135">
        <v>44</v>
      </c>
      <c r="K135">
        <v>4050</v>
      </c>
    </row>
    <row r="136" spans="1:11" x14ac:dyDescent="0.3">
      <c r="A136" s="21" t="s">
        <v>12</v>
      </c>
      <c r="B136" s="21" t="s">
        <v>33</v>
      </c>
      <c r="C136" s="21" t="s">
        <v>12</v>
      </c>
      <c r="D136">
        <v>1051</v>
      </c>
      <c r="E136" s="22">
        <v>44867</v>
      </c>
      <c r="F136" s="22">
        <v>44901</v>
      </c>
      <c r="G136" s="21" t="s">
        <v>6</v>
      </c>
      <c r="H136">
        <v>0.5</v>
      </c>
      <c r="I136">
        <v>8250</v>
      </c>
      <c r="J136">
        <v>34</v>
      </c>
      <c r="K136">
        <v>4125</v>
      </c>
    </row>
    <row r="137" spans="1:11" x14ac:dyDescent="0.3">
      <c r="A137" s="21" t="s">
        <v>12</v>
      </c>
      <c r="B137" s="21" t="s">
        <v>33</v>
      </c>
      <c r="C137" s="21" t="s">
        <v>12</v>
      </c>
      <c r="D137">
        <v>1050</v>
      </c>
      <c r="E137" s="22">
        <v>44867</v>
      </c>
      <c r="F137" s="22">
        <v>44943</v>
      </c>
      <c r="G137" s="21" t="s">
        <v>7</v>
      </c>
      <c r="H137">
        <v>0.5</v>
      </c>
      <c r="I137">
        <v>6750</v>
      </c>
      <c r="J137">
        <v>76</v>
      </c>
      <c r="K137">
        <v>3375</v>
      </c>
    </row>
    <row r="138" spans="1:11" x14ac:dyDescent="0.3">
      <c r="A138" s="21" t="s">
        <v>12</v>
      </c>
      <c r="B138" s="21" t="s">
        <v>33</v>
      </c>
      <c r="C138" s="21" t="s">
        <v>12</v>
      </c>
      <c r="D138">
        <v>1049</v>
      </c>
      <c r="E138" s="22">
        <v>44867</v>
      </c>
      <c r="F138" s="22">
        <v>44918</v>
      </c>
      <c r="G138" s="21" t="s">
        <v>9</v>
      </c>
      <c r="H138">
        <v>0.45</v>
      </c>
      <c r="I138">
        <v>6500</v>
      </c>
      <c r="J138">
        <v>51</v>
      </c>
      <c r="K138">
        <v>2925</v>
      </c>
    </row>
    <row r="139" spans="1:11" x14ac:dyDescent="0.3">
      <c r="A139" s="21" t="s">
        <v>12</v>
      </c>
      <c r="B139" s="21" t="s">
        <v>33</v>
      </c>
      <c r="C139" s="21" t="s">
        <v>12</v>
      </c>
      <c r="D139">
        <v>1048</v>
      </c>
      <c r="E139" s="22">
        <v>44867</v>
      </c>
      <c r="F139" s="22">
        <v>44955</v>
      </c>
      <c r="G139" s="21" t="s">
        <v>10</v>
      </c>
      <c r="H139">
        <v>0.55000000000000004</v>
      </c>
      <c r="I139">
        <v>8500</v>
      </c>
      <c r="J139">
        <v>88</v>
      </c>
      <c r="K139">
        <v>4675</v>
      </c>
    </row>
    <row r="140" spans="1:11" x14ac:dyDescent="0.3">
      <c r="A140" s="21" t="s">
        <v>12</v>
      </c>
      <c r="B140" s="21" t="s">
        <v>33</v>
      </c>
      <c r="C140" s="21" t="s">
        <v>12</v>
      </c>
      <c r="D140">
        <v>1047</v>
      </c>
      <c r="E140" s="22">
        <v>44896</v>
      </c>
      <c r="F140" s="22">
        <v>44965</v>
      </c>
      <c r="G140" s="21" t="s">
        <v>5</v>
      </c>
      <c r="H140">
        <v>0.45</v>
      </c>
      <c r="I140">
        <v>9500</v>
      </c>
      <c r="J140">
        <v>69</v>
      </c>
      <c r="K140">
        <v>4275</v>
      </c>
    </row>
    <row r="141" spans="1:11" x14ac:dyDescent="0.3">
      <c r="A141" s="21" t="s">
        <v>12</v>
      </c>
      <c r="B141" s="21" t="s">
        <v>33</v>
      </c>
      <c r="C141" s="21" t="s">
        <v>12</v>
      </c>
      <c r="D141">
        <v>1046</v>
      </c>
      <c r="E141" s="22">
        <v>44896</v>
      </c>
      <c r="F141" s="22">
        <v>44923</v>
      </c>
      <c r="G141" s="21" t="s">
        <v>8</v>
      </c>
      <c r="H141">
        <v>0.45</v>
      </c>
      <c r="I141">
        <v>9500</v>
      </c>
      <c r="J141">
        <v>27</v>
      </c>
      <c r="K141">
        <v>4275</v>
      </c>
    </row>
    <row r="142" spans="1:11" x14ac:dyDescent="0.3">
      <c r="A142" s="21" t="s">
        <v>12</v>
      </c>
      <c r="B142" s="21" t="s">
        <v>33</v>
      </c>
      <c r="C142" s="21" t="s">
        <v>12</v>
      </c>
      <c r="D142">
        <v>1045</v>
      </c>
      <c r="E142" s="22">
        <v>44896</v>
      </c>
      <c r="F142" s="22">
        <v>44953</v>
      </c>
      <c r="G142" s="21" t="s">
        <v>6</v>
      </c>
      <c r="H142">
        <v>0.5</v>
      </c>
      <c r="I142">
        <v>8500</v>
      </c>
      <c r="J142">
        <v>57</v>
      </c>
      <c r="K142">
        <v>4250</v>
      </c>
    </row>
    <row r="143" spans="1:11" x14ac:dyDescent="0.3">
      <c r="A143" s="21" t="s">
        <v>12</v>
      </c>
      <c r="B143" s="21" t="s">
        <v>33</v>
      </c>
      <c r="C143" s="21" t="s">
        <v>12</v>
      </c>
      <c r="D143">
        <v>1044</v>
      </c>
      <c r="E143" s="22">
        <v>44896</v>
      </c>
      <c r="F143" s="22">
        <v>44961</v>
      </c>
      <c r="G143" s="21" t="s">
        <v>7</v>
      </c>
      <c r="H143">
        <v>0.5</v>
      </c>
      <c r="I143">
        <v>7000</v>
      </c>
      <c r="J143">
        <v>65</v>
      </c>
      <c r="K143">
        <v>3500</v>
      </c>
    </row>
    <row r="144" spans="1:11" x14ac:dyDescent="0.3">
      <c r="A144" s="21" t="s">
        <v>12</v>
      </c>
      <c r="B144" s="21" t="s">
        <v>33</v>
      </c>
      <c r="C144" s="21" t="s">
        <v>12</v>
      </c>
      <c r="D144">
        <v>1043</v>
      </c>
      <c r="E144" s="22">
        <v>44896</v>
      </c>
      <c r="F144" s="22">
        <v>44930</v>
      </c>
      <c r="G144" s="21" t="s">
        <v>9</v>
      </c>
      <c r="H144">
        <v>0.45</v>
      </c>
      <c r="I144">
        <v>6500</v>
      </c>
      <c r="J144">
        <v>34</v>
      </c>
      <c r="K144">
        <v>2925</v>
      </c>
    </row>
    <row r="145" spans="1:11" x14ac:dyDescent="0.3">
      <c r="A145" s="21" t="s">
        <v>12</v>
      </c>
      <c r="B145" s="21" t="s">
        <v>33</v>
      </c>
      <c r="C145" s="21" t="s">
        <v>12</v>
      </c>
      <c r="D145">
        <v>1042</v>
      </c>
      <c r="E145" s="22">
        <v>44896</v>
      </c>
      <c r="F145" s="22">
        <v>44957</v>
      </c>
      <c r="G145" s="21" t="s">
        <v>10</v>
      </c>
      <c r="H145">
        <v>0.55000000000000004</v>
      </c>
      <c r="I145">
        <v>9000</v>
      </c>
      <c r="J145">
        <v>61</v>
      </c>
      <c r="K145">
        <v>4950</v>
      </c>
    </row>
    <row r="146" spans="1:11" x14ac:dyDescent="0.3">
      <c r="A146" s="21" t="s">
        <v>13</v>
      </c>
      <c r="B146" s="21" t="s">
        <v>34</v>
      </c>
      <c r="C146" s="21" t="s">
        <v>13</v>
      </c>
      <c r="D146">
        <v>1041</v>
      </c>
      <c r="E146" s="22">
        <v>44581</v>
      </c>
      <c r="F146" s="22">
        <v>44629</v>
      </c>
      <c r="G146" s="21" t="s">
        <v>5</v>
      </c>
      <c r="H146">
        <v>0.39999999999999997</v>
      </c>
      <c r="I146">
        <v>7750</v>
      </c>
      <c r="J146">
        <v>48</v>
      </c>
      <c r="K146">
        <v>3099.9999999999995</v>
      </c>
    </row>
    <row r="147" spans="1:11" x14ac:dyDescent="0.3">
      <c r="A147" s="21" t="s">
        <v>13</v>
      </c>
      <c r="B147" s="21" t="s">
        <v>34</v>
      </c>
      <c r="C147" s="21" t="s">
        <v>13</v>
      </c>
      <c r="D147">
        <v>1040</v>
      </c>
      <c r="E147" s="22">
        <v>44581</v>
      </c>
      <c r="F147" s="22">
        <v>44658</v>
      </c>
      <c r="G147" s="21" t="s">
        <v>8</v>
      </c>
      <c r="H147">
        <v>0.5</v>
      </c>
      <c r="I147">
        <v>7750</v>
      </c>
      <c r="J147">
        <v>77</v>
      </c>
      <c r="K147">
        <v>3875</v>
      </c>
    </row>
    <row r="148" spans="1:11" x14ac:dyDescent="0.3">
      <c r="A148" s="21" t="s">
        <v>13</v>
      </c>
      <c r="B148" s="21" t="s">
        <v>34</v>
      </c>
      <c r="C148" s="21" t="s">
        <v>13</v>
      </c>
      <c r="D148">
        <v>1039</v>
      </c>
      <c r="E148" s="22">
        <v>44581</v>
      </c>
      <c r="F148" s="22">
        <v>44646</v>
      </c>
      <c r="G148" s="21" t="s">
        <v>6</v>
      </c>
      <c r="H148">
        <v>0.5</v>
      </c>
      <c r="I148">
        <v>7750</v>
      </c>
      <c r="J148">
        <v>65</v>
      </c>
      <c r="K148">
        <v>3875</v>
      </c>
    </row>
    <row r="149" spans="1:11" x14ac:dyDescent="0.3">
      <c r="A149" s="21" t="s">
        <v>13</v>
      </c>
      <c r="B149" s="21" t="s">
        <v>34</v>
      </c>
      <c r="C149" s="21" t="s">
        <v>13</v>
      </c>
      <c r="D149">
        <v>1038</v>
      </c>
      <c r="E149" s="22">
        <v>44581</v>
      </c>
      <c r="F149" s="22">
        <v>44619</v>
      </c>
      <c r="G149" s="21" t="s">
        <v>7</v>
      </c>
      <c r="H149">
        <v>0.5</v>
      </c>
      <c r="I149">
        <v>6250</v>
      </c>
      <c r="J149">
        <v>38</v>
      </c>
      <c r="K149">
        <v>3125</v>
      </c>
    </row>
    <row r="150" spans="1:11" x14ac:dyDescent="0.3">
      <c r="A150" s="21" t="s">
        <v>13</v>
      </c>
      <c r="B150" s="21" t="s">
        <v>34</v>
      </c>
      <c r="C150" s="21" t="s">
        <v>13</v>
      </c>
      <c r="D150">
        <v>1037</v>
      </c>
      <c r="E150" s="22">
        <v>44581</v>
      </c>
      <c r="F150" s="22">
        <v>44650</v>
      </c>
      <c r="G150" s="21" t="s">
        <v>9</v>
      </c>
      <c r="H150">
        <v>0.55000000000000004</v>
      </c>
      <c r="I150">
        <v>5750</v>
      </c>
      <c r="J150">
        <v>69</v>
      </c>
      <c r="K150">
        <v>3162.5000000000005</v>
      </c>
    </row>
    <row r="151" spans="1:11" x14ac:dyDescent="0.3">
      <c r="A151" s="21" t="s">
        <v>13</v>
      </c>
      <c r="B151" s="21" t="s">
        <v>34</v>
      </c>
      <c r="C151" s="21" t="s">
        <v>13</v>
      </c>
      <c r="D151">
        <v>1036</v>
      </c>
      <c r="E151" s="22">
        <v>44581</v>
      </c>
      <c r="F151" s="22">
        <v>44613</v>
      </c>
      <c r="G151" s="21" t="s">
        <v>10</v>
      </c>
      <c r="H151">
        <v>0.5</v>
      </c>
      <c r="I151">
        <v>7750</v>
      </c>
      <c r="J151">
        <v>32</v>
      </c>
      <c r="K151">
        <v>3875</v>
      </c>
    </row>
    <row r="152" spans="1:11" x14ac:dyDescent="0.3">
      <c r="A152" s="21" t="s">
        <v>13</v>
      </c>
      <c r="B152" s="21" t="s">
        <v>34</v>
      </c>
      <c r="C152" s="21" t="s">
        <v>13</v>
      </c>
      <c r="D152">
        <v>1035</v>
      </c>
      <c r="E152" s="22">
        <v>44612</v>
      </c>
      <c r="F152" s="22">
        <v>44661</v>
      </c>
      <c r="G152" s="21" t="s">
        <v>5</v>
      </c>
      <c r="H152">
        <v>0.39999999999999997</v>
      </c>
      <c r="I152">
        <v>8250</v>
      </c>
      <c r="J152">
        <v>49</v>
      </c>
      <c r="K152">
        <v>3299.9999999999995</v>
      </c>
    </row>
    <row r="153" spans="1:11" x14ac:dyDescent="0.3">
      <c r="A153" s="21" t="s">
        <v>13</v>
      </c>
      <c r="B153" s="21" t="s">
        <v>34</v>
      </c>
      <c r="C153" s="21" t="s">
        <v>13</v>
      </c>
      <c r="D153">
        <v>1034</v>
      </c>
      <c r="E153" s="22">
        <v>44612</v>
      </c>
      <c r="F153" s="22">
        <v>44652</v>
      </c>
      <c r="G153" s="21" t="s">
        <v>8</v>
      </c>
      <c r="H153">
        <v>0.5</v>
      </c>
      <c r="I153">
        <v>7250</v>
      </c>
      <c r="J153">
        <v>40</v>
      </c>
      <c r="K153">
        <v>3625</v>
      </c>
    </row>
    <row r="154" spans="1:11" x14ac:dyDescent="0.3">
      <c r="A154" s="21" t="s">
        <v>13</v>
      </c>
      <c r="B154" s="21" t="s">
        <v>34</v>
      </c>
      <c r="C154" s="21" t="s">
        <v>13</v>
      </c>
      <c r="D154">
        <v>1033</v>
      </c>
      <c r="E154" s="22">
        <v>44612</v>
      </c>
      <c r="F154" s="22">
        <v>44685</v>
      </c>
      <c r="G154" s="21" t="s">
        <v>6</v>
      </c>
      <c r="H154">
        <v>0.5</v>
      </c>
      <c r="I154">
        <v>7250</v>
      </c>
      <c r="J154">
        <v>73</v>
      </c>
      <c r="K154">
        <v>3625</v>
      </c>
    </row>
    <row r="155" spans="1:11" x14ac:dyDescent="0.3">
      <c r="A155" s="21" t="s">
        <v>13</v>
      </c>
      <c r="B155" s="21" t="s">
        <v>34</v>
      </c>
      <c r="C155" s="21" t="s">
        <v>13</v>
      </c>
      <c r="D155">
        <v>1032</v>
      </c>
      <c r="E155" s="22">
        <v>44612</v>
      </c>
      <c r="F155" s="22">
        <v>44674</v>
      </c>
      <c r="G155" s="21" t="s">
        <v>7</v>
      </c>
      <c r="H155">
        <v>0.5</v>
      </c>
      <c r="I155">
        <v>5750</v>
      </c>
      <c r="J155">
        <v>62</v>
      </c>
      <c r="K155">
        <v>2875</v>
      </c>
    </row>
    <row r="156" spans="1:11" x14ac:dyDescent="0.3">
      <c r="A156" s="21" t="s">
        <v>13</v>
      </c>
      <c r="B156" s="21" t="s">
        <v>34</v>
      </c>
      <c r="C156" s="21" t="s">
        <v>13</v>
      </c>
      <c r="D156">
        <v>1031</v>
      </c>
      <c r="E156" s="22">
        <v>44612</v>
      </c>
      <c r="F156" s="22">
        <v>44694</v>
      </c>
      <c r="G156" s="21" t="s">
        <v>9</v>
      </c>
      <c r="H156">
        <v>0.55000000000000004</v>
      </c>
      <c r="I156">
        <v>5000</v>
      </c>
      <c r="J156">
        <v>82</v>
      </c>
      <c r="K156">
        <v>2750</v>
      </c>
    </row>
    <row r="157" spans="1:11" x14ac:dyDescent="0.3">
      <c r="A157" s="21" t="s">
        <v>13</v>
      </c>
      <c r="B157" s="21" t="s">
        <v>34</v>
      </c>
      <c r="C157" s="21" t="s">
        <v>13</v>
      </c>
      <c r="D157">
        <v>1030</v>
      </c>
      <c r="E157" s="22">
        <v>44612</v>
      </c>
      <c r="F157" s="22">
        <v>44699</v>
      </c>
      <c r="G157" s="21" t="s">
        <v>10</v>
      </c>
      <c r="H157">
        <v>0.5</v>
      </c>
      <c r="I157">
        <v>7000</v>
      </c>
      <c r="J157">
        <v>87</v>
      </c>
      <c r="K157">
        <v>3500</v>
      </c>
    </row>
    <row r="158" spans="1:11" x14ac:dyDescent="0.3">
      <c r="A158" s="21" t="s">
        <v>13</v>
      </c>
      <c r="B158" s="21" t="s">
        <v>34</v>
      </c>
      <c r="C158" s="21" t="s">
        <v>13</v>
      </c>
      <c r="D158">
        <v>1029</v>
      </c>
      <c r="E158" s="22">
        <v>44639</v>
      </c>
      <c r="F158" s="22">
        <v>44657</v>
      </c>
      <c r="G158" s="21" t="s">
        <v>5</v>
      </c>
      <c r="H158">
        <v>0.5</v>
      </c>
      <c r="I158">
        <v>8500</v>
      </c>
      <c r="J158">
        <v>18</v>
      </c>
      <c r="K158">
        <v>4250</v>
      </c>
    </row>
    <row r="159" spans="1:11" x14ac:dyDescent="0.3">
      <c r="A159" s="21" t="s">
        <v>13</v>
      </c>
      <c r="B159" s="21" t="s">
        <v>34</v>
      </c>
      <c r="C159" s="21" t="s">
        <v>13</v>
      </c>
      <c r="D159">
        <v>1028</v>
      </c>
      <c r="E159" s="22">
        <v>44639</v>
      </c>
      <c r="F159" s="22">
        <v>44678</v>
      </c>
      <c r="G159" s="21" t="s">
        <v>8</v>
      </c>
      <c r="H159">
        <v>0.6</v>
      </c>
      <c r="I159">
        <v>7000</v>
      </c>
      <c r="J159">
        <v>39</v>
      </c>
      <c r="K159">
        <v>4200</v>
      </c>
    </row>
    <row r="160" spans="1:11" x14ac:dyDescent="0.3">
      <c r="A160" s="21" t="s">
        <v>13</v>
      </c>
      <c r="B160" s="21" t="s">
        <v>34</v>
      </c>
      <c r="C160" s="21" t="s">
        <v>13</v>
      </c>
      <c r="D160">
        <v>1027</v>
      </c>
      <c r="E160" s="22">
        <v>44639</v>
      </c>
      <c r="F160" s="22">
        <v>44709</v>
      </c>
      <c r="G160" s="21" t="s">
        <v>6</v>
      </c>
      <c r="H160">
        <v>0.6</v>
      </c>
      <c r="I160">
        <v>7000</v>
      </c>
      <c r="J160">
        <v>70</v>
      </c>
      <c r="K160">
        <v>4200</v>
      </c>
    </row>
    <row r="161" spans="1:11" x14ac:dyDescent="0.3">
      <c r="A161" s="21" t="s">
        <v>13</v>
      </c>
      <c r="B161" s="21" t="s">
        <v>34</v>
      </c>
      <c r="C161" s="21" t="s">
        <v>13</v>
      </c>
      <c r="D161">
        <v>1026</v>
      </c>
      <c r="E161" s="22">
        <v>44639</v>
      </c>
      <c r="F161" s="22">
        <v>44697</v>
      </c>
      <c r="G161" s="21" t="s">
        <v>7</v>
      </c>
      <c r="H161">
        <v>0.6</v>
      </c>
      <c r="I161">
        <v>6000</v>
      </c>
      <c r="J161">
        <v>58</v>
      </c>
      <c r="K161">
        <v>3600</v>
      </c>
    </row>
    <row r="162" spans="1:11" x14ac:dyDescent="0.3">
      <c r="A162" s="21" t="s">
        <v>13</v>
      </c>
      <c r="B162" s="21" t="s">
        <v>34</v>
      </c>
      <c r="C162" s="21" t="s">
        <v>13</v>
      </c>
      <c r="D162">
        <v>1025</v>
      </c>
      <c r="E162" s="22">
        <v>44639</v>
      </c>
      <c r="F162" s="22">
        <v>44697</v>
      </c>
      <c r="G162" s="21" t="s">
        <v>9</v>
      </c>
      <c r="H162">
        <v>0.65</v>
      </c>
      <c r="I162">
        <v>5000</v>
      </c>
      <c r="J162">
        <v>58</v>
      </c>
      <c r="K162">
        <v>3250</v>
      </c>
    </row>
    <row r="163" spans="1:11" x14ac:dyDescent="0.3">
      <c r="A163" s="21" t="s">
        <v>13</v>
      </c>
      <c r="B163" s="21" t="s">
        <v>34</v>
      </c>
      <c r="C163" s="21" t="s">
        <v>13</v>
      </c>
      <c r="D163">
        <v>1024</v>
      </c>
      <c r="E163" s="22">
        <v>44639</v>
      </c>
      <c r="F163" s="22">
        <v>44701</v>
      </c>
      <c r="G163" s="21" t="s">
        <v>10</v>
      </c>
      <c r="H163">
        <v>0.6</v>
      </c>
      <c r="I163">
        <v>7000</v>
      </c>
      <c r="J163">
        <v>62</v>
      </c>
      <c r="K163">
        <v>4200</v>
      </c>
    </row>
    <row r="164" spans="1:11" x14ac:dyDescent="0.3">
      <c r="A164" s="21" t="s">
        <v>13</v>
      </c>
      <c r="B164" s="21" t="s">
        <v>34</v>
      </c>
      <c r="C164" s="21" t="s">
        <v>13</v>
      </c>
      <c r="D164">
        <v>1023</v>
      </c>
      <c r="E164" s="22">
        <v>44671</v>
      </c>
      <c r="F164" s="22">
        <v>44760</v>
      </c>
      <c r="G164" s="21" t="s">
        <v>5</v>
      </c>
      <c r="H164">
        <v>0.6</v>
      </c>
      <c r="I164">
        <v>8750</v>
      </c>
      <c r="J164">
        <v>89</v>
      </c>
      <c r="K164">
        <v>5250</v>
      </c>
    </row>
    <row r="165" spans="1:11" x14ac:dyDescent="0.3">
      <c r="A165" s="21" t="s">
        <v>13</v>
      </c>
      <c r="B165" s="21" t="s">
        <v>34</v>
      </c>
      <c r="C165" s="21" t="s">
        <v>13</v>
      </c>
      <c r="D165">
        <v>1022</v>
      </c>
      <c r="E165" s="22">
        <v>44671</v>
      </c>
      <c r="F165" s="22">
        <v>44751</v>
      </c>
      <c r="G165" s="21" t="s">
        <v>8</v>
      </c>
      <c r="H165">
        <v>0.65</v>
      </c>
      <c r="I165">
        <v>6750</v>
      </c>
      <c r="J165">
        <v>80</v>
      </c>
      <c r="K165">
        <v>4387.5</v>
      </c>
    </row>
    <row r="166" spans="1:11" x14ac:dyDescent="0.3">
      <c r="A166" s="21" t="s">
        <v>13</v>
      </c>
      <c r="B166" s="21" t="s">
        <v>34</v>
      </c>
      <c r="C166" s="21" t="s">
        <v>13</v>
      </c>
      <c r="D166">
        <v>1021</v>
      </c>
      <c r="E166" s="22">
        <v>44671</v>
      </c>
      <c r="F166" s="22">
        <v>44710</v>
      </c>
      <c r="G166" s="21" t="s">
        <v>6</v>
      </c>
      <c r="H166">
        <v>0.65</v>
      </c>
      <c r="I166">
        <v>7250</v>
      </c>
      <c r="J166">
        <v>39</v>
      </c>
      <c r="K166">
        <v>4712.5</v>
      </c>
    </row>
    <row r="167" spans="1:11" x14ac:dyDescent="0.3">
      <c r="A167" s="21" t="s">
        <v>13</v>
      </c>
      <c r="B167" s="21" t="s">
        <v>34</v>
      </c>
      <c r="C167" s="21" t="s">
        <v>13</v>
      </c>
      <c r="D167">
        <v>1020</v>
      </c>
      <c r="E167" s="22">
        <v>44671</v>
      </c>
      <c r="F167" s="22">
        <v>44753</v>
      </c>
      <c r="G167" s="21" t="s">
        <v>7</v>
      </c>
      <c r="H167">
        <v>0.6</v>
      </c>
      <c r="I167">
        <v>6250</v>
      </c>
      <c r="J167">
        <v>82</v>
      </c>
      <c r="K167">
        <v>3750</v>
      </c>
    </row>
    <row r="168" spans="1:11" x14ac:dyDescent="0.3">
      <c r="A168" s="21" t="s">
        <v>13</v>
      </c>
      <c r="B168" s="21" t="s">
        <v>34</v>
      </c>
      <c r="C168" s="21" t="s">
        <v>13</v>
      </c>
      <c r="D168">
        <v>1019</v>
      </c>
      <c r="E168" s="22">
        <v>44671</v>
      </c>
      <c r="F168" s="22">
        <v>44706</v>
      </c>
      <c r="G168" s="21" t="s">
        <v>9</v>
      </c>
      <c r="H168">
        <v>0.65</v>
      </c>
      <c r="I168">
        <v>5250</v>
      </c>
      <c r="J168">
        <v>35</v>
      </c>
      <c r="K168">
        <v>3412.5</v>
      </c>
    </row>
    <row r="169" spans="1:11" x14ac:dyDescent="0.3">
      <c r="A169" s="21" t="s">
        <v>13</v>
      </c>
      <c r="B169" s="21" t="s">
        <v>34</v>
      </c>
      <c r="C169" s="21" t="s">
        <v>13</v>
      </c>
      <c r="D169">
        <v>1018</v>
      </c>
      <c r="E169" s="22">
        <v>44671</v>
      </c>
      <c r="F169" s="22">
        <v>44743</v>
      </c>
      <c r="G169" s="21" t="s">
        <v>10</v>
      </c>
      <c r="H169">
        <v>0.8</v>
      </c>
      <c r="I169">
        <v>7000</v>
      </c>
      <c r="J169">
        <v>72</v>
      </c>
      <c r="K169">
        <v>5600</v>
      </c>
    </row>
    <row r="170" spans="1:11" x14ac:dyDescent="0.3">
      <c r="A170" s="21" t="s">
        <v>13</v>
      </c>
      <c r="B170" s="21" t="s">
        <v>34</v>
      </c>
      <c r="C170" s="21" t="s">
        <v>13</v>
      </c>
      <c r="D170">
        <v>1017</v>
      </c>
      <c r="E170" s="22">
        <v>44702</v>
      </c>
      <c r="F170" s="22">
        <v>44744</v>
      </c>
      <c r="G170" s="21" t="s">
        <v>5</v>
      </c>
      <c r="H170">
        <v>0.6</v>
      </c>
      <c r="I170">
        <v>9000</v>
      </c>
      <c r="J170">
        <v>42</v>
      </c>
      <c r="K170">
        <v>5400</v>
      </c>
    </row>
    <row r="171" spans="1:11" x14ac:dyDescent="0.3">
      <c r="A171" s="21" t="s">
        <v>13</v>
      </c>
      <c r="B171" s="21" t="s">
        <v>34</v>
      </c>
      <c r="C171" s="21" t="s">
        <v>13</v>
      </c>
      <c r="D171">
        <v>1016</v>
      </c>
      <c r="E171" s="22">
        <v>44702</v>
      </c>
      <c r="F171" s="22">
        <v>44717</v>
      </c>
      <c r="G171" s="21" t="s">
        <v>8</v>
      </c>
      <c r="H171">
        <v>0.65</v>
      </c>
      <c r="I171">
        <v>7500</v>
      </c>
      <c r="J171">
        <v>15</v>
      </c>
      <c r="K171">
        <v>4875</v>
      </c>
    </row>
    <row r="172" spans="1:11" x14ac:dyDescent="0.3">
      <c r="A172" s="21" t="s">
        <v>13</v>
      </c>
      <c r="B172" s="21" t="s">
        <v>34</v>
      </c>
      <c r="C172" s="21" t="s">
        <v>13</v>
      </c>
      <c r="D172">
        <v>1015</v>
      </c>
      <c r="E172" s="22">
        <v>44702</v>
      </c>
      <c r="F172" s="22">
        <v>44721</v>
      </c>
      <c r="G172" s="21" t="s">
        <v>6</v>
      </c>
      <c r="H172">
        <v>0.65</v>
      </c>
      <c r="I172">
        <v>7500</v>
      </c>
      <c r="J172">
        <v>19</v>
      </c>
      <c r="K172">
        <v>4875</v>
      </c>
    </row>
    <row r="173" spans="1:11" x14ac:dyDescent="0.3">
      <c r="A173" s="21" t="s">
        <v>13</v>
      </c>
      <c r="B173" s="21" t="s">
        <v>34</v>
      </c>
      <c r="C173" s="21" t="s">
        <v>13</v>
      </c>
      <c r="D173">
        <v>1014</v>
      </c>
      <c r="E173" s="22">
        <v>44702</v>
      </c>
      <c r="F173" s="22">
        <v>44736</v>
      </c>
      <c r="G173" s="21" t="s">
        <v>7</v>
      </c>
      <c r="H173">
        <v>0.6</v>
      </c>
      <c r="I173">
        <v>6500</v>
      </c>
      <c r="J173">
        <v>34</v>
      </c>
      <c r="K173">
        <v>3900</v>
      </c>
    </row>
    <row r="174" spans="1:11" x14ac:dyDescent="0.3">
      <c r="A174" s="21" t="s">
        <v>13</v>
      </c>
      <c r="B174" s="21" t="s">
        <v>34</v>
      </c>
      <c r="C174" s="21" t="s">
        <v>13</v>
      </c>
      <c r="D174">
        <v>1013</v>
      </c>
      <c r="E174" s="22">
        <v>44702</v>
      </c>
      <c r="F174" s="22">
        <v>44732</v>
      </c>
      <c r="G174" s="21" t="s">
        <v>9</v>
      </c>
      <c r="H174">
        <v>0.65</v>
      </c>
      <c r="I174">
        <v>5500</v>
      </c>
      <c r="J174">
        <v>30</v>
      </c>
      <c r="K174">
        <v>3575</v>
      </c>
    </row>
    <row r="175" spans="1:11" x14ac:dyDescent="0.3">
      <c r="A175" s="21" t="s">
        <v>13</v>
      </c>
      <c r="B175" s="21" t="s">
        <v>34</v>
      </c>
      <c r="C175" s="21" t="s">
        <v>13</v>
      </c>
      <c r="D175">
        <v>1012</v>
      </c>
      <c r="E175" s="22">
        <v>44702</v>
      </c>
      <c r="F175" s="22">
        <v>44751</v>
      </c>
      <c r="G175" s="21" t="s">
        <v>10</v>
      </c>
      <c r="H175">
        <v>0.8</v>
      </c>
      <c r="I175">
        <v>7250</v>
      </c>
      <c r="J175">
        <v>49</v>
      </c>
      <c r="K175">
        <v>5800</v>
      </c>
    </row>
    <row r="176" spans="1:11" x14ac:dyDescent="0.3">
      <c r="A176" s="21" t="s">
        <v>13</v>
      </c>
      <c r="B176" s="21" t="s">
        <v>34</v>
      </c>
      <c r="C176" s="21" t="s">
        <v>13</v>
      </c>
      <c r="D176">
        <v>1011</v>
      </c>
      <c r="E176" s="22">
        <v>44732</v>
      </c>
      <c r="F176" s="22">
        <v>44797</v>
      </c>
      <c r="G176" s="21" t="s">
        <v>5</v>
      </c>
      <c r="H176">
        <v>0.6</v>
      </c>
      <c r="I176">
        <v>9750</v>
      </c>
      <c r="J176">
        <v>65</v>
      </c>
      <c r="K176">
        <v>5850</v>
      </c>
    </row>
    <row r="177" spans="1:11" x14ac:dyDescent="0.3">
      <c r="A177" s="21" t="s">
        <v>13</v>
      </c>
      <c r="B177" s="21" t="s">
        <v>34</v>
      </c>
      <c r="C177" s="21" t="s">
        <v>13</v>
      </c>
      <c r="D177">
        <v>1010</v>
      </c>
      <c r="E177" s="22">
        <v>44732</v>
      </c>
      <c r="F177" s="22">
        <v>44769</v>
      </c>
      <c r="G177" s="21" t="s">
        <v>8</v>
      </c>
      <c r="H177">
        <v>0.65</v>
      </c>
      <c r="I177">
        <v>8250</v>
      </c>
      <c r="J177">
        <v>37</v>
      </c>
      <c r="K177">
        <v>5362.5</v>
      </c>
    </row>
    <row r="178" spans="1:11" x14ac:dyDescent="0.3">
      <c r="A178" s="21" t="s">
        <v>13</v>
      </c>
      <c r="B178" s="21" t="s">
        <v>34</v>
      </c>
      <c r="C178" s="21" t="s">
        <v>13</v>
      </c>
      <c r="D178">
        <v>1009</v>
      </c>
      <c r="E178" s="22">
        <v>44732</v>
      </c>
      <c r="F178" s="22">
        <v>44755</v>
      </c>
      <c r="G178" s="21" t="s">
        <v>6</v>
      </c>
      <c r="H178">
        <v>0.65</v>
      </c>
      <c r="I178">
        <v>8250</v>
      </c>
      <c r="J178">
        <v>23</v>
      </c>
      <c r="K178">
        <v>5362.5</v>
      </c>
    </row>
    <row r="179" spans="1:11" x14ac:dyDescent="0.3">
      <c r="A179" s="21" t="s">
        <v>13</v>
      </c>
      <c r="B179" s="21" t="s">
        <v>34</v>
      </c>
      <c r="C179" s="21" t="s">
        <v>13</v>
      </c>
      <c r="D179">
        <v>1008</v>
      </c>
      <c r="E179" s="22">
        <v>44732</v>
      </c>
      <c r="F179" s="22">
        <v>44795</v>
      </c>
      <c r="G179" s="21" t="s">
        <v>7</v>
      </c>
      <c r="H179">
        <v>0.6</v>
      </c>
      <c r="I179">
        <v>7000</v>
      </c>
      <c r="J179">
        <v>63</v>
      </c>
      <c r="K179">
        <v>4200</v>
      </c>
    </row>
    <row r="180" spans="1:11" x14ac:dyDescent="0.3">
      <c r="A180" s="21" t="s">
        <v>13</v>
      </c>
      <c r="B180" s="21" t="s">
        <v>34</v>
      </c>
      <c r="C180" s="21" t="s">
        <v>13</v>
      </c>
      <c r="D180">
        <v>1007</v>
      </c>
      <c r="E180" s="22">
        <v>44732</v>
      </c>
      <c r="F180" s="22">
        <v>44749</v>
      </c>
      <c r="G180" s="21" t="s">
        <v>9</v>
      </c>
      <c r="H180">
        <v>0.65</v>
      </c>
      <c r="I180">
        <v>5750</v>
      </c>
      <c r="J180">
        <v>17</v>
      </c>
      <c r="K180">
        <v>3737.5</v>
      </c>
    </row>
    <row r="181" spans="1:11" x14ac:dyDescent="0.3">
      <c r="A181" s="21" t="s">
        <v>13</v>
      </c>
      <c r="B181" s="21" t="s">
        <v>34</v>
      </c>
      <c r="C181" s="21" t="s">
        <v>13</v>
      </c>
      <c r="D181">
        <v>1006</v>
      </c>
      <c r="E181" s="22">
        <v>44732</v>
      </c>
      <c r="F181" s="22">
        <v>44755</v>
      </c>
      <c r="G181" s="21" t="s">
        <v>10</v>
      </c>
      <c r="H181">
        <v>0.8</v>
      </c>
      <c r="I181">
        <v>8750</v>
      </c>
      <c r="J181">
        <v>23</v>
      </c>
      <c r="K181">
        <v>7000</v>
      </c>
    </row>
    <row r="182" spans="1:11" x14ac:dyDescent="0.3">
      <c r="A182" s="21" t="s">
        <v>13</v>
      </c>
      <c r="B182" s="21" t="s">
        <v>34</v>
      </c>
      <c r="C182" s="21" t="s">
        <v>13</v>
      </c>
      <c r="D182">
        <v>1005</v>
      </c>
      <c r="E182" s="22">
        <v>44761</v>
      </c>
      <c r="F182" s="22">
        <v>44806</v>
      </c>
      <c r="G182" s="21" t="s">
        <v>5</v>
      </c>
      <c r="H182">
        <v>0.6</v>
      </c>
      <c r="I182">
        <v>10250</v>
      </c>
      <c r="J182">
        <v>45</v>
      </c>
      <c r="K182">
        <v>6150</v>
      </c>
    </row>
    <row r="183" spans="1:11" x14ac:dyDescent="0.3">
      <c r="A183" s="21" t="s">
        <v>13</v>
      </c>
      <c r="B183" s="21" t="s">
        <v>34</v>
      </c>
      <c r="C183" s="21" t="s">
        <v>13</v>
      </c>
      <c r="D183">
        <v>1004</v>
      </c>
      <c r="E183" s="22">
        <v>44761</v>
      </c>
      <c r="F183" s="22">
        <v>44828</v>
      </c>
      <c r="G183" s="21" t="s">
        <v>8</v>
      </c>
      <c r="H183">
        <v>0.65</v>
      </c>
      <c r="I183">
        <v>8750</v>
      </c>
      <c r="J183">
        <v>67</v>
      </c>
      <c r="K183">
        <v>5687.5</v>
      </c>
    </row>
    <row r="184" spans="1:11" x14ac:dyDescent="0.3">
      <c r="A184" s="21" t="s">
        <v>13</v>
      </c>
      <c r="B184" s="21" t="s">
        <v>34</v>
      </c>
      <c r="C184" s="21" t="s">
        <v>13</v>
      </c>
      <c r="D184">
        <v>1003</v>
      </c>
      <c r="E184" s="22">
        <v>44761</v>
      </c>
      <c r="F184" s="22">
        <v>44846</v>
      </c>
      <c r="G184" s="21" t="s">
        <v>6</v>
      </c>
      <c r="H184">
        <v>0.65</v>
      </c>
      <c r="I184">
        <v>8250</v>
      </c>
      <c r="J184">
        <v>85</v>
      </c>
      <c r="K184">
        <v>5362.5</v>
      </c>
    </row>
    <row r="185" spans="1:11" x14ac:dyDescent="0.3">
      <c r="A185" s="21" t="s">
        <v>13</v>
      </c>
      <c r="B185" s="21" t="s">
        <v>34</v>
      </c>
      <c r="C185" s="21" t="s">
        <v>13</v>
      </c>
      <c r="D185">
        <v>1002</v>
      </c>
      <c r="E185" s="22">
        <v>44761</v>
      </c>
      <c r="F185" s="22">
        <v>44812</v>
      </c>
      <c r="G185" s="21" t="s">
        <v>7</v>
      </c>
      <c r="H185">
        <v>0.6</v>
      </c>
      <c r="I185">
        <v>7250</v>
      </c>
      <c r="J185">
        <v>51</v>
      </c>
      <c r="K185">
        <v>4350</v>
      </c>
    </row>
    <row r="186" spans="1:11" x14ac:dyDescent="0.3">
      <c r="A186" s="21" t="s">
        <v>13</v>
      </c>
      <c r="B186" s="21" t="s">
        <v>34</v>
      </c>
      <c r="C186" s="21" t="s">
        <v>13</v>
      </c>
      <c r="D186">
        <v>1001</v>
      </c>
      <c r="E186" s="22">
        <v>44761</v>
      </c>
      <c r="F186" s="22">
        <v>44839</v>
      </c>
      <c r="G186" s="21" t="s">
        <v>9</v>
      </c>
      <c r="H186">
        <v>0.65</v>
      </c>
      <c r="I186">
        <v>7750</v>
      </c>
      <c r="J186">
        <v>78</v>
      </c>
      <c r="K186">
        <v>5037.5</v>
      </c>
    </row>
    <row r="187" spans="1:11" x14ac:dyDescent="0.3">
      <c r="A187" s="21" t="s">
        <v>13</v>
      </c>
      <c r="B187" s="21" t="s">
        <v>34</v>
      </c>
      <c r="C187" s="21" t="s">
        <v>13</v>
      </c>
      <c r="D187">
        <v>1000</v>
      </c>
      <c r="E187" s="22">
        <v>44761</v>
      </c>
      <c r="F187" s="22">
        <v>44840</v>
      </c>
      <c r="G187" s="21" t="s">
        <v>10</v>
      </c>
      <c r="H187">
        <v>0.8</v>
      </c>
      <c r="I187">
        <v>7750</v>
      </c>
      <c r="J187">
        <v>79</v>
      </c>
      <c r="K187">
        <v>6200</v>
      </c>
    </row>
    <row r="188" spans="1:11" x14ac:dyDescent="0.3">
      <c r="A188" s="21" t="s">
        <v>13</v>
      </c>
      <c r="B188" s="21" t="s">
        <v>34</v>
      </c>
      <c r="C188" s="21" t="s">
        <v>13</v>
      </c>
      <c r="D188">
        <v>999</v>
      </c>
      <c r="E188" s="22">
        <v>44793</v>
      </c>
      <c r="F188" s="22">
        <v>44849</v>
      </c>
      <c r="G188" s="21" t="s">
        <v>5</v>
      </c>
      <c r="H188">
        <v>0.65</v>
      </c>
      <c r="I188">
        <v>9750</v>
      </c>
      <c r="J188">
        <v>56</v>
      </c>
      <c r="K188">
        <v>6337.5</v>
      </c>
    </row>
    <row r="189" spans="1:11" x14ac:dyDescent="0.3">
      <c r="A189" s="21" t="s">
        <v>13</v>
      </c>
      <c r="B189" s="21" t="s">
        <v>34</v>
      </c>
      <c r="C189" s="21" t="s">
        <v>13</v>
      </c>
      <c r="D189">
        <v>998</v>
      </c>
      <c r="E189" s="22">
        <v>44793</v>
      </c>
      <c r="F189" s="22">
        <v>44810</v>
      </c>
      <c r="G189" s="21" t="s">
        <v>8</v>
      </c>
      <c r="H189">
        <v>0.70000000000000007</v>
      </c>
      <c r="I189">
        <v>9250</v>
      </c>
      <c r="J189">
        <v>17</v>
      </c>
      <c r="K189">
        <v>6475.0000000000009</v>
      </c>
    </row>
    <row r="190" spans="1:11" x14ac:dyDescent="0.3">
      <c r="A190" s="21" t="s">
        <v>13</v>
      </c>
      <c r="B190" s="21" t="s">
        <v>34</v>
      </c>
      <c r="C190" s="21" t="s">
        <v>13</v>
      </c>
      <c r="D190">
        <v>997</v>
      </c>
      <c r="E190" s="22">
        <v>44793</v>
      </c>
      <c r="F190" s="22">
        <v>44808</v>
      </c>
      <c r="G190" s="21" t="s">
        <v>6</v>
      </c>
      <c r="H190">
        <v>0.65</v>
      </c>
      <c r="I190">
        <v>8000</v>
      </c>
      <c r="J190">
        <v>15</v>
      </c>
      <c r="K190">
        <v>5200</v>
      </c>
    </row>
    <row r="191" spans="1:11" x14ac:dyDescent="0.3">
      <c r="A191" s="21" t="s">
        <v>13</v>
      </c>
      <c r="B191" s="21" t="s">
        <v>34</v>
      </c>
      <c r="C191" s="21" t="s">
        <v>13</v>
      </c>
      <c r="D191">
        <v>996</v>
      </c>
      <c r="E191" s="22">
        <v>44793</v>
      </c>
      <c r="F191" s="22">
        <v>44867</v>
      </c>
      <c r="G191" s="21" t="s">
        <v>7</v>
      </c>
      <c r="H191">
        <v>0.65</v>
      </c>
      <c r="I191">
        <v>7500</v>
      </c>
      <c r="J191">
        <v>74</v>
      </c>
      <c r="K191">
        <v>4875</v>
      </c>
    </row>
    <row r="192" spans="1:11" x14ac:dyDescent="0.3">
      <c r="A192" s="21" t="s">
        <v>13</v>
      </c>
      <c r="B192" s="21" t="s">
        <v>34</v>
      </c>
      <c r="C192" s="21" t="s">
        <v>13</v>
      </c>
      <c r="D192">
        <v>995</v>
      </c>
      <c r="E192" s="22">
        <v>44793</v>
      </c>
      <c r="F192" s="22">
        <v>44877</v>
      </c>
      <c r="G192" s="21" t="s">
        <v>9</v>
      </c>
      <c r="H192">
        <v>0.75</v>
      </c>
      <c r="I192">
        <v>7500</v>
      </c>
      <c r="J192">
        <v>84</v>
      </c>
      <c r="K192">
        <v>5625</v>
      </c>
    </row>
    <row r="193" spans="1:11" x14ac:dyDescent="0.3">
      <c r="A193" s="21" t="s">
        <v>13</v>
      </c>
      <c r="B193" s="21" t="s">
        <v>34</v>
      </c>
      <c r="C193" s="21" t="s">
        <v>13</v>
      </c>
      <c r="D193">
        <v>994</v>
      </c>
      <c r="E193" s="22">
        <v>44793</v>
      </c>
      <c r="F193" s="22">
        <v>44868</v>
      </c>
      <c r="G193" s="21" t="s">
        <v>10</v>
      </c>
      <c r="H193">
        <v>0.8</v>
      </c>
      <c r="I193">
        <v>7250</v>
      </c>
      <c r="J193">
        <v>75</v>
      </c>
      <c r="K193">
        <v>5800</v>
      </c>
    </row>
    <row r="194" spans="1:11" x14ac:dyDescent="0.3">
      <c r="A194" s="21" t="s">
        <v>13</v>
      </c>
      <c r="B194" s="21" t="s">
        <v>34</v>
      </c>
      <c r="C194" s="21" t="s">
        <v>13</v>
      </c>
      <c r="D194">
        <v>993</v>
      </c>
      <c r="E194" s="22">
        <v>44825</v>
      </c>
      <c r="F194" s="22">
        <v>44903</v>
      </c>
      <c r="G194" s="21" t="s">
        <v>5</v>
      </c>
      <c r="H194">
        <v>0.55000000000000004</v>
      </c>
      <c r="I194">
        <v>9250</v>
      </c>
      <c r="J194">
        <v>78</v>
      </c>
      <c r="K194">
        <v>5087.5</v>
      </c>
    </row>
    <row r="195" spans="1:11" x14ac:dyDescent="0.3">
      <c r="A195" s="21" t="s">
        <v>13</v>
      </c>
      <c r="B195" s="21" t="s">
        <v>34</v>
      </c>
      <c r="C195" s="21" t="s">
        <v>13</v>
      </c>
      <c r="D195">
        <v>992</v>
      </c>
      <c r="E195" s="22">
        <v>44825</v>
      </c>
      <c r="F195" s="22">
        <v>44910</v>
      </c>
      <c r="G195" s="21" t="s">
        <v>8</v>
      </c>
      <c r="H195">
        <v>0.60000000000000009</v>
      </c>
      <c r="I195">
        <v>9250</v>
      </c>
      <c r="J195">
        <v>85</v>
      </c>
      <c r="K195">
        <v>5550.0000000000009</v>
      </c>
    </row>
    <row r="196" spans="1:11" x14ac:dyDescent="0.3">
      <c r="A196" s="21" t="s">
        <v>13</v>
      </c>
      <c r="B196" s="21" t="s">
        <v>34</v>
      </c>
      <c r="C196" s="21" t="s">
        <v>13</v>
      </c>
      <c r="D196">
        <v>991</v>
      </c>
      <c r="E196" s="22">
        <v>44825</v>
      </c>
      <c r="F196" s="22">
        <v>44896</v>
      </c>
      <c r="G196" s="21" t="s">
        <v>6</v>
      </c>
      <c r="H196">
        <v>0.55000000000000004</v>
      </c>
      <c r="I196">
        <v>7750</v>
      </c>
      <c r="J196">
        <v>71</v>
      </c>
      <c r="K196">
        <v>4262.5</v>
      </c>
    </row>
    <row r="197" spans="1:11" x14ac:dyDescent="0.3">
      <c r="A197" s="21" t="s">
        <v>13</v>
      </c>
      <c r="B197" s="21" t="s">
        <v>34</v>
      </c>
      <c r="C197" s="21" t="s">
        <v>13</v>
      </c>
      <c r="D197">
        <v>990</v>
      </c>
      <c r="E197" s="22">
        <v>44825</v>
      </c>
      <c r="F197" s="22">
        <v>44913</v>
      </c>
      <c r="G197" s="21" t="s">
        <v>7</v>
      </c>
      <c r="H197">
        <v>0.55000000000000004</v>
      </c>
      <c r="I197">
        <v>7250</v>
      </c>
      <c r="J197">
        <v>88</v>
      </c>
      <c r="K197">
        <v>3987.5000000000005</v>
      </c>
    </row>
    <row r="198" spans="1:11" x14ac:dyDescent="0.3">
      <c r="A198" s="21" t="s">
        <v>13</v>
      </c>
      <c r="B198" s="21" t="s">
        <v>34</v>
      </c>
      <c r="C198" s="21" t="s">
        <v>13</v>
      </c>
      <c r="D198">
        <v>989</v>
      </c>
      <c r="E198" s="22">
        <v>44825</v>
      </c>
      <c r="F198" s="22">
        <v>44867</v>
      </c>
      <c r="G198" s="21" t="s">
        <v>9</v>
      </c>
      <c r="H198">
        <v>0.65</v>
      </c>
      <c r="I198">
        <v>7250</v>
      </c>
      <c r="J198">
        <v>42</v>
      </c>
      <c r="K198">
        <v>4712.5</v>
      </c>
    </row>
    <row r="199" spans="1:11" x14ac:dyDescent="0.3">
      <c r="A199" s="21" t="s">
        <v>13</v>
      </c>
      <c r="B199" s="21" t="s">
        <v>34</v>
      </c>
      <c r="C199" s="21" t="s">
        <v>13</v>
      </c>
      <c r="D199">
        <v>988</v>
      </c>
      <c r="E199" s="22">
        <v>44825</v>
      </c>
      <c r="F199" s="22">
        <v>44867</v>
      </c>
      <c r="G199" s="21" t="s">
        <v>10</v>
      </c>
      <c r="H199">
        <v>0.70000000000000007</v>
      </c>
      <c r="I199">
        <v>7750</v>
      </c>
      <c r="J199">
        <v>42</v>
      </c>
      <c r="K199">
        <v>5425.0000000000009</v>
      </c>
    </row>
    <row r="200" spans="1:11" x14ac:dyDescent="0.3">
      <c r="A200" s="21" t="s">
        <v>13</v>
      </c>
      <c r="B200" s="21" t="s">
        <v>34</v>
      </c>
      <c r="C200" s="21" t="s">
        <v>13</v>
      </c>
      <c r="D200">
        <v>987</v>
      </c>
      <c r="E200" s="22">
        <v>44854</v>
      </c>
      <c r="F200" s="22">
        <v>44910</v>
      </c>
      <c r="G200" s="21" t="s">
        <v>5</v>
      </c>
      <c r="H200">
        <v>0.55000000000000004</v>
      </c>
      <c r="I200">
        <v>8750</v>
      </c>
      <c r="J200">
        <v>56</v>
      </c>
      <c r="K200">
        <v>4812.5</v>
      </c>
    </row>
    <row r="201" spans="1:11" x14ac:dyDescent="0.3">
      <c r="A201" s="21" t="s">
        <v>13</v>
      </c>
      <c r="B201" s="21" t="s">
        <v>34</v>
      </c>
      <c r="C201" s="21" t="s">
        <v>13</v>
      </c>
      <c r="D201">
        <v>986</v>
      </c>
      <c r="E201" s="22">
        <v>44854</v>
      </c>
      <c r="F201" s="22">
        <v>44934</v>
      </c>
      <c r="G201" s="21" t="s">
        <v>8</v>
      </c>
      <c r="H201">
        <v>0.60000000000000009</v>
      </c>
      <c r="I201">
        <v>8750</v>
      </c>
      <c r="J201">
        <v>80</v>
      </c>
      <c r="K201">
        <v>5250.0000000000009</v>
      </c>
    </row>
    <row r="202" spans="1:11" x14ac:dyDescent="0.3">
      <c r="A202" s="21" t="s">
        <v>13</v>
      </c>
      <c r="B202" s="21" t="s">
        <v>34</v>
      </c>
      <c r="C202" s="21" t="s">
        <v>13</v>
      </c>
      <c r="D202">
        <v>985</v>
      </c>
      <c r="E202" s="22">
        <v>44854</v>
      </c>
      <c r="F202" s="22">
        <v>44913</v>
      </c>
      <c r="G202" s="21" t="s">
        <v>6</v>
      </c>
      <c r="H202">
        <v>0.55000000000000004</v>
      </c>
      <c r="I202">
        <v>7000</v>
      </c>
      <c r="J202">
        <v>59</v>
      </c>
      <c r="K202">
        <v>3850.0000000000005</v>
      </c>
    </row>
    <row r="203" spans="1:11" x14ac:dyDescent="0.3">
      <c r="A203" s="21" t="s">
        <v>13</v>
      </c>
      <c r="B203" s="21" t="s">
        <v>34</v>
      </c>
      <c r="C203" s="21" t="s">
        <v>13</v>
      </c>
      <c r="D203">
        <v>984</v>
      </c>
      <c r="E203" s="22">
        <v>44854</v>
      </c>
      <c r="F203" s="22">
        <v>44908</v>
      </c>
      <c r="G203" s="21" t="s">
        <v>7</v>
      </c>
      <c r="H203">
        <v>0.55000000000000004</v>
      </c>
      <c r="I203">
        <v>6750</v>
      </c>
      <c r="J203">
        <v>54</v>
      </c>
      <c r="K203">
        <v>3712.5000000000005</v>
      </c>
    </row>
    <row r="204" spans="1:11" x14ac:dyDescent="0.3">
      <c r="A204" s="21" t="s">
        <v>13</v>
      </c>
      <c r="B204" s="21" t="s">
        <v>34</v>
      </c>
      <c r="C204" s="21" t="s">
        <v>13</v>
      </c>
      <c r="D204">
        <v>983</v>
      </c>
      <c r="E204" s="22">
        <v>44854</v>
      </c>
      <c r="F204" s="22">
        <v>44887</v>
      </c>
      <c r="G204" s="21" t="s">
        <v>9</v>
      </c>
      <c r="H204">
        <v>0.65</v>
      </c>
      <c r="I204">
        <v>6500</v>
      </c>
      <c r="J204">
        <v>33</v>
      </c>
      <c r="K204">
        <v>4225</v>
      </c>
    </row>
    <row r="205" spans="1:11" x14ac:dyDescent="0.3">
      <c r="A205" s="21" t="s">
        <v>13</v>
      </c>
      <c r="B205" s="21" t="s">
        <v>34</v>
      </c>
      <c r="C205" s="21" t="s">
        <v>13</v>
      </c>
      <c r="D205">
        <v>982</v>
      </c>
      <c r="E205" s="22">
        <v>44854</v>
      </c>
      <c r="F205" s="22">
        <v>44886</v>
      </c>
      <c r="G205" s="21" t="s">
        <v>10</v>
      </c>
      <c r="H205">
        <v>0.70000000000000007</v>
      </c>
      <c r="I205">
        <v>7000</v>
      </c>
      <c r="J205">
        <v>32</v>
      </c>
      <c r="K205">
        <v>4900.0000000000009</v>
      </c>
    </row>
    <row r="206" spans="1:11" x14ac:dyDescent="0.3">
      <c r="A206" s="21" t="s">
        <v>13</v>
      </c>
      <c r="B206" s="21" t="s">
        <v>34</v>
      </c>
      <c r="C206" s="21" t="s">
        <v>13</v>
      </c>
      <c r="D206">
        <v>981</v>
      </c>
      <c r="E206" s="22">
        <v>44885</v>
      </c>
      <c r="F206" s="22">
        <v>44955</v>
      </c>
      <c r="G206" s="21" t="s">
        <v>5</v>
      </c>
      <c r="H206">
        <v>0.55000000000000004</v>
      </c>
      <c r="I206">
        <v>8750</v>
      </c>
      <c r="J206">
        <v>70</v>
      </c>
      <c r="K206">
        <v>4812.5</v>
      </c>
    </row>
    <row r="207" spans="1:11" x14ac:dyDescent="0.3">
      <c r="A207" s="21" t="s">
        <v>13</v>
      </c>
      <c r="B207" s="21" t="s">
        <v>34</v>
      </c>
      <c r="C207" s="21" t="s">
        <v>13</v>
      </c>
      <c r="D207">
        <v>980</v>
      </c>
      <c r="E207" s="22">
        <v>44885</v>
      </c>
      <c r="F207" s="22">
        <v>44971</v>
      </c>
      <c r="G207" s="21" t="s">
        <v>8</v>
      </c>
      <c r="H207">
        <v>0.60000000000000009</v>
      </c>
      <c r="I207">
        <v>8750</v>
      </c>
      <c r="J207">
        <v>86</v>
      </c>
      <c r="K207">
        <v>5250.0000000000009</v>
      </c>
    </row>
    <row r="208" spans="1:11" x14ac:dyDescent="0.3">
      <c r="A208" s="21" t="s">
        <v>13</v>
      </c>
      <c r="B208" s="21" t="s">
        <v>34</v>
      </c>
      <c r="C208" s="21" t="s">
        <v>13</v>
      </c>
      <c r="D208">
        <v>979</v>
      </c>
      <c r="E208" s="22">
        <v>44885</v>
      </c>
      <c r="F208" s="22">
        <v>44922</v>
      </c>
      <c r="G208" s="21" t="s">
        <v>6</v>
      </c>
      <c r="H208">
        <v>0.55000000000000004</v>
      </c>
      <c r="I208">
        <v>7250</v>
      </c>
      <c r="J208">
        <v>37</v>
      </c>
      <c r="K208">
        <v>3987.5000000000005</v>
      </c>
    </row>
    <row r="209" spans="1:11" x14ac:dyDescent="0.3">
      <c r="A209" s="21" t="s">
        <v>13</v>
      </c>
      <c r="B209" s="21" t="s">
        <v>34</v>
      </c>
      <c r="C209" s="21" t="s">
        <v>13</v>
      </c>
      <c r="D209">
        <v>978</v>
      </c>
      <c r="E209" s="22">
        <v>44885</v>
      </c>
      <c r="F209" s="22">
        <v>44945</v>
      </c>
      <c r="G209" s="21" t="s">
        <v>7</v>
      </c>
      <c r="H209">
        <v>0.55000000000000004</v>
      </c>
      <c r="I209">
        <v>7000</v>
      </c>
      <c r="J209">
        <v>60</v>
      </c>
      <c r="K209">
        <v>3850.0000000000005</v>
      </c>
    </row>
    <row r="210" spans="1:11" x14ac:dyDescent="0.3">
      <c r="A210" s="21" t="s">
        <v>13</v>
      </c>
      <c r="B210" s="21" t="s">
        <v>34</v>
      </c>
      <c r="C210" s="21" t="s">
        <v>13</v>
      </c>
      <c r="D210">
        <v>977</v>
      </c>
      <c r="E210" s="22">
        <v>44885</v>
      </c>
      <c r="F210" s="22">
        <v>44966</v>
      </c>
      <c r="G210" s="21" t="s">
        <v>9</v>
      </c>
      <c r="H210">
        <v>0.65</v>
      </c>
      <c r="I210">
        <v>6500</v>
      </c>
      <c r="J210">
        <v>81</v>
      </c>
      <c r="K210">
        <v>4225</v>
      </c>
    </row>
    <row r="211" spans="1:11" x14ac:dyDescent="0.3">
      <c r="A211" s="21" t="s">
        <v>13</v>
      </c>
      <c r="B211" s="21" t="s">
        <v>34</v>
      </c>
      <c r="C211" s="21" t="s">
        <v>13</v>
      </c>
      <c r="D211">
        <v>976</v>
      </c>
      <c r="E211" s="22">
        <v>44885</v>
      </c>
      <c r="F211" s="22">
        <v>44909</v>
      </c>
      <c r="G211" s="21" t="s">
        <v>10</v>
      </c>
      <c r="H211">
        <v>0.70000000000000007</v>
      </c>
      <c r="I211">
        <v>7750</v>
      </c>
      <c r="J211">
        <v>24</v>
      </c>
      <c r="K211">
        <v>5425.0000000000009</v>
      </c>
    </row>
    <row r="212" spans="1:11" x14ac:dyDescent="0.3">
      <c r="A212" s="21" t="s">
        <v>13</v>
      </c>
      <c r="B212" s="21" t="s">
        <v>34</v>
      </c>
      <c r="C212" s="21" t="s">
        <v>13</v>
      </c>
      <c r="D212">
        <v>975</v>
      </c>
      <c r="E212" s="22">
        <v>44914</v>
      </c>
      <c r="F212" s="22">
        <v>44957</v>
      </c>
      <c r="G212" s="21" t="s">
        <v>5</v>
      </c>
      <c r="H212">
        <v>0.55000000000000004</v>
      </c>
      <c r="I212">
        <v>9750</v>
      </c>
      <c r="J212">
        <v>43</v>
      </c>
      <c r="K212">
        <v>5362.5</v>
      </c>
    </row>
    <row r="213" spans="1:11" x14ac:dyDescent="0.3">
      <c r="A213" s="21" t="s">
        <v>13</v>
      </c>
      <c r="B213" s="21" t="s">
        <v>34</v>
      </c>
      <c r="C213" s="21" t="s">
        <v>13</v>
      </c>
      <c r="D213">
        <v>974</v>
      </c>
      <c r="E213" s="22">
        <v>44914</v>
      </c>
      <c r="F213" s="22">
        <v>44966</v>
      </c>
      <c r="G213" s="21" t="s">
        <v>8</v>
      </c>
      <c r="H213">
        <v>0.60000000000000009</v>
      </c>
      <c r="I213">
        <v>9750</v>
      </c>
      <c r="J213">
        <v>52</v>
      </c>
      <c r="K213">
        <v>5850.0000000000009</v>
      </c>
    </row>
    <row r="214" spans="1:11" x14ac:dyDescent="0.3">
      <c r="A214" s="21" t="s">
        <v>13</v>
      </c>
      <c r="B214" s="21" t="s">
        <v>34</v>
      </c>
      <c r="C214" s="21" t="s">
        <v>13</v>
      </c>
      <c r="D214">
        <v>973</v>
      </c>
      <c r="E214" s="22">
        <v>44914</v>
      </c>
      <c r="F214" s="22">
        <v>44961</v>
      </c>
      <c r="G214" s="21" t="s">
        <v>6</v>
      </c>
      <c r="H214">
        <v>0.55000000000000004</v>
      </c>
      <c r="I214">
        <v>7750</v>
      </c>
      <c r="J214">
        <v>47</v>
      </c>
      <c r="K214">
        <v>4262.5</v>
      </c>
    </row>
    <row r="215" spans="1:11" x14ac:dyDescent="0.3">
      <c r="A215" s="21" t="s">
        <v>13</v>
      </c>
      <c r="B215" s="21" t="s">
        <v>34</v>
      </c>
      <c r="C215" s="21" t="s">
        <v>13</v>
      </c>
      <c r="D215">
        <v>972</v>
      </c>
      <c r="E215" s="22">
        <v>44914</v>
      </c>
      <c r="F215" s="22">
        <v>44991</v>
      </c>
      <c r="G215" s="21" t="s">
        <v>7</v>
      </c>
      <c r="H215">
        <v>0.55000000000000004</v>
      </c>
      <c r="I215">
        <v>7750</v>
      </c>
      <c r="J215">
        <v>77</v>
      </c>
      <c r="K215">
        <v>4262.5</v>
      </c>
    </row>
    <row r="216" spans="1:11" x14ac:dyDescent="0.3">
      <c r="A216" s="21" t="s">
        <v>13</v>
      </c>
      <c r="B216" s="21" t="s">
        <v>34</v>
      </c>
      <c r="C216" s="21" t="s">
        <v>13</v>
      </c>
      <c r="D216">
        <v>971</v>
      </c>
      <c r="E216" s="22">
        <v>44914</v>
      </c>
      <c r="F216" s="22">
        <v>44977</v>
      </c>
      <c r="G216" s="21" t="s">
        <v>9</v>
      </c>
      <c r="H216">
        <v>0.65</v>
      </c>
      <c r="I216">
        <v>7000</v>
      </c>
      <c r="J216">
        <v>63</v>
      </c>
      <c r="K216">
        <v>4550</v>
      </c>
    </row>
    <row r="217" spans="1:11" x14ac:dyDescent="0.3">
      <c r="A217" s="21" t="s">
        <v>13</v>
      </c>
      <c r="B217" s="21" t="s">
        <v>34</v>
      </c>
      <c r="C217" s="21" t="s">
        <v>13</v>
      </c>
      <c r="D217">
        <v>970</v>
      </c>
      <c r="E217" s="22">
        <v>44914</v>
      </c>
      <c r="F217" s="22">
        <v>44938</v>
      </c>
      <c r="G217" s="21" t="s">
        <v>10</v>
      </c>
      <c r="H217">
        <v>0.70000000000000007</v>
      </c>
      <c r="I217">
        <v>8000</v>
      </c>
      <c r="J217">
        <v>24</v>
      </c>
      <c r="K217">
        <v>5600.0000000000009</v>
      </c>
    </row>
    <row r="218" spans="1:11" x14ac:dyDescent="0.3">
      <c r="A218" s="21" t="s">
        <v>14</v>
      </c>
      <c r="B218" s="21" t="s">
        <v>35</v>
      </c>
      <c r="C218" s="21" t="s">
        <v>14</v>
      </c>
      <c r="D218">
        <v>969</v>
      </c>
      <c r="E218" s="22">
        <v>44576</v>
      </c>
      <c r="F218" s="22">
        <v>44608</v>
      </c>
      <c r="G218" s="21" t="s">
        <v>5</v>
      </c>
      <c r="H218">
        <v>0.35</v>
      </c>
      <c r="I218">
        <v>7000</v>
      </c>
      <c r="J218">
        <v>32</v>
      </c>
      <c r="K218">
        <v>2450</v>
      </c>
    </row>
    <row r="219" spans="1:11" x14ac:dyDescent="0.3">
      <c r="A219" s="21" t="s">
        <v>14</v>
      </c>
      <c r="B219" s="21" t="s">
        <v>35</v>
      </c>
      <c r="C219" s="21" t="s">
        <v>14</v>
      </c>
      <c r="D219">
        <v>968</v>
      </c>
      <c r="E219" s="22">
        <v>44576</v>
      </c>
      <c r="F219" s="22">
        <v>44608</v>
      </c>
      <c r="G219" s="21" t="s">
        <v>8</v>
      </c>
      <c r="H219">
        <v>0.45</v>
      </c>
      <c r="I219">
        <v>7000</v>
      </c>
      <c r="J219">
        <v>32</v>
      </c>
      <c r="K219">
        <v>3150</v>
      </c>
    </row>
    <row r="220" spans="1:11" x14ac:dyDescent="0.3">
      <c r="A220" s="21" t="s">
        <v>14</v>
      </c>
      <c r="B220" s="21" t="s">
        <v>35</v>
      </c>
      <c r="C220" s="21" t="s">
        <v>14</v>
      </c>
      <c r="D220">
        <v>967</v>
      </c>
      <c r="E220" s="22">
        <v>44576</v>
      </c>
      <c r="F220" s="22">
        <v>44666</v>
      </c>
      <c r="G220" s="21" t="s">
        <v>6</v>
      </c>
      <c r="H220">
        <v>0.45</v>
      </c>
      <c r="I220">
        <v>7000</v>
      </c>
      <c r="J220">
        <v>90</v>
      </c>
      <c r="K220">
        <v>3150</v>
      </c>
    </row>
    <row r="221" spans="1:11" x14ac:dyDescent="0.3">
      <c r="A221" s="21" t="s">
        <v>14</v>
      </c>
      <c r="B221" s="21" t="s">
        <v>35</v>
      </c>
      <c r="C221" s="21" t="s">
        <v>14</v>
      </c>
      <c r="D221">
        <v>966</v>
      </c>
      <c r="E221" s="22">
        <v>44576</v>
      </c>
      <c r="F221" s="22">
        <v>44648</v>
      </c>
      <c r="G221" s="21" t="s">
        <v>7</v>
      </c>
      <c r="H221">
        <v>0.45</v>
      </c>
      <c r="I221">
        <v>5500</v>
      </c>
      <c r="J221">
        <v>72</v>
      </c>
      <c r="K221">
        <v>2475</v>
      </c>
    </row>
    <row r="222" spans="1:11" x14ac:dyDescent="0.3">
      <c r="A222" s="21" t="s">
        <v>14</v>
      </c>
      <c r="B222" s="21" t="s">
        <v>35</v>
      </c>
      <c r="C222" s="21" t="s">
        <v>14</v>
      </c>
      <c r="D222">
        <v>965</v>
      </c>
      <c r="E222" s="22">
        <v>44576</v>
      </c>
      <c r="F222" s="22">
        <v>44598</v>
      </c>
      <c r="G222" s="21" t="s">
        <v>9</v>
      </c>
      <c r="H222">
        <v>0.5</v>
      </c>
      <c r="I222">
        <v>5000</v>
      </c>
      <c r="J222">
        <v>22</v>
      </c>
      <c r="K222">
        <v>2500</v>
      </c>
    </row>
    <row r="223" spans="1:11" x14ac:dyDescent="0.3">
      <c r="A223" s="21" t="s">
        <v>14</v>
      </c>
      <c r="B223" s="21" t="s">
        <v>35</v>
      </c>
      <c r="C223" s="21" t="s">
        <v>14</v>
      </c>
      <c r="D223">
        <v>964</v>
      </c>
      <c r="E223" s="22">
        <v>44576</v>
      </c>
      <c r="F223" s="22">
        <v>44654</v>
      </c>
      <c r="G223" s="21" t="s">
        <v>10</v>
      </c>
      <c r="H223">
        <v>0.45</v>
      </c>
      <c r="I223">
        <v>7000</v>
      </c>
      <c r="J223">
        <v>78</v>
      </c>
      <c r="K223">
        <v>3150</v>
      </c>
    </row>
    <row r="224" spans="1:11" x14ac:dyDescent="0.3">
      <c r="A224" s="21" t="s">
        <v>14</v>
      </c>
      <c r="B224" s="21" t="s">
        <v>35</v>
      </c>
      <c r="C224" s="21" t="s">
        <v>14</v>
      </c>
      <c r="D224">
        <v>963</v>
      </c>
      <c r="E224" s="22">
        <v>44607</v>
      </c>
      <c r="F224" s="22">
        <v>44670</v>
      </c>
      <c r="G224" s="21" t="s">
        <v>5</v>
      </c>
      <c r="H224">
        <v>0.35</v>
      </c>
      <c r="I224">
        <v>7500</v>
      </c>
      <c r="J224">
        <v>63</v>
      </c>
      <c r="K224">
        <v>2625</v>
      </c>
    </row>
    <row r="225" spans="1:11" x14ac:dyDescent="0.3">
      <c r="A225" s="21" t="s">
        <v>14</v>
      </c>
      <c r="B225" s="21" t="s">
        <v>35</v>
      </c>
      <c r="C225" s="21" t="s">
        <v>14</v>
      </c>
      <c r="D225">
        <v>962</v>
      </c>
      <c r="E225" s="22">
        <v>44607</v>
      </c>
      <c r="F225" s="22">
        <v>44625</v>
      </c>
      <c r="G225" s="21" t="s">
        <v>8</v>
      </c>
      <c r="H225">
        <v>0.45</v>
      </c>
      <c r="I225">
        <v>6500</v>
      </c>
      <c r="J225">
        <v>18</v>
      </c>
      <c r="K225">
        <v>2925</v>
      </c>
    </row>
    <row r="226" spans="1:11" x14ac:dyDescent="0.3">
      <c r="A226" s="21" t="s">
        <v>14</v>
      </c>
      <c r="B226" s="21" t="s">
        <v>35</v>
      </c>
      <c r="C226" s="21" t="s">
        <v>14</v>
      </c>
      <c r="D226">
        <v>961</v>
      </c>
      <c r="E226" s="22">
        <v>44607</v>
      </c>
      <c r="F226" s="22">
        <v>44648</v>
      </c>
      <c r="G226" s="21" t="s">
        <v>6</v>
      </c>
      <c r="H226">
        <v>0.45</v>
      </c>
      <c r="I226">
        <v>6750</v>
      </c>
      <c r="J226">
        <v>41</v>
      </c>
      <c r="K226">
        <v>3037.5</v>
      </c>
    </row>
    <row r="227" spans="1:11" x14ac:dyDescent="0.3">
      <c r="A227" s="21" t="s">
        <v>14</v>
      </c>
      <c r="B227" s="21" t="s">
        <v>35</v>
      </c>
      <c r="C227" s="21" t="s">
        <v>14</v>
      </c>
      <c r="D227">
        <v>960</v>
      </c>
      <c r="E227" s="22">
        <v>44607</v>
      </c>
      <c r="F227" s="22">
        <v>44688</v>
      </c>
      <c r="G227" s="21" t="s">
        <v>7</v>
      </c>
      <c r="H227">
        <v>0.45</v>
      </c>
      <c r="I227">
        <v>5250</v>
      </c>
      <c r="J227">
        <v>81</v>
      </c>
      <c r="K227">
        <v>2362.5</v>
      </c>
    </row>
    <row r="228" spans="1:11" x14ac:dyDescent="0.3">
      <c r="A228" s="21" t="s">
        <v>14</v>
      </c>
      <c r="B228" s="21" t="s">
        <v>35</v>
      </c>
      <c r="C228" s="21" t="s">
        <v>14</v>
      </c>
      <c r="D228">
        <v>959</v>
      </c>
      <c r="E228" s="22">
        <v>44607</v>
      </c>
      <c r="F228" s="22">
        <v>44676</v>
      </c>
      <c r="G228" s="21" t="s">
        <v>9</v>
      </c>
      <c r="H228">
        <v>0.5</v>
      </c>
      <c r="I228">
        <v>4500</v>
      </c>
      <c r="J228">
        <v>69</v>
      </c>
      <c r="K228">
        <v>2250</v>
      </c>
    </row>
    <row r="229" spans="1:11" x14ac:dyDescent="0.3">
      <c r="A229" s="21" t="s">
        <v>14</v>
      </c>
      <c r="B229" s="21" t="s">
        <v>35</v>
      </c>
      <c r="C229" s="21" t="s">
        <v>14</v>
      </c>
      <c r="D229">
        <v>958</v>
      </c>
      <c r="E229" s="22">
        <v>44607</v>
      </c>
      <c r="F229" s="22">
        <v>44682</v>
      </c>
      <c r="G229" s="21" t="s">
        <v>10</v>
      </c>
      <c r="H229">
        <v>0.45</v>
      </c>
      <c r="I229">
        <v>6500</v>
      </c>
      <c r="J229">
        <v>75</v>
      </c>
      <c r="K229">
        <v>2925</v>
      </c>
    </row>
    <row r="230" spans="1:11" x14ac:dyDescent="0.3">
      <c r="A230" s="21" t="s">
        <v>14</v>
      </c>
      <c r="B230" s="21" t="s">
        <v>35</v>
      </c>
      <c r="C230" s="21" t="s">
        <v>14</v>
      </c>
      <c r="D230">
        <v>957</v>
      </c>
      <c r="E230" s="22">
        <v>44634</v>
      </c>
      <c r="F230" s="22">
        <v>44698</v>
      </c>
      <c r="G230" s="21" t="s">
        <v>5</v>
      </c>
      <c r="H230">
        <v>0.35</v>
      </c>
      <c r="I230">
        <v>8000</v>
      </c>
      <c r="J230">
        <v>64</v>
      </c>
      <c r="K230">
        <v>2800</v>
      </c>
    </row>
    <row r="231" spans="1:11" x14ac:dyDescent="0.3">
      <c r="A231" s="21" t="s">
        <v>14</v>
      </c>
      <c r="B231" s="21" t="s">
        <v>35</v>
      </c>
      <c r="C231" s="21" t="s">
        <v>14</v>
      </c>
      <c r="D231">
        <v>956</v>
      </c>
      <c r="E231" s="22">
        <v>44634</v>
      </c>
      <c r="F231" s="22">
        <v>44654</v>
      </c>
      <c r="G231" s="21" t="s">
        <v>8</v>
      </c>
      <c r="H231">
        <v>0.45</v>
      </c>
      <c r="I231">
        <v>6500</v>
      </c>
      <c r="J231">
        <v>20</v>
      </c>
      <c r="K231">
        <v>2925</v>
      </c>
    </row>
    <row r="232" spans="1:11" x14ac:dyDescent="0.3">
      <c r="A232" s="21" t="s">
        <v>14</v>
      </c>
      <c r="B232" s="21" t="s">
        <v>35</v>
      </c>
      <c r="C232" s="21" t="s">
        <v>14</v>
      </c>
      <c r="D232">
        <v>955</v>
      </c>
      <c r="E232" s="22">
        <v>44634</v>
      </c>
      <c r="F232" s="22">
        <v>44720</v>
      </c>
      <c r="G232" s="21" t="s">
        <v>6</v>
      </c>
      <c r="H232">
        <v>0.45</v>
      </c>
      <c r="I232">
        <v>6500</v>
      </c>
      <c r="J232">
        <v>86</v>
      </c>
      <c r="K232">
        <v>2925</v>
      </c>
    </row>
    <row r="233" spans="1:11" x14ac:dyDescent="0.3">
      <c r="A233" s="21" t="s">
        <v>14</v>
      </c>
      <c r="B233" s="21" t="s">
        <v>35</v>
      </c>
      <c r="C233" s="21" t="s">
        <v>14</v>
      </c>
      <c r="D233">
        <v>954</v>
      </c>
      <c r="E233" s="22">
        <v>44634</v>
      </c>
      <c r="F233" s="22">
        <v>44654</v>
      </c>
      <c r="G233" s="21" t="s">
        <v>7</v>
      </c>
      <c r="H233">
        <v>0.45</v>
      </c>
      <c r="I233">
        <v>5500</v>
      </c>
      <c r="J233">
        <v>20</v>
      </c>
      <c r="K233">
        <v>2475</v>
      </c>
    </row>
    <row r="234" spans="1:11" x14ac:dyDescent="0.3">
      <c r="A234" s="21" t="s">
        <v>14</v>
      </c>
      <c r="B234" s="21" t="s">
        <v>35</v>
      </c>
      <c r="C234" s="21" t="s">
        <v>14</v>
      </c>
      <c r="D234">
        <v>953</v>
      </c>
      <c r="E234" s="22">
        <v>44634</v>
      </c>
      <c r="F234" s="22">
        <v>44666</v>
      </c>
      <c r="G234" s="21" t="s">
        <v>9</v>
      </c>
      <c r="H234">
        <v>0.5</v>
      </c>
      <c r="I234">
        <v>4250</v>
      </c>
      <c r="J234">
        <v>32</v>
      </c>
      <c r="K234">
        <v>2125</v>
      </c>
    </row>
    <row r="235" spans="1:11" x14ac:dyDescent="0.3">
      <c r="A235" s="21" t="s">
        <v>14</v>
      </c>
      <c r="B235" s="21" t="s">
        <v>35</v>
      </c>
      <c r="C235" s="21" t="s">
        <v>14</v>
      </c>
      <c r="D235">
        <v>952</v>
      </c>
      <c r="E235" s="22">
        <v>44634</v>
      </c>
      <c r="F235" s="22">
        <v>44651</v>
      </c>
      <c r="G235" s="21" t="s">
        <v>10</v>
      </c>
      <c r="H235">
        <v>0.45</v>
      </c>
      <c r="I235">
        <v>6250</v>
      </c>
      <c r="J235">
        <v>17</v>
      </c>
      <c r="K235">
        <v>2812.5</v>
      </c>
    </row>
    <row r="236" spans="1:11" x14ac:dyDescent="0.3">
      <c r="A236" s="21" t="s">
        <v>14</v>
      </c>
      <c r="B236" s="21" t="s">
        <v>35</v>
      </c>
      <c r="C236" s="21" t="s">
        <v>14</v>
      </c>
      <c r="D236">
        <v>951</v>
      </c>
      <c r="E236" s="22">
        <v>44666</v>
      </c>
      <c r="F236" s="22">
        <v>44729</v>
      </c>
      <c r="G236" s="21" t="s">
        <v>5</v>
      </c>
      <c r="H236">
        <v>0.45</v>
      </c>
      <c r="I236">
        <v>8000</v>
      </c>
      <c r="J236">
        <v>63</v>
      </c>
      <c r="K236">
        <v>3600</v>
      </c>
    </row>
    <row r="237" spans="1:11" x14ac:dyDescent="0.3">
      <c r="A237" s="21" t="s">
        <v>14</v>
      </c>
      <c r="B237" s="21" t="s">
        <v>35</v>
      </c>
      <c r="C237" s="21" t="s">
        <v>14</v>
      </c>
      <c r="D237">
        <v>950</v>
      </c>
      <c r="E237" s="22">
        <v>44666</v>
      </c>
      <c r="F237" s="22">
        <v>44713</v>
      </c>
      <c r="G237" s="21" t="s">
        <v>8</v>
      </c>
      <c r="H237">
        <v>0.5</v>
      </c>
      <c r="I237">
        <v>6000</v>
      </c>
      <c r="J237">
        <v>47</v>
      </c>
      <c r="K237">
        <v>3000</v>
      </c>
    </row>
    <row r="238" spans="1:11" x14ac:dyDescent="0.3">
      <c r="A238" s="21" t="s">
        <v>14</v>
      </c>
      <c r="B238" s="21" t="s">
        <v>35</v>
      </c>
      <c r="C238" s="21" t="s">
        <v>14</v>
      </c>
      <c r="D238">
        <v>949</v>
      </c>
      <c r="E238" s="22">
        <v>44666</v>
      </c>
      <c r="F238" s="22">
        <v>44707</v>
      </c>
      <c r="G238" s="21" t="s">
        <v>6</v>
      </c>
      <c r="H238">
        <v>0.5</v>
      </c>
      <c r="I238">
        <v>6250</v>
      </c>
      <c r="J238">
        <v>41</v>
      </c>
      <c r="K238">
        <v>3125</v>
      </c>
    </row>
    <row r="239" spans="1:11" x14ac:dyDescent="0.3">
      <c r="A239" s="21" t="s">
        <v>14</v>
      </c>
      <c r="B239" s="21" t="s">
        <v>35</v>
      </c>
      <c r="C239" s="21" t="s">
        <v>14</v>
      </c>
      <c r="D239">
        <v>948</v>
      </c>
      <c r="E239" s="22">
        <v>44666</v>
      </c>
      <c r="F239" s="22">
        <v>44714</v>
      </c>
      <c r="G239" s="21" t="s">
        <v>7</v>
      </c>
      <c r="H239">
        <v>0.45</v>
      </c>
      <c r="I239">
        <v>5250</v>
      </c>
      <c r="J239">
        <v>48</v>
      </c>
      <c r="K239">
        <v>2362.5</v>
      </c>
    </row>
    <row r="240" spans="1:11" x14ac:dyDescent="0.3">
      <c r="A240" s="21" t="s">
        <v>14</v>
      </c>
      <c r="B240" s="21" t="s">
        <v>35</v>
      </c>
      <c r="C240" s="21" t="s">
        <v>14</v>
      </c>
      <c r="D240">
        <v>947</v>
      </c>
      <c r="E240" s="22">
        <v>44666</v>
      </c>
      <c r="F240" s="22">
        <v>44695</v>
      </c>
      <c r="G240" s="21" t="s">
        <v>9</v>
      </c>
      <c r="H240">
        <v>0.5</v>
      </c>
      <c r="I240">
        <v>4250</v>
      </c>
      <c r="J240">
        <v>29</v>
      </c>
      <c r="K240">
        <v>2125</v>
      </c>
    </row>
    <row r="241" spans="1:11" x14ac:dyDescent="0.3">
      <c r="A241" s="21" t="s">
        <v>14</v>
      </c>
      <c r="B241" s="21" t="s">
        <v>35</v>
      </c>
      <c r="C241" s="21" t="s">
        <v>14</v>
      </c>
      <c r="D241">
        <v>946</v>
      </c>
      <c r="E241" s="22">
        <v>44666</v>
      </c>
      <c r="F241" s="22">
        <v>44755</v>
      </c>
      <c r="G241" s="21" t="s">
        <v>10</v>
      </c>
      <c r="H241">
        <v>0.65</v>
      </c>
      <c r="I241">
        <v>6000</v>
      </c>
      <c r="J241">
        <v>89</v>
      </c>
      <c r="K241">
        <v>3900</v>
      </c>
    </row>
    <row r="242" spans="1:11" x14ac:dyDescent="0.3">
      <c r="A242" s="21" t="s">
        <v>14</v>
      </c>
      <c r="B242" s="21" t="s">
        <v>35</v>
      </c>
      <c r="C242" s="21" t="s">
        <v>14</v>
      </c>
      <c r="D242">
        <v>945</v>
      </c>
      <c r="E242" s="22">
        <v>44697</v>
      </c>
      <c r="F242" s="22">
        <v>44765</v>
      </c>
      <c r="G242" s="21" t="s">
        <v>5</v>
      </c>
      <c r="H242">
        <v>0.45</v>
      </c>
      <c r="I242">
        <v>8000</v>
      </c>
      <c r="J242">
        <v>68</v>
      </c>
      <c r="K242">
        <v>3600</v>
      </c>
    </row>
    <row r="243" spans="1:11" x14ac:dyDescent="0.3">
      <c r="A243" s="21" t="s">
        <v>14</v>
      </c>
      <c r="B243" s="21" t="s">
        <v>35</v>
      </c>
      <c r="C243" s="21" t="s">
        <v>14</v>
      </c>
      <c r="D243">
        <v>944</v>
      </c>
      <c r="E243" s="22">
        <v>44697</v>
      </c>
      <c r="F243" s="22">
        <v>44787</v>
      </c>
      <c r="G243" s="21" t="s">
        <v>8</v>
      </c>
      <c r="H243">
        <v>0.5</v>
      </c>
      <c r="I243">
        <v>6500</v>
      </c>
      <c r="J243">
        <v>90</v>
      </c>
      <c r="K243">
        <v>3250</v>
      </c>
    </row>
    <row r="244" spans="1:11" x14ac:dyDescent="0.3">
      <c r="A244" s="21" t="s">
        <v>14</v>
      </c>
      <c r="B244" s="21" t="s">
        <v>35</v>
      </c>
      <c r="C244" s="21" t="s">
        <v>14</v>
      </c>
      <c r="D244">
        <v>943</v>
      </c>
      <c r="E244" s="22">
        <v>44697</v>
      </c>
      <c r="F244" s="22">
        <v>44730</v>
      </c>
      <c r="G244" s="21" t="s">
        <v>6</v>
      </c>
      <c r="H244">
        <v>0.5</v>
      </c>
      <c r="I244">
        <v>6500</v>
      </c>
      <c r="J244">
        <v>33</v>
      </c>
      <c r="K244">
        <v>3250</v>
      </c>
    </row>
    <row r="245" spans="1:11" x14ac:dyDescent="0.3">
      <c r="A245" s="21" t="s">
        <v>14</v>
      </c>
      <c r="B245" s="21" t="s">
        <v>35</v>
      </c>
      <c r="C245" s="21" t="s">
        <v>14</v>
      </c>
      <c r="D245">
        <v>942</v>
      </c>
      <c r="E245" s="22">
        <v>44697</v>
      </c>
      <c r="F245" s="22">
        <v>44717</v>
      </c>
      <c r="G245" s="21" t="s">
        <v>7</v>
      </c>
      <c r="H245">
        <v>0.45</v>
      </c>
      <c r="I245">
        <v>5500</v>
      </c>
      <c r="J245">
        <v>20</v>
      </c>
      <c r="K245">
        <v>2475</v>
      </c>
    </row>
    <row r="246" spans="1:11" x14ac:dyDescent="0.3">
      <c r="A246" s="21" t="s">
        <v>14</v>
      </c>
      <c r="B246" s="21" t="s">
        <v>35</v>
      </c>
      <c r="C246" s="21" t="s">
        <v>14</v>
      </c>
      <c r="D246">
        <v>941</v>
      </c>
      <c r="E246" s="22">
        <v>44697</v>
      </c>
      <c r="F246" s="22">
        <v>44781</v>
      </c>
      <c r="G246" s="21" t="s">
        <v>9</v>
      </c>
      <c r="H246">
        <v>0.5</v>
      </c>
      <c r="I246">
        <v>4500</v>
      </c>
      <c r="J246">
        <v>84</v>
      </c>
      <c r="K246">
        <v>2250</v>
      </c>
    </row>
    <row r="247" spans="1:11" x14ac:dyDescent="0.3">
      <c r="A247" s="21" t="s">
        <v>14</v>
      </c>
      <c r="B247" s="21" t="s">
        <v>35</v>
      </c>
      <c r="C247" s="21" t="s">
        <v>14</v>
      </c>
      <c r="D247">
        <v>940</v>
      </c>
      <c r="E247" s="22">
        <v>44697</v>
      </c>
      <c r="F247" s="22">
        <v>44782</v>
      </c>
      <c r="G247" s="21" t="s">
        <v>10</v>
      </c>
      <c r="H247">
        <v>0.65</v>
      </c>
      <c r="I247">
        <v>6250</v>
      </c>
      <c r="J247">
        <v>85</v>
      </c>
      <c r="K247">
        <v>4062.5</v>
      </c>
    </row>
    <row r="248" spans="1:11" x14ac:dyDescent="0.3">
      <c r="A248" s="21" t="s">
        <v>14</v>
      </c>
      <c r="B248" s="21" t="s">
        <v>35</v>
      </c>
      <c r="C248" s="21" t="s">
        <v>14</v>
      </c>
      <c r="D248">
        <v>939</v>
      </c>
      <c r="E248" s="22">
        <v>44727</v>
      </c>
      <c r="F248" s="22">
        <v>44752</v>
      </c>
      <c r="G248" s="21" t="s">
        <v>5</v>
      </c>
      <c r="H248">
        <v>0.45</v>
      </c>
      <c r="I248">
        <v>9000</v>
      </c>
      <c r="J248">
        <v>25</v>
      </c>
      <c r="K248">
        <v>4050</v>
      </c>
    </row>
    <row r="249" spans="1:11" x14ac:dyDescent="0.3">
      <c r="A249" s="21" t="s">
        <v>14</v>
      </c>
      <c r="B249" s="21" t="s">
        <v>35</v>
      </c>
      <c r="C249" s="21" t="s">
        <v>14</v>
      </c>
      <c r="D249">
        <v>938</v>
      </c>
      <c r="E249" s="22">
        <v>44727</v>
      </c>
      <c r="F249" s="22">
        <v>44817</v>
      </c>
      <c r="G249" s="21" t="s">
        <v>8</v>
      </c>
      <c r="H249">
        <v>0.5</v>
      </c>
      <c r="I249">
        <v>7500</v>
      </c>
      <c r="J249">
        <v>90</v>
      </c>
      <c r="K249">
        <v>3750</v>
      </c>
    </row>
    <row r="250" spans="1:11" x14ac:dyDescent="0.3">
      <c r="A250" s="21" t="s">
        <v>14</v>
      </c>
      <c r="B250" s="21" t="s">
        <v>35</v>
      </c>
      <c r="C250" s="21" t="s">
        <v>14</v>
      </c>
      <c r="D250">
        <v>937</v>
      </c>
      <c r="E250" s="22">
        <v>44727</v>
      </c>
      <c r="F250" s="22">
        <v>44781</v>
      </c>
      <c r="G250" s="21" t="s">
        <v>6</v>
      </c>
      <c r="H250">
        <v>0.5</v>
      </c>
      <c r="I250">
        <v>7500</v>
      </c>
      <c r="J250">
        <v>54</v>
      </c>
      <c r="K250">
        <v>3750</v>
      </c>
    </row>
    <row r="251" spans="1:11" x14ac:dyDescent="0.3">
      <c r="A251" s="21" t="s">
        <v>14</v>
      </c>
      <c r="B251" s="21" t="s">
        <v>35</v>
      </c>
      <c r="C251" s="21" t="s">
        <v>14</v>
      </c>
      <c r="D251">
        <v>936</v>
      </c>
      <c r="E251" s="22">
        <v>44727</v>
      </c>
      <c r="F251" s="22">
        <v>44768</v>
      </c>
      <c r="G251" s="21" t="s">
        <v>7</v>
      </c>
      <c r="H251">
        <v>0.45</v>
      </c>
      <c r="I251">
        <v>6250</v>
      </c>
      <c r="J251">
        <v>41</v>
      </c>
      <c r="K251">
        <v>2812.5</v>
      </c>
    </row>
    <row r="252" spans="1:11" x14ac:dyDescent="0.3">
      <c r="A252" s="21" t="s">
        <v>14</v>
      </c>
      <c r="B252" s="21" t="s">
        <v>35</v>
      </c>
      <c r="C252" s="21" t="s">
        <v>14</v>
      </c>
      <c r="D252">
        <v>935</v>
      </c>
      <c r="E252" s="22">
        <v>44727</v>
      </c>
      <c r="F252" s="22">
        <v>44817</v>
      </c>
      <c r="G252" s="21" t="s">
        <v>9</v>
      </c>
      <c r="H252">
        <v>0.5</v>
      </c>
      <c r="I252">
        <v>5000</v>
      </c>
      <c r="J252">
        <v>90</v>
      </c>
      <c r="K252">
        <v>2500</v>
      </c>
    </row>
    <row r="253" spans="1:11" x14ac:dyDescent="0.3">
      <c r="A253" s="21" t="s">
        <v>14</v>
      </c>
      <c r="B253" s="21" t="s">
        <v>35</v>
      </c>
      <c r="C253" s="21" t="s">
        <v>14</v>
      </c>
      <c r="D253">
        <v>934</v>
      </c>
      <c r="E253" s="22">
        <v>44727</v>
      </c>
      <c r="F253" s="22">
        <v>44792</v>
      </c>
      <c r="G253" s="21" t="s">
        <v>10</v>
      </c>
      <c r="H253">
        <v>0.65</v>
      </c>
      <c r="I253">
        <v>8000</v>
      </c>
      <c r="J253">
        <v>65</v>
      </c>
      <c r="K253">
        <v>5200</v>
      </c>
    </row>
    <row r="254" spans="1:11" x14ac:dyDescent="0.3">
      <c r="A254" s="21" t="s">
        <v>14</v>
      </c>
      <c r="B254" s="21" t="s">
        <v>35</v>
      </c>
      <c r="C254" s="21" t="s">
        <v>14</v>
      </c>
      <c r="D254">
        <v>933</v>
      </c>
      <c r="E254" s="22">
        <v>44756</v>
      </c>
      <c r="F254" s="22">
        <v>44827</v>
      </c>
      <c r="G254" s="21" t="s">
        <v>5</v>
      </c>
      <c r="H254">
        <v>0.45</v>
      </c>
      <c r="I254">
        <v>9500</v>
      </c>
      <c r="J254">
        <v>71</v>
      </c>
      <c r="K254">
        <v>4275</v>
      </c>
    </row>
    <row r="255" spans="1:11" x14ac:dyDescent="0.3">
      <c r="A255" s="21" t="s">
        <v>14</v>
      </c>
      <c r="B255" s="21" t="s">
        <v>35</v>
      </c>
      <c r="C255" s="21" t="s">
        <v>14</v>
      </c>
      <c r="D255">
        <v>932</v>
      </c>
      <c r="E255" s="22">
        <v>44756</v>
      </c>
      <c r="F255" s="22">
        <v>44826</v>
      </c>
      <c r="G255" s="21" t="s">
        <v>8</v>
      </c>
      <c r="H255">
        <v>0.5</v>
      </c>
      <c r="I255">
        <v>8000</v>
      </c>
      <c r="J255">
        <v>70</v>
      </c>
      <c r="K255">
        <v>4000</v>
      </c>
    </row>
    <row r="256" spans="1:11" x14ac:dyDescent="0.3">
      <c r="A256" s="21" t="s">
        <v>14</v>
      </c>
      <c r="B256" s="21" t="s">
        <v>35</v>
      </c>
      <c r="C256" s="21" t="s">
        <v>14</v>
      </c>
      <c r="D256">
        <v>931</v>
      </c>
      <c r="E256" s="22">
        <v>44756</v>
      </c>
      <c r="F256" s="22">
        <v>44821</v>
      </c>
      <c r="G256" s="21" t="s">
        <v>6</v>
      </c>
      <c r="H256">
        <v>0.5</v>
      </c>
      <c r="I256">
        <v>7500</v>
      </c>
      <c r="J256">
        <v>65</v>
      </c>
      <c r="K256">
        <v>3750</v>
      </c>
    </row>
    <row r="257" spans="1:11" x14ac:dyDescent="0.3">
      <c r="A257" s="21" t="s">
        <v>14</v>
      </c>
      <c r="B257" s="21" t="s">
        <v>35</v>
      </c>
      <c r="C257" s="21" t="s">
        <v>14</v>
      </c>
      <c r="D257">
        <v>930</v>
      </c>
      <c r="E257" s="22">
        <v>44756</v>
      </c>
      <c r="F257" s="22">
        <v>44836</v>
      </c>
      <c r="G257" s="21" t="s">
        <v>7</v>
      </c>
      <c r="H257">
        <v>0.45</v>
      </c>
      <c r="I257">
        <v>6500</v>
      </c>
      <c r="J257">
        <v>80</v>
      </c>
      <c r="K257">
        <v>2925</v>
      </c>
    </row>
    <row r="258" spans="1:11" x14ac:dyDescent="0.3">
      <c r="A258" s="21" t="s">
        <v>14</v>
      </c>
      <c r="B258" s="21" t="s">
        <v>35</v>
      </c>
      <c r="C258" s="21" t="s">
        <v>14</v>
      </c>
      <c r="D258">
        <v>929</v>
      </c>
      <c r="E258" s="22">
        <v>44756</v>
      </c>
      <c r="F258" s="22">
        <v>44807</v>
      </c>
      <c r="G258" s="21" t="s">
        <v>9</v>
      </c>
      <c r="H258">
        <v>0.5</v>
      </c>
      <c r="I258">
        <v>7000</v>
      </c>
      <c r="J258">
        <v>51</v>
      </c>
      <c r="K258">
        <v>3500</v>
      </c>
    </row>
    <row r="259" spans="1:11" x14ac:dyDescent="0.3">
      <c r="A259" s="21" t="s">
        <v>14</v>
      </c>
      <c r="B259" s="21" t="s">
        <v>35</v>
      </c>
      <c r="C259" s="21" t="s">
        <v>14</v>
      </c>
      <c r="D259">
        <v>928</v>
      </c>
      <c r="E259" s="22">
        <v>44756</v>
      </c>
      <c r="F259" s="22">
        <v>44802</v>
      </c>
      <c r="G259" s="21" t="s">
        <v>10</v>
      </c>
      <c r="H259">
        <v>0.65</v>
      </c>
      <c r="I259">
        <v>7000</v>
      </c>
      <c r="J259">
        <v>46</v>
      </c>
      <c r="K259">
        <v>4550</v>
      </c>
    </row>
    <row r="260" spans="1:11" x14ac:dyDescent="0.3">
      <c r="A260" s="21" t="s">
        <v>14</v>
      </c>
      <c r="B260" s="21" t="s">
        <v>35</v>
      </c>
      <c r="C260" s="21" t="s">
        <v>14</v>
      </c>
      <c r="D260">
        <v>927</v>
      </c>
      <c r="E260" s="22">
        <v>44788</v>
      </c>
      <c r="F260" s="22">
        <v>44871</v>
      </c>
      <c r="G260" s="21" t="s">
        <v>5</v>
      </c>
      <c r="H260">
        <v>0.5</v>
      </c>
      <c r="I260">
        <v>9000</v>
      </c>
      <c r="J260">
        <v>83</v>
      </c>
      <c r="K260">
        <v>4500</v>
      </c>
    </row>
    <row r="261" spans="1:11" x14ac:dyDescent="0.3">
      <c r="A261" s="21" t="s">
        <v>14</v>
      </c>
      <c r="B261" s="21" t="s">
        <v>35</v>
      </c>
      <c r="C261" s="21" t="s">
        <v>14</v>
      </c>
      <c r="D261">
        <v>926</v>
      </c>
      <c r="E261" s="22">
        <v>44788</v>
      </c>
      <c r="F261" s="22">
        <v>44820</v>
      </c>
      <c r="G261" s="21" t="s">
        <v>8</v>
      </c>
      <c r="H261">
        <v>0.55000000000000004</v>
      </c>
      <c r="I261">
        <v>8500</v>
      </c>
      <c r="J261">
        <v>32</v>
      </c>
      <c r="K261">
        <v>4675</v>
      </c>
    </row>
    <row r="262" spans="1:11" x14ac:dyDescent="0.3">
      <c r="A262" s="21" t="s">
        <v>14</v>
      </c>
      <c r="B262" s="21" t="s">
        <v>35</v>
      </c>
      <c r="C262" s="21" t="s">
        <v>14</v>
      </c>
      <c r="D262">
        <v>925</v>
      </c>
      <c r="E262" s="22">
        <v>44788</v>
      </c>
      <c r="F262" s="22">
        <v>44863</v>
      </c>
      <c r="G262" s="21" t="s">
        <v>6</v>
      </c>
      <c r="H262">
        <v>0.5</v>
      </c>
      <c r="I262">
        <v>7250</v>
      </c>
      <c r="J262">
        <v>75</v>
      </c>
      <c r="K262">
        <v>3625</v>
      </c>
    </row>
    <row r="263" spans="1:11" x14ac:dyDescent="0.3">
      <c r="A263" s="21" t="s">
        <v>14</v>
      </c>
      <c r="B263" s="21" t="s">
        <v>35</v>
      </c>
      <c r="C263" s="21" t="s">
        <v>14</v>
      </c>
      <c r="D263">
        <v>924</v>
      </c>
      <c r="E263" s="22">
        <v>44788</v>
      </c>
      <c r="F263" s="22">
        <v>44813</v>
      </c>
      <c r="G263" s="21" t="s">
        <v>7</v>
      </c>
      <c r="H263">
        <v>0.5</v>
      </c>
      <c r="I263">
        <v>6750</v>
      </c>
      <c r="J263">
        <v>25</v>
      </c>
      <c r="K263">
        <v>3375</v>
      </c>
    </row>
    <row r="264" spans="1:11" x14ac:dyDescent="0.3">
      <c r="A264" s="21" t="s">
        <v>14</v>
      </c>
      <c r="B264" s="21" t="s">
        <v>35</v>
      </c>
      <c r="C264" s="21" t="s">
        <v>14</v>
      </c>
      <c r="D264">
        <v>923</v>
      </c>
      <c r="E264" s="22">
        <v>44788</v>
      </c>
      <c r="F264" s="22">
        <v>44855</v>
      </c>
      <c r="G264" s="21" t="s">
        <v>9</v>
      </c>
      <c r="H264">
        <v>0.6</v>
      </c>
      <c r="I264">
        <v>6750</v>
      </c>
      <c r="J264">
        <v>67</v>
      </c>
      <c r="K264">
        <v>4050</v>
      </c>
    </row>
    <row r="265" spans="1:11" x14ac:dyDescent="0.3">
      <c r="A265" s="21" t="s">
        <v>14</v>
      </c>
      <c r="B265" s="21" t="s">
        <v>35</v>
      </c>
      <c r="C265" s="21" t="s">
        <v>14</v>
      </c>
      <c r="D265">
        <v>922</v>
      </c>
      <c r="E265" s="22">
        <v>44788</v>
      </c>
      <c r="F265" s="22">
        <v>44864</v>
      </c>
      <c r="G265" s="21" t="s">
        <v>10</v>
      </c>
      <c r="H265">
        <v>0.65</v>
      </c>
      <c r="I265">
        <v>6500</v>
      </c>
      <c r="J265">
        <v>76</v>
      </c>
      <c r="K265">
        <v>4225</v>
      </c>
    </row>
    <row r="266" spans="1:11" x14ac:dyDescent="0.3">
      <c r="A266" s="21" t="s">
        <v>14</v>
      </c>
      <c r="B266" s="21" t="s">
        <v>35</v>
      </c>
      <c r="C266" s="21" t="s">
        <v>14</v>
      </c>
      <c r="D266">
        <v>921</v>
      </c>
      <c r="E266" s="22">
        <v>44820</v>
      </c>
      <c r="F266" s="22">
        <v>44839</v>
      </c>
      <c r="G266" s="21" t="s">
        <v>5</v>
      </c>
      <c r="H266">
        <v>0.5</v>
      </c>
      <c r="I266">
        <v>8500</v>
      </c>
      <c r="J266">
        <v>19</v>
      </c>
      <c r="K266">
        <v>4250</v>
      </c>
    </row>
    <row r="267" spans="1:11" x14ac:dyDescent="0.3">
      <c r="A267" s="21" t="s">
        <v>14</v>
      </c>
      <c r="B267" s="21" t="s">
        <v>35</v>
      </c>
      <c r="C267" s="21" t="s">
        <v>14</v>
      </c>
      <c r="D267">
        <v>920</v>
      </c>
      <c r="E267" s="22">
        <v>44820</v>
      </c>
      <c r="F267" s="22">
        <v>44866</v>
      </c>
      <c r="G267" s="21" t="s">
        <v>8</v>
      </c>
      <c r="H267">
        <v>0.55000000000000004</v>
      </c>
      <c r="I267">
        <v>8500</v>
      </c>
      <c r="J267">
        <v>46</v>
      </c>
      <c r="K267">
        <v>4675</v>
      </c>
    </row>
    <row r="268" spans="1:11" x14ac:dyDescent="0.3">
      <c r="A268" s="21" t="s">
        <v>14</v>
      </c>
      <c r="B268" s="21" t="s">
        <v>35</v>
      </c>
      <c r="C268" s="21" t="s">
        <v>14</v>
      </c>
      <c r="D268">
        <v>919</v>
      </c>
      <c r="E268" s="22">
        <v>44820</v>
      </c>
      <c r="F268" s="22">
        <v>44846</v>
      </c>
      <c r="G268" s="21" t="s">
        <v>6</v>
      </c>
      <c r="H268">
        <v>0.5</v>
      </c>
      <c r="I268">
        <v>7000</v>
      </c>
      <c r="J268">
        <v>26</v>
      </c>
      <c r="K268">
        <v>3500</v>
      </c>
    </row>
    <row r="269" spans="1:11" x14ac:dyDescent="0.3">
      <c r="A269" s="21" t="s">
        <v>14</v>
      </c>
      <c r="B269" s="21" t="s">
        <v>35</v>
      </c>
      <c r="C269" s="21" t="s">
        <v>14</v>
      </c>
      <c r="D269">
        <v>918</v>
      </c>
      <c r="E269" s="22">
        <v>44820</v>
      </c>
      <c r="F269" s="22">
        <v>44905</v>
      </c>
      <c r="G269" s="21" t="s">
        <v>7</v>
      </c>
      <c r="H269">
        <v>0.5</v>
      </c>
      <c r="I269">
        <v>6500</v>
      </c>
      <c r="J269">
        <v>85</v>
      </c>
      <c r="K269">
        <v>3250</v>
      </c>
    </row>
    <row r="270" spans="1:11" x14ac:dyDescent="0.3">
      <c r="A270" s="21" t="s">
        <v>14</v>
      </c>
      <c r="B270" s="21" t="s">
        <v>35</v>
      </c>
      <c r="C270" s="21" t="s">
        <v>14</v>
      </c>
      <c r="D270">
        <v>917</v>
      </c>
      <c r="E270" s="22">
        <v>44820</v>
      </c>
      <c r="F270" s="22">
        <v>44851</v>
      </c>
      <c r="G270" s="21" t="s">
        <v>9</v>
      </c>
      <c r="H270">
        <v>0.6</v>
      </c>
      <c r="I270">
        <v>6500</v>
      </c>
      <c r="J270">
        <v>31</v>
      </c>
      <c r="K270">
        <v>3900</v>
      </c>
    </row>
    <row r="271" spans="1:11" x14ac:dyDescent="0.3">
      <c r="A271" s="21" t="s">
        <v>14</v>
      </c>
      <c r="B271" s="21" t="s">
        <v>35</v>
      </c>
      <c r="C271" s="21" t="s">
        <v>14</v>
      </c>
      <c r="D271">
        <v>916</v>
      </c>
      <c r="E271" s="22">
        <v>44820</v>
      </c>
      <c r="F271" s="22">
        <v>44882</v>
      </c>
      <c r="G271" s="21" t="s">
        <v>10</v>
      </c>
      <c r="H271">
        <v>0.65</v>
      </c>
      <c r="I271">
        <v>7000</v>
      </c>
      <c r="J271">
        <v>62</v>
      </c>
      <c r="K271">
        <v>4550</v>
      </c>
    </row>
    <row r="272" spans="1:11" x14ac:dyDescent="0.3">
      <c r="A272" s="21" t="s">
        <v>14</v>
      </c>
      <c r="B272" s="21" t="s">
        <v>35</v>
      </c>
      <c r="C272" s="21" t="s">
        <v>14</v>
      </c>
      <c r="D272">
        <v>915</v>
      </c>
      <c r="E272" s="22">
        <v>44849</v>
      </c>
      <c r="F272" s="22">
        <v>44898</v>
      </c>
      <c r="G272" s="21" t="s">
        <v>5</v>
      </c>
      <c r="H272">
        <v>0.5</v>
      </c>
      <c r="I272">
        <v>8000</v>
      </c>
      <c r="J272">
        <v>49</v>
      </c>
      <c r="K272">
        <v>4000</v>
      </c>
    </row>
    <row r="273" spans="1:11" x14ac:dyDescent="0.3">
      <c r="A273" s="21" t="s">
        <v>14</v>
      </c>
      <c r="B273" s="21" t="s">
        <v>35</v>
      </c>
      <c r="C273" s="21" t="s">
        <v>14</v>
      </c>
      <c r="D273">
        <v>914</v>
      </c>
      <c r="E273" s="22">
        <v>44849</v>
      </c>
      <c r="F273" s="22">
        <v>44890</v>
      </c>
      <c r="G273" s="21" t="s">
        <v>8</v>
      </c>
      <c r="H273">
        <v>0.55000000000000004</v>
      </c>
      <c r="I273">
        <v>8000</v>
      </c>
      <c r="J273">
        <v>41</v>
      </c>
      <c r="K273">
        <v>4400</v>
      </c>
    </row>
    <row r="274" spans="1:11" x14ac:dyDescent="0.3">
      <c r="A274" s="21" t="s">
        <v>14</v>
      </c>
      <c r="B274" s="21" t="s">
        <v>35</v>
      </c>
      <c r="C274" s="21" t="s">
        <v>14</v>
      </c>
      <c r="D274">
        <v>913</v>
      </c>
      <c r="E274" s="22">
        <v>44849</v>
      </c>
      <c r="F274" s="22">
        <v>44923</v>
      </c>
      <c r="G274" s="21" t="s">
        <v>6</v>
      </c>
      <c r="H274">
        <v>0.5</v>
      </c>
      <c r="I274">
        <v>6500</v>
      </c>
      <c r="J274">
        <v>74</v>
      </c>
      <c r="K274">
        <v>3250</v>
      </c>
    </row>
    <row r="275" spans="1:11" x14ac:dyDescent="0.3">
      <c r="A275" s="21" t="s">
        <v>14</v>
      </c>
      <c r="B275" s="21" t="s">
        <v>35</v>
      </c>
      <c r="C275" s="21" t="s">
        <v>14</v>
      </c>
      <c r="D275">
        <v>912</v>
      </c>
      <c r="E275" s="22">
        <v>44849</v>
      </c>
      <c r="F275" s="22">
        <v>44908</v>
      </c>
      <c r="G275" s="21" t="s">
        <v>7</v>
      </c>
      <c r="H275">
        <v>0.5</v>
      </c>
      <c r="I275">
        <v>6250</v>
      </c>
      <c r="J275">
        <v>59</v>
      </c>
      <c r="K275">
        <v>3125</v>
      </c>
    </row>
    <row r="276" spans="1:11" x14ac:dyDescent="0.3">
      <c r="A276" s="21" t="s">
        <v>14</v>
      </c>
      <c r="B276" s="21" t="s">
        <v>35</v>
      </c>
      <c r="C276" s="21" t="s">
        <v>14</v>
      </c>
      <c r="D276">
        <v>911</v>
      </c>
      <c r="E276" s="22">
        <v>44849</v>
      </c>
      <c r="F276" s="22">
        <v>44916</v>
      </c>
      <c r="G276" s="21" t="s">
        <v>9</v>
      </c>
      <c r="H276">
        <v>0.6</v>
      </c>
      <c r="I276">
        <v>6000</v>
      </c>
      <c r="J276">
        <v>67</v>
      </c>
      <c r="K276">
        <v>3600</v>
      </c>
    </row>
    <row r="277" spans="1:11" x14ac:dyDescent="0.3">
      <c r="A277" s="21" t="s">
        <v>14</v>
      </c>
      <c r="B277" s="21" t="s">
        <v>35</v>
      </c>
      <c r="C277" s="21" t="s">
        <v>14</v>
      </c>
      <c r="D277">
        <v>910</v>
      </c>
      <c r="E277" s="22">
        <v>44849</v>
      </c>
      <c r="F277" s="22">
        <v>44933</v>
      </c>
      <c r="G277" s="21" t="s">
        <v>10</v>
      </c>
      <c r="H277">
        <v>0.65</v>
      </c>
      <c r="I277">
        <v>6500</v>
      </c>
      <c r="J277">
        <v>84</v>
      </c>
      <c r="K277">
        <v>4225</v>
      </c>
    </row>
    <row r="278" spans="1:11" x14ac:dyDescent="0.3">
      <c r="A278" s="21" t="s">
        <v>14</v>
      </c>
      <c r="B278" s="21" t="s">
        <v>35</v>
      </c>
      <c r="C278" s="21" t="s">
        <v>14</v>
      </c>
      <c r="D278">
        <v>909</v>
      </c>
      <c r="E278" s="22">
        <v>44880</v>
      </c>
      <c r="F278" s="22">
        <v>44956</v>
      </c>
      <c r="G278" s="21" t="s">
        <v>5</v>
      </c>
      <c r="H278">
        <v>0.5</v>
      </c>
      <c r="I278">
        <v>8250</v>
      </c>
      <c r="J278">
        <v>76</v>
      </c>
      <c r="K278">
        <v>4125</v>
      </c>
    </row>
    <row r="279" spans="1:11" x14ac:dyDescent="0.3">
      <c r="A279" s="21" t="s">
        <v>14</v>
      </c>
      <c r="B279" s="21" t="s">
        <v>35</v>
      </c>
      <c r="C279" s="21" t="s">
        <v>14</v>
      </c>
      <c r="D279">
        <v>908</v>
      </c>
      <c r="E279" s="22">
        <v>44880</v>
      </c>
      <c r="F279" s="22">
        <v>44918</v>
      </c>
      <c r="G279" s="21" t="s">
        <v>8</v>
      </c>
      <c r="H279">
        <v>0.55000000000000004</v>
      </c>
      <c r="I279">
        <v>8250</v>
      </c>
      <c r="J279">
        <v>38</v>
      </c>
      <c r="K279">
        <v>4537.5</v>
      </c>
    </row>
    <row r="280" spans="1:11" x14ac:dyDescent="0.3">
      <c r="A280" s="21" t="s">
        <v>14</v>
      </c>
      <c r="B280" s="21" t="s">
        <v>35</v>
      </c>
      <c r="C280" s="21" t="s">
        <v>14</v>
      </c>
      <c r="D280">
        <v>907</v>
      </c>
      <c r="E280" s="22">
        <v>44880</v>
      </c>
      <c r="F280" s="22">
        <v>44903</v>
      </c>
      <c r="G280" s="21" t="s">
        <v>6</v>
      </c>
      <c r="H280">
        <v>0.5</v>
      </c>
      <c r="I280">
        <v>6750</v>
      </c>
      <c r="J280">
        <v>23</v>
      </c>
      <c r="K280">
        <v>3375</v>
      </c>
    </row>
    <row r="281" spans="1:11" x14ac:dyDescent="0.3">
      <c r="A281" s="21" t="s">
        <v>14</v>
      </c>
      <c r="B281" s="21" t="s">
        <v>35</v>
      </c>
      <c r="C281" s="21" t="s">
        <v>14</v>
      </c>
      <c r="D281">
        <v>906</v>
      </c>
      <c r="E281" s="22">
        <v>44880</v>
      </c>
      <c r="F281" s="22">
        <v>44940</v>
      </c>
      <c r="G281" s="21" t="s">
        <v>7</v>
      </c>
      <c r="H281">
        <v>0.5</v>
      </c>
      <c r="I281">
        <v>6500</v>
      </c>
      <c r="J281">
        <v>60</v>
      </c>
      <c r="K281">
        <v>3250</v>
      </c>
    </row>
    <row r="282" spans="1:11" x14ac:dyDescent="0.3">
      <c r="A282" s="21" t="s">
        <v>14</v>
      </c>
      <c r="B282" s="21" t="s">
        <v>35</v>
      </c>
      <c r="C282" s="21" t="s">
        <v>14</v>
      </c>
      <c r="D282">
        <v>905</v>
      </c>
      <c r="E282" s="22">
        <v>44880</v>
      </c>
      <c r="F282" s="22">
        <v>44943</v>
      </c>
      <c r="G282" s="21" t="s">
        <v>9</v>
      </c>
      <c r="H282">
        <v>0.6</v>
      </c>
      <c r="I282">
        <v>6000</v>
      </c>
      <c r="J282">
        <v>63</v>
      </c>
      <c r="K282">
        <v>3600</v>
      </c>
    </row>
    <row r="283" spans="1:11" x14ac:dyDescent="0.3">
      <c r="A283" s="21" t="s">
        <v>14</v>
      </c>
      <c r="B283" s="21" t="s">
        <v>35</v>
      </c>
      <c r="C283" s="21" t="s">
        <v>14</v>
      </c>
      <c r="D283">
        <v>904</v>
      </c>
      <c r="E283" s="22">
        <v>44880</v>
      </c>
      <c r="F283" s="22">
        <v>44922</v>
      </c>
      <c r="G283" s="21" t="s">
        <v>10</v>
      </c>
      <c r="H283">
        <v>0.65</v>
      </c>
      <c r="I283">
        <v>7000</v>
      </c>
      <c r="J283">
        <v>42</v>
      </c>
      <c r="K283">
        <v>4550</v>
      </c>
    </row>
    <row r="284" spans="1:11" x14ac:dyDescent="0.3">
      <c r="A284" s="21" t="s">
        <v>14</v>
      </c>
      <c r="B284" s="21" t="s">
        <v>35</v>
      </c>
      <c r="C284" s="21" t="s">
        <v>14</v>
      </c>
      <c r="D284">
        <v>903</v>
      </c>
      <c r="E284" s="22">
        <v>44909</v>
      </c>
      <c r="F284" s="22">
        <v>44971</v>
      </c>
      <c r="G284" s="21" t="s">
        <v>5</v>
      </c>
      <c r="H284">
        <v>0.5</v>
      </c>
      <c r="I284">
        <v>9000</v>
      </c>
      <c r="J284">
        <v>62</v>
      </c>
      <c r="K284">
        <v>4500</v>
      </c>
    </row>
    <row r="285" spans="1:11" x14ac:dyDescent="0.3">
      <c r="A285" s="21" t="s">
        <v>14</v>
      </c>
      <c r="B285" s="21" t="s">
        <v>35</v>
      </c>
      <c r="C285" s="21" t="s">
        <v>14</v>
      </c>
      <c r="D285">
        <v>902</v>
      </c>
      <c r="E285" s="22">
        <v>44909</v>
      </c>
      <c r="F285" s="22">
        <v>44952</v>
      </c>
      <c r="G285" s="21" t="s">
        <v>8</v>
      </c>
      <c r="H285">
        <v>0.55000000000000004</v>
      </c>
      <c r="I285">
        <v>9000</v>
      </c>
      <c r="J285">
        <v>43</v>
      </c>
      <c r="K285">
        <v>4950</v>
      </c>
    </row>
    <row r="286" spans="1:11" x14ac:dyDescent="0.3">
      <c r="A286" s="21" t="s">
        <v>14</v>
      </c>
      <c r="B286" s="21" t="s">
        <v>35</v>
      </c>
      <c r="C286" s="21" t="s">
        <v>14</v>
      </c>
      <c r="D286">
        <v>901</v>
      </c>
      <c r="E286" s="22">
        <v>44909</v>
      </c>
      <c r="F286" s="22">
        <v>44962</v>
      </c>
      <c r="G286" s="21" t="s">
        <v>6</v>
      </c>
      <c r="H286">
        <v>0.5</v>
      </c>
      <c r="I286">
        <v>7000</v>
      </c>
      <c r="J286">
        <v>53</v>
      </c>
      <c r="K286">
        <v>3500</v>
      </c>
    </row>
    <row r="287" spans="1:11" x14ac:dyDescent="0.3">
      <c r="A287" s="21" t="s">
        <v>14</v>
      </c>
      <c r="B287" s="21" t="s">
        <v>35</v>
      </c>
      <c r="C287" s="21" t="s">
        <v>14</v>
      </c>
      <c r="D287">
        <v>900</v>
      </c>
      <c r="E287" s="22">
        <v>44909</v>
      </c>
      <c r="F287" s="22">
        <v>44987</v>
      </c>
      <c r="G287" s="21" t="s">
        <v>7</v>
      </c>
      <c r="H287">
        <v>0.5</v>
      </c>
      <c r="I287">
        <v>7000</v>
      </c>
      <c r="J287">
        <v>78</v>
      </c>
      <c r="K287">
        <v>3500</v>
      </c>
    </row>
    <row r="288" spans="1:11" x14ac:dyDescent="0.3">
      <c r="A288" s="21" t="s">
        <v>14</v>
      </c>
      <c r="B288" s="21" t="s">
        <v>35</v>
      </c>
      <c r="C288" s="21" t="s">
        <v>14</v>
      </c>
      <c r="D288">
        <v>899</v>
      </c>
      <c r="E288" s="22">
        <v>44909</v>
      </c>
      <c r="F288" s="22">
        <v>44949</v>
      </c>
      <c r="G288" s="21" t="s">
        <v>9</v>
      </c>
      <c r="H288">
        <v>0.6</v>
      </c>
      <c r="I288">
        <v>6250</v>
      </c>
      <c r="J288">
        <v>40</v>
      </c>
      <c r="K288">
        <v>3750</v>
      </c>
    </row>
    <row r="289" spans="1:11" x14ac:dyDescent="0.3">
      <c r="A289" s="21" t="s">
        <v>14</v>
      </c>
      <c r="B289" s="21" t="s">
        <v>35</v>
      </c>
      <c r="C289" s="21" t="s">
        <v>14</v>
      </c>
      <c r="D289">
        <v>898</v>
      </c>
      <c r="E289" s="22">
        <v>44909</v>
      </c>
      <c r="F289" s="22">
        <v>44927</v>
      </c>
      <c r="G289" s="21" t="s">
        <v>10</v>
      </c>
      <c r="H289">
        <v>0.65</v>
      </c>
      <c r="I289">
        <v>7250</v>
      </c>
      <c r="J289">
        <v>18</v>
      </c>
      <c r="K289">
        <v>4712.5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B25D-E4F3-8344-8126-082823F86B07}">
  <dimension ref="A1:H289"/>
  <sheetViews>
    <sheetView zoomScale="75" zoomScaleNormal="130" workbookViewId="0">
      <selection activeCell="E18" sqref="E18"/>
    </sheetView>
  </sheetViews>
  <sheetFormatPr defaultColWidth="8.77734375" defaultRowHeight="14.4" x14ac:dyDescent="0.3"/>
  <cols>
    <col min="1" max="1" width="9.33203125" customWidth="1"/>
    <col min="2" max="2" width="12.44140625" bestFit="1" customWidth="1"/>
    <col min="3" max="3" width="9.44140625" bestFit="1" customWidth="1"/>
    <col min="4" max="4" width="11.77734375" bestFit="1" customWidth="1"/>
    <col min="5" max="5" width="12" style="1" bestFit="1" customWidth="1"/>
    <col min="6" max="6" width="13" customWidth="1"/>
    <col min="7" max="7" width="11.77734375" bestFit="1" customWidth="1"/>
    <col min="8" max="8" width="8.77734375" bestFit="1" customWidth="1"/>
    <col min="9" max="9" width="11.44140625" customWidth="1"/>
    <col min="11" max="11" width="21.77734375" bestFit="1" customWidth="1"/>
  </cols>
  <sheetData>
    <row r="1" spans="1:8" x14ac:dyDescent="0.3">
      <c r="A1" s="5" t="s">
        <v>0</v>
      </c>
      <c r="B1" s="5" t="s">
        <v>17</v>
      </c>
      <c r="C1" s="5" t="s">
        <v>1</v>
      </c>
      <c r="D1" s="5" t="s">
        <v>15</v>
      </c>
      <c r="E1" s="5" t="s">
        <v>16</v>
      </c>
      <c r="F1" s="5" t="s">
        <v>2</v>
      </c>
      <c r="G1" s="5" t="s">
        <v>3</v>
      </c>
      <c r="H1" s="5" t="s">
        <v>4</v>
      </c>
    </row>
    <row r="2" spans="1:8" x14ac:dyDescent="0.3">
      <c r="A2" s="1" t="s">
        <v>11</v>
      </c>
      <c r="B2" s="1" t="s">
        <v>18</v>
      </c>
      <c r="C2" s="7">
        <v>1185</v>
      </c>
      <c r="D2" s="6">
        <v>44575</v>
      </c>
      <c r="E2" s="6">
        <v>44615</v>
      </c>
      <c r="F2" s="4" t="s">
        <v>5</v>
      </c>
      <c r="G2" s="2">
        <v>0.5</v>
      </c>
      <c r="H2" s="3">
        <v>12000</v>
      </c>
    </row>
    <row r="3" spans="1:8" x14ac:dyDescent="0.3">
      <c r="A3" s="1" t="s">
        <v>11</v>
      </c>
      <c r="B3" s="1" t="s">
        <v>18</v>
      </c>
      <c r="C3" s="7">
        <v>1184</v>
      </c>
      <c r="D3" s="6">
        <v>44575</v>
      </c>
      <c r="E3" s="6">
        <v>44604</v>
      </c>
      <c r="F3" s="4" t="s">
        <v>8</v>
      </c>
      <c r="G3" s="2">
        <v>0.5</v>
      </c>
      <c r="H3" s="3">
        <v>10000</v>
      </c>
    </row>
    <row r="4" spans="1:8" x14ac:dyDescent="0.3">
      <c r="A4" s="1" t="s">
        <v>11</v>
      </c>
      <c r="B4" s="1" t="s">
        <v>18</v>
      </c>
      <c r="C4" s="7">
        <v>1183</v>
      </c>
      <c r="D4" s="6">
        <v>44575</v>
      </c>
      <c r="E4" s="6">
        <v>44636</v>
      </c>
      <c r="F4" s="4" t="s">
        <v>6</v>
      </c>
      <c r="G4" s="2">
        <v>0.4</v>
      </c>
      <c r="H4" s="3">
        <v>10000</v>
      </c>
    </row>
    <row r="5" spans="1:8" x14ac:dyDescent="0.3">
      <c r="A5" s="1" t="s">
        <v>11</v>
      </c>
      <c r="B5" s="1" t="s">
        <v>18</v>
      </c>
      <c r="C5" s="7">
        <v>1182</v>
      </c>
      <c r="D5" s="6">
        <v>44575</v>
      </c>
      <c r="E5" s="6">
        <v>44591</v>
      </c>
      <c r="F5" s="4" t="s">
        <v>7</v>
      </c>
      <c r="G5" s="2">
        <v>0.45</v>
      </c>
      <c r="H5" s="3">
        <v>8500</v>
      </c>
    </row>
    <row r="6" spans="1:8" x14ac:dyDescent="0.3">
      <c r="A6" s="1" t="s">
        <v>11</v>
      </c>
      <c r="B6" s="1" t="s">
        <v>18</v>
      </c>
      <c r="C6" s="7">
        <v>1181</v>
      </c>
      <c r="D6" s="6">
        <v>44575</v>
      </c>
      <c r="E6" s="6">
        <v>44654</v>
      </c>
      <c r="F6" s="4" t="s">
        <v>9</v>
      </c>
      <c r="G6" s="2">
        <v>0.6</v>
      </c>
      <c r="H6" s="3">
        <v>9000</v>
      </c>
    </row>
    <row r="7" spans="1:8" x14ac:dyDescent="0.3">
      <c r="A7" s="1" t="s">
        <v>11</v>
      </c>
      <c r="B7" s="1" t="s">
        <v>18</v>
      </c>
      <c r="C7" s="7">
        <v>1180</v>
      </c>
      <c r="D7" s="6">
        <v>44575</v>
      </c>
      <c r="E7" s="6">
        <v>44620</v>
      </c>
      <c r="F7" s="4" t="s">
        <v>10</v>
      </c>
      <c r="G7" s="2">
        <v>0.5</v>
      </c>
      <c r="H7" s="3">
        <v>10000</v>
      </c>
    </row>
    <row r="8" spans="1:8" x14ac:dyDescent="0.3">
      <c r="A8" s="1" t="s">
        <v>11</v>
      </c>
      <c r="B8" s="1" t="s">
        <v>18</v>
      </c>
      <c r="C8" s="7">
        <v>1179</v>
      </c>
      <c r="D8" s="6">
        <v>44604</v>
      </c>
      <c r="E8" s="6">
        <v>44686</v>
      </c>
      <c r="F8" s="4" t="s">
        <v>5</v>
      </c>
      <c r="G8" s="2">
        <v>0.5</v>
      </c>
      <c r="H8" s="3">
        <v>12500</v>
      </c>
    </row>
    <row r="9" spans="1:8" x14ac:dyDescent="0.3">
      <c r="A9" s="1" t="s">
        <v>11</v>
      </c>
      <c r="B9" s="1" t="s">
        <v>18</v>
      </c>
      <c r="C9" s="7">
        <v>1178</v>
      </c>
      <c r="D9" s="6">
        <v>44604</v>
      </c>
      <c r="E9" s="6">
        <v>44693</v>
      </c>
      <c r="F9" s="4" t="s">
        <v>8</v>
      </c>
      <c r="G9" s="2">
        <v>0.5</v>
      </c>
      <c r="H9" s="3">
        <v>9000</v>
      </c>
    </row>
    <row r="10" spans="1:8" x14ac:dyDescent="0.3">
      <c r="A10" s="1" t="s">
        <v>11</v>
      </c>
      <c r="B10" s="1" t="s">
        <v>18</v>
      </c>
      <c r="C10" s="7">
        <v>1177</v>
      </c>
      <c r="D10" s="6">
        <v>44604</v>
      </c>
      <c r="E10" s="6">
        <v>44627</v>
      </c>
      <c r="F10" s="4" t="s">
        <v>6</v>
      </c>
      <c r="G10" s="2">
        <v>0.4</v>
      </c>
      <c r="H10" s="3">
        <v>9500</v>
      </c>
    </row>
    <row r="11" spans="1:8" x14ac:dyDescent="0.3">
      <c r="A11" s="1" t="s">
        <v>11</v>
      </c>
      <c r="B11" s="1" t="s">
        <v>18</v>
      </c>
      <c r="C11" s="7">
        <v>1176</v>
      </c>
      <c r="D11" s="6">
        <v>44604</v>
      </c>
      <c r="E11" s="6">
        <v>44636</v>
      </c>
      <c r="F11" s="4" t="s">
        <v>7</v>
      </c>
      <c r="G11" s="2">
        <v>0.45</v>
      </c>
      <c r="H11" s="3">
        <v>8250</v>
      </c>
    </row>
    <row r="12" spans="1:8" x14ac:dyDescent="0.3">
      <c r="A12" s="1" t="s">
        <v>11</v>
      </c>
      <c r="B12" s="1" t="s">
        <v>18</v>
      </c>
      <c r="C12" s="7">
        <v>1175</v>
      </c>
      <c r="D12" s="6">
        <v>44604</v>
      </c>
      <c r="E12" s="6">
        <v>44651</v>
      </c>
      <c r="F12" s="4" t="s">
        <v>9</v>
      </c>
      <c r="G12" s="2">
        <v>0.6</v>
      </c>
      <c r="H12" s="3">
        <v>9000</v>
      </c>
    </row>
    <row r="13" spans="1:8" x14ac:dyDescent="0.3">
      <c r="A13" s="1" t="s">
        <v>11</v>
      </c>
      <c r="B13" s="1" t="s">
        <v>18</v>
      </c>
      <c r="C13" s="7">
        <v>1174</v>
      </c>
      <c r="D13" s="6">
        <v>44604</v>
      </c>
      <c r="E13" s="6">
        <v>44667</v>
      </c>
      <c r="F13" s="4" t="s">
        <v>10</v>
      </c>
      <c r="G13" s="2">
        <v>0.5</v>
      </c>
      <c r="H13" s="3">
        <v>10000</v>
      </c>
    </row>
    <row r="14" spans="1:8" x14ac:dyDescent="0.3">
      <c r="A14" s="1" t="s">
        <v>11</v>
      </c>
      <c r="B14" s="1" t="s">
        <v>18</v>
      </c>
      <c r="C14" s="7">
        <v>1173</v>
      </c>
      <c r="D14" s="6">
        <v>44630</v>
      </c>
      <c r="E14" s="6">
        <v>44686</v>
      </c>
      <c r="F14" s="4" t="s">
        <v>5</v>
      </c>
      <c r="G14" s="2">
        <v>0.5</v>
      </c>
      <c r="H14" s="3">
        <v>12200</v>
      </c>
    </row>
    <row r="15" spans="1:8" x14ac:dyDescent="0.3">
      <c r="A15" s="1" t="s">
        <v>11</v>
      </c>
      <c r="B15" s="1" t="s">
        <v>18</v>
      </c>
      <c r="C15" s="7">
        <v>1172</v>
      </c>
      <c r="D15" s="6">
        <v>44630</v>
      </c>
      <c r="E15" s="6">
        <v>44713</v>
      </c>
      <c r="F15" s="4" t="s">
        <v>8</v>
      </c>
      <c r="G15" s="2">
        <v>0.5</v>
      </c>
      <c r="H15" s="3">
        <v>9250</v>
      </c>
    </row>
    <row r="16" spans="1:8" x14ac:dyDescent="0.3">
      <c r="A16" s="1" t="s">
        <v>11</v>
      </c>
      <c r="B16" s="1" t="s">
        <v>18</v>
      </c>
      <c r="C16" s="7">
        <v>1171</v>
      </c>
      <c r="D16" s="6">
        <v>44630</v>
      </c>
      <c r="E16" s="6">
        <v>44685</v>
      </c>
      <c r="F16" s="4" t="s">
        <v>6</v>
      </c>
      <c r="G16" s="2">
        <v>0.4</v>
      </c>
      <c r="H16" s="3">
        <v>9500</v>
      </c>
    </row>
    <row r="17" spans="1:8" x14ac:dyDescent="0.3">
      <c r="A17" s="1" t="s">
        <v>11</v>
      </c>
      <c r="B17" s="1" t="s">
        <v>18</v>
      </c>
      <c r="C17" s="7">
        <v>1170</v>
      </c>
      <c r="D17" s="6">
        <v>44630</v>
      </c>
      <c r="E17" s="6">
        <v>44645</v>
      </c>
      <c r="F17" s="4" t="s">
        <v>7</v>
      </c>
      <c r="G17" s="2">
        <v>0.45</v>
      </c>
      <c r="H17" s="3">
        <v>8000</v>
      </c>
    </row>
    <row r="18" spans="1:8" x14ac:dyDescent="0.3">
      <c r="A18" s="1" t="s">
        <v>11</v>
      </c>
      <c r="B18" s="1" t="s">
        <v>18</v>
      </c>
      <c r="C18" s="7">
        <v>1169</v>
      </c>
      <c r="D18" s="6">
        <v>44630</v>
      </c>
      <c r="E18" s="6">
        <v>44670</v>
      </c>
      <c r="F18" s="4" t="s">
        <v>9</v>
      </c>
      <c r="G18" s="2">
        <v>0.6</v>
      </c>
      <c r="H18" s="3">
        <v>8500</v>
      </c>
    </row>
    <row r="19" spans="1:8" x14ac:dyDescent="0.3">
      <c r="A19" s="1" t="s">
        <v>11</v>
      </c>
      <c r="B19" s="1" t="s">
        <v>18</v>
      </c>
      <c r="C19" s="7">
        <v>1168</v>
      </c>
      <c r="D19" s="6">
        <v>44630</v>
      </c>
      <c r="E19" s="6">
        <v>44652</v>
      </c>
      <c r="F19" s="4" t="s">
        <v>10</v>
      </c>
      <c r="G19" s="2">
        <v>0.5</v>
      </c>
      <c r="H19" s="3">
        <v>9500</v>
      </c>
    </row>
    <row r="20" spans="1:8" x14ac:dyDescent="0.3">
      <c r="A20" s="1" t="s">
        <v>11</v>
      </c>
      <c r="B20" s="1" t="s">
        <v>18</v>
      </c>
      <c r="C20" s="7">
        <v>1167</v>
      </c>
      <c r="D20" s="6">
        <v>44662</v>
      </c>
      <c r="E20" s="6">
        <v>44743</v>
      </c>
      <c r="F20" s="4" t="s">
        <v>5</v>
      </c>
      <c r="G20" s="2">
        <v>0.5</v>
      </c>
      <c r="H20" s="3">
        <v>12000</v>
      </c>
    </row>
    <row r="21" spans="1:8" x14ac:dyDescent="0.3">
      <c r="A21" s="1" t="s">
        <v>11</v>
      </c>
      <c r="B21" s="1" t="s">
        <v>18</v>
      </c>
      <c r="C21" s="7">
        <v>1166</v>
      </c>
      <c r="D21" s="6">
        <v>44662</v>
      </c>
      <c r="E21" s="6">
        <v>44747</v>
      </c>
      <c r="F21" s="4" t="s">
        <v>8</v>
      </c>
      <c r="G21" s="2">
        <v>0.5</v>
      </c>
      <c r="H21" s="3">
        <v>9000</v>
      </c>
    </row>
    <row r="22" spans="1:8" x14ac:dyDescent="0.3">
      <c r="A22" s="1" t="s">
        <v>11</v>
      </c>
      <c r="B22" s="1" t="s">
        <v>18</v>
      </c>
      <c r="C22" s="7">
        <v>1165</v>
      </c>
      <c r="D22" s="6">
        <v>44662</v>
      </c>
      <c r="E22" s="6">
        <v>44728</v>
      </c>
      <c r="F22" s="4" t="s">
        <v>6</v>
      </c>
      <c r="G22" s="2">
        <v>0.4</v>
      </c>
      <c r="H22" s="3">
        <v>9000</v>
      </c>
    </row>
    <row r="23" spans="1:8" x14ac:dyDescent="0.3">
      <c r="A23" s="1" t="s">
        <v>11</v>
      </c>
      <c r="B23" s="1" t="s">
        <v>18</v>
      </c>
      <c r="C23" s="7">
        <v>1164</v>
      </c>
      <c r="D23" s="6">
        <v>44662</v>
      </c>
      <c r="E23" s="6">
        <v>44728</v>
      </c>
      <c r="F23" s="4" t="s">
        <v>7</v>
      </c>
      <c r="G23" s="2">
        <v>0.45</v>
      </c>
      <c r="H23" s="3">
        <v>8250</v>
      </c>
    </row>
    <row r="24" spans="1:8" x14ac:dyDescent="0.3">
      <c r="A24" s="1" t="s">
        <v>11</v>
      </c>
      <c r="B24" s="1" t="s">
        <v>18</v>
      </c>
      <c r="C24" s="7">
        <v>1163</v>
      </c>
      <c r="D24" s="6">
        <v>44662</v>
      </c>
      <c r="E24" s="6">
        <v>44716</v>
      </c>
      <c r="F24" s="4" t="s">
        <v>9</v>
      </c>
      <c r="G24" s="2">
        <v>0.6</v>
      </c>
      <c r="H24" s="3">
        <v>8250</v>
      </c>
    </row>
    <row r="25" spans="1:8" x14ac:dyDescent="0.3">
      <c r="A25" s="1" t="s">
        <v>11</v>
      </c>
      <c r="B25" s="1" t="s">
        <v>18</v>
      </c>
      <c r="C25" s="7">
        <v>1162</v>
      </c>
      <c r="D25" s="6">
        <v>44662</v>
      </c>
      <c r="E25" s="6">
        <v>44742</v>
      </c>
      <c r="F25" s="4" t="s">
        <v>10</v>
      </c>
      <c r="G25" s="2">
        <v>0.5</v>
      </c>
      <c r="H25" s="3">
        <v>9500</v>
      </c>
    </row>
    <row r="26" spans="1:8" x14ac:dyDescent="0.3">
      <c r="A26" s="1" t="s">
        <v>11</v>
      </c>
      <c r="B26" s="1" t="s">
        <v>18</v>
      </c>
      <c r="C26" s="7">
        <v>1161</v>
      </c>
      <c r="D26" s="6">
        <v>44691</v>
      </c>
      <c r="E26" s="6">
        <v>44744</v>
      </c>
      <c r="F26" s="4" t="s">
        <v>5</v>
      </c>
      <c r="G26" s="2">
        <v>0.6</v>
      </c>
      <c r="H26" s="3">
        <v>12200</v>
      </c>
    </row>
    <row r="27" spans="1:8" x14ac:dyDescent="0.3">
      <c r="A27" s="1" t="s">
        <v>11</v>
      </c>
      <c r="B27" s="1" t="s">
        <v>18</v>
      </c>
      <c r="C27" s="7">
        <v>1160</v>
      </c>
      <c r="D27" s="6">
        <v>44691</v>
      </c>
      <c r="E27" s="6">
        <v>44747</v>
      </c>
      <c r="F27" s="4" t="s">
        <v>8</v>
      </c>
      <c r="G27" s="2">
        <v>0.55000000000000004</v>
      </c>
      <c r="H27" s="3">
        <v>9250</v>
      </c>
    </row>
    <row r="28" spans="1:8" x14ac:dyDescent="0.3">
      <c r="A28" s="1" t="s">
        <v>11</v>
      </c>
      <c r="B28" s="1" t="s">
        <v>18</v>
      </c>
      <c r="C28" s="7">
        <v>1159</v>
      </c>
      <c r="D28" s="6">
        <v>44691</v>
      </c>
      <c r="E28" s="6">
        <v>44730</v>
      </c>
      <c r="F28" s="4" t="s">
        <v>6</v>
      </c>
      <c r="G28" s="2">
        <v>0.5</v>
      </c>
      <c r="H28" s="3">
        <v>9000</v>
      </c>
    </row>
    <row r="29" spans="1:8" x14ac:dyDescent="0.3">
      <c r="A29" s="1" t="s">
        <v>11</v>
      </c>
      <c r="B29" s="1" t="s">
        <v>18</v>
      </c>
      <c r="C29" s="7">
        <v>1158</v>
      </c>
      <c r="D29" s="6">
        <v>44691</v>
      </c>
      <c r="E29" s="6">
        <v>44765</v>
      </c>
      <c r="F29" s="4" t="s">
        <v>7</v>
      </c>
      <c r="G29" s="2">
        <v>0.5</v>
      </c>
      <c r="H29" s="3">
        <v>8500</v>
      </c>
    </row>
    <row r="30" spans="1:8" x14ac:dyDescent="0.3">
      <c r="A30" s="1" t="s">
        <v>11</v>
      </c>
      <c r="B30" s="1" t="s">
        <v>18</v>
      </c>
      <c r="C30" s="7">
        <v>1157</v>
      </c>
      <c r="D30" s="6">
        <v>44691</v>
      </c>
      <c r="E30" s="6">
        <v>44717</v>
      </c>
      <c r="F30" s="4" t="s">
        <v>9</v>
      </c>
      <c r="G30" s="2">
        <v>0.6</v>
      </c>
      <c r="H30" s="3">
        <v>8750</v>
      </c>
    </row>
    <row r="31" spans="1:8" x14ac:dyDescent="0.3">
      <c r="A31" s="1" t="s">
        <v>11</v>
      </c>
      <c r="B31" s="1" t="s">
        <v>18</v>
      </c>
      <c r="C31" s="7">
        <v>1156</v>
      </c>
      <c r="D31" s="6">
        <v>44691</v>
      </c>
      <c r="E31" s="6">
        <v>44754</v>
      </c>
      <c r="F31" s="4" t="s">
        <v>10</v>
      </c>
      <c r="G31" s="2">
        <v>0.65</v>
      </c>
      <c r="H31" s="3">
        <v>10000</v>
      </c>
    </row>
    <row r="32" spans="1:8" x14ac:dyDescent="0.3">
      <c r="A32" s="1" t="s">
        <v>11</v>
      </c>
      <c r="B32" s="1" t="s">
        <v>18</v>
      </c>
      <c r="C32" s="7">
        <v>1155</v>
      </c>
      <c r="D32" s="6">
        <v>44724</v>
      </c>
      <c r="E32" s="6">
        <v>44783</v>
      </c>
      <c r="F32" s="4" t="s">
        <v>5</v>
      </c>
      <c r="G32" s="2">
        <v>0.6</v>
      </c>
      <c r="H32" s="3">
        <v>12500</v>
      </c>
    </row>
    <row r="33" spans="1:8" x14ac:dyDescent="0.3">
      <c r="A33" s="1" t="s">
        <v>11</v>
      </c>
      <c r="B33" s="1" t="s">
        <v>18</v>
      </c>
      <c r="C33" s="7">
        <v>1154</v>
      </c>
      <c r="D33" s="6">
        <v>44724</v>
      </c>
      <c r="E33" s="6">
        <v>44802</v>
      </c>
      <c r="F33" s="4" t="s">
        <v>8</v>
      </c>
      <c r="G33" s="2">
        <v>0.55000000000000004</v>
      </c>
      <c r="H33" s="3">
        <v>10000</v>
      </c>
    </row>
    <row r="34" spans="1:8" x14ac:dyDescent="0.3">
      <c r="A34" s="1" t="s">
        <v>11</v>
      </c>
      <c r="B34" s="1" t="s">
        <v>18</v>
      </c>
      <c r="C34" s="7">
        <v>1153</v>
      </c>
      <c r="D34" s="6">
        <v>44724</v>
      </c>
      <c r="E34" s="6">
        <v>44807</v>
      </c>
      <c r="F34" s="4" t="s">
        <v>6</v>
      </c>
      <c r="G34" s="2">
        <v>0.5</v>
      </c>
      <c r="H34" s="3">
        <v>9250</v>
      </c>
    </row>
    <row r="35" spans="1:8" x14ac:dyDescent="0.3">
      <c r="A35" s="1" t="s">
        <v>11</v>
      </c>
      <c r="B35" s="1" t="s">
        <v>18</v>
      </c>
      <c r="C35" s="7">
        <v>1152</v>
      </c>
      <c r="D35" s="6">
        <v>44724</v>
      </c>
      <c r="E35" s="6">
        <v>44799</v>
      </c>
      <c r="F35" s="4" t="s">
        <v>7</v>
      </c>
      <c r="G35" s="2">
        <v>0.5</v>
      </c>
      <c r="H35" s="3">
        <v>9000</v>
      </c>
    </row>
    <row r="36" spans="1:8" x14ac:dyDescent="0.3">
      <c r="A36" s="1" t="s">
        <v>11</v>
      </c>
      <c r="B36" s="1" t="s">
        <v>18</v>
      </c>
      <c r="C36" s="7">
        <v>1151</v>
      </c>
      <c r="D36" s="6">
        <v>44724</v>
      </c>
      <c r="E36" s="6">
        <v>44773</v>
      </c>
      <c r="F36" s="4" t="s">
        <v>9</v>
      </c>
      <c r="G36" s="2">
        <v>0.6</v>
      </c>
      <c r="H36" s="3">
        <v>9000</v>
      </c>
    </row>
    <row r="37" spans="1:8" x14ac:dyDescent="0.3">
      <c r="A37" s="1" t="s">
        <v>11</v>
      </c>
      <c r="B37" s="1" t="s">
        <v>18</v>
      </c>
      <c r="C37" s="7">
        <v>1150</v>
      </c>
      <c r="D37" s="6">
        <v>44724</v>
      </c>
      <c r="E37" s="6">
        <v>44805</v>
      </c>
      <c r="F37" s="4" t="s">
        <v>10</v>
      </c>
      <c r="G37" s="2">
        <v>0.65</v>
      </c>
      <c r="H37" s="3">
        <v>10500</v>
      </c>
    </row>
    <row r="38" spans="1:8" x14ac:dyDescent="0.3">
      <c r="A38" s="1" t="s">
        <v>11</v>
      </c>
      <c r="B38" s="1" t="s">
        <v>18</v>
      </c>
      <c r="C38" s="7">
        <v>1149</v>
      </c>
      <c r="D38" s="6">
        <v>44752</v>
      </c>
      <c r="E38" s="6">
        <v>44819</v>
      </c>
      <c r="F38" s="4" t="s">
        <v>5</v>
      </c>
      <c r="G38" s="2">
        <v>0.6</v>
      </c>
      <c r="H38" s="3">
        <v>12750</v>
      </c>
    </row>
    <row r="39" spans="1:8" x14ac:dyDescent="0.3">
      <c r="A39" s="1" t="s">
        <v>11</v>
      </c>
      <c r="B39" s="1" t="s">
        <v>18</v>
      </c>
      <c r="C39" s="7">
        <v>1148</v>
      </c>
      <c r="D39" s="6">
        <v>44752</v>
      </c>
      <c r="E39" s="6">
        <v>44790</v>
      </c>
      <c r="F39" s="4" t="s">
        <v>8</v>
      </c>
      <c r="G39" s="2">
        <v>0.55000000000000004</v>
      </c>
      <c r="H39" s="3">
        <v>10250</v>
      </c>
    </row>
    <row r="40" spans="1:8" x14ac:dyDescent="0.3">
      <c r="A40" s="1" t="s">
        <v>11</v>
      </c>
      <c r="B40" s="1" t="s">
        <v>18</v>
      </c>
      <c r="C40" s="7">
        <v>1147</v>
      </c>
      <c r="D40" s="6">
        <v>44752</v>
      </c>
      <c r="E40" s="6">
        <v>44803</v>
      </c>
      <c r="F40" s="4" t="s">
        <v>6</v>
      </c>
      <c r="G40" s="2">
        <v>0.5</v>
      </c>
      <c r="H40" s="3">
        <v>9500</v>
      </c>
    </row>
    <row r="41" spans="1:8" x14ac:dyDescent="0.3">
      <c r="A41" s="1" t="s">
        <v>11</v>
      </c>
      <c r="B41" s="1" t="s">
        <v>18</v>
      </c>
      <c r="C41" s="7">
        <v>1146</v>
      </c>
      <c r="D41" s="6">
        <v>44752</v>
      </c>
      <c r="E41" s="6">
        <v>44777</v>
      </c>
      <c r="F41" s="4" t="s">
        <v>7</v>
      </c>
      <c r="G41" s="2">
        <v>0.5</v>
      </c>
      <c r="H41" s="3">
        <v>9000</v>
      </c>
    </row>
    <row r="42" spans="1:8" x14ac:dyDescent="0.3">
      <c r="A42" s="1" t="s">
        <v>11</v>
      </c>
      <c r="B42" s="1" t="s">
        <v>18</v>
      </c>
      <c r="C42" s="7">
        <v>1145</v>
      </c>
      <c r="D42" s="6">
        <v>44752</v>
      </c>
      <c r="E42" s="6">
        <v>44769</v>
      </c>
      <c r="F42" s="4" t="s">
        <v>9</v>
      </c>
      <c r="G42" s="2">
        <v>0.6</v>
      </c>
      <c r="H42" s="3">
        <v>9250</v>
      </c>
    </row>
    <row r="43" spans="1:8" x14ac:dyDescent="0.3">
      <c r="A43" s="1" t="s">
        <v>11</v>
      </c>
      <c r="B43" s="1" t="s">
        <v>18</v>
      </c>
      <c r="C43" s="7">
        <v>1144</v>
      </c>
      <c r="D43" s="6">
        <v>44752</v>
      </c>
      <c r="E43" s="6">
        <v>44839</v>
      </c>
      <c r="F43" s="4" t="s">
        <v>10</v>
      </c>
      <c r="G43" s="2">
        <v>0.65</v>
      </c>
      <c r="H43" s="3">
        <v>11000</v>
      </c>
    </row>
    <row r="44" spans="1:8" x14ac:dyDescent="0.3">
      <c r="A44" s="1" t="s">
        <v>11</v>
      </c>
      <c r="B44" s="1" t="s">
        <v>18</v>
      </c>
      <c r="C44" s="7">
        <v>1143</v>
      </c>
      <c r="D44" s="6">
        <v>44784</v>
      </c>
      <c r="E44" s="6">
        <v>44813</v>
      </c>
      <c r="F44" s="4" t="s">
        <v>5</v>
      </c>
      <c r="G44" s="2">
        <v>0.6</v>
      </c>
      <c r="H44" s="3">
        <v>12500</v>
      </c>
    </row>
    <row r="45" spans="1:8" x14ac:dyDescent="0.3">
      <c r="A45" s="1" t="s">
        <v>11</v>
      </c>
      <c r="B45" s="1" t="s">
        <v>18</v>
      </c>
      <c r="C45" s="7">
        <v>1142</v>
      </c>
      <c r="D45" s="6">
        <v>44784</v>
      </c>
      <c r="E45" s="6">
        <v>44849</v>
      </c>
      <c r="F45" s="4" t="s">
        <v>8</v>
      </c>
      <c r="G45" s="2">
        <v>0.55000000000000004</v>
      </c>
      <c r="H45" s="3">
        <v>10250</v>
      </c>
    </row>
    <row r="46" spans="1:8" x14ac:dyDescent="0.3">
      <c r="A46" s="1" t="s">
        <v>11</v>
      </c>
      <c r="B46" s="1" t="s">
        <v>18</v>
      </c>
      <c r="C46" s="7">
        <v>1141</v>
      </c>
      <c r="D46" s="6">
        <v>44784</v>
      </c>
      <c r="E46" s="6">
        <v>44873</v>
      </c>
      <c r="F46" s="4" t="s">
        <v>6</v>
      </c>
      <c r="G46" s="2">
        <v>0.5</v>
      </c>
      <c r="H46" s="3">
        <v>9500</v>
      </c>
    </row>
    <row r="47" spans="1:8" x14ac:dyDescent="0.3">
      <c r="A47" s="1" t="s">
        <v>11</v>
      </c>
      <c r="B47" s="1" t="s">
        <v>18</v>
      </c>
      <c r="C47" s="7">
        <v>1140</v>
      </c>
      <c r="D47" s="6">
        <v>44784</v>
      </c>
      <c r="E47" s="6">
        <v>44851</v>
      </c>
      <c r="F47" s="4" t="s">
        <v>7</v>
      </c>
      <c r="G47" s="2">
        <v>0.5</v>
      </c>
      <c r="H47" s="3">
        <v>9250</v>
      </c>
    </row>
    <row r="48" spans="1:8" x14ac:dyDescent="0.3">
      <c r="A48" s="1" t="s">
        <v>11</v>
      </c>
      <c r="B48" s="1" t="s">
        <v>18</v>
      </c>
      <c r="C48" s="7">
        <v>1139</v>
      </c>
      <c r="D48" s="6">
        <v>44784</v>
      </c>
      <c r="E48" s="6">
        <v>44837</v>
      </c>
      <c r="F48" s="4" t="s">
        <v>9</v>
      </c>
      <c r="G48" s="2">
        <v>0.6</v>
      </c>
      <c r="H48" s="3">
        <v>9000</v>
      </c>
    </row>
    <row r="49" spans="1:8" x14ac:dyDescent="0.3">
      <c r="A49" s="1" t="s">
        <v>11</v>
      </c>
      <c r="B49" s="1" t="s">
        <v>18</v>
      </c>
      <c r="C49" s="7">
        <v>1138</v>
      </c>
      <c r="D49" s="6">
        <v>44784</v>
      </c>
      <c r="E49" s="6">
        <v>44869</v>
      </c>
      <c r="F49" s="4" t="s">
        <v>10</v>
      </c>
      <c r="G49" s="2">
        <v>0.65</v>
      </c>
      <c r="H49" s="3">
        <v>10750</v>
      </c>
    </row>
    <row r="50" spans="1:8" x14ac:dyDescent="0.3">
      <c r="A50" s="1" t="s">
        <v>11</v>
      </c>
      <c r="B50" s="1" t="s">
        <v>18</v>
      </c>
      <c r="C50" s="7">
        <v>1137</v>
      </c>
      <c r="D50" s="6">
        <v>44814</v>
      </c>
      <c r="E50" s="6">
        <v>44841</v>
      </c>
      <c r="F50" s="4" t="s">
        <v>5</v>
      </c>
      <c r="G50" s="2">
        <v>0.6</v>
      </c>
      <c r="H50" s="3">
        <v>12000</v>
      </c>
    </row>
    <row r="51" spans="1:8" x14ac:dyDescent="0.3">
      <c r="A51" s="1" t="s">
        <v>11</v>
      </c>
      <c r="B51" s="1" t="s">
        <v>18</v>
      </c>
      <c r="C51" s="7">
        <v>1136</v>
      </c>
      <c r="D51" s="6">
        <v>44814</v>
      </c>
      <c r="E51" s="6">
        <v>44831</v>
      </c>
      <c r="F51" s="4" t="s">
        <v>8</v>
      </c>
      <c r="G51" s="2">
        <v>0.55000000000000004</v>
      </c>
      <c r="H51" s="3">
        <v>10000</v>
      </c>
    </row>
    <row r="52" spans="1:8" x14ac:dyDescent="0.3">
      <c r="A52" s="1" t="s">
        <v>11</v>
      </c>
      <c r="B52" s="1" t="s">
        <v>18</v>
      </c>
      <c r="C52" s="7">
        <v>1135</v>
      </c>
      <c r="D52" s="6">
        <v>44814</v>
      </c>
      <c r="E52" s="6">
        <v>44841</v>
      </c>
      <c r="F52" s="4" t="s">
        <v>6</v>
      </c>
      <c r="G52" s="2">
        <v>0.5</v>
      </c>
      <c r="H52" s="3">
        <v>9250</v>
      </c>
    </row>
    <row r="53" spans="1:8" x14ac:dyDescent="0.3">
      <c r="A53" s="1" t="s">
        <v>11</v>
      </c>
      <c r="B53" s="1" t="s">
        <v>18</v>
      </c>
      <c r="C53" s="7">
        <v>1134</v>
      </c>
      <c r="D53" s="6">
        <v>44814</v>
      </c>
      <c r="E53" s="6">
        <v>44895</v>
      </c>
      <c r="F53" s="4" t="s">
        <v>7</v>
      </c>
      <c r="G53" s="2">
        <v>0.5</v>
      </c>
      <c r="H53" s="3">
        <v>9000</v>
      </c>
    </row>
    <row r="54" spans="1:8" x14ac:dyDescent="0.3">
      <c r="A54" s="1" t="s">
        <v>11</v>
      </c>
      <c r="B54" s="1" t="s">
        <v>18</v>
      </c>
      <c r="C54" s="7">
        <v>1133</v>
      </c>
      <c r="D54" s="6">
        <v>44814</v>
      </c>
      <c r="E54" s="6">
        <v>44848</v>
      </c>
      <c r="F54" s="4" t="s">
        <v>9</v>
      </c>
      <c r="G54" s="2">
        <v>0.6</v>
      </c>
      <c r="H54" s="3">
        <v>9000</v>
      </c>
    </row>
    <row r="55" spans="1:8" x14ac:dyDescent="0.3">
      <c r="A55" s="1" t="s">
        <v>11</v>
      </c>
      <c r="B55" s="1" t="s">
        <v>18</v>
      </c>
      <c r="C55" s="7">
        <v>1132</v>
      </c>
      <c r="D55" s="6">
        <v>44814</v>
      </c>
      <c r="E55" s="6">
        <v>44877</v>
      </c>
      <c r="F55" s="4" t="s">
        <v>10</v>
      </c>
      <c r="G55" s="2">
        <v>0.65</v>
      </c>
      <c r="H55" s="3">
        <v>10000</v>
      </c>
    </row>
    <row r="56" spans="1:8" x14ac:dyDescent="0.3">
      <c r="A56" s="1" t="s">
        <v>11</v>
      </c>
      <c r="B56" s="1" t="s">
        <v>18</v>
      </c>
      <c r="C56" s="7">
        <v>1131</v>
      </c>
      <c r="D56" s="6">
        <v>44846</v>
      </c>
      <c r="E56" s="6">
        <v>44895</v>
      </c>
      <c r="F56" s="4" t="s">
        <v>5</v>
      </c>
      <c r="G56" s="2">
        <v>0.65</v>
      </c>
      <c r="H56" s="3">
        <v>11750</v>
      </c>
    </row>
    <row r="57" spans="1:8" x14ac:dyDescent="0.3">
      <c r="A57" s="1" t="s">
        <v>11</v>
      </c>
      <c r="B57" s="1" t="s">
        <v>18</v>
      </c>
      <c r="C57" s="7">
        <v>1130</v>
      </c>
      <c r="D57" s="6">
        <v>44846</v>
      </c>
      <c r="E57" s="6">
        <v>44865</v>
      </c>
      <c r="F57" s="4" t="s">
        <v>8</v>
      </c>
      <c r="G57" s="2">
        <v>0.55000000000000004</v>
      </c>
      <c r="H57" s="3">
        <v>10000</v>
      </c>
    </row>
    <row r="58" spans="1:8" x14ac:dyDescent="0.3">
      <c r="A58" s="1" t="s">
        <v>11</v>
      </c>
      <c r="B58" s="1" t="s">
        <v>18</v>
      </c>
      <c r="C58" s="7">
        <v>1129</v>
      </c>
      <c r="D58" s="6">
        <v>44846</v>
      </c>
      <c r="E58" s="6">
        <v>44923</v>
      </c>
      <c r="F58" s="4" t="s">
        <v>6</v>
      </c>
      <c r="G58" s="2">
        <v>0.55000000000000004</v>
      </c>
      <c r="H58" s="3">
        <v>9000</v>
      </c>
    </row>
    <row r="59" spans="1:8" x14ac:dyDescent="0.3">
      <c r="A59" s="1" t="s">
        <v>11</v>
      </c>
      <c r="B59" s="1" t="s">
        <v>18</v>
      </c>
      <c r="C59" s="7">
        <v>1128</v>
      </c>
      <c r="D59" s="6">
        <v>44846</v>
      </c>
      <c r="E59" s="6">
        <v>44919</v>
      </c>
      <c r="F59" s="4" t="s">
        <v>7</v>
      </c>
      <c r="G59" s="2">
        <v>0.55000000000000004</v>
      </c>
      <c r="H59" s="3">
        <v>8750</v>
      </c>
    </row>
    <row r="60" spans="1:8" x14ac:dyDescent="0.3">
      <c r="A60" s="1" t="s">
        <v>11</v>
      </c>
      <c r="B60" s="1" t="s">
        <v>18</v>
      </c>
      <c r="C60" s="7">
        <v>1127</v>
      </c>
      <c r="D60" s="6">
        <v>44846</v>
      </c>
      <c r="E60" s="6">
        <v>44901</v>
      </c>
      <c r="F60" s="4" t="s">
        <v>9</v>
      </c>
      <c r="G60" s="2">
        <v>0.65</v>
      </c>
      <c r="H60" s="3">
        <v>8750</v>
      </c>
    </row>
    <row r="61" spans="1:8" x14ac:dyDescent="0.3">
      <c r="A61" s="1" t="s">
        <v>11</v>
      </c>
      <c r="B61" s="1" t="s">
        <v>18</v>
      </c>
      <c r="C61" s="7">
        <v>1126</v>
      </c>
      <c r="D61" s="6">
        <v>44846</v>
      </c>
      <c r="E61" s="6">
        <v>44905</v>
      </c>
      <c r="F61" s="4" t="s">
        <v>10</v>
      </c>
      <c r="G61" s="2">
        <v>0.7</v>
      </c>
      <c r="H61" s="3">
        <v>10000</v>
      </c>
    </row>
    <row r="62" spans="1:8" x14ac:dyDescent="0.3">
      <c r="A62" s="1" t="s">
        <v>11</v>
      </c>
      <c r="B62" s="1" t="s">
        <v>18</v>
      </c>
      <c r="C62" s="7">
        <v>1125</v>
      </c>
      <c r="D62" s="6">
        <v>44876</v>
      </c>
      <c r="E62" s="6">
        <v>44933</v>
      </c>
      <c r="F62" s="4" t="s">
        <v>5</v>
      </c>
      <c r="G62" s="2">
        <v>0.65</v>
      </c>
      <c r="H62" s="3">
        <v>11500</v>
      </c>
    </row>
    <row r="63" spans="1:8" x14ac:dyDescent="0.3">
      <c r="A63" s="1" t="s">
        <v>11</v>
      </c>
      <c r="B63" s="1" t="s">
        <v>18</v>
      </c>
      <c r="C63" s="7">
        <v>1124</v>
      </c>
      <c r="D63" s="6">
        <v>44876</v>
      </c>
      <c r="E63" s="6">
        <v>44923</v>
      </c>
      <c r="F63" s="4" t="s">
        <v>8</v>
      </c>
      <c r="G63" s="2">
        <v>0.55000000000000004</v>
      </c>
      <c r="H63" s="3">
        <v>9750</v>
      </c>
    </row>
    <row r="64" spans="1:8" x14ac:dyDescent="0.3">
      <c r="A64" s="1" t="s">
        <v>11</v>
      </c>
      <c r="B64" s="1" t="s">
        <v>18</v>
      </c>
      <c r="C64" s="7">
        <v>1123</v>
      </c>
      <c r="D64" s="6">
        <v>44876</v>
      </c>
      <c r="E64" s="6">
        <v>44953</v>
      </c>
      <c r="F64" s="4" t="s">
        <v>6</v>
      </c>
      <c r="G64" s="2">
        <v>0.55000000000000004</v>
      </c>
      <c r="H64" s="3">
        <v>9200</v>
      </c>
    </row>
    <row r="65" spans="1:8" x14ac:dyDescent="0.3">
      <c r="A65" s="1" t="s">
        <v>11</v>
      </c>
      <c r="B65" s="1" t="s">
        <v>18</v>
      </c>
      <c r="C65" s="7">
        <v>1122</v>
      </c>
      <c r="D65" s="6">
        <v>44876</v>
      </c>
      <c r="E65" s="6">
        <v>44899</v>
      </c>
      <c r="F65" s="4" t="s">
        <v>7</v>
      </c>
      <c r="G65" s="2">
        <v>0.55000000000000004</v>
      </c>
      <c r="H65" s="3">
        <v>9000</v>
      </c>
    </row>
    <row r="66" spans="1:8" x14ac:dyDescent="0.3">
      <c r="A66" s="1" t="s">
        <v>11</v>
      </c>
      <c r="B66" s="1" t="s">
        <v>18</v>
      </c>
      <c r="C66" s="7">
        <v>1121</v>
      </c>
      <c r="D66" s="6">
        <v>44876</v>
      </c>
      <c r="E66" s="6">
        <v>44920</v>
      </c>
      <c r="F66" s="4" t="s">
        <v>9</v>
      </c>
      <c r="G66" s="2">
        <v>0.65</v>
      </c>
      <c r="H66" s="3">
        <v>8750</v>
      </c>
    </row>
    <row r="67" spans="1:8" x14ac:dyDescent="0.3">
      <c r="A67" s="1" t="s">
        <v>11</v>
      </c>
      <c r="B67" s="1" t="s">
        <v>18</v>
      </c>
      <c r="C67" s="7">
        <v>1120</v>
      </c>
      <c r="D67" s="6">
        <v>44876</v>
      </c>
      <c r="E67" s="6">
        <v>44938</v>
      </c>
      <c r="F67" s="4" t="s">
        <v>10</v>
      </c>
      <c r="G67" s="2">
        <v>0.7</v>
      </c>
      <c r="H67" s="3">
        <v>9750</v>
      </c>
    </row>
    <row r="68" spans="1:8" x14ac:dyDescent="0.3">
      <c r="A68" s="1" t="s">
        <v>11</v>
      </c>
      <c r="B68" s="1" t="s">
        <v>18</v>
      </c>
      <c r="C68" s="7">
        <v>1119</v>
      </c>
      <c r="D68" s="6">
        <v>44905</v>
      </c>
      <c r="E68" s="6">
        <v>44961</v>
      </c>
      <c r="F68" s="4" t="s">
        <v>5</v>
      </c>
      <c r="G68" s="2">
        <v>0.65</v>
      </c>
      <c r="H68" s="3">
        <v>12000</v>
      </c>
    </row>
    <row r="69" spans="1:8" x14ac:dyDescent="0.3">
      <c r="A69" s="1" t="s">
        <v>11</v>
      </c>
      <c r="B69" s="1" t="s">
        <v>18</v>
      </c>
      <c r="C69" s="7">
        <v>1118</v>
      </c>
      <c r="D69" s="6">
        <v>44905</v>
      </c>
      <c r="E69" s="6">
        <v>44950</v>
      </c>
      <c r="F69" s="4" t="s">
        <v>8</v>
      </c>
      <c r="G69" s="2">
        <v>0.55000000000000004</v>
      </c>
      <c r="H69" s="3">
        <v>10000</v>
      </c>
    </row>
    <row r="70" spans="1:8" x14ac:dyDescent="0.3">
      <c r="A70" s="1" t="s">
        <v>11</v>
      </c>
      <c r="B70" s="1" t="s">
        <v>18</v>
      </c>
      <c r="C70" s="7">
        <v>1117</v>
      </c>
      <c r="D70" s="6">
        <v>44905</v>
      </c>
      <c r="E70" s="6">
        <v>44926</v>
      </c>
      <c r="F70" s="4" t="s">
        <v>6</v>
      </c>
      <c r="G70" s="2">
        <v>0.55000000000000004</v>
      </c>
      <c r="H70" s="3">
        <v>9500</v>
      </c>
    </row>
    <row r="71" spans="1:8" x14ac:dyDescent="0.3">
      <c r="A71" s="1" t="s">
        <v>11</v>
      </c>
      <c r="B71" s="1" t="s">
        <v>18</v>
      </c>
      <c r="C71" s="7">
        <v>1116</v>
      </c>
      <c r="D71" s="6">
        <v>44905</v>
      </c>
      <c r="E71" s="6">
        <v>44955</v>
      </c>
      <c r="F71" s="4" t="s">
        <v>7</v>
      </c>
      <c r="G71" s="2">
        <v>0.55000000000000004</v>
      </c>
      <c r="H71" s="3">
        <v>9000</v>
      </c>
    </row>
    <row r="72" spans="1:8" x14ac:dyDescent="0.3">
      <c r="A72" s="1" t="s">
        <v>11</v>
      </c>
      <c r="B72" s="1" t="s">
        <v>18</v>
      </c>
      <c r="C72" s="7">
        <v>1115</v>
      </c>
      <c r="D72" s="6">
        <v>44905</v>
      </c>
      <c r="E72" s="6">
        <v>44974</v>
      </c>
      <c r="F72" s="4" t="s">
        <v>9</v>
      </c>
      <c r="G72" s="2">
        <v>0.65</v>
      </c>
      <c r="H72" s="3">
        <v>9000</v>
      </c>
    </row>
    <row r="73" spans="1:8" x14ac:dyDescent="0.3">
      <c r="A73" s="1" t="s">
        <v>11</v>
      </c>
      <c r="B73" s="1" t="s">
        <v>18</v>
      </c>
      <c r="C73" s="7">
        <v>1114</v>
      </c>
      <c r="D73" s="6">
        <v>44905</v>
      </c>
      <c r="E73" s="6">
        <v>44928</v>
      </c>
      <c r="F73" s="4" t="s">
        <v>10</v>
      </c>
      <c r="G73" s="2">
        <v>0.7</v>
      </c>
      <c r="H73" s="3">
        <v>10000</v>
      </c>
    </row>
    <row r="74" spans="1:8" x14ac:dyDescent="0.3">
      <c r="A74" s="1" t="s">
        <v>12</v>
      </c>
      <c r="B74" s="1" t="s">
        <v>19</v>
      </c>
      <c r="C74" s="7">
        <v>1113</v>
      </c>
      <c r="D74" s="6">
        <v>44563</v>
      </c>
      <c r="E74" s="6">
        <v>44578</v>
      </c>
      <c r="F74" s="4" t="s">
        <v>5</v>
      </c>
      <c r="G74" s="2">
        <v>0.25</v>
      </c>
      <c r="H74" s="3">
        <v>9000</v>
      </c>
    </row>
    <row r="75" spans="1:8" x14ac:dyDescent="0.3">
      <c r="A75" s="1" t="s">
        <v>12</v>
      </c>
      <c r="B75" s="1" t="s">
        <v>19</v>
      </c>
      <c r="C75" s="7">
        <v>1112</v>
      </c>
      <c r="D75" s="6">
        <v>44563</v>
      </c>
      <c r="E75" s="6">
        <v>44642</v>
      </c>
      <c r="F75" s="4" t="s">
        <v>8</v>
      </c>
      <c r="G75" s="2">
        <v>0.35</v>
      </c>
      <c r="H75" s="3">
        <v>9000</v>
      </c>
    </row>
    <row r="76" spans="1:8" x14ac:dyDescent="0.3">
      <c r="A76" s="1" t="s">
        <v>12</v>
      </c>
      <c r="B76" s="1" t="s">
        <v>19</v>
      </c>
      <c r="C76" s="7">
        <v>1111</v>
      </c>
      <c r="D76" s="6">
        <v>44563</v>
      </c>
      <c r="E76" s="6">
        <v>44631</v>
      </c>
      <c r="F76" s="4" t="s">
        <v>6</v>
      </c>
      <c r="G76" s="2">
        <v>0.35</v>
      </c>
      <c r="H76" s="3">
        <v>7000</v>
      </c>
    </row>
    <row r="77" spans="1:8" x14ac:dyDescent="0.3">
      <c r="A77" s="1" t="s">
        <v>12</v>
      </c>
      <c r="B77" s="1" t="s">
        <v>19</v>
      </c>
      <c r="C77" s="7">
        <v>1110</v>
      </c>
      <c r="D77" s="6">
        <v>44563</v>
      </c>
      <c r="E77" s="6">
        <v>44623</v>
      </c>
      <c r="F77" s="4" t="s">
        <v>7</v>
      </c>
      <c r="G77" s="2">
        <v>0.35</v>
      </c>
      <c r="H77" s="3">
        <v>7000</v>
      </c>
    </row>
    <row r="78" spans="1:8" x14ac:dyDescent="0.3">
      <c r="A78" s="1" t="s">
        <v>12</v>
      </c>
      <c r="B78" s="1" t="s">
        <v>19</v>
      </c>
      <c r="C78" s="7">
        <v>1109</v>
      </c>
      <c r="D78" s="6">
        <v>44563</v>
      </c>
      <c r="E78" s="6">
        <v>44599</v>
      </c>
      <c r="F78" s="4" t="s">
        <v>9</v>
      </c>
      <c r="G78" s="2">
        <v>0.4</v>
      </c>
      <c r="H78" s="3">
        <v>5500</v>
      </c>
    </row>
    <row r="79" spans="1:8" x14ac:dyDescent="0.3">
      <c r="A79" s="1" t="s">
        <v>12</v>
      </c>
      <c r="B79" s="1" t="s">
        <v>19</v>
      </c>
      <c r="C79" s="7">
        <v>1108</v>
      </c>
      <c r="D79" s="6">
        <v>44563</v>
      </c>
      <c r="E79" s="6">
        <v>44646</v>
      </c>
      <c r="F79" s="4" t="s">
        <v>10</v>
      </c>
      <c r="G79" s="2">
        <v>0.35</v>
      </c>
      <c r="H79" s="3">
        <v>7000</v>
      </c>
    </row>
    <row r="80" spans="1:8" x14ac:dyDescent="0.3">
      <c r="A80" s="1" t="s">
        <v>12</v>
      </c>
      <c r="B80" s="1" t="s">
        <v>19</v>
      </c>
      <c r="C80" s="7">
        <v>1107</v>
      </c>
      <c r="D80" s="6">
        <v>44593</v>
      </c>
      <c r="E80" s="6">
        <v>44678</v>
      </c>
      <c r="F80" s="4" t="s">
        <v>5</v>
      </c>
      <c r="G80" s="2">
        <v>0.25</v>
      </c>
      <c r="H80" s="3">
        <v>8500</v>
      </c>
    </row>
    <row r="81" spans="1:8" x14ac:dyDescent="0.3">
      <c r="A81" s="1" t="s">
        <v>12</v>
      </c>
      <c r="B81" s="1" t="s">
        <v>19</v>
      </c>
      <c r="C81" s="7">
        <v>1106</v>
      </c>
      <c r="D81" s="6">
        <v>44593</v>
      </c>
      <c r="E81" s="6">
        <v>44610</v>
      </c>
      <c r="F81" s="4" t="s">
        <v>8</v>
      </c>
      <c r="G81" s="2">
        <v>0.35</v>
      </c>
      <c r="H81" s="3">
        <v>8500</v>
      </c>
    </row>
    <row r="82" spans="1:8" x14ac:dyDescent="0.3">
      <c r="A82" s="1" t="s">
        <v>12</v>
      </c>
      <c r="B82" s="1" t="s">
        <v>19</v>
      </c>
      <c r="C82" s="7">
        <v>1105</v>
      </c>
      <c r="D82" s="6">
        <v>44593</v>
      </c>
      <c r="E82" s="6">
        <v>44681</v>
      </c>
      <c r="F82" s="4" t="s">
        <v>6</v>
      </c>
      <c r="G82" s="2">
        <v>0.35</v>
      </c>
      <c r="H82" s="3">
        <v>6750</v>
      </c>
    </row>
    <row r="83" spans="1:8" x14ac:dyDescent="0.3">
      <c r="A83" s="1" t="s">
        <v>12</v>
      </c>
      <c r="B83" s="1" t="s">
        <v>19</v>
      </c>
      <c r="C83" s="7">
        <v>1104</v>
      </c>
      <c r="D83" s="6">
        <v>44593</v>
      </c>
      <c r="E83" s="6">
        <v>44642</v>
      </c>
      <c r="F83" s="4" t="s">
        <v>7</v>
      </c>
      <c r="G83" s="2">
        <v>0.35</v>
      </c>
      <c r="H83" s="3">
        <v>6250</v>
      </c>
    </row>
    <row r="84" spans="1:8" x14ac:dyDescent="0.3">
      <c r="A84" s="1" t="s">
        <v>12</v>
      </c>
      <c r="B84" s="1" t="s">
        <v>19</v>
      </c>
      <c r="C84" s="7">
        <v>1103</v>
      </c>
      <c r="D84" s="6">
        <v>44593</v>
      </c>
      <c r="E84" s="6">
        <v>44682</v>
      </c>
      <c r="F84" s="4" t="s">
        <v>9</v>
      </c>
      <c r="G84" s="2">
        <v>0.4</v>
      </c>
      <c r="H84" s="3">
        <v>5000</v>
      </c>
    </row>
    <row r="85" spans="1:8" x14ac:dyDescent="0.3">
      <c r="A85" s="1" t="s">
        <v>12</v>
      </c>
      <c r="B85" s="1" t="s">
        <v>19</v>
      </c>
      <c r="C85" s="7">
        <v>1102</v>
      </c>
      <c r="D85" s="6">
        <v>44593</v>
      </c>
      <c r="E85" s="6">
        <v>44638</v>
      </c>
      <c r="F85" s="4" t="s">
        <v>10</v>
      </c>
      <c r="G85" s="2">
        <v>0.35</v>
      </c>
      <c r="H85" s="3">
        <v>7000</v>
      </c>
    </row>
    <row r="86" spans="1:8" x14ac:dyDescent="0.3">
      <c r="A86" s="1" t="s">
        <v>12</v>
      </c>
      <c r="B86" s="1" t="s">
        <v>19</v>
      </c>
      <c r="C86" s="7">
        <v>1101</v>
      </c>
      <c r="D86" s="6">
        <v>44623</v>
      </c>
      <c r="E86" s="6">
        <v>44646</v>
      </c>
      <c r="F86" s="4" t="s">
        <v>5</v>
      </c>
      <c r="G86" s="2">
        <v>0.3</v>
      </c>
      <c r="H86" s="3">
        <v>8750</v>
      </c>
    </row>
    <row r="87" spans="1:8" x14ac:dyDescent="0.3">
      <c r="A87" s="1" t="s">
        <v>12</v>
      </c>
      <c r="B87" s="1" t="s">
        <v>19</v>
      </c>
      <c r="C87" s="7">
        <v>1100</v>
      </c>
      <c r="D87" s="6">
        <v>44623</v>
      </c>
      <c r="E87" s="6">
        <v>44681</v>
      </c>
      <c r="F87" s="4" t="s">
        <v>8</v>
      </c>
      <c r="G87" s="2">
        <v>0.4</v>
      </c>
      <c r="H87" s="3">
        <v>8750</v>
      </c>
    </row>
    <row r="88" spans="1:8" x14ac:dyDescent="0.3">
      <c r="A88" s="1" t="s">
        <v>12</v>
      </c>
      <c r="B88" s="1" t="s">
        <v>19</v>
      </c>
      <c r="C88" s="7">
        <v>1099</v>
      </c>
      <c r="D88" s="6">
        <v>44623</v>
      </c>
      <c r="E88" s="6">
        <v>44698</v>
      </c>
      <c r="F88" s="4" t="s">
        <v>6</v>
      </c>
      <c r="G88" s="2">
        <v>0.35</v>
      </c>
      <c r="H88" s="3">
        <v>7000</v>
      </c>
    </row>
    <row r="89" spans="1:8" x14ac:dyDescent="0.3">
      <c r="A89" s="1" t="s">
        <v>12</v>
      </c>
      <c r="B89" s="1" t="s">
        <v>19</v>
      </c>
      <c r="C89" s="7">
        <v>1098</v>
      </c>
      <c r="D89" s="6">
        <v>44623</v>
      </c>
      <c r="E89" s="6">
        <v>44652</v>
      </c>
      <c r="F89" s="4" t="s">
        <v>7</v>
      </c>
      <c r="G89" s="2">
        <v>0.4</v>
      </c>
      <c r="H89" s="3">
        <v>6000</v>
      </c>
    </row>
    <row r="90" spans="1:8" x14ac:dyDescent="0.3">
      <c r="A90" s="1" t="s">
        <v>12</v>
      </c>
      <c r="B90" s="1" t="s">
        <v>19</v>
      </c>
      <c r="C90" s="7">
        <v>1097</v>
      </c>
      <c r="D90" s="6">
        <v>44623</v>
      </c>
      <c r="E90" s="6">
        <v>44684</v>
      </c>
      <c r="F90" s="4" t="s">
        <v>9</v>
      </c>
      <c r="G90" s="2">
        <v>0.45</v>
      </c>
      <c r="H90" s="3">
        <v>5000</v>
      </c>
    </row>
    <row r="91" spans="1:8" x14ac:dyDescent="0.3">
      <c r="A91" s="1" t="s">
        <v>12</v>
      </c>
      <c r="B91" s="1" t="s">
        <v>19</v>
      </c>
      <c r="C91" s="7">
        <v>1096</v>
      </c>
      <c r="D91" s="6">
        <v>44623</v>
      </c>
      <c r="E91" s="6">
        <v>44676</v>
      </c>
      <c r="F91" s="4" t="s">
        <v>10</v>
      </c>
      <c r="G91" s="2">
        <v>0.4</v>
      </c>
      <c r="H91" s="3">
        <v>6500</v>
      </c>
    </row>
    <row r="92" spans="1:8" x14ac:dyDescent="0.3">
      <c r="A92" s="1" t="s">
        <v>12</v>
      </c>
      <c r="B92" s="1" t="s">
        <v>19</v>
      </c>
      <c r="C92" s="7">
        <v>1095</v>
      </c>
      <c r="D92" s="6">
        <v>44653</v>
      </c>
      <c r="E92" s="6">
        <v>44742</v>
      </c>
      <c r="F92" s="4" t="s">
        <v>5</v>
      </c>
      <c r="G92" s="2">
        <v>0.3</v>
      </c>
      <c r="H92" s="3">
        <v>9000</v>
      </c>
    </row>
    <row r="93" spans="1:8" x14ac:dyDescent="0.3">
      <c r="A93" s="1" t="s">
        <v>12</v>
      </c>
      <c r="B93" s="1" t="s">
        <v>19</v>
      </c>
      <c r="C93" s="7">
        <v>1094</v>
      </c>
      <c r="D93" s="6">
        <v>44653</v>
      </c>
      <c r="E93" s="6">
        <v>44729</v>
      </c>
      <c r="F93" s="4" t="s">
        <v>8</v>
      </c>
      <c r="G93" s="2">
        <v>0.4</v>
      </c>
      <c r="H93" s="3">
        <v>9000</v>
      </c>
    </row>
    <row r="94" spans="1:8" x14ac:dyDescent="0.3">
      <c r="A94" s="1" t="s">
        <v>12</v>
      </c>
      <c r="B94" s="1" t="s">
        <v>19</v>
      </c>
      <c r="C94" s="7">
        <v>1093</v>
      </c>
      <c r="D94" s="6">
        <v>44653</v>
      </c>
      <c r="E94" s="6">
        <v>44716</v>
      </c>
      <c r="F94" s="4" t="s">
        <v>6</v>
      </c>
      <c r="G94" s="2">
        <v>0.35</v>
      </c>
      <c r="H94" s="3">
        <v>7250</v>
      </c>
    </row>
    <row r="95" spans="1:8" x14ac:dyDescent="0.3">
      <c r="A95" s="1" t="s">
        <v>12</v>
      </c>
      <c r="B95" s="1" t="s">
        <v>19</v>
      </c>
      <c r="C95" s="7">
        <v>1092</v>
      </c>
      <c r="D95" s="6">
        <v>44653</v>
      </c>
      <c r="E95" s="6">
        <v>44693</v>
      </c>
      <c r="F95" s="4" t="s">
        <v>7</v>
      </c>
      <c r="G95" s="2">
        <v>0.4</v>
      </c>
      <c r="H95" s="3">
        <v>6250</v>
      </c>
    </row>
    <row r="96" spans="1:8" x14ac:dyDescent="0.3">
      <c r="A96" s="1" t="s">
        <v>12</v>
      </c>
      <c r="B96" s="1" t="s">
        <v>19</v>
      </c>
      <c r="C96" s="7">
        <v>1091</v>
      </c>
      <c r="D96" s="6">
        <v>44653</v>
      </c>
      <c r="E96" s="6">
        <v>44670</v>
      </c>
      <c r="F96" s="4" t="s">
        <v>9</v>
      </c>
      <c r="G96" s="2">
        <v>0.45</v>
      </c>
      <c r="H96" s="3">
        <v>5250</v>
      </c>
    </row>
    <row r="97" spans="1:8" x14ac:dyDescent="0.3">
      <c r="A97" s="1" t="s">
        <v>12</v>
      </c>
      <c r="B97" s="1" t="s">
        <v>19</v>
      </c>
      <c r="C97" s="7">
        <v>1090</v>
      </c>
      <c r="D97" s="6">
        <v>44653</v>
      </c>
      <c r="E97" s="6">
        <v>44731</v>
      </c>
      <c r="F97" s="4" t="s">
        <v>10</v>
      </c>
      <c r="G97" s="2">
        <v>0.4</v>
      </c>
      <c r="H97" s="3">
        <v>8000</v>
      </c>
    </row>
    <row r="98" spans="1:8" x14ac:dyDescent="0.3">
      <c r="A98" s="1" t="s">
        <v>12</v>
      </c>
      <c r="B98" s="1" t="s">
        <v>19</v>
      </c>
      <c r="C98" s="7">
        <v>1089</v>
      </c>
      <c r="D98" s="6">
        <v>44683</v>
      </c>
      <c r="E98" s="6">
        <v>44759</v>
      </c>
      <c r="F98" s="4" t="s">
        <v>5</v>
      </c>
      <c r="G98" s="2">
        <v>0.3</v>
      </c>
      <c r="H98" s="3">
        <v>9250</v>
      </c>
    </row>
    <row r="99" spans="1:8" x14ac:dyDescent="0.3">
      <c r="A99" s="1" t="s">
        <v>12</v>
      </c>
      <c r="B99" s="1" t="s">
        <v>19</v>
      </c>
      <c r="C99" s="7">
        <v>1088</v>
      </c>
      <c r="D99" s="6">
        <v>44683</v>
      </c>
      <c r="E99" s="6">
        <v>44721</v>
      </c>
      <c r="F99" s="4" t="s">
        <v>8</v>
      </c>
      <c r="G99" s="2">
        <v>0.4</v>
      </c>
      <c r="H99" s="3">
        <v>9250</v>
      </c>
    </row>
    <row r="100" spans="1:8" x14ac:dyDescent="0.3">
      <c r="A100" s="1" t="s">
        <v>12</v>
      </c>
      <c r="B100" s="1" t="s">
        <v>19</v>
      </c>
      <c r="C100" s="7">
        <v>1087</v>
      </c>
      <c r="D100" s="6">
        <v>44683</v>
      </c>
      <c r="E100" s="6">
        <v>44730</v>
      </c>
      <c r="F100" s="4" t="s">
        <v>6</v>
      </c>
      <c r="G100" s="2">
        <v>0.35</v>
      </c>
      <c r="H100" s="3">
        <v>7750</v>
      </c>
    </row>
    <row r="101" spans="1:8" x14ac:dyDescent="0.3">
      <c r="A101" s="1" t="s">
        <v>12</v>
      </c>
      <c r="B101" s="1" t="s">
        <v>19</v>
      </c>
      <c r="C101" s="7">
        <v>1086</v>
      </c>
      <c r="D101" s="6">
        <v>44683</v>
      </c>
      <c r="E101" s="6">
        <v>44738</v>
      </c>
      <c r="F101" s="4" t="s">
        <v>7</v>
      </c>
      <c r="G101" s="2">
        <v>0.4</v>
      </c>
      <c r="H101" s="3">
        <v>7000</v>
      </c>
    </row>
    <row r="102" spans="1:8" x14ac:dyDescent="0.3">
      <c r="A102" s="1" t="s">
        <v>12</v>
      </c>
      <c r="B102" s="1" t="s">
        <v>19</v>
      </c>
      <c r="C102" s="7">
        <v>1085</v>
      </c>
      <c r="D102" s="6">
        <v>44683</v>
      </c>
      <c r="E102" s="6">
        <v>44736</v>
      </c>
      <c r="F102" s="4" t="s">
        <v>9</v>
      </c>
      <c r="G102" s="2">
        <v>0.45</v>
      </c>
      <c r="H102" s="3">
        <v>6000</v>
      </c>
    </row>
    <row r="103" spans="1:8" x14ac:dyDescent="0.3">
      <c r="A103" s="1" t="s">
        <v>12</v>
      </c>
      <c r="B103" s="1" t="s">
        <v>19</v>
      </c>
      <c r="C103" s="7">
        <v>1084</v>
      </c>
      <c r="D103" s="6">
        <v>44683</v>
      </c>
      <c r="E103" s="6">
        <v>44709</v>
      </c>
      <c r="F103" s="4" t="s">
        <v>10</v>
      </c>
      <c r="G103" s="2">
        <v>0.4</v>
      </c>
      <c r="H103" s="3">
        <v>9500</v>
      </c>
    </row>
    <row r="104" spans="1:8" x14ac:dyDescent="0.3">
      <c r="A104" s="1" t="s">
        <v>12</v>
      </c>
      <c r="B104" s="1" t="s">
        <v>19</v>
      </c>
      <c r="C104" s="7">
        <v>1083</v>
      </c>
      <c r="D104" s="6">
        <v>44713</v>
      </c>
      <c r="E104" s="6">
        <v>44785</v>
      </c>
      <c r="F104" s="4" t="s">
        <v>5</v>
      </c>
      <c r="G104" s="2">
        <v>0.4</v>
      </c>
      <c r="H104" s="3">
        <v>9500</v>
      </c>
    </row>
    <row r="105" spans="1:8" x14ac:dyDescent="0.3">
      <c r="A105" s="1" t="s">
        <v>12</v>
      </c>
      <c r="B105" s="1" t="s">
        <v>19</v>
      </c>
      <c r="C105" s="7">
        <v>1082</v>
      </c>
      <c r="D105" s="6">
        <v>44713</v>
      </c>
      <c r="E105" s="6">
        <v>44760</v>
      </c>
      <c r="F105" s="4" t="s">
        <v>8</v>
      </c>
      <c r="G105" s="2">
        <v>0.45</v>
      </c>
      <c r="H105" s="3">
        <v>9500</v>
      </c>
    </row>
    <row r="106" spans="1:8" x14ac:dyDescent="0.3">
      <c r="A106" s="1" t="s">
        <v>12</v>
      </c>
      <c r="B106" s="1" t="s">
        <v>19</v>
      </c>
      <c r="C106" s="7">
        <v>1081</v>
      </c>
      <c r="D106" s="6">
        <v>44713</v>
      </c>
      <c r="E106" s="6">
        <v>44741</v>
      </c>
      <c r="F106" s="4" t="s">
        <v>6</v>
      </c>
      <c r="G106" s="2">
        <v>0.4</v>
      </c>
      <c r="H106" s="3">
        <v>8000</v>
      </c>
    </row>
    <row r="107" spans="1:8" x14ac:dyDescent="0.3">
      <c r="A107" s="1" t="s">
        <v>12</v>
      </c>
      <c r="B107" s="1" t="s">
        <v>19</v>
      </c>
      <c r="C107" s="7">
        <v>1080</v>
      </c>
      <c r="D107" s="6">
        <v>44713</v>
      </c>
      <c r="E107" s="6">
        <v>44793</v>
      </c>
      <c r="F107" s="4" t="s">
        <v>7</v>
      </c>
      <c r="G107" s="2">
        <v>0.4</v>
      </c>
      <c r="H107" s="3">
        <v>7500</v>
      </c>
    </row>
    <row r="108" spans="1:8" x14ac:dyDescent="0.3">
      <c r="A108" s="1" t="s">
        <v>12</v>
      </c>
      <c r="B108" s="1" t="s">
        <v>19</v>
      </c>
      <c r="C108" s="7">
        <v>1079</v>
      </c>
      <c r="D108" s="6">
        <v>44713</v>
      </c>
      <c r="E108" s="6">
        <v>44741</v>
      </c>
      <c r="F108" s="4" t="s">
        <v>9</v>
      </c>
      <c r="G108" s="2">
        <v>0.45</v>
      </c>
      <c r="H108" s="3">
        <v>6500</v>
      </c>
    </row>
    <row r="109" spans="1:8" x14ac:dyDescent="0.3">
      <c r="A109" s="1" t="s">
        <v>12</v>
      </c>
      <c r="B109" s="1" t="s">
        <v>19</v>
      </c>
      <c r="C109" s="7">
        <v>1078</v>
      </c>
      <c r="D109" s="6">
        <v>44713</v>
      </c>
      <c r="E109" s="6">
        <v>44801</v>
      </c>
      <c r="F109" s="4" t="s">
        <v>10</v>
      </c>
      <c r="G109" s="2">
        <v>0.5</v>
      </c>
      <c r="H109" s="3">
        <v>10000</v>
      </c>
    </row>
    <row r="110" spans="1:8" x14ac:dyDescent="0.3">
      <c r="A110" s="1" t="s">
        <v>12</v>
      </c>
      <c r="B110" s="1" t="s">
        <v>19</v>
      </c>
      <c r="C110" s="7">
        <v>1077</v>
      </c>
      <c r="D110" s="6">
        <v>44745</v>
      </c>
      <c r="E110" s="6">
        <v>44811</v>
      </c>
      <c r="F110" s="4" t="s">
        <v>5</v>
      </c>
      <c r="G110" s="2">
        <v>0.4</v>
      </c>
      <c r="H110" s="3">
        <v>9500</v>
      </c>
    </row>
    <row r="111" spans="1:8" x14ac:dyDescent="0.3">
      <c r="A111" s="1" t="s">
        <v>12</v>
      </c>
      <c r="B111" s="1" t="s">
        <v>19</v>
      </c>
      <c r="C111" s="7">
        <v>1076</v>
      </c>
      <c r="D111" s="6">
        <v>44745</v>
      </c>
      <c r="E111" s="6">
        <v>44790</v>
      </c>
      <c r="F111" s="4" t="s">
        <v>8</v>
      </c>
      <c r="G111" s="2">
        <v>0.45</v>
      </c>
      <c r="H111" s="3">
        <v>9500</v>
      </c>
    </row>
    <row r="112" spans="1:8" x14ac:dyDescent="0.3">
      <c r="A112" s="1" t="s">
        <v>12</v>
      </c>
      <c r="B112" s="1" t="s">
        <v>19</v>
      </c>
      <c r="C112" s="7">
        <v>1075</v>
      </c>
      <c r="D112" s="6">
        <v>44745</v>
      </c>
      <c r="E112" s="6">
        <v>44782</v>
      </c>
      <c r="F112" s="4" t="s">
        <v>6</v>
      </c>
      <c r="G112" s="2">
        <v>0.4</v>
      </c>
      <c r="H112" s="3">
        <v>11000</v>
      </c>
    </row>
    <row r="113" spans="1:8" x14ac:dyDescent="0.3">
      <c r="A113" s="1" t="s">
        <v>12</v>
      </c>
      <c r="B113" s="1" t="s">
        <v>19</v>
      </c>
      <c r="C113" s="7">
        <v>1074</v>
      </c>
      <c r="D113" s="6">
        <v>44745</v>
      </c>
      <c r="E113" s="6">
        <v>44792</v>
      </c>
      <c r="F113" s="4" t="s">
        <v>7</v>
      </c>
      <c r="G113" s="2">
        <v>0.4</v>
      </c>
      <c r="H113" s="3">
        <v>7000</v>
      </c>
    </row>
    <row r="114" spans="1:8" x14ac:dyDescent="0.3">
      <c r="A114" s="1" t="s">
        <v>12</v>
      </c>
      <c r="B114" s="1" t="s">
        <v>19</v>
      </c>
      <c r="C114" s="7">
        <v>1073</v>
      </c>
      <c r="D114" s="6">
        <v>44745</v>
      </c>
      <c r="E114" s="6">
        <v>44772</v>
      </c>
      <c r="F114" s="4" t="s">
        <v>9</v>
      </c>
      <c r="G114" s="2">
        <v>0.45</v>
      </c>
      <c r="H114" s="3">
        <v>7000</v>
      </c>
    </row>
    <row r="115" spans="1:8" x14ac:dyDescent="0.3">
      <c r="A115" s="1" t="s">
        <v>12</v>
      </c>
      <c r="B115" s="1" t="s">
        <v>19</v>
      </c>
      <c r="C115" s="7">
        <v>1072</v>
      </c>
      <c r="D115" s="6">
        <v>44745</v>
      </c>
      <c r="E115" s="6">
        <v>44807</v>
      </c>
      <c r="F115" s="4" t="s">
        <v>10</v>
      </c>
      <c r="G115" s="2">
        <v>0.5</v>
      </c>
      <c r="H115" s="3">
        <v>9750</v>
      </c>
    </row>
    <row r="116" spans="1:8" x14ac:dyDescent="0.3">
      <c r="A116" s="1" t="s">
        <v>12</v>
      </c>
      <c r="B116" s="1" t="s">
        <v>19</v>
      </c>
      <c r="C116" s="7">
        <v>1071</v>
      </c>
      <c r="D116" s="6">
        <v>44778</v>
      </c>
      <c r="E116" s="6">
        <v>44848</v>
      </c>
      <c r="F116" s="4" t="s">
        <v>5</v>
      </c>
      <c r="G116" s="2">
        <v>0.4</v>
      </c>
      <c r="H116" s="3">
        <v>9250</v>
      </c>
    </row>
    <row r="117" spans="1:8" x14ac:dyDescent="0.3">
      <c r="A117" s="1" t="s">
        <v>12</v>
      </c>
      <c r="B117" s="1" t="s">
        <v>19</v>
      </c>
      <c r="C117" s="7">
        <v>1070</v>
      </c>
      <c r="D117" s="6">
        <v>44778</v>
      </c>
      <c r="E117" s="6">
        <v>44817</v>
      </c>
      <c r="F117" s="4" t="s">
        <v>8</v>
      </c>
      <c r="G117" s="2">
        <v>0.45</v>
      </c>
      <c r="H117" s="3">
        <v>9250</v>
      </c>
    </row>
    <row r="118" spans="1:8" x14ac:dyDescent="0.3">
      <c r="A118" s="1" t="s">
        <v>12</v>
      </c>
      <c r="B118" s="1" t="s">
        <v>19</v>
      </c>
      <c r="C118" s="7">
        <v>1069</v>
      </c>
      <c r="D118" s="6">
        <v>44778</v>
      </c>
      <c r="E118" s="6">
        <v>44836</v>
      </c>
      <c r="F118" s="4" t="s">
        <v>6</v>
      </c>
      <c r="G118" s="2">
        <v>0.4</v>
      </c>
      <c r="H118" s="3">
        <v>11000</v>
      </c>
    </row>
    <row r="119" spans="1:8" x14ac:dyDescent="0.3">
      <c r="A119" s="1" t="s">
        <v>12</v>
      </c>
      <c r="B119" s="1" t="s">
        <v>19</v>
      </c>
      <c r="C119" s="7">
        <v>1068</v>
      </c>
      <c r="D119" s="6">
        <v>44778</v>
      </c>
      <c r="E119" s="6">
        <v>44836</v>
      </c>
      <c r="F119" s="4" t="s">
        <v>7</v>
      </c>
      <c r="G119" s="2">
        <v>0.4</v>
      </c>
      <c r="H119" s="3">
        <v>6500</v>
      </c>
    </row>
    <row r="120" spans="1:8" x14ac:dyDescent="0.3">
      <c r="A120" s="1" t="s">
        <v>12</v>
      </c>
      <c r="B120" s="1" t="s">
        <v>19</v>
      </c>
      <c r="C120" s="7">
        <v>1067</v>
      </c>
      <c r="D120" s="6">
        <v>44778</v>
      </c>
      <c r="E120" s="6">
        <v>44835</v>
      </c>
      <c r="F120" s="4" t="s">
        <v>9</v>
      </c>
      <c r="G120" s="2">
        <v>0.45</v>
      </c>
      <c r="H120" s="3">
        <v>6500</v>
      </c>
    </row>
    <row r="121" spans="1:8" x14ac:dyDescent="0.3">
      <c r="A121" s="1" t="s">
        <v>12</v>
      </c>
      <c r="B121" s="1" t="s">
        <v>19</v>
      </c>
      <c r="C121" s="7">
        <v>1066</v>
      </c>
      <c r="D121" s="6">
        <v>44778</v>
      </c>
      <c r="E121" s="6">
        <v>44848</v>
      </c>
      <c r="F121" s="4" t="s">
        <v>10</v>
      </c>
      <c r="G121" s="2">
        <v>0.5</v>
      </c>
      <c r="H121" s="3">
        <v>9000</v>
      </c>
    </row>
    <row r="122" spans="1:8" x14ac:dyDescent="0.3">
      <c r="A122" s="1" t="s">
        <v>12</v>
      </c>
      <c r="B122" s="1" t="s">
        <v>19</v>
      </c>
      <c r="C122" s="7">
        <v>1065</v>
      </c>
      <c r="D122" s="6">
        <v>44806</v>
      </c>
      <c r="E122" s="6">
        <v>44884</v>
      </c>
      <c r="F122" s="4" t="s">
        <v>5</v>
      </c>
      <c r="G122" s="2">
        <v>0.45</v>
      </c>
      <c r="H122" s="3">
        <v>8500</v>
      </c>
    </row>
    <row r="123" spans="1:8" x14ac:dyDescent="0.3">
      <c r="A123" s="1" t="s">
        <v>12</v>
      </c>
      <c r="B123" s="1" t="s">
        <v>19</v>
      </c>
      <c r="C123" s="7">
        <v>1064</v>
      </c>
      <c r="D123" s="6">
        <v>44806</v>
      </c>
      <c r="E123" s="6">
        <v>44852</v>
      </c>
      <c r="F123" s="4" t="s">
        <v>8</v>
      </c>
      <c r="G123" s="2">
        <v>0.45</v>
      </c>
      <c r="H123" s="3">
        <v>8500</v>
      </c>
    </row>
    <row r="124" spans="1:8" x14ac:dyDescent="0.3">
      <c r="A124" s="1" t="s">
        <v>12</v>
      </c>
      <c r="B124" s="1" t="s">
        <v>19</v>
      </c>
      <c r="C124" s="7">
        <v>1063</v>
      </c>
      <c r="D124" s="6">
        <v>44806</v>
      </c>
      <c r="E124" s="6">
        <v>44895</v>
      </c>
      <c r="F124" s="4" t="s">
        <v>6</v>
      </c>
      <c r="G124" s="2">
        <v>0.5</v>
      </c>
      <c r="H124" s="3">
        <v>9000</v>
      </c>
    </row>
    <row r="125" spans="1:8" x14ac:dyDescent="0.3">
      <c r="A125" s="1" t="s">
        <v>12</v>
      </c>
      <c r="B125" s="1" t="s">
        <v>19</v>
      </c>
      <c r="C125" s="7">
        <v>1062</v>
      </c>
      <c r="D125" s="6">
        <v>44806</v>
      </c>
      <c r="E125" s="6">
        <v>44851</v>
      </c>
      <c r="F125" s="4" t="s">
        <v>7</v>
      </c>
      <c r="G125" s="2">
        <v>0.5</v>
      </c>
      <c r="H125" s="3">
        <v>6250</v>
      </c>
    </row>
    <row r="126" spans="1:8" x14ac:dyDescent="0.3">
      <c r="A126" s="1" t="s">
        <v>12</v>
      </c>
      <c r="B126" s="1" t="s">
        <v>19</v>
      </c>
      <c r="C126" s="7">
        <v>1061</v>
      </c>
      <c r="D126" s="6">
        <v>44806</v>
      </c>
      <c r="E126" s="6">
        <v>44885</v>
      </c>
      <c r="F126" s="4" t="s">
        <v>9</v>
      </c>
      <c r="G126" s="2">
        <v>0.45</v>
      </c>
      <c r="H126" s="3">
        <v>6250</v>
      </c>
    </row>
    <row r="127" spans="1:8" x14ac:dyDescent="0.3">
      <c r="A127" s="1" t="s">
        <v>12</v>
      </c>
      <c r="B127" s="1" t="s">
        <v>19</v>
      </c>
      <c r="C127" s="7">
        <v>1060</v>
      </c>
      <c r="D127" s="6">
        <v>44806</v>
      </c>
      <c r="E127" s="6">
        <v>44851</v>
      </c>
      <c r="F127" s="4" t="s">
        <v>10</v>
      </c>
      <c r="G127" s="2">
        <v>0.55000000000000004</v>
      </c>
      <c r="H127" s="3">
        <v>8500</v>
      </c>
    </row>
    <row r="128" spans="1:8" x14ac:dyDescent="0.3">
      <c r="A128" s="1" t="s">
        <v>12</v>
      </c>
      <c r="B128" s="1" t="s">
        <v>19</v>
      </c>
      <c r="C128" s="7">
        <v>1059</v>
      </c>
      <c r="D128" s="6">
        <v>44835</v>
      </c>
      <c r="E128" s="6">
        <v>44868</v>
      </c>
      <c r="F128" s="4" t="s">
        <v>5</v>
      </c>
      <c r="G128" s="2">
        <v>0.45</v>
      </c>
      <c r="H128" s="3">
        <v>8000</v>
      </c>
    </row>
    <row r="129" spans="1:8" x14ac:dyDescent="0.3">
      <c r="A129" s="1" t="s">
        <v>12</v>
      </c>
      <c r="B129" s="1" t="s">
        <v>19</v>
      </c>
      <c r="C129" s="7">
        <v>1058</v>
      </c>
      <c r="D129" s="6">
        <v>44835</v>
      </c>
      <c r="E129" s="6">
        <v>44896</v>
      </c>
      <c r="F129" s="4" t="s">
        <v>8</v>
      </c>
      <c r="G129" s="2">
        <v>0.45</v>
      </c>
      <c r="H129" s="3">
        <v>8000</v>
      </c>
    </row>
    <row r="130" spans="1:8" x14ac:dyDescent="0.3">
      <c r="A130" s="1" t="s">
        <v>12</v>
      </c>
      <c r="B130" s="1" t="s">
        <v>19</v>
      </c>
      <c r="C130" s="7">
        <v>1057</v>
      </c>
      <c r="D130" s="6">
        <v>44835</v>
      </c>
      <c r="E130" s="6">
        <v>44912</v>
      </c>
      <c r="F130" s="4" t="s">
        <v>6</v>
      </c>
      <c r="G130" s="2">
        <v>0.5</v>
      </c>
      <c r="H130" s="3">
        <v>7500</v>
      </c>
    </row>
    <row r="131" spans="1:8" x14ac:dyDescent="0.3">
      <c r="A131" s="1" t="s">
        <v>12</v>
      </c>
      <c r="B131" s="1" t="s">
        <v>19</v>
      </c>
      <c r="C131" s="7">
        <v>1056</v>
      </c>
      <c r="D131" s="6">
        <v>44835</v>
      </c>
      <c r="E131" s="6">
        <v>44903</v>
      </c>
      <c r="F131" s="4" t="s">
        <v>7</v>
      </c>
      <c r="G131" s="2">
        <v>0.5</v>
      </c>
      <c r="H131" s="3">
        <v>6000</v>
      </c>
    </row>
    <row r="132" spans="1:8" x14ac:dyDescent="0.3">
      <c r="A132" s="1" t="s">
        <v>12</v>
      </c>
      <c r="B132" s="1" t="s">
        <v>19</v>
      </c>
      <c r="C132" s="7">
        <v>1055</v>
      </c>
      <c r="D132" s="6">
        <v>44835</v>
      </c>
      <c r="E132" s="6">
        <v>44857</v>
      </c>
      <c r="F132" s="4" t="s">
        <v>9</v>
      </c>
      <c r="G132" s="2">
        <v>0.45</v>
      </c>
      <c r="H132" s="3">
        <v>5750</v>
      </c>
    </row>
    <row r="133" spans="1:8" x14ac:dyDescent="0.3">
      <c r="A133" s="1" t="s">
        <v>12</v>
      </c>
      <c r="B133" s="1" t="s">
        <v>19</v>
      </c>
      <c r="C133" s="7">
        <v>1054</v>
      </c>
      <c r="D133" s="6">
        <v>44835</v>
      </c>
      <c r="E133" s="6">
        <v>44859</v>
      </c>
      <c r="F133" s="4" t="s">
        <v>10</v>
      </c>
      <c r="G133" s="2">
        <v>0.55000000000000004</v>
      </c>
      <c r="H133" s="3">
        <v>7500</v>
      </c>
    </row>
    <row r="134" spans="1:8" x14ac:dyDescent="0.3">
      <c r="A134" s="1" t="s">
        <v>12</v>
      </c>
      <c r="B134" s="1" t="s">
        <v>19</v>
      </c>
      <c r="C134" s="7">
        <v>1053</v>
      </c>
      <c r="D134" s="6">
        <v>44867</v>
      </c>
      <c r="E134" s="6">
        <v>44941</v>
      </c>
      <c r="F134" s="4" t="s">
        <v>5</v>
      </c>
      <c r="G134" s="2">
        <v>0.45</v>
      </c>
      <c r="H134" s="3">
        <v>9000</v>
      </c>
    </row>
    <row r="135" spans="1:8" x14ac:dyDescent="0.3">
      <c r="A135" s="1" t="s">
        <v>12</v>
      </c>
      <c r="B135" s="1" t="s">
        <v>19</v>
      </c>
      <c r="C135" s="7">
        <v>1052</v>
      </c>
      <c r="D135" s="6">
        <v>44867</v>
      </c>
      <c r="E135" s="6">
        <v>44911</v>
      </c>
      <c r="F135" s="4" t="s">
        <v>8</v>
      </c>
      <c r="G135" s="2">
        <v>0.45</v>
      </c>
      <c r="H135" s="3">
        <v>9000</v>
      </c>
    </row>
    <row r="136" spans="1:8" x14ac:dyDescent="0.3">
      <c r="A136" s="1" t="s">
        <v>12</v>
      </c>
      <c r="B136" s="1" t="s">
        <v>19</v>
      </c>
      <c r="C136" s="7">
        <v>1051</v>
      </c>
      <c r="D136" s="6">
        <v>44867</v>
      </c>
      <c r="E136" s="6">
        <v>44901</v>
      </c>
      <c r="F136" s="4" t="s">
        <v>6</v>
      </c>
      <c r="G136" s="2">
        <v>0.5</v>
      </c>
      <c r="H136" s="3">
        <v>8250</v>
      </c>
    </row>
    <row r="137" spans="1:8" x14ac:dyDescent="0.3">
      <c r="A137" s="1" t="s">
        <v>12</v>
      </c>
      <c r="B137" s="1" t="s">
        <v>19</v>
      </c>
      <c r="C137" s="7">
        <v>1050</v>
      </c>
      <c r="D137" s="6">
        <v>44867</v>
      </c>
      <c r="E137" s="6">
        <v>44943</v>
      </c>
      <c r="F137" s="4" t="s">
        <v>7</v>
      </c>
      <c r="G137" s="2">
        <v>0.5</v>
      </c>
      <c r="H137" s="3">
        <v>6750</v>
      </c>
    </row>
    <row r="138" spans="1:8" x14ac:dyDescent="0.3">
      <c r="A138" s="1" t="s">
        <v>12</v>
      </c>
      <c r="B138" s="1" t="s">
        <v>19</v>
      </c>
      <c r="C138" s="7">
        <v>1049</v>
      </c>
      <c r="D138" s="6">
        <v>44867</v>
      </c>
      <c r="E138" s="6">
        <v>44918</v>
      </c>
      <c r="F138" s="4" t="s">
        <v>9</v>
      </c>
      <c r="G138" s="2">
        <v>0.45</v>
      </c>
      <c r="H138" s="3">
        <v>6500</v>
      </c>
    </row>
    <row r="139" spans="1:8" x14ac:dyDescent="0.3">
      <c r="A139" s="1" t="s">
        <v>12</v>
      </c>
      <c r="B139" s="1" t="s">
        <v>19</v>
      </c>
      <c r="C139" s="7">
        <v>1048</v>
      </c>
      <c r="D139" s="6">
        <v>44867</v>
      </c>
      <c r="E139" s="6">
        <v>44955</v>
      </c>
      <c r="F139" s="4" t="s">
        <v>10</v>
      </c>
      <c r="G139" s="2">
        <v>0.55000000000000004</v>
      </c>
      <c r="H139" s="3">
        <v>8500</v>
      </c>
    </row>
    <row r="140" spans="1:8" x14ac:dyDescent="0.3">
      <c r="A140" s="1" t="s">
        <v>12</v>
      </c>
      <c r="B140" s="1" t="s">
        <v>19</v>
      </c>
      <c r="C140" s="7">
        <v>1047</v>
      </c>
      <c r="D140" s="6">
        <v>44896</v>
      </c>
      <c r="E140" s="6">
        <v>44965</v>
      </c>
      <c r="F140" s="4" t="s">
        <v>5</v>
      </c>
      <c r="G140" s="2">
        <v>0.45</v>
      </c>
      <c r="H140" s="3">
        <v>9500</v>
      </c>
    </row>
    <row r="141" spans="1:8" x14ac:dyDescent="0.3">
      <c r="A141" s="1" t="s">
        <v>12</v>
      </c>
      <c r="B141" s="1" t="s">
        <v>19</v>
      </c>
      <c r="C141" s="7">
        <v>1046</v>
      </c>
      <c r="D141" s="6">
        <v>44896</v>
      </c>
      <c r="E141" s="6">
        <v>44923</v>
      </c>
      <c r="F141" s="4" t="s">
        <v>8</v>
      </c>
      <c r="G141" s="2">
        <v>0.45</v>
      </c>
      <c r="H141" s="3">
        <v>9500</v>
      </c>
    </row>
    <row r="142" spans="1:8" x14ac:dyDescent="0.3">
      <c r="A142" s="1" t="s">
        <v>12</v>
      </c>
      <c r="B142" s="1" t="s">
        <v>19</v>
      </c>
      <c r="C142" s="7">
        <v>1045</v>
      </c>
      <c r="D142" s="6">
        <v>44896</v>
      </c>
      <c r="E142" s="6">
        <v>44953</v>
      </c>
      <c r="F142" s="4" t="s">
        <v>6</v>
      </c>
      <c r="G142" s="2">
        <v>0.5</v>
      </c>
      <c r="H142" s="3">
        <v>8500</v>
      </c>
    </row>
    <row r="143" spans="1:8" x14ac:dyDescent="0.3">
      <c r="A143" s="1" t="s">
        <v>12</v>
      </c>
      <c r="B143" s="1" t="s">
        <v>19</v>
      </c>
      <c r="C143" s="7">
        <v>1044</v>
      </c>
      <c r="D143" s="6">
        <v>44896</v>
      </c>
      <c r="E143" s="6">
        <v>44961</v>
      </c>
      <c r="F143" s="4" t="s">
        <v>7</v>
      </c>
      <c r="G143" s="2">
        <v>0.5</v>
      </c>
      <c r="H143" s="3">
        <v>7000</v>
      </c>
    </row>
    <row r="144" spans="1:8" x14ac:dyDescent="0.3">
      <c r="A144" s="1" t="s">
        <v>12</v>
      </c>
      <c r="B144" s="1" t="s">
        <v>19</v>
      </c>
      <c r="C144" s="7">
        <v>1043</v>
      </c>
      <c r="D144" s="6">
        <v>44896</v>
      </c>
      <c r="E144" s="6">
        <v>44930</v>
      </c>
      <c r="F144" s="4" t="s">
        <v>9</v>
      </c>
      <c r="G144" s="2">
        <v>0.45</v>
      </c>
      <c r="H144" s="3">
        <v>6500</v>
      </c>
    </row>
    <row r="145" spans="1:8" x14ac:dyDescent="0.3">
      <c r="A145" s="1" t="s">
        <v>12</v>
      </c>
      <c r="B145" s="1" t="s">
        <v>19</v>
      </c>
      <c r="C145" s="7">
        <v>1042</v>
      </c>
      <c r="D145" s="6">
        <v>44896</v>
      </c>
      <c r="E145" s="6">
        <v>44957</v>
      </c>
      <c r="F145" s="4" t="s">
        <v>10</v>
      </c>
      <c r="G145" s="2">
        <v>0.55000000000000004</v>
      </c>
      <c r="H145" s="3">
        <v>9000</v>
      </c>
    </row>
    <row r="146" spans="1:8" x14ac:dyDescent="0.3">
      <c r="A146" s="1" t="s">
        <v>13</v>
      </c>
      <c r="B146" s="1" t="s">
        <v>20</v>
      </c>
      <c r="C146" s="7">
        <v>1041</v>
      </c>
      <c r="D146" s="6">
        <v>44581</v>
      </c>
      <c r="E146" s="6">
        <v>44629</v>
      </c>
      <c r="F146" s="4" t="s">
        <v>5</v>
      </c>
      <c r="G146" s="2">
        <v>0.39999999999999997</v>
      </c>
      <c r="H146" s="3">
        <v>7750</v>
      </c>
    </row>
    <row r="147" spans="1:8" x14ac:dyDescent="0.3">
      <c r="A147" s="1" t="s">
        <v>13</v>
      </c>
      <c r="B147" s="1" t="s">
        <v>20</v>
      </c>
      <c r="C147" s="7">
        <v>1040</v>
      </c>
      <c r="D147" s="6">
        <v>44581</v>
      </c>
      <c r="E147" s="6">
        <v>44658</v>
      </c>
      <c r="F147" s="4" t="s">
        <v>8</v>
      </c>
      <c r="G147" s="2">
        <v>0.5</v>
      </c>
      <c r="H147" s="3">
        <v>7750</v>
      </c>
    </row>
    <row r="148" spans="1:8" x14ac:dyDescent="0.3">
      <c r="A148" s="1" t="s">
        <v>13</v>
      </c>
      <c r="B148" s="1" t="s">
        <v>20</v>
      </c>
      <c r="C148" s="7">
        <v>1039</v>
      </c>
      <c r="D148" s="6">
        <v>44581</v>
      </c>
      <c r="E148" s="6">
        <v>44646</v>
      </c>
      <c r="F148" s="4" t="s">
        <v>6</v>
      </c>
      <c r="G148" s="2">
        <v>0.5</v>
      </c>
      <c r="H148" s="3">
        <v>7750</v>
      </c>
    </row>
    <row r="149" spans="1:8" x14ac:dyDescent="0.3">
      <c r="A149" s="1" t="s">
        <v>13</v>
      </c>
      <c r="B149" s="1" t="s">
        <v>20</v>
      </c>
      <c r="C149" s="7">
        <v>1038</v>
      </c>
      <c r="D149" s="6">
        <v>44581</v>
      </c>
      <c r="E149" s="6">
        <v>44619</v>
      </c>
      <c r="F149" s="4" t="s">
        <v>7</v>
      </c>
      <c r="G149" s="2">
        <v>0.5</v>
      </c>
      <c r="H149" s="3">
        <v>6250</v>
      </c>
    </row>
    <row r="150" spans="1:8" x14ac:dyDescent="0.3">
      <c r="A150" s="1" t="s">
        <v>13</v>
      </c>
      <c r="B150" s="1" t="s">
        <v>20</v>
      </c>
      <c r="C150" s="7">
        <v>1037</v>
      </c>
      <c r="D150" s="6">
        <v>44581</v>
      </c>
      <c r="E150" s="6">
        <v>44650</v>
      </c>
      <c r="F150" s="4" t="s">
        <v>9</v>
      </c>
      <c r="G150" s="2">
        <v>0.55000000000000004</v>
      </c>
      <c r="H150" s="3">
        <v>5750</v>
      </c>
    </row>
    <row r="151" spans="1:8" x14ac:dyDescent="0.3">
      <c r="A151" s="1" t="s">
        <v>13</v>
      </c>
      <c r="B151" s="1" t="s">
        <v>20</v>
      </c>
      <c r="C151" s="7">
        <v>1036</v>
      </c>
      <c r="D151" s="6">
        <v>44581</v>
      </c>
      <c r="E151" s="6">
        <v>44613</v>
      </c>
      <c r="F151" s="4" t="s">
        <v>10</v>
      </c>
      <c r="G151" s="2">
        <v>0.5</v>
      </c>
      <c r="H151" s="3">
        <v>7750</v>
      </c>
    </row>
    <row r="152" spans="1:8" x14ac:dyDescent="0.3">
      <c r="A152" s="1" t="s">
        <v>13</v>
      </c>
      <c r="B152" s="1" t="s">
        <v>20</v>
      </c>
      <c r="C152" s="7">
        <v>1035</v>
      </c>
      <c r="D152" s="6">
        <v>44612</v>
      </c>
      <c r="E152" s="6">
        <v>44661</v>
      </c>
      <c r="F152" s="4" t="s">
        <v>5</v>
      </c>
      <c r="G152" s="2">
        <v>0.39999999999999997</v>
      </c>
      <c r="H152" s="3">
        <v>8250</v>
      </c>
    </row>
    <row r="153" spans="1:8" x14ac:dyDescent="0.3">
      <c r="A153" s="1" t="s">
        <v>13</v>
      </c>
      <c r="B153" s="1" t="s">
        <v>20</v>
      </c>
      <c r="C153" s="7">
        <v>1034</v>
      </c>
      <c r="D153" s="6">
        <v>44612</v>
      </c>
      <c r="E153" s="6">
        <v>44652</v>
      </c>
      <c r="F153" s="4" t="s">
        <v>8</v>
      </c>
      <c r="G153" s="2">
        <v>0.5</v>
      </c>
      <c r="H153" s="3">
        <v>7250</v>
      </c>
    </row>
    <row r="154" spans="1:8" x14ac:dyDescent="0.3">
      <c r="A154" s="1" t="s">
        <v>13</v>
      </c>
      <c r="B154" s="1" t="s">
        <v>20</v>
      </c>
      <c r="C154" s="7">
        <v>1033</v>
      </c>
      <c r="D154" s="6">
        <v>44612</v>
      </c>
      <c r="E154" s="6">
        <v>44685</v>
      </c>
      <c r="F154" s="4" t="s">
        <v>6</v>
      </c>
      <c r="G154" s="2">
        <v>0.5</v>
      </c>
      <c r="H154" s="3">
        <v>7250</v>
      </c>
    </row>
    <row r="155" spans="1:8" x14ac:dyDescent="0.3">
      <c r="A155" s="1" t="s">
        <v>13</v>
      </c>
      <c r="B155" s="1" t="s">
        <v>20</v>
      </c>
      <c r="C155" s="7">
        <v>1032</v>
      </c>
      <c r="D155" s="6">
        <v>44612</v>
      </c>
      <c r="E155" s="6">
        <v>44674</v>
      </c>
      <c r="F155" s="4" t="s">
        <v>7</v>
      </c>
      <c r="G155" s="2">
        <v>0.5</v>
      </c>
      <c r="H155" s="3">
        <v>5750</v>
      </c>
    </row>
    <row r="156" spans="1:8" x14ac:dyDescent="0.3">
      <c r="A156" s="1" t="s">
        <v>13</v>
      </c>
      <c r="B156" s="1" t="s">
        <v>20</v>
      </c>
      <c r="C156" s="7">
        <v>1031</v>
      </c>
      <c r="D156" s="6">
        <v>44612</v>
      </c>
      <c r="E156" s="6">
        <v>44694</v>
      </c>
      <c r="F156" s="4" t="s">
        <v>9</v>
      </c>
      <c r="G156" s="2">
        <v>0.55000000000000004</v>
      </c>
      <c r="H156" s="3">
        <v>5000</v>
      </c>
    </row>
    <row r="157" spans="1:8" x14ac:dyDescent="0.3">
      <c r="A157" s="1" t="s">
        <v>13</v>
      </c>
      <c r="B157" s="1" t="s">
        <v>20</v>
      </c>
      <c r="C157" s="7">
        <v>1030</v>
      </c>
      <c r="D157" s="6">
        <v>44612</v>
      </c>
      <c r="E157" s="6">
        <v>44699</v>
      </c>
      <c r="F157" s="4" t="s">
        <v>10</v>
      </c>
      <c r="G157" s="2">
        <v>0.5</v>
      </c>
      <c r="H157" s="3">
        <v>7000</v>
      </c>
    </row>
    <row r="158" spans="1:8" x14ac:dyDescent="0.3">
      <c r="A158" s="1" t="s">
        <v>13</v>
      </c>
      <c r="B158" s="1" t="s">
        <v>20</v>
      </c>
      <c r="C158" s="7">
        <v>1029</v>
      </c>
      <c r="D158" s="6">
        <v>44639</v>
      </c>
      <c r="E158" s="6">
        <v>44657</v>
      </c>
      <c r="F158" s="4" t="s">
        <v>5</v>
      </c>
      <c r="G158" s="2">
        <v>0.5</v>
      </c>
      <c r="H158" s="3">
        <v>8500</v>
      </c>
    </row>
    <row r="159" spans="1:8" x14ac:dyDescent="0.3">
      <c r="A159" s="1" t="s">
        <v>13</v>
      </c>
      <c r="B159" s="1" t="s">
        <v>20</v>
      </c>
      <c r="C159" s="7">
        <v>1028</v>
      </c>
      <c r="D159" s="6">
        <v>44639</v>
      </c>
      <c r="E159" s="6">
        <v>44678</v>
      </c>
      <c r="F159" s="4" t="s">
        <v>8</v>
      </c>
      <c r="G159" s="2">
        <v>0.6</v>
      </c>
      <c r="H159" s="3">
        <v>7000</v>
      </c>
    </row>
    <row r="160" spans="1:8" x14ac:dyDescent="0.3">
      <c r="A160" s="1" t="s">
        <v>13</v>
      </c>
      <c r="B160" s="1" t="s">
        <v>20</v>
      </c>
      <c r="C160" s="7">
        <v>1027</v>
      </c>
      <c r="D160" s="6">
        <v>44639</v>
      </c>
      <c r="E160" s="6">
        <v>44709</v>
      </c>
      <c r="F160" s="4" t="s">
        <v>6</v>
      </c>
      <c r="G160" s="2">
        <v>0.6</v>
      </c>
      <c r="H160" s="3">
        <v>7000</v>
      </c>
    </row>
    <row r="161" spans="1:8" x14ac:dyDescent="0.3">
      <c r="A161" s="1" t="s">
        <v>13</v>
      </c>
      <c r="B161" s="1" t="s">
        <v>20</v>
      </c>
      <c r="C161" s="7">
        <v>1026</v>
      </c>
      <c r="D161" s="6">
        <v>44639</v>
      </c>
      <c r="E161" s="6">
        <v>44697</v>
      </c>
      <c r="F161" s="4" t="s">
        <v>7</v>
      </c>
      <c r="G161" s="2">
        <v>0.6</v>
      </c>
      <c r="H161" s="3">
        <v>6000</v>
      </c>
    </row>
    <row r="162" spans="1:8" x14ac:dyDescent="0.3">
      <c r="A162" s="1" t="s">
        <v>13</v>
      </c>
      <c r="B162" s="1" t="s">
        <v>20</v>
      </c>
      <c r="C162" s="7">
        <v>1025</v>
      </c>
      <c r="D162" s="6">
        <v>44639</v>
      </c>
      <c r="E162" s="6">
        <v>44697</v>
      </c>
      <c r="F162" s="4" t="s">
        <v>9</v>
      </c>
      <c r="G162" s="2">
        <v>0.65</v>
      </c>
      <c r="H162" s="3">
        <v>5000</v>
      </c>
    </row>
    <row r="163" spans="1:8" x14ac:dyDescent="0.3">
      <c r="A163" s="1" t="s">
        <v>13</v>
      </c>
      <c r="B163" s="1" t="s">
        <v>20</v>
      </c>
      <c r="C163" s="7">
        <v>1024</v>
      </c>
      <c r="D163" s="6">
        <v>44639</v>
      </c>
      <c r="E163" s="6">
        <v>44701</v>
      </c>
      <c r="F163" s="4" t="s">
        <v>10</v>
      </c>
      <c r="G163" s="2">
        <v>0.6</v>
      </c>
      <c r="H163" s="3">
        <v>7000</v>
      </c>
    </row>
    <row r="164" spans="1:8" x14ac:dyDescent="0.3">
      <c r="A164" s="1" t="s">
        <v>13</v>
      </c>
      <c r="B164" s="1" t="s">
        <v>20</v>
      </c>
      <c r="C164" s="7">
        <v>1023</v>
      </c>
      <c r="D164" s="6">
        <v>44671</v>
      </c>
      <c r="E164" s="6">
        <v>44760</v>
      </c>
      <c r="F164" s="4" t="s">
        <v>5</v>
      </c>
      <c r="G164" s="2">
        <v>0.6</v>
      </c>
      <c r="H164" s="3">
        <v>8750</v>
      </c>
    </row>
    <row r="165" spans="1:8" x14ac:dyDescent="0.3">
      <c r="A165" s="1" t="s">
        <v>13</v>
      </c>
      <c r="B165" s="1" t="s">
        <v>20</v>
      </c>
      <c r="C165" s="7">
        <v>1022</v>
      </c>
      <c r="D165" s="6">
        <v>44671</v>
      </c>
      <c r="E165" s="6">
        <v>44751</v>
      </c>
      <c r="F165" s="4" t="s">
        <v>8</v>
      </c>
      <c r="G165" s="2">
        <v>0.65</v>
      </c>
      <c r="H165" s="3">
        <v>6750</v>
      </c>
    </row>
    <row r="166" spans="1:8" x14ac:dyDescent="0.3">
      <c r="A166" s="1" t="s">
        <v>13</v>
      </c>
      <c r="B166" s="1" t="s">
        <v>20</v>
      </c>
      <c r="C166" s="7">
        <v>1021</v>
      </c>
      <c r="D166" s="6">
        <v>44671</v>
      </c>
      <c r="E166" s="6">
        <v>44710</v>
      </c>
      <c r="F166" s="4" t="s">
        <v>6</v>
      </c>
      <c r="G166" s="2">
        <v>0.65</v>
      </c>
      <c r="H166" s="3">
        <v>7250</v>
      </c>
    </row>
    <row r="167" spans="1:8" x14ac:dyDescent="0.3">
      <c r="A167" s="1" t="s">
        <v>13</v>
      </c>
      <c r="B167" s="1" t="s">
        <v>20</v>
      </c>
      <c r="C167" s="7">
        <v>1020</v>
      </c>
      <c r="D167" s="6">
        <v>44671</v>
      </c>
      <c r="E167" s="6">
        <v>44753</v>
      </c>
      <c r="F167" s="4" t="s">
        <v>7</v>
      </c>
      <c r="G167" s="2">
        <v>0.6</v>
      </c>
      <c r="H167" s="3">
        <v>6250</v>
      </c>
    </row>
    <row r="168" spans="1:8" x14ac:dyDescent="0.3">
      <c r="A168" s="1" t="s">
        <v>13</v>
      </c>
      <c r="B168" s="1" t="s">
        <v>20</v>
      </c>
      <c r="C168" s="7">
        <v>1019</v>
      </c>
      <c r="D168" s="6">
        <v>44671</v>
      </c>
      <c r="E168" s="6">
        <v>44706</v>
      </c>
      <c r="F168" s="4" t="s">
        <v>9</v>
      </c>
      <c r="G168" s="2">
        <v>0.65</v>
      </c>
      <c r="H168" s="3">
        <v>5250</v>
      </c>
    </row>
    <row r="169" spans="1:8" x14ac:dyDescent="0.3">
      <c r="A169" s="1" t="s">
        <v>13</v>
      </c>
      <c r="B169" s="1" t="s">
        <v>20</v>
      </c>
      <c r="C169" s="7">
        <v>1018</v>
      </c>
      <c r="D169" s="6">
        <v>44671</v>
      </c>
      <c r="E169" s="6">
        <v>44743</v>
      </c>
      <c r="F169" s="4" t="s">
        <v>10</v>
      </c>
      <c r="G169" s="2">
        <v>0.8</v>
      </c>
      <c r="H169" s="3">
        <v>7000</v>
      </c>
    </row>
    <row r="170" spans="1:8" x14ac:dyDescent="0.3">
      <c r="A170" s="1" t="s">
        <v>13</v>
      </c>
      <c r="B170" s="1" t="s">
        <v>20</v>
      </c>
      <c r="C170" s="7">
        <v>1017</v>
      </c>
      <c r="D170" s="6">
        <v>44702</v>
      </c>
      <c r="E170" s="6">
        <v>44744</v>
      </c>
      <c r="F170" s="4" t="s">
        <v>5</v>
      </c>
      <c r="G170" s="2">
        <v>0.6</v>
      </c>
      <c r="H170" s="3">
        <v>9000</v>
      </c>
    </row>
    <row r="171" spans="1:8" x14ac:dyDescent="0.3">
      <c r="A171" s="1" t="s">
        <v>13</v>
      </c>
      <c r="B171" s="1" t="s">
        <v>20</v>
      </c>
      <c r="C171" s="7">
        <v>1016</v>
      </c>
      <c r="D171" s="6">
        <v>44702</v>
      </c>
      <c r="E171" s="6">
        <v>44717</v>
      </c>
      <c r="F171" s="4" t="s">
        <v>8</v>
      </c>
      <c r="G171" s="2">
        <v>0.65</v>
      </c>
      <c r="H171" s="3">
        <v>7500</v>
      </c>
    </row>
    <row r="172" spans="1:8" x14ac:dyDescent="0.3">
      <c r="A172" s="1" t="s">
        <v>13</v>
      </c>
      <c r="B172" s="1" t="s">
        <v>20</v>
      </c>
      <c r="C172" s="7">
        <v>1015</v>
      </c>
      <c r="D172" s="6">
        <v>44702</v>
      </c>
      <c r="E172" s="6">
        <v>44721</v>
      </c>
      <c r="F172" s="4" t="s">
        <v>6</v>
      </c>
      <c r="G172" s="2">
        <v>0.65</v>
      </c>
      <c r="H172" s="3">
        <v>7500</v>
      </c>
    </row>
    <row r="173" spans="1:8" x14ac:dyDescent="0.3">
      <c r="A173" s="1" t="s">
        <v>13</v>
      </c>
      <c r="B173" s="1" t="s">
        <v>20</v>
      </c>
      <c r="C173" s="7">
        <v>1014</v>
      </c>
      <c r="D173" s="6">
        <v>44702</v>
      </c>
      <c r="E173" s="6">
        <v>44736</v>
      </c>
      <c r="F173" s="4" t="s">
        <v>7</v>
      </c>
      <c r="G173" s="2">
        <v>0.6</v>
      </c>
      <c r="H173" s="3">
        <v>6500</v>
      </c>
    </row>
    <row r="174" spans="1:8" x14ac:dyDescent="0.3">
      <c r="A174" s="1" t="s">
        <v>13</v>
      </c>
      <c r="B174" s="1" t="s">
        <v>20</v>
      </c>
      <c r="C174" s="7">
        <v>1013</v>
      </c>
      <c r="D174" s="6">
        <v>44702</v>
      </c>
      <c r="E174" s="6">
        <v>44732</v>
      </c>
      <c r="F174" s="4" t="s">
        <v>9</v>
      </c>
      <c r="G174" s="2">
        <v>0.65</v>
      </c>
      <c r="H174" s="3">
        <v>5500</v>
      </c>
    </row>
    <row r="175" spans="1:8" x14ac:dyDescent="0.3">
      <c r="A175" s="1" t="s">
        <v>13</v>
      </c>
      <c r="B175" s="1" t="s">
        <v>20</v>
      </c>
      <c r="C175" s="7">
        <v>1012</v>
      </c>
      <c r="D175" s="6">
        <v>44702</v>
      </c>
      <c r="E175" s="6">
        <v>44751</v>
      </c>
      <c r="F175" s="4" t="s">
        <v>10</v>
      </c>
      <c r="G175" s="2">
        <v>0.8</v>
      </c>
      <c r="H175" s="3">
        <v>7250</v>
      </c>
    </row>
    <row r="176" spans="1:8" x14ac:dyDescent="0.3">
      <c r="A176" s="1" t="s">
        <v>13</v>
      </c>
      <c r="B176" s="1" t="s">
        <v>20</v>
      </c>
      <c r="C176" s="7">
        <v>1011</v>
      </c>
      <c r="D176" s="6">
        <v>44732</v>
      </c>
      <c r="E176" s="6">
        <v>44797</v>
      </c>
      <c r="F176" s="4" t="s">
        <v>5</v>
      </c>
      <c r="G176" s="2">
        <v>0.6</v>
      </c>
      <c r="H176" s="3">
        <v>9750</v>
      </c>
    </row>
    <row r="177" spans="1:8" x14ac:dyDescent="0.3">
      <c r="A177" s="1" t="s">
        <v>13</v>
      </c>
      <c r="B177" s="1" t="s">
        <v>20</v>
      </c>
      <c r="C177" s="7">
        <v>1010</v>
      </c>
      <c r="D177" s="6">
        <v>44732</v>
      </c>
      <c r="E177" s="6">
        <v>44769</v>
      </c>
      <c r="F177" s="4" t="s">
        <v>8</v>
      </c>
      <c r="G177" s="2">
        <v>0.65</v>
      </c>
      <c r="H177" s="3">
        <v>8250</v>
      </c>
    </row>
    <row r="178" spans="1:8" x14ac:dyDescent="0.3">
      <c r="A178" s="1" t="s">
        <v>13</v>
      </c>
      <c r="B178" s="1" t="s">
        <v>20</v>
      </c>
      <c r="C178" s="7">
        <v>1009</v>
      </c>
      <c r="D178" s="6">
        <v>44732</v>
      </c>
      <c r="E178" s="6">
        <v>44755</v>
      </c>
      <c r="F178" s="4" t="s">
        <v>6</v>
      </c>
      <c r="G178" s="2">
        <v>0.65</v>
      </c>
      <c r="H178" s="3">
        <v>8250</v>
      </c>
    </row>
    <row r="179" spans="1:8" x14ac:dyDescent="0.3">
      <c r="A179" s="1" t="s">
        <v>13</v>
      </c>
      <c r="B179" s="1" t="s">
        <v>20</v>
      </c>
      <c r="C179" s="7">
        <v>1008</v>
      </c>
      <c r="D179" s="6">
        <v>44732</v>
      </c>
      <c r="E179" s="6">
        <v>44795</v>
      </c>
      <c r="F179" s="4" t="s">
        <v>7</v>
      </c>
      <c r="G179" s="2">
        <v>0.6</v>
      </c>
      <c r="H179" s="3">
        <v>7000</v>
      </c>
    </row>
    <row r="180" spans="1:8" x14ac:dyDescent="0.3">
      <c r="A180" s="1" t="s">
        <v>13</v>
      </c>
      <c r="B180" s="1" t="s">
        <v>20</v>
      </c>
      <c r="C180" s="7">
        <v>1007</v>
      </c>
      <c r="D180" s="6">
        <v>44732</v>
      </c>
      <c r="E180" s="6">
        <v>44749</v>
      </c>
      <c r="F180" s="4" t="s">
        <v>9</v>
      </c>
      <c r="G180" s="2">
        <v>0.65</v>
      </c>
      <c r="H180" s="3">
        <v>5750</v>
      </c>
    </row>
    <row r="181" spans="1:8" x14ac:dyDescent="0.3">
      <c r="A181" s="1" t="s">
        <v>13</v>
      </c>
      <c r="B181" s="1" t="s">
        <v>20</v>
      </c>
      <c r="C181" s="7">
        <v>1006</v>
      </c>
      <c r="D181" s="6">
        <v>44732</v>
      </c>
      <c r="E181" s="6">
        <v>44755</v>
      </c>
      <c r="F181" s="4" t="s">
        <v>10</v>
      </c>
      <c r="G181" s="2">
        <v>0.8</v>
      </c>
      <c r="H181" s="3">
        <v>8750</v>
      </c>
    </row>
    <row r="182" spans="1:8" x14ac:dyDescent="0.3">
      <c r="A182" s="1" t="s">
        <v>13</v>
      </c>
      <c r="B182" s="1" t="s">
        <v>20</v>
      </c>
      <c r="C182" s="7">
        <v>1005</v>
      </c>
      <c r="D182" s="6">
        <v>44761</v>
      </c>
      <c r="E182" s="6">
        <v>44806</v>
      </c>
      <c r="F182" s="4" t="s">
        <v>5</v>
      </c>
      <c r="G182" s="2">
        <v>0.6</v>
      </c>
      <c r="H182" s="3">
        <v>10250</v>
      </c>
    </row>
    <row r="183" spans="1:8" x14ac:dyDescent="0.3">
      <c r="A183" s="1" t="s">
        <v>13</v>
      </c>
      <c r="B183" s="1" t="s">
        <v>20</v>
      </c>
      <c r="C183" s="7">
        <v>1004</v>
      </c>
      <c r="D183" s="6">
        <v>44761</v>
      </c>
      <c r="E183" s="6">
        <v>44828</v>
      </c>
      <c r="F183" s="4" t="s">
        <v>8</v>
      </c>
      <c r="G183" s="2">
        <v>0.65</v>
      </c>
      <c r="H183" s="3">
        <v>8750</v>
      </c>
    </row>
    <row r="184" spans="1:8" x14ac:dyDescent="0.3">
      <c r="A184" s="1" t="s">
        <v>13</v>
      </c>
      <c r="B184" s="1" t="s">
        <v>20</v>
      </c>
      <c r="C184" s="7">
        <v>1003</v>
      </c>
      <c r="D184" s="6">
        <v>44761</v>
      </c>
      <c r="E184" s="6">
        <v>44846</v>
      </c>
      <c r="F184" s="4" t="s">
        <v>6</v>
      </c>
      <c r="G184" s="2">
        <v>0.65</v>
      </c>
      <c r="H184" s="3">
        <v>8250</v>
      </c>
    </row>
    <row r="185" spans="1:8" x14ac:dyDescent="0.3">
      <c r="A185" s="1" t="s">
        <v>13</v>
      </c>
      <c r="B185" s="1" t="s">
        <v>20</v>
      </c>
      <c r="C185" s="7">
        <v>1002</v>
      </c>
      <c r="D185" s="6">
        <v>44761</v>
      </c>
      <c r="E185" s="6">
        <v>44812</v>
      </c>
      <c r="F185" s="4" t="s">
        <v>7</v>
      </c>
      <c r="G185" s="2">
        <v>0.6</v>
      </c>
      <c r="H185" s="3">
        <v>7250</v>
      </c>
    </row>
    <row r="186" spans="1:8" x14ac:dyDescent="0.3">
      <c r="A186" s="1" t="s">
        <v>13</v>
      </c>
      <c r="B186" s="1" t="s">
        <v>20</v>
      </c>
      <c r="C186" s="7">
        <v>1001</v>
      </c>
      <c r="D186" s="6">
        <v>44761</v>
      </c>
      <c r="E186" s="6">
        <v>44839</v>
      </c>
      <c r="F186" s="4" t="s">
        <v>9</v>
      </c>
      <c r="G186" s="2">
        <v>0.65</v>
      </c>
      <c r="H186" s="3">
        <v>7750</v>
      </c>
    </row>
    <row r="187" spans="1:8" x14ac:dyDescent="0.3">
      <c r="A187" s="1" t="s">
        <v>13</v>
      </c>
      <c r="B187" s="1" t="s">
        <v>20</v>
      </c>
      <c r="C187" s="7">
        <v>1000</v>
      </c>
      <c r="D187" s="6">
        <v>44761</v>
      </c>
      <c r="E187" s="6">
        <v>44840</v>
      </c>
      <c r="F187" s="4" t="s">
        <v>10</v>
      </c>
      <c r="G187" s="2">
        <v>0.8</v>
      </c>
      <c r="H187" s="3">
        <v>7750</v>
      </c>
    </row>
    <row r="188" spans="1:8" x14ac:dyDescent="0.3">
      <c r="A188" s="1" t="s">
        <v>13</v>
      </c>
      <c r="B188" s="1" t="s">
        <v>20</v>
      </c>
      <c r="C188" s="7">
        <v>999</v>
      </c>
      <c r="D188" s="6">
        <v>44793</v>
      </c>
      <c r="E188" s="6">
        <v>44849</v>
      </c>
      <c r="F188" s="4" t="s">
        <v>5</v>
      </c>
      <c r="G188" s="2">
        <v>0.65</v>
      </c>
      <c r="H188" s="3">
        <v>9750</v>
      </c>
    </row>
    <row r="189" spans="1:8" x14ac:dyDescent="0.3">
      <c r="A189" s="1" t="s">
        <v>13</v>
      </c>
      <c r="B189" s="1" t="s">
        <v>20</v>
      </c>
      <c r="C189" s="7">
        <v>998</v>
      </c>
      <c r="D189" s="6">
        <v>44793</v>
      </c>
      <c r="E189" s="6">
        <v>44810</v>
      </c>
      <c r="F189" s="4" t="s">
        <v>8</v>
      </c>
      <c r="G189" s="2">
        <v>0.70000000000000007</v>
      </c>
      <c r="H189" s="3">
        <v>9250</v>
      </c>
    </row>
    <row r="190" spans="1:8" x14ac:dyDescent="0.3">
      <c r="A190" s="1" t="s">
        <v>13</v>
      </c>
      <c r="B190" s="1" t="s">
        <v>20</v>
      </c>
      <c r="C190" s="7">
        <v>997</v>
      </c>
      <c r="D190" s="6">
        <v>44793</v>
      </c>
      <c r="E190" s="6">
        <v>44808</v>
      </c>
      <c r="F190" s="4" t="s">
        <v>6</v>
      </c>
      <c r="G190" s="2">
        <v>0.65</v>
      </c>
      <c r="H190" s="3">
        <v>8000</v>
      </c>
    </row>
    <row r="191" spans="1:8" x14ac:dyDescent="0.3">
      <c r="A191" s="1" t="s">
        <v>13</v>
      </c>
      <c r="B191" s="1" t="s">
        <v>20</v>
      </c>
      <c r="C191" s="7">
        <v>996</v>
      </c>
      <c r="D191" s="6">
        <v>44793</v>
      </c>
      <c r="E191" s="6">
        <v>44867</v>
      </c>
      <c r="F191" s="4" t="s">
        <v>7</v>
      </c>
      <c r="G191" s="2">
        <v>0.65</v>
      </c>
      <c r="H191" s="3">
        <v>7500</v>
      </c>
    </row>
    <row r="192" spans="1:8" x14ac:dyDescent="0.3">
      <c r="A192" s="1" t="s">
        <v>13</v>
      </c>
      <c r="B192" s="1" t="s">
        <v>20</v>
      </c>
      <c r="C192" s="7">
        <v>995</v>
      </c>
      <c r="D192" s="6">
        <v>44793</v>
      </c>
      <c r="E192" s="6">
        <v>44877</v>
      </c>
      <c r="F192" s="4" t="s">
        <v>9</v>
      </c>
      <c r="G192" s="2">
        <v>0.75</v>
      </c>
      <c r="H192" s="3">
        <v>7500</v>
      </c>
    </row>
    <row r="193" spans="1:8" x14ac:dyDescent="0.3">
      <c r="A193" s="1" t="s">
        <v>13</v>
      </c>
      <c r="B193" s="1" t="s">
        <v>20</v>
      </c>
      <c r="C193" s="7">
        <v>994</v>
      </c>
      <c r="D193" s="6">
        <v>44793</v>
      </c>
      <c r="E193" s="6">
        <v>44868</v>
      </c>
      <c r="F193" s="4" t="s">
        <v>10</v>
      </c>
      <c r="G193" s="2">
        <v>0.8</v>
      </c>
      <c r="H193" s="3">
        <v>7250</v>
      </c>
    </row>
    <row r="194" spans="1:8" x14ac:dyDescent="0.3">
      <c r="A194" s="1" t="s">
        <v>13</v>
      </c>
      <c r="B194" s="1" t="s">
        <v>20</v>
      </c>
      <c r="C194" s="7">
        <v>993</v>
      </c>
      <c r="D194" s="6">
        <v>44825</v>
      </c>
      <c r="E194" s="6">
        <v>44903</v>
      </c>
      <c r="F194" s="4" t="s">
        <v>5</v>
      </c>
      <c r="G194" s="2">
        <v>0.55000000000000004</v>
      </c>
      <c r="H194" s="3">
        <v>9250</v>
      </c>
    </row>
    <row r="195" spans="1:8" x14ac:dyDescent="0.3">
      <c r="A195" s="1" t="s">
        <v>13</v>
      </c>
      <c r="B195" s="1" t="s">
        <v>20</v>
      </c>
      <c r="C195" s="7">
        <v>992</v>
      </c>
      <c r="D195" s="6">
        <v>44825</v>
      </c>
      <c r="E195" s="6">
        <v>44910</v>
      </c>
      <c r="F195" s="4" t="s">
        <v>8</v>
      </c>
      <c r="G195" s="2">
        <v>0.60000000000000009</v>
      </c>
      <c r="H195" s="3">
        <v>9250</v>
      </c>
    </row>
    <row r="196" spans="1:8" x14ac:dyDescent="0.3">
      <c r="A196" s="1" t="s">
        <v>13</v>
      </c>
      <c r="B196" s="1" t="s">
        <v>20</v>
      </c>
      <c r="C196" s="7">
        <v>991</v>
      </c>
      <c r="D196" s="6">
        <v>44825</v>
      </c>
      <c r="E196" s="6">
        <v>44896</v>
      </c>
      <c r="F196" s="4" t="s">
        <v>6</v>
      </c>
      <c r="G196" s="2">
        <v>0.55000000000000004</v>
      </c>
      <c r="H196" s="3">
        <v>7750</v>
      </c>
    </row>
    <row r="197" spans="1:8" x14ac:dyDescent="0.3">
      <c r="A197" s="1" t="s">
        <v>13</v>
      </c>
      <c r="B197" s="1" t="s">
        <v>20</v>
      </c>
      <c r="C197" s="7">
        <v>990</v>
      </c>
      <c r="D197" s="6">
        <v>44825</v>
      </c>
      <c r="E197" s="6">
        <v>44913</v>
      </c>
      <c r="F197" s="4" t="s">
        <v>7</v>
      </c>
      <c r="G197" s="2">
        <v>0.55000000000000004</v>
      </c>
      <c r="H197" s="3">
        <v>7250</v>
      </c>
    </row>
    <row r="198" spans="1:8" x14ac:dyDescent="0.3">
      <c r="A198" s="1" t="s">
        <v>13</v>
      </c>
      <c r="B198" s="1" t="s">
        <v>20</v>
      </c>
      <c r="C198" s="7">
        <v>989</v>
      </c>
      <c r="D198" s="6">
        <v>44825</v>
      </c>
      <c r="E198" s="6">
        <v>44867</v>
      </c>
      <c r="F198" s="4" t="s">
        <v>9</v>
      </c>
      <c r="G198" s="2">
        <v>0.65</v>
      </c>
      <c r="H198" s="3">
        <v>7250</v>
      </c>
    </row>
    <row r="199" spans="1:8" x14ac:dyDescent="0.3">
      <c r="A199" s="1" t="s">
        <v>13</v>
      </c>
      <c r="B199" s="1" t="s">
        <v>20</v>
      </c>
      <c r="C199" s="7">
        <v>988</v>
      </c>
      <c r="D199" s="6">
        <v>44825</v>
      </c>
      <c r="E199" s="6">
        <v>44867</v>
      </c>
      <c r="F199" s="4" t="s">
        <v>10</v>
      </c>
      <c r="G199" s="2">
        <v>0.70000000000000007</v>
      </c>
      <c r="H199" s="3">
        <v>7750</v>
      </c>
    </row>
    <row r="200" spans="1:8" x14ac:dyDescent="0.3">
      <c r="A200" s="1" t="s">
        <v>13</v>
      </c>
      <c r="B200" s="1" t="s">
        <v>20</v>
      </c>
      <c r="C200" s="7">
        <v>987</v>
      </c>
      <c r="D200" s="6">
        <v>44854</v>
      </c>
      <c r="E200" s="6">
        <v>44910</v>
      </c>
      <c r="F200" s="4" t="s">
        <v>5</v>
      </c>
      <c r="G200" s="2">
        <v>0.55000000000000004</v>
      </c>
      <c r="H200" s="3">
        <v>8750</v>
      </c>
    </row>
    <row r="201" spans="1:8" x14ac:dyDescent="0.3">
      <c r="A201" s="1" t="s">
        <v>13</v>
      </c>
      <c r="B201" s="1" t="s">
        <v>20</v>
      </c>
      <c r="C201" s="7">
        <v>986</v>
      </c>
      <c r="D201" s="6">
        <v>44854</v>
      </c>
      <c r="E201" s="6">
        <v>44934</v>
      </c>
      <c r="F201" s="4" t="s">
        <v>8</v>
      </c>
      <c r="G201" s="2">
        <v>0.60000000000000009</v>
      </c>
      <c r="H201" s="3">
        <v>8750</v>
      </c>
    </row>
    <row r="202" spans="1:8" x14ac:dyDescent="0.3">
      <c r="A202" s="1" t="s">
        <v>13</v>
      </c>
      <c r="B202" s="1" t="s">
        <v>20</v>
      </c>
      <c r="C202" s="7">
        <v>985</v>
      </c>
      <c r="D202" s="6">
        <v>44854</v>
      </c>
      <c r="E202" s="6">
        <v>44913</v>
      </c>
      <c r="F202" s="4" t="s">
        <v>6</v>
      </c>
      <c r="G202" s="2">
        <v>0.55000000000000004</v>
      </c>
      <c r="H202" s="3">
        <v>7000</v>
      </c>
    </row>
    <row r="203" spans="1:8" x14ac:dyDescent="0.3">
      <c r="A203" s="1" t="s">
        <v>13</v>
      </c>
      <c r="B203" s="1" t="s">
        <v>20</v>
      </c>
      <c r="C203" s="7">
        <v>984</v>
      </c>
      <c r="D203" s="6">
        <v>44854</v>
      </c>
      <c r="E203" s="6">
        <v>44908</v>
      </c>
      <c r="F203" s="4" t="s">
        <v>7</v>
      </c>
      <c r="G203" s="2">
        <v>0.55000000000000004</v>
      </c>
      <c r="H203" s="3">
        <v>6750</v>
      </c>
    </row>
    <row r="204" spans="1:8" x14ac:dyDescent="0.3">
      <c r="A204" s="1" t="s">
        <v>13</v>
      </c>
      <c r="B204" s="1" t="s">
        <v>20</v>
      </c>
      <c r="C204" s="7">
        <v>983</v>
      </c>
      <c r="D204" s="6">
        <v>44854</v>
      </c>
      <c r="E204" s="6">
        <v>44887</v>
      </c>
      <c r="F204" s="4" t="s">
        <v>9</v>
      </c>
      <c r="G204" s="2">
        <v>0.65</v>
      </c>
      <c r="H204" s="3">
        <v>6500</v>
      </c>
    </row>
    <row r="205" spans="1:8" x14ac:dyDescent="0.3">
      <c r="A205" s="1" t="s">
        <v>13</v>
      </c>
      <c r="B205" s="1" t="s">
        <v>20</v>
      </c>
      <c r="C205" s="7">
        <v>982</v>
      </c>
      <c r="D205" s="6">
        <v>44854</v>
      </c>
      <c r="E205" s="6">
        <v>44886</v>
      </c>
      <c r="F205" s="4" t="s">
        <v>10</v>
      </c>
      <c r="G205" s="2">
        <v>0.70000000000000007</v>
      </c>
      <c r="H205" s="3">
        <v>7000</v>
      </c>
    </row>
    <row r="206" spans="1:8" x14ac:dyDescent="0.3">
      <c r="A206" s="1" t="s">
        <v>13</v>
      </c>
      <c r="B206" s="1" t="s">
        <v>20</v>
      </c>
      <c r="C206" s="7">
        <v>981</v>
      </c>
      <c r="D206" s="6">
        <v>44885</v>
      </c>
      <c r="E206" s="6">
        <v>44955</v>
      </c>
      <c r="F206" s="4" t="s">
        <v>5</v>
      </c>
      <c r="G206" s="2">
        <v>0.55000000000000004</v>
      </c>
      <c r="H206" s="3">
        <v>8750</v>
      </c>
    </row>
    <row r="207" spans="1:8" x14ac:dyDescent="0.3">
      <c r="A207" s="1" t="s">
        <v>13</v>
      </c>
      <c r="B207" s="1" t="s">
        <v>20</v>
      </c>
      <c r="C207" s="7">
        <v>980</v>
      </c>
      <c r="D207" s="6">
        <v>44885</v>
      </c>
      <c r="E207" s="6">
        <v>44971</v>
      </c>
      <c r="F207" s="4" t="s">
        <v>8</v>
      </c>
      <c r="G207" s="2">
        <v>0.60000000000000009</v>
      </c>
      <c r="H207" s="3">
        <v>8750</v>
      </c>
    </row>
    <row r="208" spans="1:8" x14ac:dyDescent="0.3">
      <c r="A208" s="1" t="s">
        <v>13</v>
      </c>
      <c r="B208" s="1" t="s">
        <v>20</v>
      </c>
      <c r="C208" s="7">
        <v>979</v>
      </c>
      <c r="D208" s="6">
        <v>44885</v>
      </c>
      <c r="E208" s="6">
        <v>44922</v>
      </c>
      <c r="F208" s="4" t="s">
        <v>6</v>
      </c>
      <c r="G208" s="2">
        <v>0.55000000000000004</v>
      </c>
      <c r="H208" s="3">
        <v>7250</v>
      </c>
    </row>
    <row r="209" spans="1:8" x14ac:dyDescent="0.3">
      <c r="A209" s="1" t="s">
        <v>13</v>
      </c>
      <c r="B209" s="1" t="s">
        <v>20</v>
      </c>
      <c r="C209" s="7">
        <v>978</v>
      </c>
      <c r="D209" s="6">
        <v>44885</v>
      </c>
      <c r="E209" s="6">
        <v>44945</v>
      </c>
      <c r="F209" s="4" t="s">
        <v>7</v>
      </c>
      <c r="G209" s="2">
        <v>0.55000000000000004</v>
      </c>
      <c r="H209" s="3">
        <v>7000</v>
      </c>
    </row>
    <row r="210" spans="1:8" x14ac:dyDescent="0.3">
      <c r="A210" s="1" t="s">
        <v>13</v>
      </c>
      <c r="B210" s="1" t="s">
        <v>20</v>
      </c>
      <c r="C210" s="7">
        <v>977</v>
      </c>
      <c r="D210" s="6">
        <v>44885</v>
      </c>
      <c r="E210" s="6">
        <v>44966</v>
      </c>
      <c r="F210" s="4" t="s">
        <v>9</v>
      </c>
      <c r="G210" s="2">
        <v>0.65</v>
      </c>
      <c r="H210" s="3">
        <v>6500</v>
      </c>
    </row>
    <row r="211" spans="1:8" x14ac:dyDescent="0.3">
      <c r="A211" s="1" t="s">
        <v>13</v>
      </c>
      <c r="B211" s="1" t="s">
        <v>20</v>
      </c>
      <c r="C211" s="7">
        <v>976</v>
      </c>
      <c r="D211" s="6">
        <v>44885</v>
      </c>
      <c r="E211" s="6">
        <v>44909</v>
      </c>
      <c r="F211" s="4" t="s">
        <v>10</v>
      </c>
      <c r="G211" s="2">
        <v>0.70000000000000007</v>
      </c>
      <c r="H211" s="3">
        <v>7750</v>
      </c>
    </row>
    <row r="212" spans="1:8" x14ac:dyDescent="0.3">
      <c r="A212" s="1" t="s">
        <v>13</v>
      </c>
      <c r="B212" s="1" t="s">
        <v>20</v>
      </c>
      <c r="C212" s="7">
        <v>975</v>
      </c>
      <c r="D212" s="6">
        <v>44914</v>
      </c>
      <c r="E212" s="6">
        <v>44957</v>
      </c>
      <c r="F212" s="4" t="s">
        <v>5</v>
      </c>
      <c r="G212" s="2">
        <v>0.55000000000000004</v>
      </c>
      <c r="H212" s="3">
        <v>9750</v>
      </c>
    </row>
    <row r="213" spans="1:8" x14ac:dyDescent="0.3">
      <c r="A213" s="1" t="s">
        <v>13</v>
      </c>
      <c r="B213" s="1" t="s">
        <v>20</v>
      </c>
      <c r="C213" s="7">
        <v>974</v>
      </c>
      <c r="D213" s="6">
        <v>44914</v>
      </c>
      <c r="E213" s="6">
        <v>44966</v>
      </c>
      <c r="F213" s="4" t="s">
        <v>8</v>
      </c>
      <c r="G213" s="2">
        <v>0.60000000000000009</v>
      </c>
      <c r="H213" s="3">
        <v>9750</v>
      </c>
    </row>
    <row r="214" spans="1:8" x14ac:dyDescent="0.3">
      <c r="A214" s="1" t="s">
        <v>13</v>
      </c>
      <c r="B214" s="1" t="s">
        <v>20</v>
      </c>
      <c r="C214" s="7">
        <v>973</v>
      </c>
      <c r="D214" s="6">
        <v>44914</v>
      </c>
      <c r="E214" s="6">
        <v>44961</v>
      </c>
      <c r="F214" s="4" t="s">
        <v>6</v>
      </c>
      <c r="G214" s="2">
        <v>0.55000000000000004</v>
      </c>
      <c r="H214" s="3">
        <v>7750</v>
      </c>
    </row>
    <row r="215" spans="1:8" x14ac:dyDescent="0.3">
      <c r="A215" s="1" t="s">
        <v>13</v>
      </c>
      <c r="B215" s="1" t="s">
        <v>20</v>
      </c>
      <c r="C215" s="7">
        <v>972</v>
      </c>
      <c r="D215" s="6">
        <v>44914</v>
      </c>
      <c r="E215" s="6">
        <v>44991</v>
      </c>
      <c r="F215" s="4" t="s">
        <v>7</v>
      </c>
      <c r="G215" s="2">
        <v>0.55000000000000004</v>
      </c>
      <c r="H215" s="3">
        <v>7750</v>
      </c>
    </row>
    <row r="216" spans="1:8" x14ac:dyDescent="0.3">
      <c r="A216" s="1" t="s">
        <v>13</v>
      </c>
      <c r="B216" s="1" t="s">
        <v>20</v>
      </c>
      <c r="C216" s="7">
        <v>971</v>
      </c>
      <c r="D216" s="6">
        <v>44914</v>
      </c>
      <c r="E216" s="6">
        <v>44977</v>
      </c>
      <c r="F216" s="4" t="s">
        <v>9</v>
      </c>
      <c r="G216" s="2">
        <v>0.65</v>
      </c>
      <c r="H216" s="3">
        <v>7000</v>
      </c>
    </row>
    <row r="217" spans="1:8" x14ac:dyDescent="0.3">
      <c r="A217" s="1" t="s">
        <v>13</v>
      </c>
      <c r="B217" s="1" t="s">
        <v>20</v>
      </c>
      <c r="C217" s="7">
        <v>970</v>
      </c>
      <c r="D217" s="6">
        <v>44914</v>
      </c>
      <c r="E217" s="6">
        <v>44938</v>
      </c>
      <c r="F217" s="4" t="s">
        <v>10</v>
      </c>
      <c r="G217" s="2">
        <v>0.70000000000000007</v>
      </c>
      <c r="H217" s="3">
        <v>8000</v>
      </c>
    </row>
    <row r="218" spans="1:8" x14ac:dyDescent="0.3">
      <c r="A218" s="1" t="s">
        <v>14</v>
      </c>
      <c r="B218" s="1" t="s">
        <v>21</v>
      </c>
      <c r="C218" s="7">
        <v>969</v>
      </c>
      <c r="D218" s="6">
        <v>44576</v>
      </c>
      <c r="E218" s="6">
        <v>44608</v>
      </c>
      <c r="F218" s="4" t="s">
        <v>5</v>
      </c>
      <c r="G218" s="2">
        <v>0.35</v>
      </c>
      <c r="H218" s="3">
        <v>7000</v>
      </c>
    </row>
    <row r="219" spans="1:8" x14ac:dyDescent="0.3">
      <c r="A219" s="1" t="s">
        <v>14</v>
      </c>
      <c r="B219" s="1" t="s">
        <v>21</v>
      </c>
      <c r="C219" s="7">
        <v>968</v>
      </c>
      <c r="D219" s="6">
        <v>44576</v>
      </c>
      <c r="E219" s="6">
        <v>44608</v>
      </c>
      <c r="F219" s="4" t="s">
        <v>8</v>
      </c>
      <c r="G219" s="2">
        <v>0.45</v>
      </c>
      <c r="H219" s="3">
        <v>7000</v>
      </c>
    </row>
    <row r="220" spans="1:8" x14ac:dyDescent="0.3">
      <c r="A220" s="1" t="s">
        <v>14</v>
      </c>
      <c r="B220" s="1" t="s">
        <v>21</v>
      </c>
      <c r="C220" s="7">
        <v>967</v>
      </c>
      <c r="D220" s="6">
        <v>44576</v>
      </c>
      <c r="E220" s="6">
        <v>44666</v>
      </c>
      <c r="F220" s="4" t="s">
        <v>6</v>
      </c>
      <c r="G220" s="2">
        <v>0.45</v>
      </c>
      <c r="H220" s="3">
        <v>7000</v>
      </c>
    </row>
    <row r="221" spans="1:8" x14ac:dyDescent="0.3">
      <c r="A221" s="1" t="s">
        <v>14</v>
      </c>
      <c r="B221" s="1" t="s">
        <v>21</v>
      </c>
      <c r="C221" s="7">
        <v>966</v>
      </c>
      <c r="D221" s="6">
        <v>44576</v>
      </c>
      <c r="E221" s="6">
        <v>44648</v>
      </c>
      <c r="F221" s="4" t="s">
        <v>7</v>
      </c>
      <c r="G221" s="2">
        <v>0.45</v>
      </c>
      <c r="H221" s="3">
        <v>5500</v>
      </c>
    </row>
    <row r="222" spans="1:8" x14ac:dyDescent="0.3">
      <c r="A222" s="1" t="s">
        <v>14</v>
      </c>
      <c r="B222" s="1" t="s">
        <v>21</v>
      </c>
      <c r="C222" s="7">
        <v>965</v>
      </c>
      <c r="D222" s="6">
        <v>44576</v>
      </c>
      <c r="E222" s="6">
        <v>44598</v>
      </c>
      <c r="F222" s="4" t="s">
        <v>9</v>
      </c>
      <c r="G222" s="2">
        <v>0.5</v>
      </c>
      <c r="H222" s="3">
        <v>5000</v>
      </c>
    </row>
    <row r="223" spans="1:8" x14ac:dyDescent="0.3">
      <c r="A223" s="1" t="s">
        <v>14</v>
      </c>
      <c r="B223" s="1" t="s">
        <v>21</v>
      </c>
      <c r="C223" s="7">
        <v>964</v>
      </c>
      <c r="D223" s="6">
        <v>44576</v>
      </c>
      <c r="E223" s="6">
        <v>44654</v>
      </c>
      <c r="F223" s="4" t="s">
        <v>10</v>
      </c>
      <c r="G223" s="2">
        <v>0.45</v>
      </c>
      <c r="H223" s="3">
        <v>7000</v>
      </c>
    </row>
    <row r="224" spans="1:8" x14ac:dyDescent="0.3">
      <c r="A224" s="1" t="s">
        <v>14</v>
      </c>
      <c r="B224" s="1" t="s">
        <v>21</v>
      </c>
      <c r="C224" s="7">
        <v>963</v>
      </c>
      <c r="D224" s="6">
        <v>44607</v>
      </c>
      <c r="E224" s="6">
        <v>44670</v>
      </c>
      <c r="F224" s="4" t="s">
        <v>5</v>
      </c>
      <c r="G224" s="2">
        <v>0.35</v>
      </c>
      <c r="H224" s="3">
        <v>7500</v>
      </c>
    </row>
    <row r="225" spans="1:8" x14ac:dyDescent="0.3">
      <c r="A225" s="1" t="s">
        <v>14</v>
      </c>
      <c r="B225" s="1" t="s">
        <v>21</v>
      </c>
      <c r="C225" s="7">
        <v>962</v>
      </c>
      <c r="D225" s="6">
        <v>44607</v>
      </c>
      <c r="E225" s="6">
        <v>44625</v>
      </c>
      <c r="F225" s="4" t="s">
        <v>8</v>
      </c>
      <c r="G225" s="2">
        <v>0.45</v>
      </c>
      <c r="H225" s="3">
        <v>6500</v>
      </c>
    </row>
    <row r="226" spans="1:8" x14ac:dyDescent="0.3">
      <c r="A226" s="1" t="s">
        <v>14</v>
      </c>
      <c r="B226" s="1" t="s">
        <v>21</v>
      </c>
      <c r="C226" s="7">
        <v>961</v>
      </c>
      <c r="D226" s="6">
        <v>44607</v>
      </c>
      <c r="E226" s="6">
        <v>44648</v>
      </c>
      <c r="F226" s="4" t="s">
        <v>6</v>
      </c>
      <c r="G226" s="2">
        <v>0.45</v>
      </c>
      <c r="H226" s="3">
        <v>6750</v>
      </c>
    </row>
    <row r="227" spans="1:8" x14ac:dyDescent="0.3">
      <c r="A227" s="1" t="s">
        <v>14</v>
      </c>
      <c r="B227" s="1" t="s">
        <v>21</v>
      </c>
      <c r="C227" s="7">
        <v>960</v>
      </c>
      <c r="D227" s="6">
        <v>44607</v>
      </c>
      <c r="E227" s="6">
        <v>44688</v>
      </c>
      <c r="F227" s="4" t="s">
        <v>7</v>
      </c>
      <c r="G227" s="2">
        <v>0.45</v>
      </c>
      <c r="H227" s="3">
        <v>5250</v>
      </c>
    </row>
    <row r="228" spans="1:8" x14ac:dyDescent="0.3">
      <c r="A228" s="1" t="s">
        <v>14</v>
      </c>
      <c r="B228" s="1" t="s">
        <v>21</v>
      </c>
      <c r="C228" s="7">
        <v>959</v>
      </c>
      <c r="D228" s="6">
        <v>44607</v>
      </c>
      <c r="E228" s="6">
        <v>44676</v>
      </c>
      <c r="F228" s="4" t="s">
        <v>9</v>
      </c>
      <c r="G228" s="2">
        <v>0.5</v>
      </c>
      <c r="H228" s="3">
        <v>4500</v>
      </c>
    </row>
    <row r="229" spans="1:8" x14ac:dyDescent="0.3">
      <c r="A229" s="1" t="s">
        <v>14</v>
      </c>
      <c r="B229" s="1" t="s">
        <v>21</v>
      </c>
      <c r="C229" s="7">
        <v>958</v>
      </c>
      <c r="D229" s="6">
        <v>44607</v>
      </c>
      <c r="E229" s="6">
        <v>44682</v>
      </c>
      <c r="F229" s="4" t="s">
        <v>10</v>
      </c>
      <c r="G229" s="2">
        <v>0.45</v>
      </c>
      <c r="H229" s="3">
        <v>6500</v>
      </c>
    </row>
    <row r="230" spans="1:8" x14ac:dyDescent="0.3">
      <c r="A230" s="1" t="s">
        <v>14</v>
      </c>
      <c r="B230" s="1" t="s">
        <v>21</v>
      </c>
      <c r="C230" s="7">
        <v>957</v>
      </c>
      <c r="D230" s="6">
        <v>44634</v>
      </c>
      <c r="E230" s="6">
        <v>44698</v>
      </c>
      <c r="F230" s="4" t="s">
        <v>5</v>
      </c>
      <c r="G230" s="2">
        <v>0.35</v>
      </c>
      <c r="H230" s="3">
        <v>8000</v>
      </c>
    </row>
    <row r="231" spans="1:8" x14ac:dyDescent="0.3">
      <c r="A231" s="1" t="s">
        <v>14</v>
      </c>
      <c r="B231" s="1" t="s">
        <v>21</v>
      </c>
      <c r="C231" s="7">
        <v>956</v>
      </c>
      <c r="D231" s="6">
        <v>44634</v>
      </c>
      <c r="E231" s="6">
        <v>44654</v>
      </c>
      <c r="F231" s="4" t="s">
        <v>8</v>
      </c>
      <c r="G231" s="2">
        <v>0.45</v>
      </c>
      <c r="H231" s="3">
        <v>6500</v>
      </c>
    </row>
    <row r="232" spans="1:8" x14ac:dyDescent="0.3">
      <c r="A232" s="1" t="s">
        <v>14</v>
      </c>
      <c r="B232" s="1" t="s">
        <v>21</v>
      </c>
      <c r="C232" s="7">
        <v>955</v>
      </c>
      <c r="D232" s="6">
        <v>44634</v>
      </c>
      <c r="E232" s="6">
        <v>44720</v>
      </c>
      <c r="F232" s="4" t="s">
        <v>6</v>
      </c>
      <c r="G232" s="2">
        <v>0.45</v>
      </c>
      <c r="H232" s="3">
        <v>6500</v>
      </c>
    </row>
    <row r="233" spans="1:8" x14ac:dyDescent="0.3">
      <c r="A233" s="1" t="s">
        <v>14</v>
      </c>
      <c r="B233" s="1" t="s">
        <v>21</v>
      </c>
      <c r="C233" s="7">
        <v>954</v>
      </c>
      <c r="D233" s="6">
        <v>44634</v>
      </c>
      <c r="E233" s="6">
        <v>44654</v>
      </c>
      <c r="F233" s="4" t="s">
        <v>7</v>
      </c>
      <c r="G233" s="2">
        <v>0.45</v>
      </c>
      <c r="H233" s="3">
        <v>5500</v>
      </c>
    </row>
    <row r="234" spans="1:8" x14ac:dyDescent="0.3">
      <c r="A234" s="1" t="s">
        <v>14</v>
      </c>
      <c r="B234" s="1" t="s">
        <v>21</v>
      </c>
      <c r="C234" s="7">
        <v>953</v>
      </c>
      <c r="D234" s="6">
        <v>44634</v>
      </c>
      <c r="E234" s="6">
        <v>44666</v>
      </c>
      <c r="F234" s="4" t="s">
        <v>9</v>
      </c>
      <c r="G234" s="2">
        <v>0.5</v>
      </c>
      <c r="H234" s="3">
        <v>4250</v>
      </c>
    </row>
    <row r="235" spans="1:8" x14ac:dyDescent="0.3">
      <c r="A235" s="1" t="s">
        <v>14</v>
      </c>
      <c r="B235" s="1" t="s">
        <v>21</v>
      </c>
      <c r="C235" s="7">
        <v>952</v>
      </c>
      <c r="D235" s="6">
        <v>44634</v>
      </c>
      <c r="E235" s="6">
        <v>44651</v>
      </c>
      <c r="F235" s="4" t="s">
        <v>10</v>
      </c>
      <c r="G235" s="2">
        <v>0.45</v>
      </c>
      <c r="H235" s="3">
        <v>6250</v>
      </c>
    </row>
    <row r="236" spans="1:8" x14ac:dyDescent="0.3">
      <c r="A236" s="1" t="s">
        <v>14</v>
      </c>
      <c r="B236" s="1" t="s">
        <v>21</v>
      </c>
      <c r="C236" s="7">
        <v>951</v>
      </c>
      <c r="D236" s="6">
        <v>44666</v>
      </c>
      <c r="E236" s="6">
        <v>44729</v>
      </c>
      <c r="F236" s="4" t="s">
        <v>5</v>
      </c>
      <c r="G236" s="2">
        <v>0.45</v>
      </c>
      <c r="H236" s="3">
        <v>8000</v>
      </c>
    </row>
    <row r="237" spans="1:8" x14ac:dyDescent="0.3">
      <c r="A237" s="1" t="s">
        <v>14</v>
      </c>
      <c r="B237" s="1" t="s">
        <v>21</v>
      </c>
      <c r="C237" s="7">
        <v>950</v>
      </c>
      <c r="D237" s="6">
        <v>44666</v>
      </c>
      <c r="E237" s="6">
        <v>44713</v>
      </c>
      <c r="F237" s="4" t="s">
        <v>8</v>
      </c>
      <c r="G237" s="2">
        <v>0.5</v>
      </c>
      <c r="H237" s="3">
        <v>6000</v>
      </c>
    </row>
    <row r="238" spans="1:8" x14ac:dyDescent="0.3">
      <c r="A238" s="1" t="s">
        <v>14</v>
      </c>
      <c r="B238" s="1" t="s">
        <v>21</v>
      </c>
      <c r="C238" s="7">
        <v>949</v>
      </c>
      <c r="D238" s="6">
        <v>44666</v>
      </c>
      <c r="E238" s="6">
        <v>44707</v>
      </c>
      <c r="F238" s="4" t="s">
        <v>6</v>
      </c>
      <c r="G238" s="2">
        <v>0.5</v>
      </c>
      <c r="H238" s="3">
        <v>6250</v>
      </c>
    </row>
    <row r="239" spans="1:8" x14ac:dyDescent="0.3">
      <c r="A239" s="1" t="s">
        <v>14</v>
      </c>
      <c r="B239" s="1" t="s">
        <v>21</v>
      </c>
      <c r="C239" s="7">
        <v>948</v>
      </c>
      <c r="D239" s="6">
        <v>44666</v>
      </c>
      <c r="E239" s="6">
        <v>44714</v>
      </c>
      <c r="F239" s="4" t="s">
        <v>7</v>
      </c>
      <c r="G239" s="2">
        <v>0.45</v>
      </c>
      <c r="H239" s="3">
        <v>5250</v>
      </c>
    </row>
    <row r="240" spans="1:8" x14ac:dyDescent="0.3">
      <c r="A240" s="1" t="s">
        <v>14</v>
      </c>
      <c r="B240" s="1" t="s">
        <v>21</v>
      </c>
      <c r="C240" s="7">
        <v>947</v>
      </c>
      <c r="D240" s="6">
        <v>44666</v>
      </c>
      <c r="E240" s="6">
        <v>44695</v>
      </c>
      <c r="F240" s="4" t="s">
        <v>9</v>
      </c>
      <c r="G240" s="2">
        <v>0.5</v>
      </c>
      <c r="H240" s="3">
        <v>4250</v>
      </c>
    </row>
    <row r="241" spans="1:8" x14ac:dyDescent="0.3">
      <c r="A241" s="1" t="s">
        <v>14</v>
      </c>
      <c r="B241" s="1" t="s">
        <v>21</v>
      </c>
      <c r="C241" s="7">
        <v>946</v>
      </c>
      <c r="D241" s="6">
        <v>44666</v>
      </c>
      <c r="E241" s="6">
        <v>44755</v>
      </c>
      <c r="F241" s="4" t="s">
        <v>10</v>
      </c>
      <c r="G241" s="2">
        <v>0.65</v>
      </c>
      <c r="H241" s="3">
        <v>6000</v>
      </c>
    </row>
    <row r="242" spans="1:8" x14ac:dyDescent="0.3">
      <c r="A242" s="1" t="s">
        <v>14</v>
      </c>
      <c r="B242" s="1" t="s">
        <v>21</v>
      </c>
      <c r="C242" s="7">
        <v>945</v>
      </c>
      <c r="D242" s="6">
        <v>44697</v>
      </c>
      <c r="E242" s="6">
        <v>44765</v>
      </c>
      <c r="F242" s="4" t="s">
        <v>5</v>
      </c>
      <c r="G242" s="2">
        <v>0.45</v>
      </c>
      <c r="H242" s="3">
        <v>8000</v>
      </c>
    </row>
    <row r="243" spans="1:8" x14ac:dyDescent="0.3">
      <c r="A243" s="1" t="s">
        <v>14</v>
      </c>
      <c r="B243" s="1" t="s">
        <v>21</v>
      </c>
      <c r="C243" s="7">
        <v>944</v>
      </c>
      <c r="D243" s="6">
        <v>44697</v>
      </c>
      <c r="E243" s="6">
        <v>44787</v>
      </c>
      <c r="F243" s="4" t="s">
        <v>8</v>
      </c>
      <c r="G243" s="2">
        <v>0.5</v>
      </c>
      <c r="H243" s="3">
        <v>6500</v>
      </c>
    </row>
    <row r="244" spans="1:8" x14ac:dyDescent="0.3">
      <c r="A244" s="1" t="s">
        <v>14</v>
      </c>
      <c r="B244" s="1" t="s">
        <v>21</v>
      </c>
      <c r="C244" s="7">
        <v>943</v>
      </c>
      <c r="D244" s="6">
        <v>44697</v>
      </c>
      <c r="E244" s="6">
        <v>44730</v>
      </c>
      <c r="F244" s="4" t="s">
        <v>6</v>
      </c>
      <c r="G244" s="2">
        <v>0.5</v>
      </c>
      <c r="H244" s="3">
        <v>6500</v>
      </c>
    </row>
    <row r="245" spans="1:8" x14ac:dyDescent="0.3">
      <c r="A245" s="1" t="s">
        <v>14</v>
      </c>
      <c r="B245" s="1" t="s">
        <v>21</v>
      </c>
      <c r="C245" s="7">
        <v>942</v>
      </c>
      <c r="D245" s="6">
        <v>44697</v>
      </c>
      <c r="E245" s="6">
        <v>44717</v>
      </c>
      <c r="F245" s="4" t="s">
        <v>7</v>
      </c>
      <c r="G245" s="2">
        <v>0.45</v>
      </c>
      <c r="H245" s="3">
        <v>5500</v>
      </c>
    </row>
    <row r="246" spans="1:8" x14ac:dyDescent="0.3">
      <c r="A246" s="1" t="s">
        <v>14</v>
      </c>
      <c r="B246" s="1" t="s">
        <v>21</v>
      </c>
      <c r="C246" s="7">
        <v>941</v>
      </c>
      <c r="D246" s="6">
        <v>44697</v>
      </c>
      <c r="E246" s="6">
        <v>44781</v>
      </c>
      <c r="F246" s="4" t="s">
        <v>9</v>
      </c>
      <c r="G246" s="2">
        <v>0.5</v>
      </c>
      <c r="H246" s="3">
        <v>4500</v>
      </c>
    </row>
    <row r="247" spans="1:8" x14ac:dyDescent="0.3">
      <c r="A247" s="1" t="s">
        <v>14</v>
      </c>
      <c r="B247" s="1" t="s">
        <v>21</v>
      </c>
      <c r="C247" s="7">
        <v>940</v>
      </c>
      <c r="D247" s="6">
        <v>44697</v>
      </c>
      <c r="E247" s="6">
        <v>44782</v>
      </c>
      <c r="F247" s="4" t="s">
        <v>10</v>
      </c>
      <c r="G247" s="2">
        <v>0.65</v>
      </c>
      <c r="H247" s="3">
        <v>6250</v>
      </c>
    </row>
    <row r="248" spans="1:8" x14ac:dyDescent="0.3">
      <c r="A248" s="1" t="s">
        <v>14</v>
      </c>
      <c r="B248" s="1" t="s">
        <v>21</v>
      </c>
      <c r="C248" s="7">
        <v>939</v>
      </c>
      <c r="D248" s="6">
        <v>44727</v>
      </c>
      <c r="E248" s="6">
        <v>44752</v>
      </c>
      <c r="F248" s="4" t="s">
        <v>5</v>
      </c>
      <c r="G248" s="2">
        <v>0.45</v>
      </c>
      <c r="H248" s="3">
        <v>9000</v>
      </c>
    </row>
    <row r="249" spans="1:8" x14ac:dyDescent="0.3">
      <c r="A249" s="1" t="s">
        <v>14</v>
      </c>
      <c r="B249" s="1" t="s">
        <v>21</v>
      </c>
      <c r="C249" s="7">
        <v>938</v>
      </c>
      <c r="D249" s="6">
        <v>44727</v>
      </c>
      <c r="E249" s="6">
        <v>44817</v>
      </c>
      <c r="F249" s="4" t="s">
        <v>8</v>
      </c>
      <c r="G249" s="2">
        <v>0.5</v>
      </c>
      <c r="H249" s="3">
        <v>7500</v>
      </c>
    </row>
    <row r="250" spans="1:8" x14ac:dyDescent="0.3">
      <c r="A250" s="1" t="s">
        <v>14</v>
      </c>
      <c r="B250" s="1" t="s">
        <v>21</v>
      </c>
      <c r="C250" s="7">
        <v>937</v>
      </c>
      <c r="D250" s="6">
        <v>44727</v>
      </c>
      <c r="E250" s="6">
        <v>44781</v>
      </c>
      <c r="F250" s="4" t="s">
        <v>6</v>
      </c>
      <c r="G250" s="2">
        <v>0.5</v>
      </c>
      <c r="H250" s="3">
        <v>7500</v>
      </c>
    </row>
    <row r="251" spans="1:8" x14ac:dyDescent="0.3">
      <c r="A251" s="1" t="s">
        <v>14</v>
      </c>
      <c r="B251" s="1" t="s">
        <v>21</v>
      </c>
      <c r="C251" s="7">
        <v>936</v>
      </c>
      <c r="D251" s="6">
        <v>44727</v>
      </c>
      <c r="E251" s="6">
        <v>44768</v>
      </c>
      <c r="F251" s="4" t="s">
        <v>7</v>
      </c>
      <c r="G251" s="2">
        <v>0.45</v>
      </c>
      <c r="H251" s="3">
        <v>6250</v>
      </c>
    </row>
    <row r="252" spans="1:8" x14ac:dyDescent="0.3">
      <c r="A252" s="1" t="s">
        <v>14</v>
      </c>
      <c r="B252" s="1" t="s">
        <v>21</v>
      </c>
      <c r="C252" s="7">
        <v>935</v>
      </c>
      <c r="D252" s="6">
        <v>44727</v>
      </c>
      <c r="E252" s="6">
        <v>44817</v>
      </c>
      <c r="F252" s="4" t="s">
        <v>9</v>
      </c>
      <c r="G252" s="2">
        <v>0.5</v>
      </c>
      <c r="H252" s="3">
        <v>5000</v>
      </c>
    </row>
    <row r="253" spans="1:8" x14ac:dyDescent="0.3">
      <c r="A253" s="1" t="s">
        <v>14</v>
      </c>
      <c r="B253" s="1" t="s">
        <v>21</v>
      </c>
      <c r="C253" s="7">
        <v>934</v>
      </c>
      <c r="D253" s="6">
        <v>44727</v>
      </c>
      <c r="E253" s="6">
        <v>44792</v>
      </c>
      <c r="F253" s="4" t="s">
        <v>10</v>
      </c>
      <c r="G253" s="2">
        <v>0.65</v>
      </c>
      <c r="H253" s="3">
        <v>8000</v>
      </c>
    </row>
    <row r="254" spans="1:8" x14ac:dyDescent="0.3">
      <c r="A254" s="1" t="s">
        <v>14</v>
      </c>
      <c r="B254" s="1" t="s">
        <v>21</v>
      </c>
      <c r="C254" s="7">
        <v>933</v>
      </c>
      <c r="D254" s="6">
        <v>44756</v>
      </c>
      <c r="E254" s="6">
        <v>44827</v>
      </c>
      <c r="F254" s="4" t="s">
        <v>5</v>
      </c>
      <c r="G254" s="2">
        <v>0.45</v>
      </c>
      <c r="H254" s="3">
        <v>9500</v>
      </c>
    </row>
    <row r="255" spans="1:8" x14ac:dyDescent="0.3">
      <c r="A255" s="1" t="s">
        <v>14</v>
      </c>
      <c r="B255" s="1" t="s">
        <v>21</v>
      </c>
      <c r="C255" s="7">
        <v>932</v>
      </c>
      <c r="D255" s="6">
        <v>44756</v>
      </c>
      <c r="E255" s="6">
        <v>44826</v>
      </c>
      <c r="F255" s="4" t="s">
        <v>8</v>
      </c>
      <c r="G255" s="2">
        <v>0.5</v>
      </c>
      <c r="H255" s="3">
        <v>8000</v>
      </c>
    </row>
    <row r="256" spans="1:8" x14ac:dyDescent="0.3">
      <c r="A256" s="1" t="s">
        <v>14</v>
      </c>
      <c r="B256" s="1" t="s">
        <v>21</v>
      </c>
      <c r="C256" s="7">
        <v>931</v>
      </c>
      <c r="D256" s="6">
        <v>44756</v>
      </c>
      <c r="E256" s="6">
        <v>44821</v>
      </c>
      <c r="F256" s="4" t="s">
        <v>6</v>
      </c>
      <c r="G256" s="2">
        <v>0.5</v>
      </c>
      <c r="H256" s="3">
        <v>7500</v>
      </c>
    </row>
    <row r="257" spans="1:8" x14ac:dyDescent="0.3">
      <c r="A257" s="1" t="s">
        <v>14</v>
      </c>
      <c r="B257" s="1" t="s">
        <v>21</v>
      </c>
      <c r="C257" s="7">
        <v>930</v>
      </c>
      <c r="D257" s="6">
        <v>44756</v>
      </c>
      <c r="E257" s="6">
        <v>44836</v>
      </c>
      <c r="F257" s="4" t="s">
        <v>7</v>
      </c>
      <c r="G257" s="2">
        <v>0.45</v>
      </c>
      <c r="H257" s="3">
        <v>6500</v>
      </c>
    </row>
    <row r="258" spans="1:8" x14ac:dyDescent="0.3">
      <c r="A258" s="1" t="s">
        <v>14</v>
      </c>
      <c r="B258" s="1" t="s">
        <v>21</v>
      </c>
      <c r="C258" s="7">
        <v>929</v>
      </c>
      <c r="D258" s="6">
        <v>44756</v>
      </c>
      <c r="E258" s="6">
        <v>44807</v>
      </c>
      <c r="F258" s="4" t="s">
        <v>9</v>
      </c>
      <c r="G258" s="2">
        <v>0.5</v>
      </c>
      <c r="H258" s="3">
        <v>7000</v>
      </c>
    </row>
    <row r="259" spans="1:8" x14ac:dyDescent="0.3">
      <c r="A259" s="1" t="s">
        <v>14</v>
      </c>
      <c r="B259" s="1" t="s">
        <v>21</v>
      </c>
      <c r="C259" s="7">
        <v>928</v>
      </c>
      <c r="D259" s="6">
        <v>44756</v>
      </c>
      <c r="E259" s="6">
        <v>44802</v>
      </c>
      <c r="F259" s="4" t="s">
        <v>10</v>
      </c>
      <c r="G259" s="2">
        <v>0.65</v>
      </c>
      <c r="H259" s="3">
        <v>7000</v>
      </c>
    </row>
    <row r="260" spans="1:8" x14ac:dyDescent="0.3">
      <c r="A260" s="1" t="s">
        <v>14</v>
      </c>
      <c r="B260" s="1" t="s">
        <v>21</v>
      </c>
      <c r="C260" s="7">
        <v>927</v>
      </c>
      <c r="D260" s="6">
        <v>44788</v>
      </c>
      <c r="E260" s="6">
        <v>44871</v>
      </c>
      <c r="F260" s="4" t="s">
        <v>5</v>
      </c>
      <c r="G260" s="2">
        <v>0.5</v>
      </c>
      <c r="H260" s="3">
        <v>9000</v>
      </c>
    </row>
    <row r="261" spans="1:8" x14ac:dyDescent="0.3">
      <c r="A261" s="1" t="s">
        <v>14</v>
      </c>
      <c r="B261" s="1" t="s">
        <v>21</v>
      </c>
      <c r="C261" s="7">
        <v>926</v>
      </c>
      <c r="D261" s="6">
        <v>44788</v>
      </c>
      <c r="E261" s="6">
        <v>44820</v>
      </c>
      <c r="F261" s="4" t="s">
        <v>8</v>
      </c>
      <c r="G261" s="2">
        <v>0.55000000000000004</v>
      </c>
      <c r="H261" s="3">
        <v>8500</v>
      </c>
    </row>
    <row r="262" spans="1:8" x14ac:dyDescent="0.3">
      <c r="A262" s="1" t="s">
        <v>14</v>
      </c>
      <c r="B262" s="1" t="s">
        <v>21</v>
      </c>
      <c r="C262" s="7">
        <v>925</v>
      </c>
      <c r="D262" s="6">
        <v>44788</v>
      </c>
      <c r="E262" s="6">
        <v>44863</v>
      </c>
      <c r="F262" s="4" t="s">
        <v>6</v>
      </c>
      <c r="G262" s="2">
        <v>0.5</v>
      </c>
      <c r="H262" s="3">
        <v>7250</v>
      </c>
    </row>
    <row r="263" spans="1:8" x14ac:dyDescent="0.3">
      <c r="A263" s="1" t="s">
        <v>14</v>
      </c>
      <c r="B263" s="1" t="s">
        <v>21</v>
      </c>
      <c r="C263" s="7">
        <v>924</v>
      </c>
      <c r="D263" s="6">
        <v>44788</v>
      </c>
      <c r="E263" s="6">
        <v>44813</v>
      </c>
      <c r="F263" s="4" t="s">
        <v>7</v>
      </c>
      <c r="G263" s="2">
        <v>0.5</v>
      </c>
      <c r="H263" s="3">
        <v>6750</v>
      </c>
    </row>
    <row r="264" spans="1:8" x14ac:dyDescent="0.3">
      <c r="A264" s="1" t="s">
        <v>14</v>
      </c>
      <c r="B264" s="1" t="s">
        <v>21</v>
      </c>
      <c r="C264" s="7">
        <v>923</v>
      </c>
      <c r="D264" s="6">
        <v>44788</v>
      </c>
      <c r="E264" s="6">
        <v>44855</v>
      </c>
      <c r="F264" s="4" t="s">
        <v>9</v>
      </c>
      <c r="G264" s="2">
        <v>0.6</v>
      </c>
      <c r="H264" s="3">
        <v>6750</v>
      </c>
    </row>
    <row r="265" spans="1:8" x14ac:dyDescent="0.3">
      <c r="A265" s="1" t="s">
        <v>14</v>
      </c>
      <c r="B265" s="1" t="s">
        <v>21</v>
      </c>
      <c r="C265" s="7">
        <v>922</v>
      </c>
      <c r="D265" s="6">
        <v>44788</v>
      </c>
      <c r="E265" s="6">
        <v>44864</v>
      </c>
      <c r="F265" s="4" t="s">
        <v>10</v>
      </c>
      <c r="G265" s="2">
        <v>0.65</v>
      </c>
      <c r="H265" s="3">
        <v>6500</v>
      </c>
    </row>
    <row r="266" spans="1:8" x14ac:dyDescent="0.3">
      <c r="A266" s="1" t="s">
        <v>14</v>
      </c>
      <c r="B266" s="1" t="s">
        <v>21</v>
      </c>
      <c r="C266" s="7">
        <v>921</v>
      </c>
      <c r="D266" s="6">
        <v>44820</v>
      </c>
      <c r="E266" s="6">
        <v>44839</v>
      </c>
      <c r="F266" s="4" t="s">
        <v>5</v>
      </c>
      <c r="G266" s="2">
        <v>0.5</v>
      </c>
      <c r="H266" s="3">
        <v>8500</v>
      </c>
    </row>
    <row r="267" spans="1:8" x14ac:dyDescent="0.3">
      <c r="A267" s="1" t="s">
        <v>14</v>
      </c>
      <c r="B267" s="1" t="s">
        <v>21</v>
      </c>
      <c r="C267" s="7">
        <v>920</v>
      </c>
      <c r="D267" s="6">
        <v>44820</v>
      </c>
      <c r="E267" s="6">
        <v>44866</v>
      </c>
      <c r="F267" s="4" t="s">
        <v>8</v>
      </c>
      <c r="G267" s="2">
        <v>0.55000000000000004</v>
      </c>
      <c r="H267" s="3">
        <v>8500</v>
      </c>
    </row>
    <row r="268" spans="1:8" x14ac:dyDescent="0.3">
      <c r="A268" s="1" t="s">
        <v>14</v>
      </c>
      <c r="B268" s="1" t="s">
        <v>21</v>
      </c>
      <c r="C268" s="7">
        <v>919</v>
      </c>
      <c r="D268" s="6">
        <v>44820</v>
      </c>
      <c r="E268" s="6">
        <v>44846</v>
      </c>
      <c r="F268" s="4" t="s">
        <v>6</v>
      </c>
      <c r="G268" s="2">
        <v>0.5</v>
      </c>
      <c r="H268" s="3">
        <v>7000</v>
      </c>
    </row>
    <row r="269" spans="1:8" x14ac:dyDescent="0.3">
      <c r="A269" s="1" t="s">
        <v>14</v>
      </c>
      <c r="B269" s="1" t="s">
        <v>21</v>
      </c>
      <c r="C269" s="7">
        <v>918</v>
      </c>
      <c r="D269" s="6">
        <v>44820</v>
      </c>
      <c r="E269" s="6">
        <v>44905</v>
      </c>
      <c r="F269" s="4" t="s">
        <v>7</v>
      </c>
      <c r="G269" s="2">
        <v>0.5</v>
      </c>
      <c r="H269" s="3">
        <v>6500</v>
      </c>
    </row>
    <row r="270" spans="1:8" x14ac:dyDescent="0.3">
      <c r="A270" s="1" t="s">
        <v>14</v>
      </c>
      <c r="B270" s="1" t="s">
        <v>21</v>
      </c>
      <c r="C270" s="7">
        <v>917</v>
      </c>
      <c r="D270" s="6">
        <v>44820</v>
      </c>
      <c r="E270" s="6">
        <v>44851</v>
      </c>
      <c r="F270" s="4" t="s">
        <v>9</v>
      </c>
      <c r="G270" s="2">
        <v>0.6</v>
      </c>
      <c r="H270" s="3">
        <v>6500</v>
      </c>
    </row>
    <row r="271" spans="1:8" x14ac:dyDescent="0.3">
      <c r="A271" s="1" t="s">
        <v>14</v>
      </c>
      <c r="B271" s="1" t="s">
        <v>21</v>
      </c>
      <c r="C271" s="7">
        <v>916</v>
      </c>
      <c r="D271" s="6">
        <v>44820</v>
      </c>
      <c r="E271" s="6">
        <v>44882</v>
      </c>
      <c r="F271" s="4" t="s">
        <v>10</v>
      </c>
      <c r="G271" s="2">
        <v>0.65</v>
      </c>
      <c r="H271" s="3">
        <v>7000</v>
      </c>
    </row>
    <row r="272" spans="1:8" x14ac:dyDescent="0.3">
      <c r="A272" s="1" t="s">
        <v>14</v>
      </c>
      <c r="B272" s="1" t="s">
        <v>21</v>
      </c>
      <c r="C272" s="7">
        <v>915</v>
      </c>
      <c r="D272" s="6">
        <v>44849</v>
      </c>
      <c r="E272" s="6">
        <v>44898</v>
      </c>
      <c r="F272" s="4" t="s">
        <v>5</v>
      </c>
      <c r="G272" s="2">
        <v>0.5</v>
      </c>
      <c r="H272" s="3">
        <v>8000</v>
      </c>
    </row>
    <row r="273" spans="1:8" x14ac:dyDescent="0.3">
      <c r="A273" s="1" t="s">
        <v>14</v>
      </c>
      <c r="B273" s="1" t="s">
        <v>21</v>
      </c>
      <c r="C273" s="7">
        <v>914</v>
      </c>
      <c r="D273" s="6">
        <v>44849</v>
      </c>
      <c r="E273" s="6">
        <v>44890</v>
      </c>
      <c r="F273" s="4" t="s">
        <v>8</v>
      </c>
      <c r="G273" s="2">
        <v>0.55000000000000004</v>
      </c>
      <c r="H273" s="3">
        <v>8000</v>
      </c>
    </row>
    <row r="274" spans="1:8" x14ac:dyDescent="0.3">
      <c r="A274" s="1" t="s">
        <v>14</v>
      </c>
      <c r="B274" s="1" t="s">
        <v>21</v>
      </c>
      <c r="C274" s="7">
        <v>913</v>
      </c>
      <c r="D274" s="6">
        <v>44849</v>
      </c>
      <c r="E274" s="6">
        <v>44923</v>
      </c>
      <c r="F274" s="4" t="s">
        <v>6</v>
      </c>
      <c r="G274" s="2">
        <v>0.5</v>
      </c>
      <c r="H274" s="3">
        <v>6500</v>
      </c>
    </row>
    <row r="275" spans="1:8" x14ac:dyDescent="0.3">
      <c r="A275" s="1" t="s">
        <v>14</v>
      </c>
      <c r="B275" s="1" t="s">
        <v>21</v>
      </c>
      <c r="C275" s="7">
        <v>912</v>
      </c>
      <c r="D275" s="6">
        <v>44849</v>
      </c>
      <c r="E275" s="6">
        <v>44908</v>
      </c>
      <c r="F275" s="4" t="s">
        <v>7</v>
      </c>
      <c r="G275" s="2">
        <v>0.5</v>
      </c>
      <c r="H275" s="3">
        <v>6250</v>
      </c>
    </row>
    <row r="276" spans="1:8" x14ac:dyDescent="0.3">
      <c r="A276" s="1" t="s">
        <v>14</v>
      </c>
      <c r="B276" s="1" t="s">
        <v>21</v>
      </c>
      <c r="C276" s="7">
        <v>911</v>
      </c>
      <c r="D276" s="6">
        <v>44849</v>
      </c>
      <c r="E276" s="6">
        <v>44916</v>
      </c>
      <c r="F276" s="4" t="s">
        <v>9</v>
      </c>
      <c r="G276" s="2">
        <v>0.6</v>
      </c>
      <c r="H276" s="3">
        <v>6000</v>
      </c>
    </row>
    <row r="277" spans="1:8" x14ac:dyDescent="0.3">
      <c r="A277" s="1" t="s">
        <v>14</v>
      </c>
      <c r="B277" s="1" t="s">
        <v>21</v>
      </c>
      <c r="C277" s="7">
        <v>910</v>
      </c>
      <c r="D277" s="6">
        <v>44849</v>
      </c>
      <c r="E277" s="6">
        <v>44933</v>
      </c>
      <c r="F277" s="4" t="s">
        <v>10</v>
      </c>
      <c r="G277" s="2">
        <v>0.65</v>
      </c>
      <c r="H277" s="3">
        <v>6500</v>
      </c>
    </row>
    <row r="278" spans="1:8" x14ac:dyDescent="0.3">
      <c r="A278" s="1" t="s">
        <v>14</v>
      </c>
      <c r="B278" s="1" t="s">
        <v>21</v>
      </c>
      <c r="C278" s="7">
        <v>909</v>
      </c>
      <c r="D278" s="6">
        <v>44880</v>
      </c>
      <c r="E278" s="6">
        <v>44956</v>
      </c>
      <c r="F278" s="4" t="s">
        <v>5</v>
      </c>
      <c r="G278" s="2">
        <v>0.5</v>
      </c>
      <c r="H278" s="3">
        <v>8250</v>
      </c>
    </row>
    <row r="279" spans="1:8" x14ac:dyDescent="0.3">
      <c r="A279" s="1" t="s">
        <v>14</v>
      </c>
      <c r="B279" s="1" t="s">
        <v>21</v>
      </c>
      <c r="C279" s="7">
        <v>908</v>
      </c>
      <c r="D279" s="6">
        <v>44880</v>
      </c>
      <c r="E279" s="6">
        <v>44918</v>
      </c>
      <c r="F279" s="4" t="s">
        <v>8</v>
      </c>
      <c r="G279" s="2">
        <v>0.55000000000000004</v>
      </c>
      <c r="H279" s="3">
        <v>8250</v>
      </c>
    </row>
    <row r="280" spans="1:8" x14ac:dyDescent="0.3">
      <c r="A280" s="1" t="s">
        <v>14</v>
      </c>
      <c r="B280" s="1" t="s">
        <v>21</v>
      </c>
      <c r="C280" s="7">
        <v>907</v>
      </c>
      <c r="D280" s="6">
        <v>44880</v>
      </c>
      <c r="E280" s="6">
        <v>44903</v>
      </c>
      <c r="F280" s="4" t="s">
        <v>6</v>
      </c>
      <c r="G280" s="2">
        <v>0.5</v>
      </c>
      <c r="H280" s="3">
        <v>6750</v>
      </c>
    </row>
    <row r="281" spans="1:8" x14ac:dyDescent="0.3">
      <c r="A281" s="1" t="s">
        <v>14</v>
      </c>
      <c r="B281" s="1" t="s">
        <v>21</v>
      </c>
      <c r="C281" s="7">
        <v>906</v>
      </c>
      <c r="D281" s="6">
        <v>44880</v>
      </c>
      <c r="E281" s="6">
        <v>44940</v>
      </c>
      <c r="F281" s="4" t="s">
        <v>7</v>
      </c>
      <c r="G281" s="2">
        <v>0.5</v>
      </c>
      <c r="H281" s="3">
        <v>6500</v>
      </c>
    </row>
    <row r="282" spans="1:8" x14ac:dyDescent="0.3">
      <c r="A282" s="1" t="s">
        <v>14</v>
      </c>
      <c r="B282" s="1" t="s">
        <v>21</v>
      </c>
      <c r="C282" s="7">
        <v>905</v>
      </c>
      <c r="D282" s="6">
        <v>44880</v>
      </c>
      <c r="E282" s="6">
        <v>44943</v>
      </c>
      <c r="F282" s="4" t="s">
        <v>9</v>
      </c>
      <c r="G282" s="2">
        <v>0.6</v>
      </c>
      <c r="H282" s="3">
        <v>6000</v>
      </c>
    </row>
    <row r="283" spans="1:8" x14ac:dyDescent="0.3">
      <c r="A283" s="1" t="s">
        <v>14</v>
      </c>
      <c r="B283" s="1" t="s">
        <v>21</v>
      </c>
      <c r="C283" s="7">
        <v>904</v>
      </c>
      <c r="D283" s="6">
        <v>44880</v>
      </c>
      <c r="E283" s="6">
        <v>44922</v>
      </c>
      <c r="F283" s="4" t="s">
        <v>10</v>
      </c>
      <c r="G283" s="2">
        <v>0.65</v>
      </c>
      <c r="H283" s="3">
        <v>7000</v>
      </c>
    </row>
    <row r="284" spans="1:8" x14ac:dyDescent="0.3">
      <c r="A284" s="1" t="s">
        <v>14</v>
      </c>
      <c r="B284" s="1" t="s">
        <v>21</v>
      </c>
      <c r="C284" s="7">
        <v>903</v>
      </c>
      <c r="D284" s="6">
        <v>44909</v>
      </c>
      <c r="E284" s="6">
        <v>44971</v>
      </c>
      <c r="F284" s="4" t="s">
        <v>5</v>
      </c>
      <c r="G284" s="2">
        <v>0.5</v>
      </c>
      <c r="H284" s="3">
        <v>9000</v>
      </c>
    </row>
    <row r="285" spans="1:8" x14ac:dyDescent="0.3">
      <c r="A285" s="1" t="s">
        <v>14</v>
      </c>
      <c r="B285" s="1" t="s">
        <v>21</v>
      </c>
      <c r="C285" s="7">
        <v>902</v>
      </c>
      <c r="D285" s="6">
        <v>44909</v>
      </c>
      <c r="E285" s="6">
        <v>44952</v>
      </c>
      <c r="F285" s="4" t="s">
        <v>8</v>
      </c>
      <c r="G285" s="2">
        <v>0.55000000000000004</v>
      </c>
      <c r="H285" s="3">
        <v>9000</v>
      </c>
    </row>
    <row r="286" spans="1:8" x14ac:dyDescent="0.3">
      <c r="A286" s="1" t="s">
        <v>14</v>
      </c>
      <c r="B286" s="1" t="s">
        <v>21</v>
      </c>
      <c r="C286" s="7">
        <v>901</v>
      </c>
      <c r="D286" s="6">
        <v>44909</v>
      </c>
      <c r="E286" s="6">
        <v>44962</v>
      </c>
      <c r="F286" s="4" t="s">
        <v>6</v>
      </c>
      <c r="G286" s="2">
        <v>0.5</v>
      </c>
      <c r="H286" s="3">
        <v>7000</v>
      </c>
    </row>
    <row r="287" spans="1:8" x14ac:dyDescent="0.3">
      <c r="A287" s="1" t="s">
        <v>14</v>
      </c>
      <c r="B287" s="1" t="s">
        <v>21</v>
      </c>
      <c r="C287" s="7">
        <v>900</v>
      </c>
      <c r="D287" s="6">
        <v>44909</v>
      </c>
      <c r="E287" s="6">
        <v>44987</v>
      </c>
      <c r="F287" s="4" t="s">
        <v>7</v>
      </c>
      <c r="G287" s="2">
        <v>0.5</v>
      </c>
      <c r="H287" s="3">
        <v>7000</v>
      </c>
    </row>
    <row r="288" spans="1:8" x14ac:dyDescent="0.3">
      <c r="A288" s="1" t="s">
        <v>14</v>
      </c>
      <c r="B288" s="1" t="s">
        <v>21</v>
      </c>
      <c r="C288" s="7">
        <v>899</v>
      </c>
      <c r="D288" s="6">
        <v>44909</v>
      </c>
      <c r="E288" s="6">
        <v>44949</v>
      </c>
      <c r="F288" s="4" t="s">
        <v>9</v>
      </c>
      <c r="G288" s="2">
        <v>0.6</v>
      </c>
      <c r="H288" s="3">
        <v>6250</v>
      </c>
    </row>
    <row r="289" spans="1:8" x14ac:dyDescent="0.3">
      <c r="A289" s="1" t="s">
        <v>14</v>
      </c>
      <c r="B289" s="1" t="s">
        <v>21</v>
      </c>
      <c r="C289" s="7">
        <v>898</v>
      </c>
      <c r="D289" s="6">
        <v>44909</v>
      </c>
      <c r="E289" s="6">
        <v>44927</v>
      </c>
      <c r="F289" s="4" t="s">
        <v>10</v>
      </c>
      <c r="G289" s="2">
        <v>0.65</v>
      </c>
      <c r="H289" s="3">
        <v>7250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65AD-5E6B-4A74-B9BB-54FD0E204C8C}">
  <dimension ref="A3:C10"/>
  <sheetViews>
    <sheetView workbookViewId="0">
      <selection activeCell="D8" sqref="D8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22.21875" bestFit="1" customWidth="1"/>
  </cols>
  <sheetData>
    <row r="3" spans="1:3" x14ac:dyDescent="0.3">
      <c r="A3" s="23" t="s">
        <v>40</v>
      </c>
      <c r="B3" t="s">
        <v>39</v>
      </c>
      <c r="C3" t="s">
        <v>42</v>
      </c>
    </row>
    <row r="4" spans="1:3" x14ac:dyDescent="0.3">
      <c r="A4" s="4" t="s">
        <v>5</v>
      </c>
      <c r="B4" s="24">
        <v>15775</v>
      </c>
      <c r="C4" s="25">
        <v>0.41250000000000003</v>
      </c>
    </row>
    <row r="5" spans="1:3" x14ac:dyDescent="0.3">
      <c r="A5" s="4" t="s">
        <v>8</v>
      </c>
      <c r="B5" s="24">
        <v>15250</v>
      </c>
      <c r="C5" s="25">
        <v>0.48750000000000004</v>
      </c>
    </row>
    <row r="6" spans="1:3" x14ac:dyDescent="0.3">
      <c r="A6" s="4" t="s">
        <v>10</v>
      </c>
      <c r="B6" s="24">
        <v>14362.5</v>
      </c>
      <c r="C6" s="25">
        <v>0.48750000000000004</v>
      </c>
    </row>
    <row r="7" spans="1:3" x14ac:dyDescent="0.3">
      <c r="A7" s="4" t="s">
        <v>6</v>
      </c>
      <c r="B7" s="24">
        <v>13375</v>
      </c>
      <c r="C7" s="25">
        <v>0.45000000000000007</v>
      </c>
    </row>
    <row r="8" spans="1:3" x14ac:dyDescent="0.3">
      <c r="A8" s="4" t="s">
        <v>9</v>
      </c>
      <c r="B8" s="24">
        <v>12725</v>
      </c>
      <c r="C8" s="25">
        <v>0.55000000000000004</v>
      </c>
    </row>
    <row r="9" spans="1:3" x14ac:dyDescent="0.3">
      <c r="A9" s="4" t="s">
        <v>7</v>
      </c>
      <c r="B9" s="24">
        <v>12075</v>
      </c>
      <c r="C9" s="25">
        <v>0.47499999999999998</v>
      </c>
    </row>
    <row r="10" spans="1:3" x14ac:dyDescent="0.3">
      <c r="A10" s="4" t="s">
        <v>41</v>
      </c>
      <c r="B10" s="24">
        <v>83562.5</v>
      </c>
      <c r="C10" s="25">
        <v>0.47708333333333325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6F29-2578-4A44-AF4F-5A019431F2C0}">
  <dimension ref="A1:I289"/>
  <sheetViews>
    <sheetView zoomScale="85" zoomScaleNormal="85" workbookViewId="0">
      <selection activeCell="C28" sqref="C28"/>
    </sheetView>
  </sheetViews>
  <sheetFormatPr defaultColWidth="8.77734375" defaultRowHeight="14.4" x14ac:dyDescent="0.3"/>
  <cols>
    <col min="1" max="1" width="9.33203125" customWidth="1"/>
    <col min="2" max="2" width="12.44140625" bestFit="1" customWidth="1"/>
    <col min="3" max="3" width="9.44140625" bestFit="1" customWidth="1"/>
    <col min="4" max="4" width="11.77734375" bestFit="1" customWidth="1"/>
    <col min="5" max="5" width="12" style="1" bestFit="1" customWidth="1"/>
    <col min="6" max="6" width="13" customWidth="1"/>
    <col min="7" max="7" width="11.77734375" bestFit="1" customWidth="1"/>
    <col min="8" max="8" width="8.77734375" bestFit="1" customWidth="1"/>
    <col min="9" max="9" width="11.44140625" customWidth="1"/>
    <col min="11" max="11" width="21.77734375" bestFit="1" customWidth="1"/>
  </cols>
  <sheetData>
    <row r="1" spans="1:9" x14ac:dyDescent="0.3">
      <c r="A1" s="16" t="s">
        <v>0</v>
      </c>
      <c r="B1" s="16" t="s">
        <v>17</v>
      </c>
      <c r="C1" s="16" t="s">
        <v>1</v>
      </c>
      <c r="D1" s="16" t="s">
        <v>15</v>
      </c>
      <c r="E1" s="16" t="s">
        <v>16</v>
      </c>
      <c r="F1" s="16" t="s">
        <v>2</v>
      </c>
      <c r="G1" s="16" t="s">
        <v>3</v>
      </c>
      <c r="H1" s="16" t="s">
        <v>4</v>
      </c>
      <c r="I1" s="16" t="s">
        <v>31</v>
      </c>
    </row>
    <row r="2" spans="1:9" x14ac:dyDescent="0.3">
      <c r="A2" s="1" t="s">
        <v>11</v>
      </c>
      <c r="B2" s="1" t="s">
        <v>18</v>
      </c>
      <c r="C2" s="7">
        <v>1185</v>
      </c>
      <c r="D2" s="6">
        <v>44575</v>
      </c>
      <c r="E2" s="6">
        <v>44615</v>
      </c>
      <c r="F2" s="4" t="s">
        <v>5</v>
      </c>
      <c r="G2" s="2">
        <v>0.5</v>
      </c>
      <c r="H2" s="3">
        <v>12000</v>
      </c>
      <c r="I2" s="1">
        <f>Table134[[#This Row],[Price per Unit]]*Table134[[#This Row],[Units Sold]]</f>
        <v>6000</v>
      </c>
    </row>
    <row r="3" spans="1:9" x14ac:dyDescent="0.3">
      <c r="A3" s="1" t="s">
        <v>11</v>
      </c>
      <c r="B3" s="1" t="s">
        <v>18</v>
      </c>
      <c r="C3" s="7">
        <v>1184</v>
      </c>
      <c r="D3" s="6">
        <v>44575</v>
      </c>
      <c r="E3" s="6">
        <v>44604</v>
      </c>
      <c r="F3" s="4" t="s">
        <v>8</v>
      </c>
      <c r="G3" s="2">
        <v>0.5</v>
      </c>
      <c r="H3" s="3">
        <v>10000</v>
      </c>
      <c r="I3" s="1">
        <f>Table134[[#This Row],[Price per Unit]]*Table134[[#This Row],[Units Sold]]</f>
        <v>5000</v>
      </c>
    </row>
    <row r="4" spans="1:9" x14ac:dyDescent="0.3">
      <c r="A4" s="1" t="s">
        <v>11</v>
      </c>
      <c r="B4" s="1" t="s">
        <v>18</v>
      </c>
      <c r="C4" s="7">
        <v>1183</v>
      </c>
      <c r="D4" s="6">
        <v>44575</v>
      </c>
      <c r="E4" s="6">
        <v>44636</v>
      </c>
      <c r="F4" s="4" t="s">
        <v>6</v>
      </c>
      <c r="G4" s="2">
        <v>0.4</v>
      </c>
      <c r="H4" s="3">
        <v>10000</v>
      </c>
      <c r="I4" s="1">
        <f>Table134[[#This Row],[Price per Unit]]*Table134[[#This Row],[Units Sold]]</f>
        <v>4000</v>
      </c>
    </row>
    <row r="5" spans="1:9" x14ac:dyDescent="0.3">
      <c r="A5" s="1" t="s">
        <v>11</v>
      </c>
      <c r="B5" s="1" t="s">
        <v>18</v>
      </c>
      <c r="C5" s="7">
        <v>1182</v>
      </c>
      <c r="D5" s="6">
        <v>44575</v>
      </c>
      <c r="E5" s="6">
        <v>44591</v>
      </c>
      <c r="F5" s="4" t="s">
        <v>7</v>
      </c>
      <c r="G5" s="2">
        <v>0.45</v>
      </c>
      <c r="H5" s="3">
        <v>8500</v>
      </c>
      <c r="I5" s="1">
        <f>Table134[[#This Row],[Price per Unit]]*Table134[[#This Row],[Units Sold]]</f>
        <v>3825</v>
      </c>
    </row>
    <row r="6" spans="1:9" x14ac:dyDescent="0.3">
      <c r="A6" s="1" t="s">
        <v>11</v>
      </c>
      <c r="B6" s="1" t="s">
        <v>18</v>
      </c>
      <c r="C6" s="7">
        <v>1181</v>
      </c>
      <c r="D6" s="6">
        <v>44575</v>
      </c>
      <c r="E6" s="6">
        <v>44654</v>
      </c>
      <c r="F6" s="4" t="s">
        <v>9</v>
      </c>
      <c r="G6" s="2">
        <v>0.6</v>
      </c>
      <c r="H6" s="3">
        <v>9000</v>
      </c>
      <c r="I6" s="1">
        <f>Table134[[#This Row],[Price per Unit]]*Table134[[#This Row],[Units Sold]]</f>
        <v>5400</v>
      </c>
    </row>
    <row r="7" spans="1:9" x14ac:dyDescent="0.3">
      <c r="A7" s="1" t="s">
        <v>11</v>
      </c>
      <c r="B7" s="1" t="s">
        <v>18</v>
      </c>
      <c r="C7" s="7">
        <v>1180</v>
      </c>
      <c r="D7" s="6">
        <v>44575</v>
      </c>
      <c r="E7" s="6">
        <v>44620</v>
      </c>
      <c r="F7" s="4" t="s">
        <v>10</v>
      </c>
      <c r="G7" s="2">
        <v>0.5</v>
      </c>
      <c r="H7" s="3">
        <v>10000</v>
      </c>
      <c r="I7" s="1">
        <f>Table134[[#This Row],[Price per Unit]]*Table134[[#This Row],[Units Sold]]</f>
        <v>5000</v>
      </c>
    </row>
    <row r="8" spans="1:9" x14ac:dyDescent="0.3">
      <c r="A8" s="1" t="s">
        <v>11</v>
      </c>
      <c r="B8" s="1" t="s">
        <v>18</v>
      </c>
      <c r="C8" s="7">
        <v>1179</v>
      </c>
      <c r="D8" s="6">
        <v>44604</v>
      </c>
      <c r="E8" s="6">
        <v>44686</v>
      </c>
      <c r="F8" s="4" t="s">
        <v>5</v>
      </c>
      <c r="G8" s="2">
        <v>0.5</v>
      </c>
      <c r="H8" s="3">
        <v>12500</v>
      </c>
      <c r="I8" s="1">
        <f>Table134[[#This Row],[Price per Unit]]*Table134[[#This Row],[Units Sold]]</f>
        <v>6250</v>
      </c>
    </row>
    <row r="9" spans="1:9" x14ac:dyDescent="0.3">
      <c r="A9" s="1" t="s">
        <v>11</v>
      </c>
      <c r="B9" s="1" t="s">
        <v>18</v>
      </c>
      <c r="C9" s="7">
        <v>1178</v>
      </c>
      <c r="D9" s="6">
        <v>44604</v>
      </c>
      <c r="E9" s="6">
        <v>44693</v>
      </c>
      <c r="F9" s="4" t="s">
        <v>8</v>
      </c>
      <c r="G9" s="2">
        <v>0.5</v>
      </c>
      <c r="H9" s="3">
        <v>9000</v>
      </c>
      <c r="I9" s="1">
        <f>Table134[[#This Row],[Price per Unit]]*Table134[[#This Row],[Units Sold]]</f>
        <v>4500</v>
      </c>
    </row>
    <row r="10" spans="1:9" x14ac:dyDescent="0.3">
      <c r="A10" s="1" t="s">
        <v>11</v>
      </c>
      <c r="B10" s="1" t="s">
        <v>18</v>
      </c>
      <c r="C10" s="7">
        <v>1177</v>
      </c>
      <c r="D10" s="6">
        <v>44604</v>
      </c>
      <c r="E10" s="6">
        <v>44627</v>
      </c>
      <c r="F10" s="4" t="s">
        <v>6</v>
      </c>
      <c r="G10" s="2">
        <v>0.4</v>
      </c>
      <c r="H10" s="3">
        <v>9500</v>
      </c>
      <c r="I10" s="1">
        <f>Table134[[#This Row],[Price per Unit]]*Table134[[#This Row],[Units Sold]]</f>
        <v>3800</v>
      </c>
    </row>
    <row r="11" spans="1:9" x14ac:dyDescent="0.3">
      <c r="A11" s="1" t="s">
        <v>11</v>
      </c>
      <c r="B11" s="1" t="s">
        <v>18</v>
      </c>
      <c r="C11" s="7">
        <v>1176</v>
      </c>
      <c r="D11" s="6">
        <v>44604</v>
      </c>
      <c r="E11" s="6">
        <v>44636</v>
      </c>
      <c r="F11" s="4" t="s">
        <v>7</v>
      </c>
      <c r="G11" s="2">
        <v>0.45</v>
      </c>
      <c r="H11" s="3">
        <v>8250</v>
      </c>
      <c r="I11" s="1">
        <f>Table134[[#This Row],[Price per Unit]]*Table134[[#This Row],[Units Sold]]</f>
        <v>3712.5</v>
      </c>
    </row>
    <row r="12" spans="1:9" x14ac:dyDescent="0.3">
      <c r="A12" s="1" t="s">
        <v>11</v>
      </c>
      <c r="B12" s="1" t="s">
        <v>18</v>
      </c>
      <c r="C12" s="7">
        <v>1175</v>
      </c>
      <c r="D12" s="6">
        <v>44604</v>
      </c>
      <c r="E12" s="6">
        <v>44651</v>
      </c>
      <c r="F12" s="4" t="s">
        <v>9</v>
      </c>
      <c r="G12" s="2">
        <v>0.6</v>
      </c>
      <c r="H12" s="3">
        <v>9000</v>
      </c>
      <c r="I12" s="1">
        <f>Table134[[#This Row],[Price per Unit]]*Table134[[#This Row],[Units Sold]]</f>
        <v>5400</v>
      </c>
    </row>
    <row r="13" spans="1:9" x14ac:dyDescent="0.3">
      <c r="A13" s="1" t="s">
        <v>11</v>
      </c>
      <c r="B13" s="1" t="s">
        <v>18</v>
      </c>
      <c r="C13" s="7">
        <v>1174</v>
      </c>
      <c r="D13" s="6">
        <v>44604</v>
      </c>
      <c r="E13" s="6">
        <v>44667</v>
      </c>
      <c r="F13" s="4" t="s">
        <v>10</v>
      </c>
      <c r="G13" s="2">
        <v>0.5</v>
      </c>
      <c r="H13" s="3">
        <v>10000</v>
      </c>
      <c r="I13" s="1">
        <f>Table134[[#This Row],[Price per Unit]]*Table134[[#This Row],[Units Sold]]</f>
        <v>5000</v>
      </c>
    </row>
    <row r="14" spans="1:9" x14ac:dyDescent="0.3">
      <c r="A14" s="1" t="s">
        <v>11</v>
      </c>
      <c r="B14" s="1" t="s">
        <v>18</v>
      </c>
      <c r="C14" s="7">
        <v>1173</v>
      </c>
      <c r="D14" s="6">
        <v>44630</v>
      </c>
      <c r="E14" s="6">
        <v>44686</v>
      </c>
      <c r="F14" s="4" t="s">
        <v>5</v>
      </c>
      <c r="G14" s="2">
        <v>0.5</v>
      </c>
      <c r="H14" s="3">
        <v>12200</v>
      </c>
      <c r="I14" s="1">
        <f>Table134[[#This Row],[Price per Unit]]*Table134[[#This Row],[Units Sold]]</f>
        <v>6100</v>
      </c>
    </row>
    <row r="15" spans="1:9" x14ac:dyDescent="0.3">
      <c r="A15" s="1" t="s">
        <v>11</v>
      </c>
      <c r="B15" s="1" t="s">
        <v>18</v>
      </c>
      <c r="C15" s="7">
        <v>1172</v>
      </c>
      <c r="D15" s="6">
        <v>44630</v>
      </c>
      <c r="E15" s="6">
        <v>44713</v>
      </c>
      <c r="F15" s="4" t="s">
        <v>8</v>
      </c>
      <c r="G15" s="2">
        <v>0.5</v>
      </c>
      <c r="H15" s="3">
        <v>9250</v>
      </c>
      <c r="I15" s="1">
        <f>Table134[[#This Row],[Price per Unit]]*Table134[[#This Row],[Units Sold]]</f>
        <v>4625</v>
      </c>
    </row>
    <row r="16" spans="1:9" x14ac:dyDescent="0.3">
      <c r="A16" s="1" t="s">
        <v>11</v>
      </c>
      <c r="B16" s="1" t="s">
        <v>18</v>
      </c>
      <c r="C16" s="7">
        <v>1171</v>
      </c>
      <c r="D16" s="6">
        <v>44630</v>
      </c>
      <c r="E16" s="6">
        <v>44685</v>
      </c>
      <c r="F16" s="4" t="s">
        <v>6</v>
      </c>
      <c r="G16" s="2">
        <v>0.4</v>
      </c>
      <c r="H16" s="3">
        <v>9500</v>
      </c>
      <c r="I16" s="1">
        <f>Table134[[#This Row],[Price per Unit]]*Table134[[#This Row],[Units Sold]]</f>
        <v>3800</v>
      </c>
    </row>
    <row r="17" spans="1:9" x14ac:dyDescent="0.3">
      <c r="A17" s="1" t="s">
        <v>11</v>
      </c>
      <c r="B17" s="1" t="s">
        <v>18</v>
      </c>
      <c r="C17" s="7">
        <v>1170</v>
      </c>
      <c r="D17" s="6">
        <v>44630</v>
      </c>
      <c r="E17" s="6">
        <v>44645</v>
      </c>
      <c r="F17" s="4" t="s">
        <v>7</v>
      </c>
      <c r="G17" s="2">
        <v>0.45</v>
      </c>
      <c r="H17" s="3">
        <v>8000</v>
      </c>
      <c r="I17" s="1">
        <f>Table134[[#This Row],[Price per Unit]]*Table134[[#This Row],[Units Sold]]</f>
        <v>3600</v>
      </c>
    </row>
    <row r="18" spans="1:9" x14ac:dyDescent="0.3">
      <c r="A18" s="1" t="s">
        <v>11</v>
      </c>
      <c r="B18" s="1" t="s">
        <v>18</v>
      </c>
      <c r="C18" s="7">
        <v>1169</v>
      </c>
      <c r="D18" s="6">
        <v>44630</v>
      </c>
      <c r="E18" s="6">
        <v>44670</v>
      </c>
      <c r="F18" s="4" t="s">
        <v>9</v>
      </c>
      <c r="G18" s="2">
        <v>0.6</v>
      </c>
      <c r="H18" s="3">
        <v>8500</v>
      </c>
      <c r="I18" s="1">
        <f>Table134[[#This Row],[Price per Unit]]*Table134[[#This Row],[Units Sold]]</f>
        <v>5100</v>
      </c>
    </row>
    <row r="19" spans="1:9" x14ac:dyDescent="0.3">
      <c r="A19" s="1" t="s">
        <v>11</v>
      </c>
      <c r="B19" s="1" t="s">
        <v>18</v>
      </c>
      <c r="C19" s="7">
        <v>1168</v>
      </c>
      <c r="D19" s="6">
        <v>44630</v>
      </c>
      <c r="E19" s="6">
        <v>44652</v>
      </c>
      <c r="F19" s="4" t="s">
        <v>10</v>
      </c>
      <c r="G19" s="2">
        <v>0.5</v>
      </c>
      <c r="H19" s="3">
        <v>9500</v>
      </c>
      <c r="I19" s="1">
        <f>Table134[[#This Row],[Price per Unit]]*Table134[[#This Row],[Units Sold]]</f>
        <v>4750</v>
      </c>
    </row>
    <row r="20" spans="1:9" x14ac:dyDescent="0.3">
      <c r="A20" s="1" t="s">
        <v>11</v>
      </c>
      <c r="B20" s="1" t="s">
        <v>18</v>
      </c>
      <c r="C20" s="7">
        <v>1167</v>
      </c>
      <c r="D20" s="6">
        <v>44662</v>
      </c>
      <c r="E20" s="6">
        <v>44743</v>
      </c>
      <c r="F20" s="4" t="s">
        <v>5</v>
      </c>
      <c r="G20" s="2">
        <v>0.5</v>
      </c>
      <c r="H20" s="3">
        <v>12000</v>
      </c>
      <c r="I20" s="1">
        <f>Table134[[#This Row],[Price per Unit]]*Table134[[#This Row],[Units Sold]]</f>
        <v>6000</v>
      </c>
    </row>
    <row r="21" spans="1:9" x14ac:dyDescent="0.3">
      <c r="A21" s="1" t="s">
        <v>11</v>
      </c>
      <c r="B21" s="1" t="s">
        <v>18</v>
      </c>
      <c r="C21" s="7">
        <v>1166</v>
      </c>
      <c r="D21" s="6">
        <v>44662</v>
      </c>
      <c r="E21" s="6">
        <v>44747</v>
      </c>
      <c r="F21" s="4" t="s">
        <v>8</v>
      </c>
      <c r="G21" s="2">
        <v>0.5</v>
      </c>
      <c r="H21" s="3">
        <v>9000</v>
      </c>
      <c r="I21" s="1">
        <f>Table134[[#This Row],[Price per Unit]]*Table134[[#This Row],[Units Sold]]</f>
        <v>4500</v>
      </c>
    </row>
    <row r="22" spans="1:9" x14ac:dyDescent="0.3">
      <c r="A22" s="1" t="s">
        <v>11</v>
      </c>
      <c r="B22" s="1" t="s">
        <v>18</v>
      </c>
      <c r="C22" s="7">
        <v>1165</v>
      </c>
      <c r="D22" s="6">
        <v>44662</v>
      </c>
      <c r="E22" s="6">
        <v>44728</v>
      </c>
      <c r="F22" s="4" t="s">
        <v>6</v>
      </c>
      <c r="G22" s="2">
        <v>0.4</v>
      </c>
      <c r="H22" s="3">
        <v>9000</v>
      </c>
      <c r="I22" s="1">
        <f>Table134[[#This Row],[Price per Unit]]*Table134[[#This Row],[Units Sold]]</f>
        <v>3600</v>
      </c>
    </row>
    <row r="23" spans="1:9" x14ac:dyDescent="0.3">
      <c r="A23" s="1" t="s">
        <v>11</v>
      </c>
      <c r="B23" s="1" t="s">
        <v>18</v>
      </c>
      <c r="C23" s="7">
        <v>1164</v>
      </c>
      <c r="D23" s="6">
        <v>44662</v>
      </c>
      <c r="E23" s="6">
        <v>44728</v>
      </c>
      <c r="F23" s="4" t="s">
        <v>7</v>
      </c>
      <c r="G23" s="2">
        <v>0.45</v>
      </c>
      <c r="H23" s="3">
        <v>8250</v>
      </c>
      <c r="I23" s="1">
        <f>Table134[[#This Row],[Price per Unit]]*Table134[[#This Row],[Units Sold]]</f>
        <v>3712.5</v>
      </c>
    </row>
    <row r="24" spans="1:9" x14ac:dyDescent="0.3">
      <c r="A24" s="1" t="s">
        <v>11</v>
      </c>
      <c r="B24" s="1" t="s">
        <v>18</v>
      </c>
      <c r="C24" s="7">
        <v>1163</v>
      </c>
      <c r="D24" s="6">
        <v>44662</v>
      </c>
      <c r="E24" s="6">
        <v>44716</v>
      </c>
      <c r="F24" s="4" t="s">
        <v>9</v>
      </c>
      <c r="G24" s="2">
        <v>0.6</v>
      </c>
      <c r="H24" s="3">
        <v>8250</v>
      </c>
      <c r="I24" s="1">
        <f>Table134[[#This Row],[Price per Unit]]*Table134[[#This Row],[Units Sold]]</f>
        <v>4950</v>
      </c>
    </row>
    <row r="25" spans="1:9" x14ac:dyDescent="0.3">
      <c r="A25" s="1" t="s">
        <v>11</v>
      </c>
      <c r="B25" s="1" t="s">
        <v>18</v>
      </c>
      <c r="C25" s="7">
        <v>1162</v>
      </c>
      <c r="D25" s="6">
        <v>44662</v>
      </c>
      <c r="E25" s="6">
        <v>44742</v>
      </c>
      <c r="F25" s="4" t="s">
        <v>10</v>
      </c>
      <c r="G25" s="2">
        <v>0.5</v>
      </c>
      <c r="H25" s="3">
        <v>9500</v>
      </c>
      <c r="I25" s="1">
        <f>Table134[[#This Row],[Price per Unit]]*Table134[[#This Row],[Units Sold]]</f>
        <v>4750</v>
      </c>
    </row>
    <row r="26" spans="1:9" x14ac:dyDescent="0.3">
      <c r="A26" s="1" t="s">
        <v>11</v>
      </c>
      <c r="B26" s="1" t="s">
        <v>18</v>
      </c>
      <c r="C26" s="7">
        <v>1161</v>
      </c>
      <c r="D26" s="6">
        <v>44691</v>
      </c>
      <c r="E26" s="6">
        <v>44744</v>
      </c>
      <c r="F26" s="4" t="s">
        <v>5</v>
      </c>
      <c r="G26" s="2">
        <v>0.6</v>
      </c>
      <c r="H26" s="3">
        <v>12200</v>
      </c>
      <c r="I26" s="1">
        <f>Table134[[#This Row],[Price per Unit]]*Table134[[#This Row],[Units Sold]]</f>
        <v>7320</v>
      </c>
    </row>
    <row r="27" spans="1:9" x14ac:dyDescent="0.3">
      <c r="A27" s="1" t="s">
        <v>11</v>
      </c>
      <c r="B27" s="1" t="s">
        <v>18</v>
      </c>
      <c r="C27" s="7">
        <v>1160</v>
      </c>
      <c r="D27" s="6">
        <v>44691</v>
      </c>
      <c r="E27" s="6">
        <v>44747</v>
      </c>
      <c r="F27" s="4" t="s">
        <v>8</v>
      </c>
      <c r="G27" s="2">
        <v>0.55000000000000004</v>
      </c>
      <c r="H27" s="3">
        <v>9250</v>
      </c>
      <c r="I27" s="1">
        <f>Table134[[#This Row],[Price per Unit]]*Table134[[#This Row],[Units Sold]]</f>
        <v>5087.5</v>
      </c>
    </row>
    <row r="28" spans="1:9" x14ac:dyDescent="0.3">
      <c r="A28" s="1" t="s">
        <v>11</v>
      </c>
      <c r="B28" s="1" t="s">
        <v>18</v>
      </c>
      <c r="C28" s="7">
        <v>1159</v>
      </c>
      <c r="D28" s="6">
        <v>44691</v>
      </c>
      <c r="E28" s="6">
        <v>44730</v>
      </c>
      <c r="F28" s="4" t="s">
        <v>6</v>
      </c>
      <c r="G28" s="2">
        <v>0.5</v>
      </c>
      <c r="H28" s="3">
        <v>9000</v>
      </c>
      <c r="I28" s="1">
        <f>Table134[[#This Row],[Price per Unit]]*Table134[[#This Row],[Units Sold]]</f>
        <v>4500</v>
      </c>
    </row>
    <row r="29" spans="1:9" x14ac:dyDescent="0.3">
      <c r="A29" s="1" t="s">
        <v>11</v>
      </c>
      <c r="B29" s="1" t="s">
        <v>18</v>
      </c>
      <c r="C29" s="7">
        <v>1158</v>
      </c>
      <c r="D29" s="6">
        <v>44691</v>
      </c>
      <c r="E29" s="6">
        <v>44765</v>
      </c>
      <c r="F29" s="4" t="s">
        <v>7</v>
      </c>
      <c r="G29" s="2">
        <v>0.5</v>
      </c>
      <c r="H29" s="3">
        <v>8500</v>
      </c>
      <c r="I29" s="1">
        <f>Table134[[#This Row],[Price per Unit]]*Table134[[#This Row],[Units Sold]]</f>
        <v>4250</v>
      </c>
    </row>
    <row r="30" spans="1:9" x14ac:dyDescent="0.3">
      <c r="A30" s="1" t="s">
        <v>11</v>
      </c>
      <c r="B30" s="1" t="s">
        <v>18</v>
      </c>
      <c r="C30" s="7">
        <v>1157</v>
      </c>
      <c r="D30" s="6">
        <v>44691</v>
      </c>
      <c r="E30" s="6">
        <v>44717</v>
      </c>
      <c r="F30" s="4" t="s">
        <v>9</v>
      </c>
      <c r="G30" s="2">
        <v>0.6</v>
      </c>
      <c r="H30" s="3">
        <v>8750</v>
      </c>
      <c r="I30" s="1">
        <f>Table134[[#This Row],[Price per Unit]]*Table134[[#This Row],[Units Sold]]</f>
        <v>5250</v>
      </c>
    </row>
    <row r="31" spans="1:9" x14ac:dyDescent="0.3">
      <c r="A31" s="1" t="s">
        <v>11</v>
      </c>
      <c r="B31" s="1" t="s">
        <v>18</v>
      </c>
      <c r="C31" s="7">
        <v>1156</v>
      </c>
      <c r="D31" s="6">
        <v>44691</v>
      </c>
      <c r="E31" s="6">
        <v>44754</v>
      </c>
      <c r="F31" s="4" t="s">
        <v>10</v>
      </c>
      <c r="G31" s="2">
        <v>0.65</v>
      </c>
      <c r="H31" s="3">
        <v>10000</v>
      </c>
      <c r="I31" s="1">
        <f>Table134[[#This Row],[Price per Unit]]*Table134[[#This Row],[Units Sold]]</f>
        <v>6500</v>
      </c>
    </row>
    <row r="32" spans="1:9" x14ac:dyDescent="0.3">
      <c r="A32" s="1" t="s">
        <v>11</v>
      </c>
      <c r="B32" s="1" t="s">
        <v>18</v>
      </c>
      <c r="C32" s="7">
        <v>1155</v>
      </c>
      <c r="D32" s="6">
        <v>44724</v>
      </c>
      <c r="E32" s="6">
        <v>44783</v>
      </c>
      <c r="F32" s="4" t="s">
        <v>5</v>
      </c>
      <c r="G32" s="2">
        <v>0.6</v>
      </c>
      <c r="H32" s="3">
        <v>12500</v>
      </c>
      <c r="I32" s="1">
        <f>Table134[[#This Row],[Price per Unit]]*Table134[[#This Row],[Units Sold]]</f>
        <v>7500</v>
      </c>
    </row>
    <row r="33" spans="1:9" x14ac:dyDescent="0.3">
      <c r="A33" s="1" t="s">
        <v>11</v>
      </c>
      <c r="B33" s="1" t="s">
        <v>18</v>
      </c>
      <c r="C33" s="7">
        <v>1154</v>
      </c>
      <c r="D33" s="6">
        <v>44724</v>
      </c>
      <c r="E33" s="6">
        <v>44802</v>
      </c>
      <c r="F33" s="4" t="s">
        <v>8</v>
      </c>
      <c r="G33" s="2">
        <v>0.55000000000000004</v>
      </c>
      <c r="H33" s="3">
        <v>10000</v>
      </c>
      <c r="I33" s="1">
        <f>Table134[[#This Row],[Price per Unit]]*Table134[[#This Row],[Units Sold]]</f>
        <v>5500</v>
      </c>
    </row>
    <row r="34" spans="1:9" x14ac:dyDescent="0.3">
      <c r="A34" s="1" t="s">
        <v>11</v>
      </c>
      <c r="B34" s="1" t="s">
        <v>18</v>
      </c>
      <c r="C34" s="7">
        <v>1153</v>
      </c>
      <c r="D34" s="6">
        <v>44724</v>
      </c>
      <c r="E34" s="6">
        <v>44807</v>
      </c>
      <c r="F34" s="4" t="s">
        <v>6</v>
      </c>
      <c r="G34" s="2">
        <v>0.5</v>
      </c>
      <c r="H34" s="3">
        <v>9250</v>
      </c>
      <c r="I34" s="1">
        <f>Table134[[#This Row],[Price per Unit]]*Table134[[#This Row],[Units Sold]]</f>
        <v>4625</v>
      </c>
    </row>
    <row r="35" spans="1:9" x14ac:dyDescent="0.3">
      <c r="A35" s="1" t="s">
        <v>11</v>
      </c>
      <c r="B35" s="1" t="s">
        <v>18</v>
      </c>
      <c r="C35" s="7">
        <v>1152</v>
      </c>
      <c r="D35" s="6">
        <v>44724</v>
      </c>
      <c r="E35" s="6">
        <v>44799</v>
      </c>
      <c r="F35" s="4" t="s">
        <v>7</v>
      </c>
      <c r="G35" s="2">
        <v>0.5</v>
      </c>
      <c r="H35" s="3">
        <v>9000</v>
      </c>
      <c r="I35" s="1">
        <f>Table134[[#This Row],[Price per Unit]]*Table134[[#This Row],[Units Sold]]</f>
        <v>4500</v>
      </c>
    </row>
    <row r="36" spans="1:9" x14ac:dyDescent="0.3">
      <c r="A36" s="1" t="s">
        <v>11</v>
      </c>
      <c r="B36" s="1" t="s">
        <v>18</v>
      </c>
      <c r="C36" s="7">
        <v>1151</v>
      </c>
      <c r="D36" s="6">
        <v>44724</v>
      </c>
      <c r="E36" s="6">
        <v>44773</v>
      </c>
      <c r="F36" s="4" t="s">
        <v>9</v>
      </c>
      <c r="G36" s="2">
        <v>0.6</v>
      </c>
      <c r="H36" s="3">
        <v>9000</v>
      </c>
      <c r="I36" s="1">
        <f>Table134[[#This Row],[Price per Unit]]*Table134[[#This Row],[Units Sold]]</f>
        <v>5400</v>
      </c>
    </row>
    <row r="37" spans="1:9" x14ac:dyDescent="0.3">
      <c r="A37" s="1" t="s">
        <v>11</v>
      </c>
      <c r="B37" s="1" t="s">
        <v>18</v>
      </c>
      <c r="C37" s="7">
        <v>1150</v>
      </c>
      <c r="D37" s="6">
        <v>44724</v>
      </c>
      <c r="E37" s="6">
        <v>44805</v>
      </c>
      <c r="F37" s="4" t="s">
        <v>10</v>
      </c>
      <c r="G37" s="2">
        <v>0.65</v>
      </c>
      <c r="H37" s="3">
        <v>10500</v>
      </c>
      <c r="I37" s="1">
        <f>Table134[[#This Row],[Price per Unit]]*Table134[[#This Row],[Units Sold]]</f>
        <v>6825</v>
      </c>
    </row>
    <row r="38" spans="1:9" x14ac:dyDescent="0.3">
      <c r="A38" s="1" t="s">
        <v>11</v>
      </c>
      <c r="B38" s="1" t="s">
        <v>18</v>
      </c>
      <c r="C38" s="7">
        <v>1149</v>
      </c>
      <c r="D38" s="6">
        <v>44752</v>
      </c>
      <c r="E38" s="6">
        <v>44819</v>
      </c>
      <c r="F38" s="4" t="s">
        <v>5</v>
      </c>
      <c r="G38" s="2">
        <v>0.6</v>
      </c>
      <c r="H38" s="3">
        <v>12750</v>
      </c>
      <c r="I38" s="1">
        <f>Table134[[#This Row],[Price per Unit]]*Table134[[#This Row],[Units Sold]]</f>
        <v>7650</v>
      </c>
    </row>
    <row r="39" spans="1:9" x14ac:dyDescent="0.3">
      <c r="A39" s="1" t="s">
        <v>11</v>
      </c>
      <c r="B39" s="1" t="s">
        <v>18</v>
      </c>
      <c r="C39" s="7">
        <v>1148</v>
      </c>
      <c r="D39" s="6">
        <v>44752</v>
      </c>
      <c r="E39" s="6">
        <v>44790</v>
      </c>
      <c r="F39" s="4" t="s">
        <v>8</v>
      </c>
      <c r="G39" s="2">
        <v>0.55000000000000004</v>
      </c>
      <c r="H39" s="3">
        <v>10250</v>
      </c>
      <c r="I39" s="1">
        <f>Table134[[#This Row],[Price per Unit]]*Table134[[#This Row],[Units Sold]]</f>
        <v>5637.5000000000009</v>
      </c>
    </row>
    <row r="40" spans="1:9" x14ac:dyDescent="0.3">
      <c r="A40" s="1" t="s">
        <v>11</v>
      </c>
      <c r="B40" s="1" t="s">
        <v>18</v>
      </c>
      <c r="C40" s="7">
        <v>1147</v>
      </c>
      <c r="D40" s="6">
        <v>44752</v>
      </c>
      <c r="E40" s="6">
        <v>44803</v>
      </c>
      <c r="F40" s="4" t="s">
        <v>6</v>
      </c>
      <c r="G40" s="2">
        <v>0.5</v>
      </c>
      <c r="H40" s="3">
        <v>9500</v>
      </c>
      <c r="I40" s="1">
        <f>Table134[[#This Row],[Price per Unit]]*Table134[[#This Row],[Units Sold]]</f>
        <v>4750</v>
      </c>
    </row>
    <row r="41" spans="1:9" x14ac:dyDescent="0.3">
      <c r="A41" s="1" t="s">
        <v>11</v>
      </c>
      <c r="B41" s="1" t="s">
        <v>18</v>
      </c>
      <c r="C41" s="7">
        <v>1146</v>
      </c>
      <c r="D41" s="6">
        <v>44752</v>
      </c>
      <c r="E41" s="6">
        <v>44777</v>
      </c>
      <c r="F41" s="4" t="s">
        <v>7</v>
      </c>
      <c r="G41" s="2">
        <v>0.5</v>
      </c>
      <c r="H41" s="3">
        <v>9000</v>
      </c>
      <c r="I41" s="1">
        <f>Table134[[#This Row],[Price per Unit]]*Table134[[#This Row],[Units Sold]]</f>
        <v>4500</v>
      </c>
    </row>
    <row r="42" spans="1:9" x14ac:dyDescent="0.3">
      <c r="A42" s="1" t="s">
        <v>11</v>
      </c>
      <c r="B42" s="1" t="s">
        <v>18</v>
      </c>
      <c r="C42" s="7">
        <v>1145</v>
      </c>
      <c r="D42" s="6">
        <v>44752</v>
      </c>
      <c r="E42" s="6">
        <v>44769</v>
      </c>
      <c r="F42" s="4" t="s">
        <v>9</v>
      </c>
      <c r="G42" s="2">
        <v>0.6</v>
      </c>
      <c r="H42" s="3">
        <v>9250</v>
      </c>
      <c r="I42" s="1">
        <f>Table134[[#This Row],[Price per Unit]]*Table134[[#This Row],[Units Sold]]</f>
        <v>5550</v>
      </c>
    </row>
    <row r="43" spans="1:9" x14ac:dyDescent="0.3">
      <c r="A43" s="1" t="s">
        <v>11</v>
      </c>
      <c r="B43" s="1" t="s">
        <v>18</v>
      </c>
      <c r="C43" s="7">
        <v>1144</v>
      </c>
      <c r="D43" s="6">
        <v>44752</v>
      </c>
      <c r="E43" s="6">
        <v>44839</v>
      </c>
      <c r="F43" s="4" t="s">
        <v>10</v>
      </c>
      <c r="G43" s="2">
        <v>0.65</v>
      </c>
      <c r="H43" s="3">
        <v>11000</v>
      </c>
      <c r="I43" s="1">
        <f>Table134[[#This Row],[Price per Unit]]*Table134[[#This Row],[Units Sold]]</f>
        <v>7150</v>
      </c>
    </row>
    <row r="44" spans="1:9" x14ac:dyDescent="0.3">
      <c r="A44" s="1" t="s">
        <v>11</v>
      </c>
      <c r="B44" s="1" t="s">
        <v>18</v>
      </c>
      <c r="C44" s="7">
        <v>1143</v>
      </c>
      <c r="D44" s="6">
        <v>44784</v>
      </c>
      <c r="E44" s="6">
        <v>44813</v>
      </c>
      <c r="F44" s="4" t="s">
        <v>5</v>
      </c>
      <c r="G44" s="2">
        <v>0.6</v>
      </c>
      <c r="H44" s="3">
        <v>12500</v>
      </c>
      <c r="I44" s="1">
        <f>Table134[[#This Row],[Price per Unit]]*Table134[[#This Row],[Units Sold]]</f>
        <v>7500</v>
      </c>
    </row>
    <row r="45" spans="1:9" x14ac:dyDescent="0.3">
      <c r="A45" s="1" t="s">
        <v>11</v>
      </c>
      <c r="B45" s="1" t="s">
        <v>18</v>
      </c>
      <c r="C45" s="7">
        <v>1142</v>
      </c>
      <c r="D45" s="6">
        <v>44784</v>
      </c>
      <c r="E45" s="6">
        <v>44849</v>
      </c>
      <c r="F45" s="4" t="s">
        <v>8</v>
      </c>
      <c r="G45" s="2">
        <v>0.55000000000000004</v>
      </c>
      <c r="H45" s="3">
        <v>10250</v>
      </c>
      <c r="I45" s="1">
        <f>Table134[[#This Row],[Price per Unit]]*Table134[[#This Row],[Units Sold]]</f>
        <v>5637.5000000000009</v>
      </c>
    </row>
    <row r="46" spans="1:9" x14ac:dyDescent="0.3">
      <c r="A46" s="1" t="s">
        <v>11</v>
      </c>
      <c r="B46" s="1" t="s">
        <v>18</v>
      </c>
      <c r="C46" s="7">
        <v>1141</v>
      </c>
      <c r="D46" s="6">
        <v>44784</v>
      </c>
      <c r="E46" s="6">
        <v>44873</v>
      </c>
      <c r="F46" s="4" t="s">
        <v>6</v>
      </c>
      <c r="G46" s="2">
        <v>0.5</v>
      </c>
      <c r="H46" s="3">
        <v>9500</v>
      </c>
      <c r="I46" s="1">
        <f>Table134[[#This Row],[Price per Unit]]*Table134[[#This Row],[Units Sold]]</f>
        <v>4750</v>
      </c>
    </row>
    <row r="47" spans="1:9" x14ac:dyDescent="0.3">
      <c r="A47" s="1" t="s">
        <v>11</v>
      </c>
      <c r="B47" s="1" t="s">
        <v>18</v>
      </c>
      <c r="C47" s="7">
        <v>1140</v>
      </c>
      <c r="D47" s="6">
        <v>44784</v>
      </c>
      <c r="E47" s="6">
        <v>44851</v>
      </c>
      <c r="F47" s="4" t="s">
        <v>7</v>
      </c>
      <c r="G47" s="2">
        <v>0.5</v>
      </c>
      <c r="H47" s="3">
        <v>9250</v>
      </c>
      <c r="I47" s="1">
        <f>Table134[[#This Row],[Price per Unit]]*Table134[[#This Row],[Units Sold]]</f>
        <v>4625</v>
      </c>
    </row>
    <row r="48" spans="1:9" x14ac:dyDescent="0.3">
      <c r="A48" s="1" t="s">
        <v>11</v>
      </c>
      <c r="B48" s="1" t="s">
        <v>18</v>
      </c>
      <c r="C48" s="7">
        <v>1139</v>
      </c>
      <c r="D48" s="6">
        <v>44784</v>
      </c>
      <c r="E48" s="6">
        <v>44837</v>
      </c>
      <c r="F48" s="4" t="s">
        <v>9</v>
      </c>
      <c r="G48" s="2">
        <v>0.6</v>
      </c>
      <c r="H48" s="3">
        <v>9000</v>
      </c>
      <c r="I48" s="1">
        <f>Table134[[#This Row],[Price per Unit]]*Table134[[#This Row],[Units Sold]]</f>
        <v>5400</v>
      </c>
    </row>
    <row r="49" spans="1:9" x14ac:dyDescent="0.3">
      <c r="A49" s="1" t="s">
        <v>11</v>
      </c>
      <c r="B49" s="1" t="s">
        <v>18</v>
      </c>
      <c r="C49" s="7">
        <v>1138</v>
      </c>
      <c r="D49" s="6">
        <v>44784</v>
      </c>
      <c r="E49" s="6">
        <v>44869</v>
      </c>
      <c r="F49" s="4" t="s">
        <v>10</v>
      </c>
      <c r="G49" s="2">
        <v>0.65</v>
      </c>
      <c r="H49" s="3">
        <v>10750</v>
      </c>
      <c r="I49" s="1">
        <f>Table134[[#This Row],[Price per Unit]]*Table134[[#This Row],[Units Sold]]</f>
        <v>6987.5</v>
      </c>
    </row>
    <row r="50" spans="1:9" x14ac:dyDescent="0.3">
      <c r="A50" s="1" t="s">
        <v>11</v>
      </c>
      <c r="B50" s="1" t="s">
        <v>18</v>
      </c>
      <c r="C50" s="7">
        <v>1137</v>
      </c>
      <c r="D50" s="6">
        <v>44814</v>
      </c>
      <c r="E50" s="6">
        <v>44841</v>
      </c>
      <c r="F50" s="4" t="s">
        <v>5</v>
      </c>
      <c r="G50" s="2">
        <v>0.6</v>
      </c>
      <c r="H50" s="3">
        <v>12000</v>
      </c>
      <c r="I50" s="1">
        <f>Table134[[#This Row],[Price per Unit]]*Table134[[#This Row],[Units Sold]]</f>
        <v>7200</v>
      </c>
    </row>
    <row r="51" spans="1:9" x14ac:dyDescent="0.3">
      <c r="A51" s="1" t="s">
        <v>11</v>
      </c>
      <c r="B51" s="1" t="s">
        <v>18</v>
      </c>
      <c r="C51" s="7">
        <v>1136</v>
      </c>
      <c r="D51" s="6">
        <v>44814</v>
      </c>
      <c r="E51" s="6">
        <v>44831</v>
      </c>
      <c r="F51" s="4" t="s">
        <v>8</v>
      </c>
      <c r="G51" s="2">
        <v>0.55000000000000004</v>
      </c>
      <c r="H51" s="3">
        <v>10000</v>
      </c>
      <c r="I51" s="1">
        <f>Table134[[#This Row],[Price per Unit]]*Table134[[#This Row],[Units Sold]]</f>
        <v>5500</v>
      </c>
    </row>
    <row r="52" spans="1:9" x14ac:dyDescent="0.3">
      <c r="A52" s="1" t="s">
        <v>11</v>
      </c>
      <c r="B52" s="1" t="s">
        <v>18</v>
      </c>
      <c r="C52" s="7">
        <v>1135</v>
      </c>
      <c r="D52" s="6">
        <v>44814</v>
      </c>
      <c r="E52" s="6">
        <v>44841</v>
      </c>
      <c r="F52" s="4" t="s">
        <v>6</v>
      </c>
      <c r="G52" s="2">
        <v>0.5</v>
      </c>
      <c r="H52" s="3">
        <v>9250</v>
      </c>
      <c r="I52" s="1">
        <f>Table134[[#This Row],[Price per Unit]]*Table134[[#This Row],[Units Sold]]</f>
        <v>4625</v>
      </c>
    </row>
    <row r="53" spans="1:9" x14ac:dyDescent="0.3">
      <c r="A53" s="1" t="s">
        <v>11</v>
      </c>
      <c r="B53" s="1" t="s">
        <v>18</v>
      </c>
      <c r="C53" s="7">
        <v>1134</v>
      </c>
      <c r="D53" s="6">
        <v>44814</v>
      </c>
      <c r="E53" s="6">
        <v>44895</v>
      </c>
      <c r="F53" s="4" t="s">
        <v>7</v>
      </c>
      <c r="G53" s="2">
        <v>0.5</v>
      </c>
      <c r="H53" s="3">
        <v>9000</v>
      </c>
      <c r="I53" s="1">
        <f>Table134[[#This Row],[Price per Unit]]*Table134[[#This Row],[Units Sold]]</f>
        <v>4500</v>
      </c>
    </row>
    <row r="54" spans="1:9" x14ac:dyDescent="0.3">
      <c r="A54" s="1" t="s">
        <v>11</v>
      </c>
      <c r="B54" s="1" t="s">
        <v>18</v>
      </c>
      <c r="C54" s="7">
        <v>1133</v>
      </c>
      <c r="D54" s="6">
        <v>44814</v>
      </c>
      <c r="E54" s="6">
        <v>44848</v>
      </c>
      <c r="F54" s="4" t="s">
        <v>9</v>
      </c>
      <c r="G54" s="2">
        <v>0.6</v>
      </c>
      <c r="H54" s="3">
        <v>9000</v>
      </c>
      <c r="I54" s="1">
        <f>Table134[[#This Row],[Price per Unit]]*Table134[[#This Row],[Units Sold]]</f>
        <v>5400</v>
      </c>
    </row>
    <row r="55" spans="1:9" x14ac:dyDescent="0.3">
      <c r="A55" s="1" t="s">
        <v>11</v>
      </c>
      <c r="B55" s="1" t="s">
        <v>18</v>
      </c>
      <c r="C55" s="7">
        <v>1132</v>
      </c>
      <c r="D55" s="6">
        <v>44814</v>
      </c>
      <c r="E55" s="6">
        <v>44877</v>
      </c>
      <c r="F55" s="4" t="s">
        <v>10</v>
      </c>
      <c r="G55" s="2">
        <v>0.65</v>
      </c>
      <c r="H55" s="3">
        <v>10000</v>
      </c>
      <c r="I55" s="1">
        <f>Table134[[#This Row],[Price per Unit]]*Table134[[#This Row],[Units Sold]]</f>
        <v>6500</v>
      </c>
    </row>
    <row r="56" spans="1:9" x14ac:dyDescent="0.3">
      <c r="A56" s="1" t="s">
        <v>11</v>
      </c>
      <c r="B56" s="1" t="s">
        <v>18</v>
      </c>
      <c r="C56" s="7">
        <v>1131</v>
      </c>
      <c r="D56" s="6">
        <v>44846</v>
      </c>
      <c r="E56" s="6">
        <v>44895</v>
      </c>
      <c r="F56" s="4" t="s">
        <v>5</v>
      </c>
      <c r="G56" s="2">
        <v>0.65</v>
      </c>
      <c r="H56" s="3">
        <v>11750</v>
      </c>
      <c r="I56" s="1">
        <f>Table134[[#This Row],[Price per Unit]]*Table134[[#This Row],[Units Sold]]</f>
        <v>7637.5</v>
      </c>
    </row>
    <row r="57" spans="1:9" x14ac:dyDescent="0.3">
      <c r="A57" s="1" t="s">
        <v>11</v>
      </c>
      <c r="B57" s="1" t="s">
        <v>18</v>
      </c>
      <c r="C57" s="7">
        <v>1130</v>
      </c>
      <c r="D57" s="6">
        <v>44846</v>
      </c>
      <c r="E57" s="6">
        <v>44865</v>
      </c>
      <c r="F57" s="4" t="s">
        <v>8</v>
      </c>
      <c r="G57" s="2">
        <v>0.55000000000000004</v>
      </c>
      <c r="H57" s="3">
        <v>10000</v>
      </c>
      <c r="I57" s="1">
        <f>Table134[[#This Row],[Price per Unit]]*Table134[[#This Row],[Units Sold]]</f>
        <v>5500</v>
      </c>
    </row>
    <row r="58" spans="1:9" x14ac:dyDescent="0.3">
      <c r="A58" s="1" t="s">
        <v>11</v>
      </c>
      <c r="B58" s="1" t="s">
        <v>18</v>
      </c>
      <c r="C58" s="7">
        <v>1129</v>
      </c>
      <c r="D58" s="6">
        <v>44846</v>
      </c>
      <c r="E58" s="6">
        <v>44923</v>
      </c>
      <c r="F58" s="4" t="s">
        <v>6</v>
      </c>
      <c r="G58" s="2">
        <v>0.55000000000000004</v>
      </c>
      <c r="H58" s="3">
        <v>9000</v>
      </c>
      <c r="I58" s="1">
        <f>Table134[[#This Row],[Price per Unit]]*Table134[[#This Row],[Units Sold]]</f>
        <v>4950</v>
      </c>
    </row>
    <row r="59" spans="1:9" x14ac:dyDescent="0.3">
      <c r="A59" s="1" t="s">
        <v>11</v>
      </c>
      <c r="B59" s="1" t="s">
        <v>18</v>
      </c>
      <c r="C59" s="7">
        <v>1128</v>
      </c>
      <c r="D59" s="6">
        <v>44846</v>
      </c>
      <c r="E59" s="6">
        <v>44919</v>
      </c>
      <c r="F59" s="4" t="s">
        <v>7</v>
      </c>
      <c r="G59" s="2">
        <v>0.55000000000000004</v>
      </c>
      <c r="H59" s="3">
        <v>8750</v>
      </c>
      <c r="I59" s="1">
        <f>Table134[[#This Row],[Price per Unit]]*Table134[[#This Row],[Units Sold]]</f>
        <v>4812.5</v>
      </c>
    </row>
    <row r="60" spans="1:9" x14ac:dyDescent="0.3">
      <c r="A60" s="1" t="s">
        <v>11</v>
      </c>
      <c r="B60" s="1" t="s">
        <v>18</v>
      </c>
      <c r="C60" s="7">
        <v>1127</v>
      </c>
      <c r="D60" s="6">
        <v>44846</v>
      </c>
      <c r="E60" s="6">
        <v>44901</v>
      </c>
      <c r="F60" s="4" t="s">
        <v>9</v>
      </c>
      <c r="G60" s="2">
        <v>0.65</v>
      </c>
      <c r="H60" s="3">
        <v>8750</v>
      </c>
      <c r="I60" s="1">
        <f>Table134[[#This Row],[Price per Unit]]*Table134[[#This Row],[Units Sold]]</f>
        <v>5687.5</v>
      </c>
    </row>
    <row r="61" spans="1:9" x14ac:dyDescent="0.3">
      <c r="A61" s="1" t="s">
        <v>11</v>
      </c>
      <c r="B61" s="1" t="s">
        <v>18</v>
      </c>
      <c r="C61" s="7">
        <v>1126</v>
      </c>
      <c r="D61" s="6">
        <v>44846</v>
      </c>
      <c r="E61" s="6">
        <v>44905</v>
      </c>
      <c r="F61" s="4" t="s">
        <v>10</v>
      </c>
      <c r="G61" s="2">
        <v>0.7</v>
      </c>
      <c r="H61" s="3">
        <v>10000</v>
      </c>
      <c r="I61" s="1">
        <f>Table134[[#This Row],[Price per Unit]]*Table134[[#This Row],[Units Sold]]</f>
        <v>7000</v>
      </c>
    </row>
    <row r="62" spans="1:9" x14ac:dyDescent="0.3">
      <c r="A62" s="1" t="s">
        <v>11</v>
      </c>
      <c r="B62" s="1" t="s">
        <v>18</v>
      </c>
      <c r="C62" s="7">
        <v>1125</v>
      </c>
      <c r="D62" s="6">
        <v>44876</v>
      </c>
      <c r="E62" s="6">
        <v>44933</v>
      </c>
      <c r="F62" s="4" t="s">
        <v>5</v>
      </c>
      <c r="G62" s="2">
        <v>0.65</v>
      </c>
      <c r="H62" s="3">
        <v>11500</v>
      </c>
      <c r="I62" s="1">
        <f>Table134[[#This Row],[Price per Unit]]*Table134[[#This Row],[Units Sold]]</f>
        <v>7475</v>
      </c>
    </row>
    <row r="63" spans="1:9" x14ac:dyDescent="0.3">
      <c r="A63" s="1" t="s">
        <v>11</v>
      </c>
      <c r="B63" s="1" t="s">
        <v>18</v>
      </c>
      <c r="C63" s="7">
        <v>1124</v>
      </c>
      <c r="D63" s="6">
        <v>44876</v>
      </c>
      <c r="E63" s="6">
        <v>44923</v>
      </c>
      <c r="F63" s="4" t="s">
        <v>8</v>
      </c>
      <c r="G63" s="2">
        <v>0.55000000000000004</v>
      </c>
      <c r="H63" s="3">
        <v>9750</v>
      </c>
      <c r="I63" s="1">
        <f>Table134[[#This Row],[Price per Unit]]*Table134[[#This Row],[Units Sold]]</f>
        <v>5362.5</v>
      </c>
    </row>
    <row r="64" spans="1:9" x14ac:dyDescent="0.3">
      <c r="A64" s="1" t="s">
        <v>11</v>
      </c>
      <c r="B64" s="1" t="s">
        <v>18</v>
      </c>
      <c r="C64" s="7">
        <v>1123</v>
      </c>
      <c r="D64" s="6">
        <v>44876</v>
      </c>
      <c r="E64" s="6">
        <v>44953</v>
      </c>
      <c r="F64" s="4" t="s">
        <v>6</v>
      </c>
      <c r="G64" s="2">
        <v>0.55000000000000004</v>
      </c>
      <c r="H64" s="3">
        <v>9200</v>
      </c>
      <c r="I64" s="1">
        <f>Table134[[#This Row],[Price per Unit]]*Table134[[#This Row],[Units Sold]]</f>
        <v>5060</v>
      </c>
    </row>
    <row r="65" spans="1:9" x14ac:dyDescent="0.3">
      <c r="A65" s="1" t="s">
        <v>11</v>
      </c>
      <c r="B65" s="1" t="s">
        <v>18</v>
      </c>
      <c r="C65" s="7">
        <v>1122</v>
      </c>
      <c r="D65" s="6">
        <v>44876</v>
      </c>
      <c r="E65" s="6">
        <v>44899</v>
      </c>
      <c r="F65" s="4" t="s">
        <v>7</v>
      </c>
      <c r="G65" s="2">
        <v>0.55000000000000004</v>
      </c>
      <c r="H65" s="3">
        <v>9000</v>
      </c>
      <c r="I65" s="1">
        <f>Table134[[#This Row],[Price per Unit]]*Table134[[#This Row],[Units Sold]]</f>
        <v>4950</v>
      </c>
    </row>
    <row r="66" spans="1:9" x14ac:dyDescent="0.3">
      <c r="A66" s="1" t="s">
        <v>11</v>
      </c>
      <c r="B66" s="1" t="s">
        <v>18</v>
      </c>
      <c r="C66" s="7">
        <v>1121</v>
      </c>
      <c r="D66" s="6">
        <v>44876</v>
      </c>
      <c r="E66" s="6">
        <v>44920</v>
      </c>
      <c r="F66" s="4" t="s">
        <v>9</v>
      </c>
      <c r="G66" s="2">
        <v>0.65</v>
      </c>
      <c r="H66" s="3">
        <v>8750</v>
      </c>
      <c r="I66" s="1">
        <f>Table134[[#This Row],[Price per Unit]]*Table134[[#This Row],[Units Sold]]</f>
        <v>5687.5</v>
      </c>
    </row>
    <row r="67" spans="1:9" x14ac:dyDescent="0.3">
      <c r="A67" s="1" t="s">
        <v>11</v>
      </c>
      <c r="B67" s="1" t="s">
        <v>18</v>
      </c>
      <c r="C67" s="7">
        <v>1120</v>
      </c>
      <c r="D67" s="6">
        <v>44876</v>
      </c>
      <c r="E67" s="6">
        <v>44938</v>
      </c>
      <c r="F67" s="4" t="s">
        <v>10</v>
      </c>
      <c r="G67" s="2">
        <v>0.7</v>
      </c>
      <c r="H67" s="3">
        <v>9750</v>
      </c>
      <c r="I67" s="1">
        <f>Table134[[#This Row],[Price per Unit]]*Table134[[#This Row],[Units Sold]]</f>
        <v>6825</v>
      </c>
    </row>
    <row r="68" spans="1:9" x14ac:dyDescent="0.3">
      <c r="A68" s="1" t="s">
        <v>11</v>
      </c>
      <c r="B68" s="1" t="s">
        <v>18</v>
      </c>
      <c r="C68" s="7">
        <v>1119</v>
      </c>
      <c r="D68" s="6">
        <v>44905</v>
      </c>
      <c r="E68" s="6">
        <v>44961</v>
      </c>
      <c r="F68" s="4" t="s">
        <v>5</v>
      </c>
      <c r="G68" s="2">
        <v>0.65</v>
      </c>
      <c r="H68" s="3">
        <v>12000</v>
      </c>
      <c r="I68" s="1">
        <f>Table134[[#This Row],[Price per Unit]]*Table134[[#This Row],[Units Sold]]</f>
        <v>7800</v>
      </c>
    </row>
    <row r="69" spans="1:9" x14ac:dyDescent="0.3">
      <c r="A69" s="1" t="s">
        <v>11</v>
      </c>
      <c r="B69" s="1" t="s">
        <v>18</v>
      </c>
      <c r="C69" s="7">
        <v>1118</v>
      </c>
      <c r="D69" s="6">
        <v>44905</v>
      </c>
      <c r="E69" s="6">
        <v>44950</v>
      </c>
      <c r="F69" s="4" t="s">
        <v>8</v>
      </c>
      <c r="G69" s="2">
        <v>0.55000000000000004</v>
      </c>
      <c r="H69" s="3">
        <v>10000</v>
      </c>
      <c r="I69" s="1">
        <f>Table134[[#This Row],[Price per Unit]]*Table134[[#This Row],[Units Sold]]</f>
        <v>5500</v>
      </c>
    </row>
    <row r="70" spans="1:9" x14ac:dyDescent="0.3">
      <c r="A70" s="1" t="s">
        <v>11</v>
      </c>
      <c r="B70" s="1" t="s">
        <v>18</v>
      </c>
      <c r="C70" s="7">
        <v>1117</v>
      </c>
      <c r="D70" s="6">
        <v>44905</v>
      </c>
      <c r="E70" s="6">
        <v>44926</v>
      </c>
      <c r="F70" s="4" t="s">
        <v>6</v>
      </c>
      <c r="G70" s="2">
        <v>0.55000000000000004</v>
      </c>
      <c r="H70" s="3">
        <v>9500</v>
      </c>
      <c r="I70" s="1">
        <f>Table134[[#This Row],[Price per Unit]]*Table134[[#This Row],[Units Sold]]</f>
        <v>5225</v>
      </c>
    </row>
    <row r="71" spans="1:9" x14ac:dyDescent="0.3">
      <c r="A71" s="1" t="s">
        <v>11</v>
      </c>
      <c r="B71" s="1" t="s">
        <v>18</v>
      </c>
      <c r="C71" s="7">
        <v>1116</v>
      </c>
      <c r="D71" s="6">
        <v>44905</v>
      </c>
      <c r="E71" s="6">
        <v>44955</v>
      </c>
      <c r="F71" s="4" t="s">
        <v>7</v>
      </c>
      <c r="G71" s="2">
        <v>0.55000000000000004</v>
      </c>
      <c r="H71" s="3">
        <v>9000</v>
      </c>
      <c r="I71" s="1">
        <f>Table134[[#This Row],[Price per Unit]]*Table134[[#This Row],[Units Sold]]</f>
        <v>4950</v>
      </c>
    </row>
    <row r="72" spans="1:9" x14ac:dyDescent="0.3">
      <c r="A72" s="1" t="s">
        <v>11</v>
      </c>
      <c r="B72" s="1" t="s">
        <v>18</v>
      </c>
      <c r="C72" s="7">
        <v>1115</v>
      </c>
      <c r="D72" s="6">
        <v>44905</v>
      </c>
      <c r="E72" s="6">
        <v>44974</v>
      </c>
      <c r="F72" s="4" t="s">
        <v>9</v>
      </c>
      <c r="G72" s="2">
        <v>0.65</v>
      </c>
      <c r="H72" s="3">
        <v>9000</v>
      </c>
      <c r="I72" s="1">
        <f>Table134[[#This Row],[Price per Unit]]*Table134[[#This Row],[Units Sold]]</f>
        <v>5850</v>
      </c>
    </row>
    <row r="73" spans="1:9" x14ac:dyDescent="0.3">
      <c r="A73" s="1" t="s">
        <v>11</v>
      </c>
      <c r="B73" s="1" t="s">
        <v>18</v>
      </c>
      <c r="C73" s="7">
        <v>1114</v>
      </c>
      <c r="D73" s="6">
        <v>44905</v>
      </c>
      <c r="E73" s="6">
        <v>44928</v>
      </c>
      <c r="F73" s="4" t="s">
        <v>10</v>
      </c>
      <c r="G73" s="2">
        <v>0.7</v>
      </c>
      <c r="H73" s="3">
        <v>10000</v>
      </c>
      <c r="I73" s="1">
        <f>Table134[[#This Row],[Price per Unit]]*Table134[[#This Row],[Units Sold]]</f>
        <v>7000</v>
      </c>
    </row>
    <row r="74" spans="1:9" x14ac:dyDescent="0.3">
      <c r="A74" s="1" t="s">
        <v>12</v>
      </c>
      <c r="B74" s="1" t="s">
        <v>19</v>
      </c>
      <c r="C74" s="7">
        <v>1113</v>
      </c>
      <c r="D74" s="6">
        <v>44563</v>
      </c>
      <c r="E74" s="6">
        <v>44578</v>
      </c>
      <c r="F74" s="4" t="s">
        <v>5</v>
      </c>
      <c r="G74" s="2">
        <v>0.25</v>
      </c>
      <c r="H74" s="3">
        <v>9000</v>
      </c>
      <c r="I74" s="1">
        <f>Table134[[#This Row],[Price per Unit]]*Table134[[#This Row],[Units Sold]]</f>
        <v>2250</v>
      </c>
    </row>
    <row r="75" spans="1:9" x14ac:dyDescent="0.3">
      <c r="A75" s="1" t="s">
        <v>12</v>
      </c>
      <c r="B75" s="1" t="s">
        <v>19</v>
      </c>
      <c r="C75" s="7">
        <v>1112</v>
      </c>
      <c r="D75" s="6">
        <v>44563</v>
      </c>
      <c r="E75" s="6">
        <v>44642</v>
      </c>
      <c r="F75" s="4" t="s">
        <v>8</v>
      </c>
      <c r="G75" s="2">
        <v>0.35</v>
      </c>
      <c r="H75" s="3">
        <v>9000</v>
      </c>
      <c r="I75" s="1">
        <f>Table134[[#This Row],[Price per Unit]]*Table134[[#This Row],[Units Sold]]</f>
        <v>3150</v>
      </c>
    </row>
    <row r="76" spans="1:9" x14ac:dyDescent="0.3">
      <c r="A76" s="1" t="s">
        <v>12</v>
      </c>
      <c r="B76" s="1" t="s">
        <v>19</v>
      </c>
      <c r="C76" s="7">
        <v>1111</v>
      </c>
      <c r="D76" s="6">
        <v>44563</v>
      </c>
      <c r="E76" s="6">
        <v>44631</v>
      </c>
      <c r="F76" s="4" t="s">
        <v>6</v>
      </c>
      <c r="G76" s="2">
        <v>0.35</v>
      </c>
      <c r="H76" s="3">
        <v>7000</v>
      </c>
      <c r="I76" s="1">
        <f>Table134[[#This Row],[Price per Unit]]*Table134[[#This Row],[Units Sold]]</f>
        <v>2450</v>
      </c>
    </row>
    <row r="77" spans="1:9" x14ac:dyDescent="0.3">
      <c r="A77" s="1" t="s">
        <v>12</v>
      </c>
      <c r="B77" s="1" t="s">
        <v>19</v>
      </c>
      <c r="C77" s="7">
        <v>1110</v>
      </c>
      <c r="D77" s="6">
        <v>44563</v>
      </c>
      <c r="E77" s="6">
        <v>44623</v>
      </c>
      <c r="F77" s="4" t="s">
        <v>7</v>
      </c>
      <c r="G77" s="2">
        <v>0.35</v>
      </c>
      <c r="H77" s="3">
        <v>7000</v>
      </c>
      <c r="I77" s="1">
        <f>Table134[[#This Row],[Price per Unit]]*Table134[[#This Row],[Units Sold]]</f>
        <v>2450</v>
      </c>
    </row>
    <row r="78" spans="1:9" x14ac:dyDescent="0.3">
      <c r="A78" s="1" t="s">
        <v>12</v>
      </c>
      <c r="B78" s="1" t="s">
        <v>19</v>
      </c>
      <c r="C78" s="7">
        <v>1109</v>
      </c>
      <c r="D78" s="6">
        <v>44563</v>
      </c>
      <c r="E78" s="6">
        <v>44599</v>
      </c>
      <c r="F78" s="4" t="s">
        <v>9</v>
      </c>
      <c r="G78" s="2">
        <v>0.4</v>
      </c>
      <c r="H78" s="3">
        <v>5500</v>
      </c>
      <c r="I78" s="1">
        <f>Table134[[#This Row],[Price per Unit]]*Table134[[#This Row],[Units Sold]]</f>
        <v>2200</v>
      </c>
    </row>
    <row r="79" spans="1:9" x14ac:dyDescent="0.3">
      <c r="A79" s="1" t="s">
        <v>12</v>
      </c>
      <c r="B79" s="1" t="s">
        <v>19</v>
      </c>
      <c r="C79" s="7">
        <v>1108</v>
      </c>
      <c r="D79" s="6">
        <v>44563</v>
      </c>
      <c r="E79" s="6">
        <v>44646</v>
      </c>
      <c r="F79" s="4" t="s">
        <v>10</v>
      </c>
      <c r="G79" s="2">
        <v>0.35</v>
      </c>
      <c r="H79" s="3">
        <v>7000</v>
      </c>
      <c r="I79" s="1">
        <f>Table134[[#This Row],[Price per Unit]]*Table134[[#This Row],[Units Sold]]</f>
        <v>2450</v>
      </c>
    </row>
    <row r="80" spans="1:9" x14ac:dyDescent="0.3">
      <c r="A80" s="1" t="s">
        <v>12</v>
      </c>
      <c r="B80" s="1" t="s">
        <v>19</v>
      </c>
      <c r="C80" s="7">
        <v>1107</v>
      </c>
      <c r="D80" s="6">
        <v>44593</v>
      </c>
      <c r="E80" s="6">
        <v>44678</v>
      </c>
      <c r="F80" s="4" t="s">
        <v>5</v>
      </c>
      <c r="G80" s="2">
        <v>0.25</v>
      </c>
      <c r="H80" s="3">
        <v>8500</v>
      </c>
      <c r="I80" s="1">
        <f>Table134[[#This Row],[Price per Unit]]*Table134[[#This Row],[Units Sold]]</f>
        <v>2125</v>
      </c>
    </row>
    <row r="81" spans="1:9" x14ac:dyDescent="0.3">
      <c r="A81" s="1" t="s">
        <v>12</v>
      </c>
      <c r="B81" s="1" t="s">
        <v>19</v>
      </c>
      <c r="C81" s="7">
        <v>1106</v>
      </c>
      <c r="D81" s="6">
        <v>44593</v>
      </c>
      <c r="E81" s="6">
        <v>44610</v>
      </c>
      <c r="F81" s="4" t="s">
        <v>8</v>
      </c>
      <c r="G81" s="2">
        <v>0.35</v>
      </c>
      <c r="H81" s="3">
        <v>8500</v>
      </c>
      <c r="I81" s="1">
        <f>Table134[[#This Row],[Price per Unit]]*Table134[[#This Row],[Units Sold]]</f>
        <v>2975</v>
      </c>
    </row>
    <row r="82" spans="1:9" x14ac:dyDescent="0.3">
      <c r="A82" s="1" t="s">
        <v>12</v>
      </c>
      <c r="B82" s="1" t="s">
        <v>19</v>
      </c>
      <c r="C82" s="7">
        <v>1105</v>
      </c>
      <c r="D82" s="6">
        <v>44593</v>
      </c>
      <c r="E82" s="6">
        <v>44681</v>
      </c>
      <c r="F82" s="4" t="s">
        <v>6</v>
      </c>
      <c r="G82" s="2">
        <v>0.35</v>
      </c>
      <c r="H82" s="3">
        <v>6750</v>
      </c>
      <c r="I82" s="1">
        <f>Table134[[#This Row],[Price per Unit]]*Table134[[#This Row],[Units Sold]]</f>
        <v>2362.5</v>
      </c>
    </row>
    <row r="83" spans="1:9" x14ac:dyDescent="0.3">
      <c r="A83" s="1" t="s">
        <v>12</v>
      </c>
      <c r="B83" s="1" t="s">
        <v>19</v>
      </c>
      <c r="C83" s="7">
        <v>1104</v>
      </c>
      <c r="D83" s="6">
        <v>44593</v>
      </c>
      <c r="E83" s="6">
        <v>44642</v>
      </c>
      <c r="F83" s="4" t="s">
        <v>7</v>
      </c>
      <c r="G83" s="2">
        <v>0.35</v>
      </c>
      <c r="H83" s="3">
        <v>6250</v>
      </c>
      <c r="I83" s="1">
        <f>Table134[[#This Row],[Price per Unit]]*Table134[[#This Row],[Units Sold]]</f>
        <v>2187.5</v>
      </c>
    </row>
    <row r="84" spans="1:9" x14ac:dyDescent="0.3">
      <c r="A84" s="1" t="s">
        <v>12</v>
      </c>
      <c r="B84" s="1" t="s">
        <v>19</v>
      </c>
      <c r="C84" s="7">
        <v>1103</v>
      </c>
      <c r="D84" s="6">
        <v>44593</v>
      </c>
      <c r="E84" s="6">
        <v>44682</v>
      </c>
      <c r="F84" s="4" t="s">
        <v>9</v>
      </c>
      <c r="G84" s="2">
        <v>0.4</v>
      </c>
      <c r="H84" s="3">
        <v>5000</v>
      </c>
      <c r="I84" s="1">
        <f>Table134[[#This Row],[Price per Unit]]*Table134[[#This Row],[Units Sold]]</f>
        <v>2000</v>
      </c>
    </row>
    <row r="85" spans="1:9" x14ac:dyDescent="0.3">
      <c r="A85" s="1" t="s">
        <v>12</v>
      </c>
      <c r="B85" s="1" t="s">
        <v>19</v>
      </c>
      <c r="C85" s="7">
        <v>1102</v>
      </c>
      <c r="D85" s="6">
        <v>44593</v>
      </c>
      <c r="E85" s="6">
        <v>44638</v>
      </c>
      <c r="F85" s="4" t="s">
        <v>10</v>
      </c>
      <c r="G85" s="2">
        <v>0.35</v>
      </c>
      <c r="H85" s="3">
        <v>7000</v>
      </c>
      <c r="I85" s="1">
        <f>Table134[[#This Row],[Price per Unit]]*Table134[[#This Row],[Units Sold]]</f>
        <v>2450</v>
      </c>
    </row>
    <row r="86" spans="1:9" x14ac:dyDescent="0.3">
      <c r="A86" s="1" t="s">
        <v>12</v>
      </c>
      <c r="B86" s="1" t="s">
        <v>19</v>
      </c>
      <c r="C86" s="7">
        <v>1101</v>
      </c>
      <c r="D86" s="6">
        <v>44623</v>
      </c>
      <c r="E86" s="6">
        <v>44646</v>
      </c>
      <c r="F86" s="4" t="s">
        <v>5</v>
      </c>
      <c r="G86" s="2">
        <v>0.3</v>
      </c>
      <c r="H86" s="3">
        <v>8750</v>
      </c>
      <c r="I86" s="1">
        <f>Table134[[#This Row],[Price per Unit]]*Table134[[#This Row],[Units Sold]]</f>
        <v>2625</v>
      </c>
    </row>
    <row r="87" spans="1:9" x14ac:dyDescent="0.3">
      <c r="A87" s="1" t="s">
        <v>12</v>
      </c>
      <c r="B87" s="1" t="s">
        <v>19</v>
      </c>
      <c r="C87" s="7">
        <v>1100</v>
      </c>
      <c r="D87" s="6">
        <v>44623</v>
      </c>
      <c r="E87" s="6">
        <v>44681</v>
      </c>
      <c r="F87" s="4" t="s">
        <v>8</v>
      </c>
      <c r="G87" s="2">
        <v>0.4</v>
      </c>
      <c r="H87" s="3">
        <v>8750</v>
      </c>
      <c r="I87" s="1">
        <f>Table134[[#This Row],[Price per Unit]]*Table134[[#This Row],[Units Sold]]</f>
        <v>3500</v>
      </c>
    </row>
    <row r="88" spans="1:9" x14ac:dyDescent="0.3">
      <c r="A88" s="1" t="s">
        <v>12</v>
      </c>
      <c r="B88" s="1" t="s">
        <v>19</v>
      </c>
      <c r="C88" s="7">
        <v>1099</v>
      </c>
      <c r="D88" s="6">
        <v>44623</v>
      </c>
      <c r="E88" s="6">
        <v>44698</v>
      </c>
      <c r="F88" s="4" t="s">
        <v>6</v>
      </c>
      <c r="G88" s="2">
        <v>0.35</v>
      </c>
      <c r="H88" s="3">
        <v>7000</v>
      </c>
      <c r="I88" s="1">
        <f>Table134[[#This Row],[Price per Unit]]*Table134[[#This Row],[Units Sold]]</f>
        <v>2450</v>
      </c>
    </row>
    <row r="89" spans="1:9" x14ac:dyDescent="0.3">
      <c r="A89" s="1" t="s">
        <v>12</v>
      </c>
      <c r="B89" s="1" t="s">
        <v>19</v>
      </c>
      <c r="C89" s="7">
        <v>1098</v>
      </c>
      <c r="D89" s="6">
        <v>44623</v>
      </c>
      <c r="E89" s="6">
        <v>44652</v>
      </c>
      <c r="F89" s="4" t="s">
        <v>7</v>
      </c>
      <c r="G89" s="2">
        <v>0.4</v>
      </c>
      <c r="H89" s="3">
        <v>6000</v>
      </c>
      <c r="I89" s="1">
        <f>Table134[[#This Row],[Price per Unit]]*Table134[[#This Row],[Units Sold]]</f>
        <v>2400</v>
      </c>
    </row>
    <row r="90" spans="1:9" x14ac:dyDescent="0.3">
      <c r="A90" s="1" t="s">
        <v>12</v>
      </c>
      <c r="B90" s="1" t="s">
        <v>19</v>
      </c>
      <c r="C90" s="7">
        <v>1097</v>
      </c>
      <c r="D90" s="6">
        <v>44623</v>
      </c>
      <c r="E90" s="6">
        <v>44684</v>
      </c>
      <c r="F90" s="4" t="s">
        <v>9</v>
      </c>
      <c r="G90" s="2">
        <v>0.45</v>
      </c>
      <c r="H90" s="3">
        <v>5000</v>
      </c>
      <c r="I90" s="1">
        <f>Table134[[#This Row],[Price per Unit]]*Table134[[#This Row],[Units Sold]]</f>
        <v>2250</v>
      </c>
    </row>
    <row r="91" spans="1:9" x14ac:dyDescent="0.3">
      <c r="A91" s="1" t="s">
        <v>12</v>
      </c>
      <c r="B91" s="1" t="s">
        <v>19</v>
      </c>
      <c r="C91" s="7">
        <v>1096</v>
      </c>
      <c r="D91" s="6">
        <v>44623</v>
      </c>
      <c r="E91" s="6">
        <v>44676</v>
      </c>
      <c r="F91" s="4" t="s">
        <v>10</v>
      </c>
      <c r="G91" s="2">
        <v>0.4</v>
      </c>
      <c r="H91" s="3">
        <v>6500</v>
      </c>
      <c r="I91" s="1">
        <f>Table134[[#This Row],[Price per Unit]]*Table134[[#This Row],[Units Sold]]</f>
        <v>2600</v>
      </c>
    </row>
    <row r="92" spans="1:9" x14ac:dyDescent="0.3">
      <c r="A92" s="1" t="s">
        <v>12</v>
      </c>
      <c r="B92" s="1" t="s">
        <v>19</v>
      </c>
      <c r="C92" s="7">
        <v>1095</v>
      </c>
      <c r="D92" s="6">
        <v>44653</v>
      </c>
      <c r="E92" s="6">
        <v>44742</v>
      </c>
      <c r="F92" s="4" t="s">
        <v>5</v>
      </c>
      <c r="G92" s="2">
        <v>0.3</v>
      </c>
      <c r="H92" s="3">
        <v>9000</v>
      </c>
      <c r="I92" s="1">
        <f>Table134[[#This Row],[Price per Unit]]*Table134[[#This Row],[Units Sold]]</f>
        <v>2700</v>
      </c>
    </row>
    <row r="93" spans="1:9" x14ac:dyDescent="0.3">
      <c r="A93" s="1" t="s">
        <v>12</v>
      </c>
      <c r="B93" s="1" t="s">
        <v>19</v>
      </c>
      <c r="C93" s="7">
        <v>1094</v>
      </c>
      <c r="D93" s="6">
        <v>44653</v>
      </c>
      <c r="E93" s="6">
        <v>44729</v>
      </c>
      <c r="F93" s="4" t="s">
        <v>8</v>
      </c>
      <c r="G93" s="2">
        <v>0.4</v>
      </c>
      <c r="H93" s="3">
        <v>9000</v>
      </c>
      <c r="I93" s="1">
        <f>Table134[[#This Row],[Price per Unit]]*Table134[[#This Row],[Units Sold]]</f>
        <v>3600</v>
      </c>
    </row>
    <row r="94" spans="1:9" x14ac:dyDescent="0.3">
      <c r="A94" s="1" t="s">
        <v>12</v>
      </c>
      <c r="B94" s="1" t="s">
        <v>19</v>
      </c>
      <c r="C94" s="7">
        <v>1093</v>
      </c>
      <c r="D94" s="6">
        <v>44653</v>
      </c>
      <c r="E94" s="6">
        <v>44716</v>
      </c>
      <c r="F94" s="4" t="s">
        <v>6</v>
      </c>
      <c r="G94" s="2">
        <v>0.35</v>
      </c>
      <c r="H94" s="3">
        <v>7250</v>
      </c>
      <c r="I94" s="1">
        <f>Table134[[#This Row],[Price per Unit]]*Table134[[#This Row],[Units Sold]]</f>
        <v>2537.5</v>
      </c>
    </row>
    <row r="95" spans="1:9" x14ac:dyDescent="0.3">
      <c r="A95" s="1" t="s">
        <v>12</v>
      </c>
      <c r="B95" s="1" t="s">
        <v>19</v>
      </c>
      <c r="C95" s="7">
        <v>1092</v>
      </c>
      <c r="D95" s="6">
        <v>44653</v>
      </c>
      <c r="E95" s="6">
        <v>44693</v>
      </c>
      <c r="F95" s="4" t="s">
        <v>7</v>
      </c>
      <c r="G95" s="2">
        <v>0.4</v>
      </c>
      <c r="H95" s="3">
        <v>6250</v>
      </c>
      <c r="I95" s="1">
        <f>Table134[[#This Row],[Price per Unit]]*Table134[[#This Row],[Units Sold]]</f>
        <v>2500</v>
      </c>
    </row>
    <row r="96" spans="1:9" x14ac:dyDescent="0.3">
      <c r="A96" s="1" t="s">
        <v>12</v>
      </c>
      <c r="B96" s="1" t="s">
        <v>19</v>
      </c>
      <c r="C96" s="7">
        <v>1091</v>
      </c>
      <c r="D96" s="6">
        <v>44653</v>
      </c>
      <c r="E96" s="6">
        <v>44670</v>
      </c>
      <c r="F96" s="4" t="s">
        <v>9</v>
      </c>
      <c r="G96" s="2">
        <v>0.45</v>
      </c>
      <c r="H96" s="3">
        <v>5250</v>
      </c>
      <c r="I96" s="1">
        <f>Table134[[#This Row],[Price per Unit]]*Table134[[#This Row],[Units Sold]]</f>
        <v>2362.5</v>
      </c>
    </row>
    <row r="97" spans="1:9" x14ac:dyDescent="0.3">
      <c r="A97" s="1" t="s">
        <v>12</v>
      </c>
      <c r="B97" s="1" t="s">
        <v>19</v>
      </c>
      <c r="C97" s="7">
        <v>1090</v>
      </c>
      <c r="D97" s="6">
        <v>44653</v>
      </c>
      <c r="E97" s="6">
        <v>44731</v>
      </c>
      <c r="F97" s="4" t="s">
        <v>10</v>
      </c>
      <c r="G97" s="2">
        <v>0.4</v>
      </c>
      <c r="H97" s="3">
        <v>8000</v>
      </c>
      <c r="I97" s="1">
        <f>Table134[[#This Row],[Price per Unit]]*Table134[[#This Row],[Units Sold]]</f>
        <v>3200</v>
      </c>
    </row>
    <row r="98" spans="1:9" x14ac:dyDescent="0.3">
      <c r="A98" s="1" t="s">
        <v>12</v>
      </c>
      <c r="B98" s="1" t="s">
        <v>19</v>
      </c>
      <c r="C98" s="7">
        <v>1089</v>
      </c>
      <c r="D98" s="6">
        <v>44683</v>
      </c>
      <c r="E98" s="6">
        <v>44759</v>
      </c>
      <c r="F98" s="4" t="s">
        <v>5</v>
      </c>
      <c r="G98" s="2">
        <v>0.3</v>
      </c>
      <c r="H98" s="3">
        <v>9250</v>
      </c>
      <c r="I98" s="1">
        <f>Table134[[#This Row],[Price per Unit]]*Table134[[#This Row],[Units Sold]]</f>
        <v>2775</v>
      </c>
    </row>
    <row r="99" spans="1:9" x14ac:dyDescent="0.3">
      <c r="A99" s="1" t="s">
        <v>12</v>
      </c>
      <c r="B99" s="1" t="s">
        <v>19</v>
      </c>
      <c r="C99" s="7">
        <v>1088</v>
      </c>
      <c r="D99" s="6">
        <v>44683</v>
      </c>
      <c r="E99" s="6">
        <v>44721</v>
      </c>
      <c r="F99" s="4" t="s">
        <v>8</v>
      </c>
      <c r="G99" s="2">
        <v>0.4</v>
      </c>
      <c r="H99" s="3">
        <v>9250</v>
      </c>
      <c r="I99" s="1">
        <f>Table134[[#This Row],[Price per Unit]]*Table134[[#This Row],[Units Sold]]</f>
        <v>3700</v>
      </c>
    </row>
    <row r="100" spans="1:9" x14ac:dyDescent="0.3">
      <c r="A100" s="1" t="s">
        <v>12</v>
      </c>
      <c r="B100" s="1" t="s">
        <v>19</v>
      </c>
      <c r="C100" s="7">
        <v>1087</v>
      </c>
      <c r="D100" s="6">
        <v>44683</v>
      </c>
      <c r="E100" s="6">
        <v>44730</v>
      </c>
      <c r="F100" s="4" t="s">
        <v>6</v>
      </c>
      <c r="G100" s="2">
        <v>0.35</v>
      </c>
      <c r="H100" s="3">
        <v>7750</v>
      </c>
      <c r="I100" s="1">
        <f>Table134[[#This Row],[Price per Unit]]*Table134[[#This Row],[Units Sold]]</f>
        <v>2712.5</v>
      </c>
    </row>
    <row r="101" spans="1:9" x14ac:dyDescent="0.3">
      <c r="A101" s="1" t="s">
        <v>12</v>
      </c>
      <c r="B101" s="1" t="s">
        <v>19</v>
      </c>
      <c r="C101" s="7">
        <v>1086</v>
      </c>
      <c r="D101" s="6">
        <v>44683</v>
      </c>
      <c r="E101" s="6">
        <v>44738</v>
      </c>
      <c r="F101" s="4" t="s">
        <v>7</v>
      </c>
      <c r="G101" s="2">
        <v>0.4</v>
      </c>
      <c r="H101" s="3">
        <v>7000</v>
      </c>
      <c r="I101" s="1">
        <f>Table134[[#This Row],[Price per Unit]]*Table134[[#This Row],[Units Sold]]</f>
        <v>2800</v>
      </c>
    </row>
    <row r="102" spans="1:9" x14ac:dyDescent="0.3">
      <c r="A102" s="1" t="s">
        <v>12</v>
      </c>
      <c r="B102" s="1" t="s">
        <v>19</v>
      </c>
      <c r="C102" s="7">
        <v>1085</v>
      </c>
      <c r="D102" s="6">
        <v>44683</v>
      </c>
      <c r="E102" s="6">
        <v>44736</v>
      </c>
      <c r="F102" s="4" t="s">
        <v>9</v>
      </c>
      <c r="G102" s="2">
        <v>0.45</v>
      </c>
      <c r="H102" s="3">
        <v>6000</v>
      </c>
      <c r="I102" s="1">
        <f>Table134[[#This Row],[Price per Unit]]*Table134[[#This Row],[Units Sold]]</f>
        <v>2700</v>
      </c>
    </row>
    <row r="103" spans="1:9" x14ac:dyDescent="0.3">
      <c r="A103" s="1" t="s">
        <v>12</v>
      </c>
      <c r="B103" s="1" t="s">
        <v>19</v>
      </c>
      <c r="C103" s="7">
        <v>1084</v>
      </c>
      <c r="D103" s="6">
        <v>44683</v>
      </c>
      <c r="E103" s="6">
        <v>44709</v>
      </c>
      <c r="F103" s="4" t="s">
        <v>10</v>
      </c>
      <c r="G103" s="2">
        <v>0.4</v>
      </c>
      <c r="H103" s="3">
        <v>9500</v>
      </c>
      <c r="I103" s="1">
        <f>Table134[[#This Row],[Price per Unit]]*Table134[[#This Row],[Units Sold]]</f>
        <v>3800</v>
      </c>
    </row>
    <row r="104" spans="1:9" x14ac:dyDescent="0.3">
      <c r="A104" s="1" t="s">
        <v>12</v>
      </c>
      <c r="B104" s="1" t="s">
        <v>19</v>
      </c>
      <c r="C104" s="7">
        <v>1083</v>
      </c>
      <c r="D104" s="6">
        <v>44713</v>
      </c>
      <c r="E104" s="6">
        <v>44785</v>
      </c>
      <c r="F104" s="4" t="s">
        <v>5</v>
      </c>
      <c r="G104" s="2">
        <v>0.4</v>
      </c>
      <c r="H104" s="3">
        <v>9500</v>
      </c>
      <c r="I104" s="1">
        <f>Table134[[#This Row],[Price per Unit]]*Table134[[#This Row],[Units Sold]]</f>
        <v>3800</v>
      </c>
    </row>
    <row r="105" spans="1:9" x14ac:dyDescent="0.3">
      <c r="A105" s="1" t="s">
        <v>12</v>
      </c>
      <c r="B105" s="1" t="s">
        <v>19</v>
      </c>
      <c r="C105" s="7">
        <v>1082</v>
      </c>
      <c r="D105" s="6">
        <v>44713</v>
      </c>
      <c r="E105" s="6">
        <v>44760</v>
      </c>
      <c r="F105" s="4" t="s">
        <v>8</v>
      </c>
      <c r="G105" s="2">
        <v>0.45</v>
      </c>
      <c r="H105" s="3">
        <v>9500</v>
      </c>
      <c r="I105" s="1">
        <f>Table134[[#This Row],[Price per Unit]]*Table134[[#This Row],[Units Sold]]</f>
        <v>4275</v>
      </c>
    </row>
    <row r="106" spans="1:9" x14ac:dyDescent="0.3">
      <c r="A106" s="1" t="s">
        <v>12</v>
      </c>
      <c r="B106" s="1" t="s">
        <v>19</v>
      </c>
      <c r="C106" s="7">
        <v>1081</v>
      </c>
      <c r="D106" s="6">
        <v>44713</v>
      </c>
      <c r="E106" s="6">
        <v>44741</v>
      </c>
      <c r="F106" s="4" t="s">
        <v>6</v>
      </c>
      <c r="G106" s="2">
        <v>0.4</v>
      </c>
      <c r="H106" s="3">
        <v>8000</v>
      </c>
      <c r="I106" s="1">
        <f>Table134[[#This Row],[Price per Unit]]*Table134[[#This Row],[Units Sold]]</f>
        <v>3200</v>
      </c>
    </row>
    <row r="107" spans="1:9" x14ac:dyDescent="0.3">
      <c r="A107" s="1" t="s">
        <v>12</v>
      </c>
      <c r="B107" s="1" t="s">
        <v>19</v>
      </c>
      <c r="C107" s="7">
        <v>1080</v>
      </c>
      <c r="D107" s="6">
        <v>44713</v>
      </c>
      <c r="E107" s="6">
        <v>44793</v>
      </c>
      <c r="F107" s="4" t="s">
        <v>7</v>
      </c>
      <c r="G107" s="2">
        <v>0.4</v>
      </c>
      <c r="H107" s="3">
        <v>7500</v>
      </c>
      <c r="I107" s="1">
        <f>Table134[[#This Row],[Price per Unit]]*Table134[[#This Row],[Units Sold]]</f>
        <v>3000</v>
      </c>
    </row>
    <row r="108" spans="1:9" x14ac:dyDescent="0.3">
      <c r="A108" s="1" t="s">
        <v>12</v>
      </c>
      <c r="B108" s="1" t="s">
        <v>19</v>
      </c>
      <c r="C108" s="7">
        <v>1079</v>
      </c>
      <c r="D108" s="6">
        <v>44713</v>
      </c>
      <c r="E108" s="6">
        <v>44741</v>
      </c>
      <c r="F108" s="4" t="s">
        <v>9</v>
      </c>
      <c r="G108" s="2">
        <v>0.45</v>
      </c>
      <c r="H108" s="3">
        <v>6500</v>
      </c>
      <c r="I108" s="1">
        <f>Table134[[#This Row],[Price per Unit]]*Table134[[#This Row],[Units Sold]]</f>
        <v>2925</v>
      </c>
    </row>
    <row r="109" spans="1:9" x14ac:dyDescent="0.3">
      <c r="A109" s="1" t="s">
        <v>12</v>
      </c>
      <c r="B109" s="1" t="s">
        <v>19</v>
      </c>
      <c r="C109" s="7">
        <v>1078</v>
      </c>
      <c r="D109" s="6">
        <v>44713</v>
      </c>
      <c r="E109" s="6">
        <v>44801</v>
      </c>
      <c r="F109" s="4" t="s">
        <v>10</v>
      </c>
      <c r="G109" s="2">
        <v>0.5</v>
      </c>
      <c r="H109" s="3">
        <v>10000</v>
      </c>
      <c r="I109" s="1">
        <f>Table134[[#This Row],[Price per Unit]]*Table134[[#This Row],[Units Sold]]</f>
        <v>5000</v>
      </c>
    </row>
    <row r="110" spans="1:9" x14ac:dyDescent="0.3">
      <c r="A110" s="1" t="s">
        <v>12</v>
      </c>
      <c r="B110" s="1" t="s">
        <v>19</v>
      </c>
      <c r="C110" s="7">
        <v>1077</v>
      </c>
      <c r="D110" s="6">
        <v>44745</v>
      </c>
      <c r="E110" s="6">
        <v>44811</v>
      </c>
      <c r="F110" s="4" t="s">
        <v>5</v>
      </c>
      <c r="G110" s="2">
        <v>0.4</v>
      </c>
      <c r="H110" s="3">
        <v>9500</v>
      </c>
      <c r="I110" s="1">
        <f>Table134[[#This Row],[Price per Unit]]*Table134[[#This Row],[Units Sold]]</f>
        <v>3800</v>
      </c>
    </row>
    <row r="111" spans="1:9" x14ac:dyDescent="0.3">
      <c r="A111" s="1" t="s">
        <v>12</v>
      </c>
      <c r="B111" s="1" t="s">
        <v>19</v>
      </c>
      <c r="C111" s="7">
        <v>1076</v>
      </c>
      <c r="D111" s="6">
        <v>44745</v>
      </c>
      <c r="E111" s="6">
        <v>44790</v>
      </c>
      <c r="F111" s="4" t="s">
        <v>8</v>
      </c>
      <c r="G111" s="2">
        <v>0.45</v>
      </c>
      <c r="H111" s="3">
        <v>9500</v>
      </c>
      <c r="I111" s="1">
        <f>Table134[[#This Row],[Price per Unit]]*Table134[[#This Row],[Units Sold]]</f>
        <v>4275</v>
      </c>
    </row>
    <row r="112" spans="1:9" x14ac:dyDescent="0.3">
      <c r="A112" s="1" t="s">
        <v>12</v>
      </c>
      <c r="B112" s="1" t="s">
        <v>19</v>
      </c>
      <c r="C112" s="7">
        <v>1075</v>
      </c>
      <c r="D112" s="6">
        <v>44745</v>
      </c>
      <c r="E112" s="6">
        <v>44782</v>
      </c>
      <c r="F112" s="4" t="s">
        <v>6</v>
      </c>
      <c r="G112" s="2">
        <v>0.4</v>
      </c>
      <c r="H112" s="3">
        <v>11000</v>
      </c>
      <c r="I112" s="1">
        <f>Table134[[#This Row],[Price per Unit]]*Table134[[#This Row],[Units Sold]]</f>
        <v>4400</v>
      </c>
    </row>
    <row r="113" spans="1:9" x14ac:dyDescent="0.3">
      <c r="A113" s="1" t="s">
        <v>12</v>
      </c>
      <c r="B113" s="1" t="s">
        <v>19</v>
      </c>
      <c r="C113" s="7">
        <v>1074</v>
      </c>
      <c r="D113" s="6">
        <v>44745</v>
      </c>
      <c r="E113" s="6">
        <v>44792</v>
      </c>
      <c r="F113" s="4" t="s">
        <v>7</v>
      </c>
      <c r="G113" s="2">
        <v>0.4</v>
      </c>
      <c r="H113" s="3">
        <v>7000</v>
      </c>
      <c r="I113" s="1">
        <f>Table134[[#This Row],[Price per Unit]]*Table134[[#This Row],[Units Sold]]</f>
        <v>2800</v>
      </c>
    </row>
    <row r="114" spans="1:9" x14ac:dyDescent="0.3">
      <c r="A114" s="1" t="s">
        <v>12</v>
      </c>
      <c r="B114" s="1" t="s">
        <v>19</v>
      </c>
      <c r="C114" s="7">
        <v>1073</v>
      </c>
      <c r="D114" s="6">
        <v>44745</v>
      </c>
      <c r="E114" s="6">
        <v>44772</v>
      </c>
      <c r="F114" s="4" t="s">
        <v>9</v>
      </c>
      <c r="G114" s="2">
        <v>0.45</v>
      </c>
      <c r="H114" s="3">
        <v>7000</v>
      </c>
      <c r="I114" s="1">
        <f>Table134[[#This Row],[Price per Unit]]*Table134[[#This Row],[Units Sold]]</f>
        <v>3150</v>
      </c>
    </row>
    <row r="115" spans="1:9" x14ac:dyDescent="0.3">
      <c r="A115" s="1" t="s">
        <v>12</v>
      </c>
      <c r="B115" s="1" t="s">
        <v>19</v>
      </c>
      <c r="C115" s="7">
        <v>1072</v>
      </c>
      <c r="D115" s="6">
        <v>44745</v>
      </c>
      <c r="E115" s="6">
        <v>44807</v>
      </c>
      <c r="F115" s="4" t="s">
        <v>10</v>
      </c>
      <c r="G115" s="2">
        <v>0.5</v>
      </c>
      <c r="H115" s="3">
        <v>9750</v>
      </c>
      <c r="I115" s="1">
        <f>Table134[[#This Row],[Price per Unit]]*Table134[[#This Row],[Units Sold]]</f>
        <v>4875</v>
      </c>
    </row>
    <row r="116" spans="1:9" x14ac:dyDescent="0.3">
      <c r="A116" s="1" t="s">
        <v>12</v>
      </c>
      <c r="B116" s="1" t="s">
        <v>19</v>
      </c>
      <c r="C116" s="7">
        <v>1071</v>
      </c>
      <c r="D116" s="6">
        <v>44778</v>
      </c>
      <c r="E116" s="6">
        <v>44848</v>
      </c>
      <c r="F116" s="4" t="s">
        <v>5</v>
      </c>
      <c r="G116" s="2">
        <v>0.4</v>
      </c>
      <c r="H116" s="3">
        <v>9250</v>
      </c>
      <c r="I116" s="1">
        <f>Table134[[#This Row],[Price per Unit]]*Table134[[#This Row],[Units Sold]]</f>
        <v>3700</v>
      </c>
    </row>
    <row r="117" spans="1:9" x14ac:dyDescent="0.3">
      <c r="A117" s="1" t="s">
        <v>12</v>
      </c>
      <c r="B117" s="1" t="s">
        <v>19</v>
      </c>
      <c r="C117" s="7">
        <v>1070</v>
      </c>
      <c r="D117" s="6">
        <v>44778</v>
      </c>
      <c r="E117" s="6">
        <v>44817</v>
      </c>
      <c r="F117" s="4" t="s">
        <v>8</v>
      </c>
      <c r="G117" s="2">
        <v>0.45</v>
      </c>
      <c r="H117" s="3">
        <v>9250</v>
      </c>
      <c r="I117" s="1">
        <f>Table134[[#This Row],[Price per Unit]]*Table134[[#This Row],[Units Sold]]</f>
        <v>4162.5</v>
      </c>
    </row>
    <row r="118" spans="1:9" x14ac:dyDescent="0.3">
      <c r="A118" s="1" t="s">
        <v>12</v>
      </c>
      <c r="B118" s="1" t="s">
        <v>19</v>
      </c>
      <c r="C118" s="7">
        <v>1069</v>
      </c>
      <c r="D118" s="6">
        <v>44778</v>
      </c>
      <c r="E118" s="6">
        <v>44836</v>
      </c>
      <c r="F118" s="4" t="s">
        <v>6</v>
      </c>
      <c r="G118" s="2">
        <v>0.4</v>
      </c>
      <c r="H118" s="3">
        <v>11000</v>
      </c>
      <c r="I118" s="1">
        <f>Table134[[#This Row],[Price per Unit]]*Table134[[#This Row],[Units Sold]]</f>
        <v>4400</v>
      </c>
    </row>
    <row r="119" spans="1:9" x14ac:dyDescent="0.3">
      <c r="A119" s="1" t="s">
        <v>12</v>
      </c>
      <c r="B119" s="1" t="s">
        <v>19</v>
      </c>
      <c r="C119" s="7">
        <v>1068</v>
      </c>
      <c r="D119" s="6">
        <v>44778</v>
      </c>
      <c r="E119" s="6">
        <v>44836</v>
      </c>
      <c r="F119" s="4" t="s">
        <v>7</v>
      </c>
      <c r="G119" s="2">
        <v>0.4</v>
      </c>
      <c r="H119" s="3">
        <v>6500</v>
      </c>
      <c r="I119" s="1">
        <f>Table134[[#This Row],[Price per Unit]]*Table134[[#This Row],[Units Sold]]</f>
        <v>2600</v>
      </c>
    </row>
    <row r="120" spans="1:9" x14ac:dyDescent="0.3">
      <c r="A120" s="1" t="s">
        <v>12</v>
      </c>
      <c r="B120" s="1" t="s">
        <v>19</v>
      </c>
      <c r="C120" s="7">
        <v>1067</v>
      </c>
      <c r="D120" s="6">
        <v>44778</v>
      </c>
      <c r="E120" s="6">
        <v>44835</v>
      </c>
      <c r="F120" s="4" t="s">
        <v>9</v>
      </c>
      <c r="G120" s="2">
        <v>0.45</v>
      </c>
      <c r="H120" s="3">
        <v>6500</v>
      </c>
      <c r="I120" s="1">
        <f>Table134[[#This Row],[Price per Unit]]*Table134[[#This Row],[Units Sold]]</f>
        <v>2925</v>
      </c>
    </row>
    <row r="121" spans="1:9" x14ac:dyDescent="0.3">
      <c r="A121" s="1" t="s">
        <v>12</v>
      </c>
      <c r="B121" s="1" t="s">
        <v>19</v>
      </c>
      <c r="C121" s="7">
        <v>1066</v>
      </c>
      <c r="D121" s="6">
        <v>44778</v>
      </c>
      <c r="E121" s="6">
        <v>44848</v>
      </c>
      <c r="F121" s="4" t="s">
        <v>10</v>
      </c>
      <c r="G121" s="2">
        <v>0.5</v>
      </c>
      <c r="H121" s="3">
        <v>9000</v>
      </c>
      <c r="I121" s="1">
        <f>Table134[[#This Row],[Price per Unit]]*Table134[[#This Row],[Units Sold]]</f>
        <v>4500</v>
      </c>
    </row>
    <row r="122" spans="1:9" x14ac:dyDescent="0.3">
      <c r="A122" s="1" t="s">
        <v>12</v>
      </c>
      <c r="B122" s="1" t="s">
        <v>19</v>
      </c>
      <c r="C122" s="7">
        <v>1065</v>
      </c>
      <c r="D122" s="6">
        <v>44806</v>
      </c>
      <c r="E122" s="6">
        <v>44884</v>
      </c>
      <c r="F122" s="4" t="s">
        <v>5</v>
      </c>
      <c r="G122" s="2">
        <v>0.45</v>
      </c>
      <c r="H122" s="3">
        <v>8500</v>
      </c>
      <c r="I122" s="1">
        <f>Table134[[#This Row],[Price per Unit]]*Table134[[#This Row],[Units Sold]]</f>
        <v>3825</v>
      </c>
    </row>
    <row r="123" spans="1:9" x14ac:dyDescent="0.3">
      <c r="A123" s="1" t="s">
        <v>12</v>
      </c>
      <c r="B123" s="1" t="s">
        <v>19</v>
      </c>
      <c r="C123" s="7">
        <v>1064</v>
      </c>
      <c r="D123" s="6">
        <v>44806</v>
      </c>
      <c r="E123" s="6">
        <v>44852</v>
      </c>
      <c r="F123" s="4" t="s">
        <v>8</v>
      </c>
      <c r="G123" s="2">
        <v>0.45</v>
      </c>
      <c r="H123" s="3">
        <v>8500</v>
      </c>
      <c r="I123" s="1">
        <f>Table134[[#This Row],[Price per Unit]]*Table134[[#This Row],[Units Sold]]</f>
        <v>3825</v>
      </c>
    </row>
    <row r="124" spans="1:9" x14ac:dyDescent="0.3">
      <c r="A124" s="1" t="s">
        <v>12</v>
      </c>
      <c r="B124" s="1" t="s">
        <v>19</v>
      </c>
      <c r="C124" s="7">
        <v>1063</v>
      </c>
      <c r="D124" s="6">
        <v>44806</v>
      </c>
      <c r="E124" s="6">
        <v>44895</v>
      </c>
      <c r="F124" s="4" t="s">
        <v>6</v>
      </c>
      <c r="G124" s="2">
        <v>0.5</v>
      </c>
      <c r="H124" s="3">
        <v>9000</v>
      </c>
      <c r="I124" s="1">
        <f>Table134[[#This Row],[Price per Unit]]*Table134[[#This Row],[Units Sold]]</f>
        <v>4500</v>
      </c>
    </row>
    <row r="125" spans="1:9" x14ac:dyDescent="0.3">
      <c r="A125" s="1" t="s">
        <v>12</v>
      </c>
      <c r="B125" s="1" t="s">
        <v>19</v>
      </c>
      <c r="C125" s="7">
        <v>1062</v>
      </c>
      <c r="D125" s="6">
        <v>44806</v>
      </c>
      <c r="E125" s="6">
        <v>44851</v>
      </c>
      <c r="F125" s="4" t="s">
        <v>7</v>
      </c>
      <c r="G125" s="2">
        <v>0.5</v>
      </c>
      <c r="H125" s="3">
        <v>6250</v>
      </c>
      <c r="I125" s="1">
        <f>Table134[[#This Row],[Price per Unit]]*Table134[[#This Row],[Units Sold]]</f>
        <v>3125</v>
      </c>
    </row>
    <row r="126" spans="1:9" x14ac:dyDescent="0.3">
      <c r="A126" s="1" t="s">
        <v>12</v>
      </c>
      <c r="B126" s="1" t="s">
        <v>19</v>
      </c>
      <c r="C126" s="7">
        <v>1061</v>
      </c>
      <c r="D126" s="6">
        <v>44806</v>
      </c>
      <c r="E126" s="6">
        <v>44885</v>
      </c>
      <c r="F126" s="4" t="s">
        <v>9</v>
      </c>
      <c r="G126" s="2">
        <v>0.45</v>
      </c>
      <c r="H126" s="3">
        <v>6250</v>
      </c>
      <c r="I126" s="1">
        <f>Table134[[#This Row],[Price per Unit]]*Table134[[#This Row],[Units Sold]]</f>
        <v>2812.5</v>
      </c>
    </row>
    <row r="127" spans="1:9" x14ac:dyDescent="0.3">
      <c r="A127" s="1" t="s">
        <v>12</v>
      </c>
      <c r="B127" s="1" t="s">
        <v>19</v>
      </c>
      <c r="C127" s="7">
        <v>1060</v>
      </c>
      <c r="D127" s="6">
        <v>44806</v>
      </c>
      <c r="E127" s="6">
        <v>44851</v>
      </c>
      <c r="F127" s="4" t="s">
        <v>10</v>
      </c>
      <c r="G127" s="2">
        <v>0.55000000000000004</v>
      </c>
      <c r="H127" s="3">
        <v>8500</v>
      </c>
      <c r="I127" s="1">
        <f>Table134[[#This Row],[Price per Unit]]*Table134[[#This Row],[Units Sold]]</f>
        <v>4675</v>
      </c>
    </row>
    <row r="128" spans="1:9" x14ac:dyDescent="0.3">
      <c r="A128" s="1" t="s">
        <v>12</v>
      </c>
      <c r="B128" s="1" t="s">
        <v>19</v>
      </c>
      <c r="C128" s="7">
        <v>1059</v>
      </c>
      <c r="D128" s="6">
        <v>44835</v>
      </c>
      <c r="E128" s="6">
        <v>44868</v>
      </c>
      <c r="F128" s="4" t="s">
        <v>5</v>
      </c>
      <c r="G128" s="2">
        <v>0.45</v>
      </c>
      <c r="H128" s="3">
        <v>8000</v>
      </c>
      <c r="I128" s="1">
        <f>Table134[[#This Row],[Price per Unit]]*Table134[[#This Row],[Units Sold]]</f>
        <v>3600</v>
      </c>
    </row>
    <row r="129" spans="1:9" x14ac:dyDescent="0.3">
      <c r="A129" s="1" t="s">
        <v>12</v>
      </c>
      <c r="B129" s="1" t="s">
        <v>19</v>
      </c>
      <c r="C129" s="7">
        <v>1058</v>
      </c>
      <c r="D129" s="6">
        <v>44835</v>
      </c>
      <c r="E129" s="6">
        <v>44896</v>
      </c>
      <c r="F129" s="4" t="s">
        <v>8</v>
      </c>
      <c r="G129" s="2">
        <v>0.45</v>
      </c>
      <c r="H129" s="3">
        <v>8000</v>
      </c>
      <c r="I129" s="1">
        <f>Table134[[#This Row],[Price per Unit]]*Table134[[#This Row],[Units Sold]]</f>
        <v>3600</v>
      </c>
    </row>
    <row r="130" spans="1:9" x14ac:dyDescent="0.3">
      <c r="A130" s="1" t="s">
        <v>12</v>
      </c>
      <c r="B130" s="1" t="s">
        <v>19</v>
      </c>
      <c r="C130" s="7">
        <v>1057</v>
      </c>
      <c r="D130" s="6">
        <v>44835</v>
      </c>
      <c r="E130" s="6">
        <v>44912</v>
      </c>
      <c r="F130" s="4" t="s">
        <v>6</v>
      </c>
      <c r="G130" s="2">
        <v>0.5</v>
      </c>
      <c r="H130" s="3">
        <v>7500</v>
      </c>
      <c r="I130" s="1">
        <f>Table134[[#This Row],[Price per Unit]]*Table134[[#This Row],[Units Sold]]</f>
        <v>3750</v>
      </c>
    </row>
    <row r="131" spans="1:9" x14ac:dyDescent="0.3">
      <c r="A131" s="1" t="s">
        <v>12</v>
      </c>
      <c r="B131" s="1" t="s">
        <v>19</v>
      </c>
      <c r="C131" s="7">
        <v>1056</v>
      </c>
      <c r="D131" s="6">
        <v>44835</v>
      </c>
      <c r="E131" s="6">
        <v>44903</v>
      </c>
      <c r="F131" s="4" t="s">
        <v>7</v>
      </c>
      <c r="G131" s="2">
        <v>0.5</v>
      </c>
      <c r="H131" s="3">
        <v>6000</v>
      </c>
      <c r="I131" s="1">
        <f>Table134[[#This Row],[Price per Unit]]*Table134[[#This Row],[Units Sold]]</f>
        <v>3000</v>
      </c>
    </row>
    <row r="132" spans="1:9" x14ac:dyDescent="0.3">
      <c r="A132" s="1" t="s">
        <v>12</v>
      </c>
      <c r="B132" s="1" t="s">
        <v>19</v>
      </c>
      <c r="C132" s="7">
        <v>1055</v>
      </c>
      <c r="D132" s="6">
        <v>44835</v>
      </c>
      <c r="E132" s="6">
        <v>44857</v>
      </c>
      <c r="F132" s="4" t="s">
        <v>9</v>
      </c>
      <c r="G132" s="2">
        <v>0.45</v>
      </c>
      <c r="H132" s="3">
        <v>5750</v>
      </c>
      <c r="I132" s="1">
        <f>Table134[[#This Row],[Price per Unit]]*Table134[[#This Row],[Units Sold]]</f>
        <v>2587.5</v>
      </c>
    </row>
    <row r="133" spans="1:9" x14ac:dyDescent="0.3">
      <c r="A133" s="1" t="s">
        <v>12</v>
      </c>
      <c r="B133" s="1" t="s">
        <v>19</v>
      </c>
      <c r="C133" s="7">
        <v>1054</v>
      </c>
      <c r="D133" s="6">
        <v>44835</v>
      </c>
      <c r="E133" s="6">
        <v>44859</v>
      </c>
      <c r="F133" s="4" t="s">
        <v>10</v>
      </c>
      <c r="G133" s="2">
        <v>0.55000000000000004</v>
      </c>
      <c r="H133" s="3">
        <v>7500</v>
      </c>
      <c r="I133" s="1">
        <f>Table134[[#This Row],[Price per Unit]]*Table134[[#This Row],[Units Sold]]</f>
        <v>4125</v>
      </c>
    </row>
    <row r="134" spans="1:9" x14ac:dyDescent="0.3">
      <c r="A134" s="1" t="s">
        <v>12</v>
      </c>
      <c r="B134" s="1" t="s">
        <v>19</v>
      </c>
      <c r="C134" s="7">
        <v>1053</v>
      </c>
      <c r="D134" s="6">
        <v>44867</v>
      </c>
      <c r="E134" s="6">
        <v>44941</v>
      </c>
      <c r="F134" s="4" t="s">
        <v>5</v>
      </c>
      <c r="G134" s="2">
        <v>0.45</v>
      </c>
      <c r="H134" s="3">
        <v>9000</v>
      </c>
      <c r="I134" s="1">
        <f>Table134[[#This Row],[Price per Unit]]*Table134[[#This Row],[Units Sold]]</f>
        <v>4050</v>
      </c>
    </row>
    <row r="135" spans="1:9" x14ac:dyDescent="0.3">
      <c r="A135" s="1" t="s">
        <v>12</v>
      </c>
      <c r="B135" s="1" t="s">
        <v>19</v>
      </c>
      <c r="C135" s="7">
        <v>1052</v>
      </c>
      <c r="D135" s="6">
        <v>44867</v>
      </c>
      <c r="E135" s="6">
        <v>44911</v>
      </c>
      <c r="F135" s="4" t="s">
        <v>8</v>
      </c>
      <c r="G135" s="2">
        <v>0.45</v>
      </c>
      <c r="H135" s="3">
        <v>9000</v>
      </c>
      <c r="I135" s="1">
        <f>Table134[[#This Row],[Price per Unit]]*Table134[[#This Row],[Units Sold]]</f>
        <v>4050</v>
      </c>
    </row>
    <row r="136" spans="1:9" x14ac:dyDescent="0.3">
      <c r="A136" s="1" t="s">
        <v>12</v>
      </c>
      <c r="B136" s="1" t="s">
        <v>19</v>
      </c>
      <c r="C136" s="7">
        <v>1051</v>
      </c>
      <c r="D136" s="6">
        <v>44867</v>
      </c>
      <c r="E136" s="6">
        <v>44901</v>
      </c>
      <c r="F136" s="4" t="s">
        <v>6</v>
      </c>
      <c r="G136" s="2">
        <v>0.5</v>
      </c>
      <c r="H136" s="3">
        <v>8250</v>
      </c>
      <c r="I136" s="1">
        <f>Table134[[#This Row],[Price per Unit]]*Table134[[#This Row],[Units Sold]]</f>
        <v>4125</v>
      </c>
    </row>
    <row r="137" spans="1:9" x14ac:dyDescent="0.3">
      <c r="A137" s="1" t="s">
        <v>12</v>
      </c>
      <c r="B137" s="1" t="s">
        <v>19</v>
      </c>
      <c r="C137" s="7">
        <v>1050</v>
      </c>
      <c r="D137" s="6">
        <v>44867</v>
      </c>
      <c r="E137" s="6">
        <v>44943</v>
      </c>
      <c r="F137" s="4" t="s">
        <v>7</v>
      </c>
      <c r="G137" s="2">
        <v>0.5</v>
      </c>
      <c r="H137" s="3">
        <v>6750</v>
      </c>
      <c r="I137" s="1">
        <f>Table134[[#This Row],[Price per Unit]]*Table134[[#This Row],[Units Sold]]</f>
        <v>3375</v>
      </c>
    </row>
    <row r="138" spans="1:9" x14ac:dyDescent="0.3">
      <c r="A138" s="1" t="s">
        <v>12</v>
      </c>
      <c r="B138" s="1" t="s">
        <v>19</v>
      </c>
      <c r="C138" s="7">
        <v>1049</v>
      </c>
      <c r="D138" s="6">
        <v>44867</v>
      </c>
      <c r="E138" s="6">
        <v>44918</v>
      </c>
      <c r="F138" s="4" t="s">
        <v>9</v>
      </c>
      <c r="G138" s="2">
        <v>0.45</v>
      </c>
      <c r="H138" s="3">
        <v>6500</v>
      </c>
      <c r="I138" s="1">
        <f>Table134[[#This Row],[Price per Unit]]*Table134[[#This Row],[Units Sold]]</f>
        <v>2925</v>
      </c>
    </row>
    <row r="139" spans="1:9" x14ac:dyDescent="0.3">
      <c r="A139" s="1" t="s">
        <v>12</v>
      </c>
      <c r="B139" s="1" t="s">
        <v>19</v>
      </c>
      <c r="C139" s="7">
        <v>1048</v>
      </c>
      <c r="D139" s="6">
        <v>44867</v>
      </c>
      <c r="E139" s="6">
        <v>44955</v>
      </c>
      <c r="F139" s="4" t="s">
        <v>10</v>
      </c>
      <c r="G139" s="2">
        <v>0.55000000000000004</v>
      </c>
      <c r="H139" s="3">
        <v>8500</v>
      </c>
      <c r="I139" s="1">
        <f>Table134[[#This Row],[Price per Unit]]*Table134[[#This Row],[Units Sold]]</f>
        <v>4675</v>
      </c>
    </row>
    <row r="140" spans="1:9" x14ac:dyDescent="0.3">
      <c r="A140" s="1" t="s">
        <v>12</v>
      </c>
      <c r="B140" s="1" t="s">
        <v>19</v>
      </c>
      <c r="C140" s="7">
        <v>1047</v>
      </c>
      <c r="D140" s="6">
        <v>44896</v>
      </c>
      <c r="E140" s="6">
        <v>44965</v>
      </c>
      <c r="F140" s="4" t="s">
        <v>5</v>
      </c>
      <c r="G140" s="2">
        <v>0.45</v>
      </c>
      <c r="H140" s="3">
        <v>9500</v>
      </c>
      <c r="I140" s="1">
        <f>Table134[[#This Row],[Price per Unit]]*Table134[[#This Row],[Units Sold]]</f>
        <v>4275</v>
      </c>
    </row>
    <row r="141" spans="1:9" x14ac:dyDescent="0.3">
      <c r="A141" s="1" t="s">
        <v>12</v>
      </c>
      <c r="B141" s="1" t="s">
        <v>19</v>
      </c>
      <c r="C141" s="7">
        <v>1046</v>
      </c>
      <c r="D141" s="6">
        <v>44896</v>
      </c>
      <c r="E141" s="6">
        <v>44923</v>
      </c>
      <c r="F141" s="4" t="s">
        <v>8</v>
      </c>
      <c r="G141" s="2">
        <v>0.45</v>
      </c>
      <c r="H141" s="3">
        <v>9500</v>
      </c>
      <c r="I141" s="1">
        <f>Table134[[#This Row],[Price per Unit]]*Table134[[#This Row],[Units Sold]]</f>
        <v>4275</v>
      </c>
    </row>
    <row r="142" spans="1:9" x14ac:dyDescent="0.3">
      <c r="A142" s="1" t="s">
        <v>12</v>
      </c>
      <c r="B142" s="1" t="s">
        <v>19</v>
      </c>
      <c r="C142" s="7">
        <v>1045</v>
      </c>
      <c r="D142" s="6">
        <v>44896</v>
      </c>
      <c r="E142" s="6">
        <v>44953</v>
      </c>
      <c r="F142" s="4" t="s">
        <v>6</v>
      </c>
      <c r="G142" s="2">
        <v>0.5</v>
      </c>
      <c r="H142" s="3">
        <v>8500</v>
      </c>
      <c r="I142" s="1">
        <f>Table134[[#This Row],[Price per Unit]]*Table134[[#This Row],[Units Sold]]</f>
        <v>4250</v>
      </c>
    </row>
    <row r="143" spans="1:9" x14ac:dyDescent="0.3">
      <c r="A143" s="1" t="s">
        <v>12</v>
      </c>
      <c r="B143" s="1" t="s">
        <v>19</v>
      </c>
      <c r="C143" s="7">
        <v>1044</v>
      </c>
      <c r="D143" s="6">
        <v>44896</v>
      </c>
      <c r="E143" s="6">
        <v>44961</v>
      </c>
      <c r="F143" s="4" t="s">
        <v>7</v>
      </c>
      <c r="G143" s="2">
        <v>0.5</v>
      </c>
      <c r="H143" s="3">
        <v>7000</v>
      </c>
      <c r="I143" s="1">
        <f>Table134[[#This Row],[Price per Unit]]*Table134[[#This Row],[Units Sold]]</f>
        <v>3500</v>
      </c>
    </row>
    <row r="144" spans="1:9" x14ac:dyDescent="0.3">
      <c r="A144" s="1" t="s">
        <v>12</v>
      </c>
      <c r="B144" s="1" t="s">
        <v>19</v>
      </c>
      <c r="C144" s="7">
        <v>1043</v>
      </c>
      <c r="D144" s="6">
        <v>44896</v>
      </c>
      <c r="E144" s="6">
        <v>44930</v>
      </c>
      <c r="F144" s="4" t="s">
        <v>9</v>
      </c>
      <c r="G144" s="2">
        <v>0.45</v>
      </c>
      <c r="H144" s="3">
        <v>6500</v>
      </c>
      <c r="I144" s="1">
        <f>Table134[[#This Row],[Price per Unit]]*Table134[[#This Row],[Units Sold]]</f>
        <v>2925</v>
      </c>
    </row>
    <row r="145" spans="1:9" x14ac:dyDescent="0.3">
      <c r="A145" s="1" t="s">
        <v>12</v>
      </c>
      <c r="B145" s="1" t="s">
        <v>19</v>
      </c>
      <c r="C145" s="7">
        <v>1042</v>
      </c>
      <c r="D145" s="6">
        <v>44896</v>
      </c>
      <c r="E145" s="6">
        <v>44957</v>
      </c>
      <c r="F145" s="4" t="s">
        <v>10</v>
      </c>
      <c r="G145" s="2">
        <v>0.55000000000000004</v>
      </c>
      <c r="H145" s="3">
        <v>9000</v>
      </c>
      <c r="I145" s="1">
        <f>Table134[[#This Row],[Price per Unit]]*Table134[[#This Row],[Units Sold]]</f>
        <v>4950</v>
      </c>
    </row>
    <row r="146" spans="1:9" x14ac:dyDescent="0.3">
      <c r="A146" s="1" t="s">
        <v>13</v>
      </c>
      <c r="B146" s="1" t="s">
        <v>20</v>
      </c>
      <c r="C146" s="7">
        <v>1041</v>
      </c>
      <c r="D146" s="6">
        <v>44581</v>
      </c>
      <c r="E146" s="6">
        <v>44629</v>
      </c>
      <c r="F146" s="4" t="s">
        <v>5</v>
      </c>
      <c r="G146" s="2">
        <v>0.39999999999999997</v>
      </c>
      <c r="H146" s="3">
        <v>7750</v>
      </c>
      <c r="I146" s="1">
        <f>Table134[[#This Row],[Price per Unit]]*Table134[[#This Row],[Units Sold]]</f>
        <v>3099.9999999999995</v>
      </c>
    </row>
    <row r="147" spans="1:9" x14ac:dyDescent="0.3">
      <c r="A147" s="1" t="s">
        <v>13</v>
      </c>
      <c r="B147" s="1" t="s">
        <v>20</v>
      </c>
      <c r="C147" s="7">
        <v>1040</v>
      </c>
      <c r="D147" s="6">
        <v>44581</v>
      </c>
      <c r="E147" s="6">
        <v>44658</v>
      </c>
      <c r="F147" s="4" t="s">
        <v>8</v>
      </c>
      <c r="G147" s="2">
        <v>0.5</v>
      </c>
      <c r="H147" s="3">
        <v>7750</v>
      </c>
      <c r="I147" s="1">
        <f>Table134[[#This Row],[Price per Unit]]*Table134[[#This Row],[Units Sold]]</f>
        <v>3875</v>
      </c>
    </row>
    <row r="148" spans="1:9" x14ac:dyDescent="0.3">
      <c r="A148" s="1" t="s">
        <v>13</v>
      </c>
      <c r="B148" s="1" t="s">
        <v>20</v>
      </c>
      <c r="C148" s="7">
        <v>1039</v>
      </c>
      <c r="D148" s="6">
        <v>44581</v>
      </c>
      <c r="E148" s="6">
        <v>44646</v>
      </c>
      <c r="F148" s="4" t="s">
        <v>6</v>
      </c>
      <c r="G148" s="2">
        <v>0.5</v>
      </c>
      <c r="H148" s="3">
        <v>7750</v>
      </c>
      <c r="I148" s="1">
        <f>Table134[[#This Row],[Price per Unit]]*Table134[[#This Row],[Units Sold]]</f>
        <v>3875</v>
      </c>
    </row>
    <row r="149" spans="1:9" x14ac:dyDescent="0.3">
      <c r="A149" s="1" t="s">
        <v>13</v>
      </c>
      <c r="B149" s="1" t="s">
        <v>20</v>
      </c>
      <c r="C149" s="7">
        <v>1038</v>
      </c>
      <c r="D149" s="6">
        <v>44581</v>
      </c>
      <c r="E149" s="6">
        <v>44619</v>
      </c>
      <c r="F149" s="4" t="s">
        <v>7</v>
      </c>
      <c r="G149" s="2">
        <v>0.5</v>
      </c>
      <c r="H149" s="3">
        <v>6250</v>
      </c>
      <c r="I149" s="1">
        <f>Table134[[#This Row],[Price per Unit]]*Table134[[#This Row],[Units Sold]]</f>
        <v>3125</v>
      </c>
    </row>
    <row r="150" spans="1:9" x14ac:dyDescent="0.3">
      <c r="A150" s="1" t="s">
        <v>13</v>
      </c>
      <c r="B150" s="1" t="s">
        <v>20</v>
      </c>
      <c r="C150" s="7">
        <v>1037</v>
      </c>
      <c r="D150" s="6">
        <v>44581</v>
      </c>
      <c r="E150" s="6">
        <v>44650</v>
      </c>
      <c r="F150" s="4" t="s">
        <v>9</v>
      </c>
      <c r="G150" s="2">
        <v>0.55000000000000004</v>
      </c>
      <c r="H150" s="3">
        <v>5750</v>
      </c>
      <c r="I150" s="1">
        <f>Table134[[#This Row],[Price per Unit]]*Table134[[#This Row],[Units Sold]]</f>
        <v>3162.5000000000005</v>
      </c>
    </row>
    <row r="151" spans="1:9" x14ac:dyDescent="0.3">
      <c r="A151" s="1" t="s">
        <v>13</v>
      </c>
      <c r="B151" s="1" t="s">
        <v>20</v>
      </c>
      <c r="C151" s="7">
        <v>1036</v>
      </c>
      <c r="D151" s="6">
        <v>44581</v>
      </c>
      <c r="E151" s="6">
        <v>44613</v>
      </c>
      <c r="F151" s="4" t="s">
        <v>10</v>
      </c>
      <c r="G151" s="2">
        <v>0.5</v>
      </c>
      <c r="H151" s="3">
        <v>7750</v>
      </c>
      <c r="I151" s="1">
        <f>Table134[[#This Row],[Price per Unit]]*Table134[[#This Row],[Units Sold]]</f>
        <v>3875</v>
      </c>
    </row>
    <row r="152" spans="1:9" x14ac:dyDescent="0.3">
      <c r="A152" s="1" t="s">
        <v>13</v>
      </c>
      <c r="B152" s="1" t="s">
        <v>20</v>
      </c>
      <c r="C152" s="7">
        <v>1035</v>
      </c>
      <c r="D152" s="6">
        <v>44612</v>
      </c>
      <c r="E152" s="6">
        <v>44661</v>
      </c>
      <c r="F152" s="4" t="s">
        <v>5</v>
      </c>
      <c r="G152" s="2">
        <v>0.39999999999999997</v>
      </c>
      <c r="H152" s="3">
        <v>8250</v>
      </c>
      <c r="I152" s="1">
        <f>Table134[[#This Row],[Price per Unit]]*Table134[[#This Row],[Units Sold]]</f>
        <v>3299.9999999999995</v>
      </c>
    </row>
    <row r="153" spans="1:9" x14ac:dyDescent="0.3">
      <c r="A153" s="1" t="s">
        <v>13</v>
      </c>
      <c r="B153" s="1" t="s">
        <v>20</v>
      </c>
      <c r="C153" s="7">
        <v>1034</v>
      </c>
      <c r="D153" s="6">
        <v>44612</v>
      </c>
      <c r="E153" s="6">
        <v>44652</v>
      </c>
      <c r="F153" s="4" t="s">
        <v>8</v>
      </c>
      <c r="G153" s="2">
        <v>0.5</v>
      </c>
      <c r="H153" s="3">
        <v>7250</v>
      </c>
      <c r="I153" s="1">
        <f>Table134[[#This Row],[Price per Unit]]*Table134[[#This Row],[Units Sold]]</f>
        <v>3625</v>
      </c>
    </row>
    <row r="154" spans="1:9" x14ac:dyDescent="0.3">
      <c r="A154" s="1" t="s">
        <v>13</v>
      </c>
      <c r="B154" s="1" t="s">
        <v>20</v>
      </c>
      <c r="C154" s="7">
        <v>1033</v>
      </c>
      <c r="D154" s="6">
        <v>44612</v>
      </c>
      <c r="E154" s="6">
        <v>44685</v>
      </c>
      <c r="F154" s="4" t="s">
        <v>6</v>
      </c>
      <c r="G154" s="2">
        <v>0.5</v>
      </c>
      <c r="H154" s="3">
        <v>7250</v>
      </c>
      <c r="I154" s="1">
        <f>Table134[[#This Row],[Price per Unit]]*Table134[[#This Row],[Units Sold]]</f>
        <v>3625</v>
      </c>
    </row>
    <row r="155" spans="1:9" x14ac:dyDescent="0.3">
      <c r="A155" s="1" t="s">
        <v>13</v>
      </c>
      <c r="B155" s="1" t="s">
        <v>20</v>
      </c>
      <c r="C155" s="7">
        <v>1032</v>
      </c>
      <c r="D155" s="6">
        <v>44612</v>
      </c>
      <c r="E155" s="6">
        <v>44674</v>
      </c>
      <c r="F155" s="4" t="s">
        <v>7</v>
      </c>
      <c r="G155" s="2">
        <v>0.5</v>
      </c>
      <c r="H155" s="3">
        <v>5750</v>
      </c>
      <c r="I155" s="1">
        <f>Table134[[#This Row],[Price per Unit]]*Table134[[#This Row],[Units Sold]]</f>
        <v>2875</v>
      </c>
    </row>
    <row r="156" spans="1:9" x14ac:dyDescent="0.3">
      <c r="A156" s="1" t="s">
        <v>13</v>
      </c>
      <c r="B156" s="1" t="s">
        <v>20</v>
      </c>
      <c r="C156" s="7">
        <v>1031</v>
      </c>
      <c r="D156" s="6">
        <v>44612</v>
      </c>
      <c r="E156" s="6">
        <v>44694</v>
      </c>
      <c r="F156" s="4" t="s">
        <v>9</v>
      </c>
      <c r="G156" s="2">
        <v>0.55000000000000004</v>
      </c>
      <c r="H156" s="3">
        <v>5000</v>
      </c>
      <c r="I156" s="1">
        <f>Table134[[#This Row],[Price per Unit]]*Table134[[#This Row],[Units Sold]]</f>
        <v>2750</v>
      </c>
    </row>
    <row r="157" spans="1:9" x14ac:dyDescent="0.3">
      <c r="A157" s="1" t="s">
        <v>13</v>
      </c>
      <c r="B157" s="1" t="s">
        <v>20</v>
      </c>
      <c r="C157" s="7">
        <v>1030</v>
      </c>
      <c r="D157" s="6">
        <v>44612</v>
      </c>
      <c r="E157" s="6">
        <v>44699</v>
      </c>
      <c r="F157" s="4" t="s">
        <v>10</v>
      </c>
      <c r="G157" s="2">
        <v>0.5</v>
      </c>
      <c r="H157" s="3">
        <v>7000</v>
      </c>
      <c r="I157" s="1">
        <f>Table134[[#This Row],[Price per Unit]]*Table134[[#This Row],[Units Sold]]</f>
        <v>3500</v>
      </c>
    </row>
    <row r="158" spans="1:9" x14ac:dyDescent="0.3">
      <c r="A158" s="1" t="s">
        <v>13</v>
      </c>
      <c r="B158" s="1" t="s">
        <v>20</v>
      </c>
      <c r="C158" s="7">
        <v>1029</v>
      </c>
      <c r="D158" s="6">
        <v>44639</v>
      </c>
      <c r="E158" s="6">
        <v>44657</v>
      </c>
      <c r="F158" s="4" t="s">
        <v>5</v>
      </c>
      <c r="G158" s="2">
        <v>0.5</v>
      </c>
      <c r="H158" s="3">
        <v>8500</v>
      </c>
      <c r="I158" s="1">
        <f>Table134[[#This Row],[Price per Unit]]*Table134[[#This Row],[Units Sold]]</f>
        <v>4250</v>
      </c>
    </row>
    <row r="159" spans="1:9" x14ac:dyDescent="0.3">
      <c r="A159" s="1" t="s">
        <v>13</v>
      </c>
      <c r="B159" s="1" t="s">
        <v>20</v>
      </c>
      <c r="C159" s="7">
        <v>1028</v>
      </c>
      <c r="D159" s="6">
        <v>44639</v>
      </c>
      <c r="E159" s="6">
        <v>44678</v>
      </c>
      <c r="F159" s="4" t="s">
        <v>8</v>
      </c>
      <c r="G159" s="2">
        <v>0.6</v>
      </c>
      <c r="H159" s="3">
        <v>7000</v>
      </c>
      <c r="I159" s="1">
        <f>Table134[[#This Row],[Price per Unit]]*Table134[[#This Row],[Units Sold]]</f>
        <v>4200</v>
      </c>
    </row>
    <row r="160" spans="1:9" x14ac:dyDescent="0.3">
      <c r="A160" s="1" t="s">
        <v>13</v>
      </c>
      <c r="B160" s="1" t="s">
        <v>20</v>
      </c>
      <c r="C160" s="7">
        <v>1027</v>
      </c>
      <c r="D160" s="6">
        <v>44639</v>
      </c>
      <c r="E160" s="6">
        <v>44709</v>
      </c>
      <c r="F160" s="4" t="s">
        <v>6</v>
      </c>
      <c r="G160" s="2">
        <v>0.6</v>
      </c>
      <c r="H160" s="3">
        <v>7000</v>
      </c>
      <c r="I160" s="1">
        <f>Table134[[#This Row],[Price per Unit]]*Table134[[#This Row],[Units Sold]]</f>
        <v>4200</v>
      </c>
    </row>
    <row r="161" spans="1:9" x14ac:dyDescent="0.3">
      <c r="A161" s="1" t="s">
        <v>13</v>
      </c>
      <c r="B161" s="1" t="s">
        <v>20</v>
      </c>
      <c r="C161" s="7">
        <v>1026</v>
      </c>
      <c r="D161" s="6">
        <v>44639</v>
      </c>
      <c r="E161" s="6">
        <v>44697</v>
      </c>
      <c r="F161" s="4" t="s">
        <v>7</v>
      </c>
      <c r="G161" s="2">
        <v>0.6</v>
      </c>
      <c r="H161" s="3">
        <v>6000</v>
      </c>
      <c r="I161" s="1">
        <f>Table134[[#This Row],[Price per Unit]]*Table134[[#This Row],[Units Sold]]</f>
        <v>3600</v>
      </c>
    </row>
    <row r="162" spans="1:9" x14ac:dyDescent="0.3">
      <c r="A162" s="1" t="s">
        <v>13</v>
      </c>
      <c r="B162" s="1" t="s">
        <v>20</v>
      </c>
      <c r="C162" s="7">
        <v>1025</v>
      </c>
      <c r="D162" s="6">
        <v>44639</v>
      </c>
      <c r="E162" s="6">
        <v>44697</v>
      </c>
      <c r="F162" s="4" t="s">
        <v>9</v>
      </c>
      <c r="G162" s="2">
        <v>0.65</v>
      </c>
      <c r="H162" s="3">
        <v>5000</v>
      </c>
      <c r="I162" s="1">
        <f>Table134[[#This Row],[Price per Unit]]*Table134[[#This Row],[Units Sold]]</f>
        <v>3250</v>
      </c>
    </row>
    <row r="163" spans="1:9" x14ac:dyDescent="0.3">
      <c r="A163" s="1" t="s">
        <v>13</v>
      </c>
      <c r="B163" s="1" t="s">
        <v>20</v>
      </c>
      <c r="C163" s="7">
        <v>1024</v>
      </c>
      <c r="D163" s="6">
        <v>44639</v>
      </c>
      <c r="E163" s="6">
        <v>44701</v>
      </c>
      <c r="F163" s="4" t="s">
        <v>10</v>
      </c>
      <c r="G163" s="2">
        <v>0.6</v>
      </c>
      <c r="H163" s="3">
        <v>7000</v>
      </c>
      <c r="I163" s="1">
        <f>Table134[[#This Row],[Price per Unit]]*Table134[[#This Row],[Units Sold]]</f>
        <v>4200</v>
      </c>
    </row>
    <row r="164" spans="1:9" x14ac:dyDescent="0.3">
      <c r="A164" s="1" t="s">
        <v>13</v>
      </c>
      <c r="B164" s="1" t="s">
        <v>20</v>
      </c>
      <c r="C164" s="7">
        <v>1023</v>
      </c>
      <c r="D164" s="6">
        <v>44671</v>
      </c>
      <c r="E164" s="6">
        <v>44760</v>
      </c>
      <c r="F164" s="4" t="s">
        <v>5</v>
      </c>
      <c r="G164" s="2">
        <v>0.6</v>
      </c>
      <c r="H164" s="3">
        <v>8750</v>
      </c>
      <c r="I164" s="1">
        <f>Table134[[#This Row],[Price per Unit]]*Table134[[#This Row],[Units Sold]]</f>
        <v>5250</v>
      </c>
    </row>
    <row r="165" spans="1:9" x14ac:dyDescent="0.3">
      <c r="A165" s="1" t="s">
        <v>13</v>
      </c>
      <c r="B165" s="1" t="s">
        <v>20</v>
      </c>
      <c r="C165" s="7">
        <v>1022</v>
      </c>
      <c r="D165" s="6">
        <v>44671</v>
      </c>
      <c r="E165" s="6">
        <v>44751</v>
      </c>
      <c r="F165" s="4" t="s">
        <v>8</v>
      </c>
      <c r="G165" s="2">
        <v>0.65</v>
      </c>
      <c r="H165" s="3">
        <v>6750</v>
      </c>
      <c r="I165" s="1">
        <f>Table134[[#This Row],[Price per Unit]]*Table134[[#This Row],[Units Sold]]</f>
        <v>4387.5</v>
      </c>
    </row>
    <row r="166" spans="1:9" x14ac:dyDescent="0.3">
      <c r="A166" s="1" t="s">
        <v>13</v>
      </c>
      <c r="B166" s="1" t="s">
        <v>20</v>
      </c>
      <c r="C166" s="7">
        <v>1021</v>
      </c>
      <c r="D166" s="6">
        <v>44671</v>
      </c>
      <c r="E166" s="6">
        <v>44710</v>
      </c>
      <c r="F166" s="4" t="s">
        <v>6</v>
      </c>
      <c r="G166" s="2">
        <v>0.65</v>
      </c>
      <c r="H166" s="3">
        <v>7250</v>
      </c>
      <c r="I166" s="1">
        <f>Table134[[#This Row],[Price per Unit]]*Table134[[#This Row],[Units Sold]]</f>
        <v>4712.5</v>
      </c>
    </row>
    <row r="167" spans="1:9" x14ac:dyDescent="0.3">
      <c r="A167" s="1" t="s">
        <v>13</v>
      </c>
      <c r="B167" s="1" t="s">
        <v>20</v>
      </c>
      <c r="C167" s="7">
        <v>1020</v>
      </c>
      <c r="D167" s="6">
        <v>44671</v>
      </c>
      <c r="E167" s="6">
        <v>44753</v>
      </c>
      <c r="F167" s="4" t="s">
        <v>7</v>
      </c>
      <c r="G167" s="2">
        <v>0.6</v>
      </c>
      <c r="H167" s="3">
        <v>6250</v>
      </c>
      <c r="I167" s="1">
        <f>Table134[[#This Row],[Price per Unit]]*Table134[[#This Row],[Units Sold]]</f>
        <v>3750</v>
      </c>
    </row>
    <row r="168" spans="1:9" x14ac:dyDescent="0.3">
      <c r="A168" s="1" t="s">
        <v>13</v>
      </c>
      <c r="B168" s="1" t="s">
        <v>20</v>
      </c>
      <c r="C168" s="7">
        <v>1019</v>
      </c>
      <c r="D168" s="6">
        <v>44671</v>
      </c>
      <c r="E168" s="6">
        <v>44706</v>
      </c>
      <c r="F168" s="4" t="s">
        <v>9</v>
      </c>
      <c r="G168" s="2">
        <v>0.65</v>
      </c>
      <c r="H168" s="3">
        <v>5250</v>
      </c>
      <c r="I168" s="1">
        <f>Table134[[#This Row],[Price per Unit]]*Table134[[#This Row],[Units Sold]]</f>
        <v>3412.5</v>
      </c>
    </row>
    <row r="169" spans="1:9" x14ac:dyDescent="0.3">
      <c r="A169" s="1" t="s">
        <v>13</v>
      </c>
      <c r="B169" s="1" t="s">
        <v>20</v>
      </c>
      <c r="C169" s="7">
        <v>1018</v>
      </c>
      <c r="D169" s="6">
        <v>44671</v>
      </c>
      <c r="E169" s="6">
        <v>44743</v>
      </c>
      <c r="F169" s="4" t="s">
        <v>10</v>
      </c>
      <c r="G169" s="2">
        <v>0.8</v>
      </c>
      <c r="H169" s="3">
        <v>7000</v>
      </c>
      <c r="I169" s="1">
        <f>Table134[[#This Row],[Price per Unit]]*Table134[[#This Row],[Units Sold]]</f>
        <v>5600</v>
      </c>
    </row>
    <row r="170" spans="1:9" x14ac:dyDescent="0.3">
      <c r="A170" s="1" t="s">
        <v>13</v>
      </c>
      <c r="B170" s="1" t="s">
        <v>20</v>
      </c>
      <c r="C170" s="7">
        <v>1017</v>
      </c>
      <c r="D170" s="6">
        <v>44702</v>
      </c>
      <c r="E170" s="6">
        <v>44744</v>
      </c>
      <c r="F170" s="4" t="s">
        <v>5</v>
      </c>
      <c r="G170" s="2">
        <v>0.6</v>
      </c>
      <c r="H170" s="3">
        <v>9000</v>
      </c>
      <c r="I170" s="1">
        <f>Table134[[#This Row],[Price per Unit]]*Table134[[#This Row],[Units Sold]]</f>
        <v>5400</v>
      </c>
    </row>
    <row r="171" spans="1:9" x14ac:dyDescent="0.3">
      <c r="A171" s="1" t="s">
        <v>13</v>
      </c>
      <c r="B171" s="1" t="s">
        <v>20</v>
      </c>
      <c r="C171" s="7">
        <v>1016</v>
      </c>
      <c r="D171" s="6">
        <v>44702</v>
      </c>
      <c r="E171" s="6">
        <v>44717</v>
      </c>
      <c r="F171" s="4" t="s">
        <v>8</v>
      </c>
      <c r="G171" s="2">
        <v>0.65</v>
      </c>
      <c r="H171" s="3">
        <v>7500</v>
      </c>
      <c r="I171" s="1">
        <f>Table134[[#This Row],[Price per Unit]]*Table134[[#This Row],[Units Sold]]</f>
        <v>4875</v>
      </c>
    </row>
    <row r="172" spans="1:9" x14ac:dyDescent="0.3">
      <c r="A172" s="1" t="s">
        <v>13</v>
      </c>
      <c r="B172" s="1" t="s">
        <v>20</v>
      </c>
      <c r="C172" s="7">
        <v>1015</v>
      </c>
      <c r="D172" s="6">
        <v>44702</v>
      </c>
      <c r="E172" s="6">
        <v>44721</v>
      </c>
      <c r="F172" s="4" t="s">
        <v>6</v>
      </c>
      <c r="G172" s="2">
        <v>0.65</v>
      </c>
      <c r="H172" s="3">
        <v>7500</v>
      </c>
      <c r="I172" s="1">
        <f>Table134[[#This Row],[Price per Unit]]*Table134[[#This Row],[Units Sold]]</f>
        <v>4875</v>
      </c>
    </row>
    <row r="173" spans="1:9" x14ac:dyDescent="0.3">
      <c r="A173" s="1" t="s">
        <v>13</v>
      </c>
      <c r="B173" s="1" t="s">
        <v>20</v>
      </c>
      <c r="C173" s="7">
        <v>1014</v>
      </c>
      <c r="D173" s="6">
        <v>44702</v>
      </c>
      <c r="E173" s="6">
        <v>44736</v>
      </c>
      <c r="F173" s="4" t="s">
        <v>7</v>
      </c>
      <c r="G173" s="2">
        <v>0.6</v>
      </c>
      <c r="H173" s="3">
        <v>6500</v>
      </c>
      <c r="I173" s="1">
        <f>Table134[[#This Row],[Price per Unit]]*Table134[[#This Row],[Units Sold]]</f>
        <v>3900</v>
      </c>
    </row>
    <row r="174" spans="1:9" x14ac:dyDescent="0.3">
      <c r="A174" s="1" t="s">
        <v>13</v>
      </c>
      <c r="B174" s="1" t="s">
        <v>20</v>
      </c>
      <c r="C174" s="7">
        <v>1013</v>
      </c>
      <c r="D174" s="6">
        <v>44702</v>
      </c>
      <c r="E174" s="6">
        <v>44732</v>
      </c>
      <c r="F174" s="4" t="s">
        <v>9</v>
      </c>
      <c r="G174" s="2">
        <v>0.65</v>
      </c>
      <c r="H174" s="3">
        <v>5500</v>
      </c>
      <c r="I174" s="1">
        <f>Table134[[#This Row],[Price per Unit]]*Table134[[#This Row],[Units Sold]]</f>
        <v>3575</v>
      </c>
    </row>
    <row r="175" spans="1:9" x14ac:dyDescent="0.3">
      <c r="A175" s="1" t="s">
        <v>13</v>
      </c>
      <c r="B175" s="1" t="s">
        <v>20</v>
      </c>
      <c r="C175" s="7">
        <v>1012</v>
      </c>
      <c r="D175" s="6">
        <v>44702</v>
      </c>
      <c r="E175" s="6">
        <v>44751</v>
      </c>
      <c r="F175" s="4" t="s">
        <v>10</v>
      </c>
      <c r="G175" s="2">
        <v>0.8</v>
      </c>
      <c r="H175" s="3">
        <v>7250</v>
      </c>
      <c r="I175" s="1">
        <f>Table134[[#This Row],[Price per Unit]]*Table134[[#This Row],[Units Sold]]</f>
        <v>5800</v>
      </c>
    </row>
    <row r="176" spans="1:9" x14ac:dyDescent="0.3">
      <c r="A176" s="1" t="s">
        <v>13</v>
      </c>
      <c r="B176" s="1" t="s">
        <v>20</v>
      </c>
      <c r="C176" s="7">
        <v>1011</v>
      </c>
      <c r="D176" s="6">
        <v>44732</v>
      </c>
      <c r="E176" s="6">
        <v>44797</v>
      </c>
      <c r="F176" s="4" t="s">
        <v>5</v>
      </c>
      <c r="G176" s="2">
        <v>0.6</v>
      </c>
      <c r="H176" s="3">
        <v>9750</v>
      </c>
      <c r="I176" s="1">
        <f>Table134[[#This Row],[Price per Unit]]*Table134[[#This Row],[Units Sold]]</f>
        <v>5850</v>
      </c>
    </row>
    <row r="177" spans="1:9" x14ac:dyDescent="0.3">
      <c r="A177" s="1" t="s">
        <v>13</v>
      </c>
      <c r="B177" s="1" t="s">
        <v>20</v>
      </c>
      <c r="C177" s="7">
        <v>1010</v>
      </c>
      <c r="D177" s="6">
        <v>44732</v>
      </c>
      <c r="E177" s="6">
        <v>44769</v>
      </c>
      <c r="F177" s="4" t="s">
        <v>8</v>
      </c>
      <c r="G177" s="2">
        <v>0.65</v>
      </c>
      <c r="H177" s="3">
        <v>8250</v>
      </c>
      <c r="I177" s="1">
        <f>Table134[[#This Row],[Price per Unit]]*Table134[[#This Row],[Units Sold]]</f>
        <v>5362.5</v>
      </c>
    </row>
    <row r="178" spans="1:9" x14ac:dyDescent="0.3">
      <c r="A178" s="1" t="s">
        <v>13</v>
      </c>
      <c r="B178" s="1" t="s">
        <v>20</v>
      </c>
      <c r="C178" s="7">
        <v>1009</v>
      </c>
      <c r="D178" s="6">
        <v>44732</v>
      </c>
      <c r="E178" s="6">
        <v>44755</v>
      </c>
      <c r="F178" s="4" t="s">
        <v>6</v>
      </c>
      <c r="G178" s="2">
        <v>0.65</v>
      </c>
      <c r="H178" s="3">
        <v>8250</v>
      </c>
      <c r="I178" s="1">
        <f>Table134[[#This Row],[Price per Unit]]*Table134[[#This Row],[Units Sold]]</f>
        <v>5362.5</v>
      </c>
    </row>
    <row r="179" spans="1:9" x14ac:dyDescent="0.3">
      <c r="A179" s="1" t="s">
        <v>13</v>
      </c>
      <c r="B179" s="1" t="s">
        <v>20</v>
      </c>
      <c r="C179" s="7">
        <v>1008</v>
      </c>
      <c r="D179" s="6">
        <v>44732</v>
      </c>
      <c r="E179" s="6">
        <v>44795</v>
      </c>
      <c r="F179" s="4" t="s">
        <v>7</v>
      </c>
      <c r="G179" s="2">
        <v>0.6</v>
      </c>
      <c r="H179" s="3">
        <v>7000</v>
      </c>
      <c r="I179" s="1">
        <f>Table134[[#This Row],[Price per Unit]]*Table134[[#This Row],[Units Sold]]</f>
        <v>4200</v>
      </c>
    </row>
    <row r="180" spans="1:9" x14ac:dyDescent="0.3">
      <c r="A180" s="1" t="s">
        <v>13</v>
      </c>
      <c r="B180" s="1" t="s">
        <v>20</v>
      </c>
      <c r="C180" s="7">
        <v>1007</v>
      </c>
      <c r="D180" s="6">
        <v>44732</v>
      </c>
      <c r="E180" s="6">
        <v>44749</v>
      </c>
      <c r="F180" s="4" t="s">
        <v>9</v>
      </c>
      <c r="G180" s="2">
        <v>0.65</v>
      </c>
      <c r="H180" s="3">
        <v>5750</v>
      </c>
      <c r="I180" s="1">
        <f>Table134[[#This Row],[Price per Unit]]*Table134[[#This Row],[Units Sold]]</f>
        <v>3737.5</v>
      </c>
    </row>
    <row r="181" spans="1:9" x14ac:dyDescent="0.3">
      <c r="A181" s="1" t="s">
        <v>13</v>
      </c>
      <c r="B181" s="1" t="s">
        <v>20</v>
      </c>
      <c r="C181" s="7">
        <v>1006</v>
      </c>
      <c r="D181" s="6">
        <v>44732</v>
      </c>
      <c r="E181" s="6">
        <v>44755</v>
      </c>
      <c r="F181" s="4" t="s">
        <v>10</v>
      </c>
      <c r="G181" s="2">
        <v>0.8</v>
      </c>
      <c r="H181" s="3">
        <v>8750</v>
      </c>
      <c r="I181" s="1">
        <f>Table134[[#This Row],[Price per Unit]]*Table134[[#This Row],[Units Sold]]</f>
        <v>7000</v>
      </c>
    </row>
    <row r="182" spans="1:9" x14ac:dyDescent="0.3">
      <c r="A182" s="1" t="s">
        <v>13</v>
      </c>
      <c r="B182" s="1" t="s">
        <v>20</v>
      </c>
      <c r="C182" s="7">
        <v>1005</v>
      </c>
      <c r="D182" s="6">
        <v>44761</v>
      </c>
      <c r="E182" s="6">
        <v>44806</v>
      </c>
      <c r="F182" s="4" t="s">
        <v>5</v>
      </c>
      <c r="G182" s="2">
        <v>0.6</v>
      </c>
      <c r="H182" s="3">
        <v>10250</v>
      </c>
      <c r="I182" s="1">
        <f>Table134[[#This Row],[Price per Unit]]*Table134[[#This Row],[Units Sold]]</f>
        <v>6150</v>
      </c>
    </row>
    <row r="183" spans="1:9" x14ac:dyDescent="0.3">
      <c r="A183" s="1" t="s">
        <v>13</v>
      </c>
      <c r="B183" s="1" t="s">
        <v>20</v>
      </c>
      <c r="C183" s="7">
        <v>1004</v>
      </c>
      <c r="D183" s="6">
        <v>44761</v>
      </c>
      <c r="E183" s="6">
        <v>44828</v>
      </c>
      <c r="F183" s="4" t="s">
        <v>8</v>
      </c>
      <c r="G183" s="2">
        <v>0.65</v>
      </c>
      <c r="H183" s="3">
        <v>8750</v>
      </c>
      <c r="I183" s="1">
        <f>Table134[[#This Row],[Price per Unit]]*Table134[[#This Row],[Units Sold]]</f>
        <v>5687.5</v>
      </c>
    </row>
    <row r="184" spans="1:9" x14ac:dyDescent="0.3">
      <c r="A184" s="1" t="s">
        <v>13</v>
      </c>
      <c r="B184" s="1" t="s">
        <v>20</v>
      </c>
      <c r="C184" s="7">
        <v>1003</v>
      </c>
      <c r="D184" s="6">
        <v>44761</v>
      </c>
      <c r="E184" s="6">
        <v>44846</v>
      </c>
      <c r="F184" s="4" t="s">
        <v>6</v>
      </c>
      <c r="G184" s="2">
        <v>0.65</v>
      </c>
      <c r="H184" s="3">
        <v>8250</v>
      </c>
      <c r="I184" s="1">
        <f>Table134[[#This Row],[Price per Unit]]*Table134[[#This Row],[Units Sold]]</f>
        <v>5362.5</v>
      </c>
    </row>
    <row r="185" spans="1:9" x14ac:dyDescent="0.3">
      <c r="A185" s="1" t="s">
        <v>13</v>
      </c>
      <c r="B185" s="1" t="s">
        <v>20</v>
      </c>
      <c r="C185" s="7">
        <v>1002</v>
      </c>
      <c r="D185" s="6">
        <v>44761</v>
      </c>
      <c r="E185" s="6">
        <v>44812</v>
      </c>
      <c r="F185" s="4" t="s">
        <v>7</v>
      </c>
      <c r="G185" s="2">
        <v>0.6</v>
      </c>
      <c r="H185" s="3">
        <v>7250</v>
      </c>
      <c r="I185" s="1">
        <f>Table134[[#This Row],[Price per Unit]]*Table134[[#This Row],[Units Sold]]</f>
        <v>4350</v>
      </c>
    </row>
    <row r="186" spans="1:9" x14ac:dyDescent="0.3">
      <c r="A186" s="1" t="s">
        <v>13</v>
      </c>
      <c r="B186" s="1" t="s">
        <v>20</v>
      </c>
      <c r="C186" s="7">
        <v>1001</v>
      </c>
      <c r="D186" s="6">
        <v>44761</v>
      </c>
      <c r="E186" s="6">
        <v>44839</v>
      </c>
      <c r="F186" s="4" t="s">
        <v>9</v>
      </c>
      <c r="G186" s="2">
        <v>0.65</v>
      </c>
      <c r="H186" s="3">
        <v>7750</v>
      </c>
      <c r="I186" s="1">
        <f>Table134[[#This Row],[Price per Unit]]*Table134[[#This Row],[Units Sold]]</f>
        <v>5037.5</v>
      </c>
    </row>
    <row r="187" spans="1:9" x14ac:dyDescent="0.3">
      <c r="A187" s="1" t="s">
        <v>13</v>
      </c>
      <c r="B187" s="1" t="s">
        <v>20</v>
      </c>
      <c r="C187" s="7">
        <v>1000</v>
      </c>
      <c r="D187" s="6">
        <v>44761</v>
      </c>
      <c r="E187" s="6">
        <v>44840</v>
      </c>
      <c r="F187" s="4" t="s">
        <v>10</v>
      </c>
      <c r="G187" s="2">
        <v>0.8</v>
      </c>
      <c r="H187" s="3">
        <v>7750</v>
      </c>
      <c r="I187" s="1">
        <f>Table134[[#This Row],[Price per Unit]]*Table134[[#This Row],[Units Sold]]</f>
        <v>6200</v>
      </c>
    </row>
    <row r="188" spans="1:9" x14ac:dyDescent="0.3">
      <c r="A188" s="1" t="s">
        <v>13</v>
      </c>
      <c r="B188" s="1" t="s">
        <v>20</v>
      </c>
      <c r="C188" s="7">
        <v>999</v>
      </c>
      <c r="D188" s="6">
        <v>44793</v>
      </c>
      <c r="E188" s="6">
        <v>44849</v>
      </c>
      <c r="F188" s="4" t="s">
        <v>5</v>
      </c>
      <c r="G188" s="2">
        <v>0.65</v>
      </c>
      <c r="H188" s="3">
        <v>9750</v>
      </c>
      <c r="I188" s="1">
        <f>Table134[[#This Row],[Price per Unit]]*Table134[[#This Row],[Units Sold]]</f>
        <v>6337.5</v>
      </c>
    </row>
    <row r="189" spans="1:9" x14ac:dyDescent="0.3">
      <c r="A189" s="1" t="s">
        <v>13</v>
      </c>
      <c r="B189" s="1" t="s">
        <v>20</v>
      </c>
      <c r="C189" s="7">
        <v>998</v>
      </c>
      <c r="D189" s="6">
        <v>44793</v>
      </c>
      <c r="E189" s="6">
        <v>44810</v>
      </c>
      <c r="F189" s="4" t="s">
        <v>8</v>
      </c>
      <c r="G189" s="2">
        <v>0.70000000000000007</v>
      </c>
      <c r="H189" s="3">
        <v>9250</v>
      </c>
      <c r="I189" s="1">
        <f>Table134[[#This Row],[Price per Unit]]*Table134[[#This Row],[Units Sold]]</f>
        <v>6475.0000000000009</v>
      </c>
    </row>
    <row r="190" spans="1:9" x14ac:dyDescent="0.3">
      <c r="A190" s="1" t="s">
        <v>13</v>
      </c>
      <c r="B190" s="1" t="s">
        <v>20</v>
      </c>
      <c r="C190" s="7">
        <v>997</v>
      </c>
      <c r="D190" s="6">
        <v>44793</v>
      </c>
      <c r="E190" s="6">
        <v>44808</v>
      </c>
      <c r="F190" s="4" t="s">
        <v>6</v>
      </c>
      <c r="G190" s="2">
        <v>0.65</v>
      </c>
      <c r="H190" s="3">
        <v>8000</v>
      </c>
      <c r="I190" s="1">
        <f>Table134[[#This Row],[Price per Unit]]*Table134[[#This Row],[Units Sold]]</f>
        <v>5200</v>
      </c>
    </row>
    <row r="191" spans="1:9" x14ac:dyDescent="0.3">
      <c r="A191" s="1" t="s">
        <v>13</v>
      </c>
      <c r="B191" s="1" t="s">
        <v>20</v>
      </c>
      <c r="C191" s="7">
        <v>996</v>
      </c>
      <c r="D191" s="6">
        <v>44793</v>
      </c>
      <c r="E191" s="6">
        <v>44867</v>
      </c>
      <c r="F191" s="4" t="s">
        <v>7</v>
      </c>
      <c r="G191" s="2">
        <v>0.65</v>
      </c>
      <c r="H191" s="3">
        <v>7500</v>
      </c>
      <c r="I191" s="1">
        <f>Table134[[#This Row],[Price per Unit]]*Table134[[#This Row],[Units Sold]]</f>
        <v>4875</v>
      </c>
    </row>
    <row r="192" spans="1:9" x14ac:dyDescent="0.3">
      <c r="A192" s="1" t="s">
        <v>13</v>
      </c>
      <c r="B192" s="1" t="s">
        <v>20</v>
      </c>
      <c r="C192" s="7">
        <v>995</v>
      </c>
      <c r="D192" s="6">
        <v>44793</v>
      </c>
      <c r="E192" s="6">
        <v>44877</v>
      </c>
      <c r="F192" s="4" t="s">
        <v>9</v>
      </c>
      <c r="G192" s="2">
        <v>0.75</v>
      </c>
      <c r="H192" s="3">
        <v>7500</v>
      </c>
      <c r="I192" s="1">
        <f>Table134[[#This Row],[Price per Unit]]*Table134[[#This Row],[Units Sold]]</f>
        <v>5625</v>
      </c>
    </row>
    <row r="193" spans="1:9" x14ac:dyDescent="0.3">
      <c r="A193" s="1" t="s">
        <v>13</v>
      </c>
      <c r="B193" s="1" t="s">
        <v>20</v>
      </c>
      <c r="C193" s="7">
        <v>994</v>
      </c>
      <c r="D193" s="6">
        <v>44793</v>
      </c>
      <c r="E193" s="6">
        <v>44868</v>
      </c>
      <c r="F193" s="4" t="s">
        <v>10</v>
      </c>
      <c r="G193" s="2">
        <v>0.8</v>
      </c>
      <c r="H193" s="3">
        <v>7250</v>
      </c>
      <c r="I193" s="1">
        <f>Table134[[#This Row],[Price per Unit]]*Table134[[#This Row],[Units Sold]]</f>
        <v>5800</v>
      </c>
    </row>
    <row r="194" spans="1:9" x14ac:dyDescent="0.3">
      <c r="A194" s="1" t="s">
        <v>13</v>
      </c>
      <c r="B194" s="1" t="s">
        <v>20</v>
      </c>
      <c r="C194" s="7">
        <v>993</v>
      </c>
      <c r="D194" s="6">
        <v>44825</v>
      </c>
      <c r="E194" s="6">
        <v>44903</v>
      </c>
      <c r="F194" s="4" t="s">
        <v>5</v>
      </c>
      <c r="G194" s="2">
        <v>0.55000000000000004</v>
      </c>
      <c r="H194" s="3">
        <v>9250</v>
      </c>
      <c r="I194" s="1">
        <f>Table134[[#This Row],[Price per Unit]]*Table134[[#This Row],[Units Sold]]</f>
        <v>5087.5</v>
      </c>
    </row>
    <row r="195" spans="1:9" x14ac:dyDescent="0.3">
      <c r="A195" s="1" t="s">
        <v>13</v>
      </c>
      <c r="B195" s="1" t="s">
        <v>20</v>
      </c>
      <c r="C195" s="7">
        <v>992</v>
      </c>
      <c r="D195" s="6">
        <v>44825</v>
      </c>
      <c r="E195" s="6">
        <v>44910</v>
      </c>
      <c r="F195" s="4" t="s">
        <v>8</v>
      </c>
      <c r="G195" s="2">
        <v>0.60000000000000009</v>
      </c>
      <c r="H195" s="3">
        <v>9250</v>
      </c>
      <c r="I195" s="1">
        <f>Table134[[#This Row],[Price per Unit]]*Table134[[#This Row],[Units Sold]]</f>
        <v>5550.0000000000009</v>
      </c>
    </row>
    <row r="196" spans="1:9" x14ac:dyDescent="0.3">
      <c r="A196" s="1" t="s">
        <v>13</v>
      </c>
      <c r="B196" s="1" t="s">
        <v>20</v>
      </c>
      <c r="C196" s="7">
        <v>991</v>
      </c>
      <c r="D196" s="6">
        <v>44825</v>
      </c>
      <c r="E196" s="6">
        <v>44896</v>
      </c>
      <c r="F196" s="4" t="s">
        <v>6</v>
      </c>
      <c r="G196" s="2">
        <v>0.55000000000000004</v>
      </c>
      <c r="H196" s="3">
        <v>7750</v>
      </c>
      <c r="I196" s="1">
        <f>Table134[[#This Row],[Price per Unit]]*Table134[[#This Row],[Units Sold]]</f>
        <v>4262.5</v>
      </c>
    </row>
    <row r="197" spans="1:9" x14ac:dyDescent="0.3">
      <c r="A197" s="1" t="s">
        <v>13</v>
      </c>
      <c r="B197" s="1" t="s">
        <v>20</v>
      </c>
      <c r="C197" s="7">
        <v>990</v>
      </c>
      <c r="D197" s="6">
        <v>44825</v>
      </c>
      <c r="E197" s="6">
        <v>44913</v>
      </c>
      <c r="F197" s="4" t="s">
        <v>7</v>
      </c>
      <c r="G197" s="2">
        <v>0.55000000000000004</v>
      </c>
      <c r="H197" s="3">
        <v>7250</v>
      </c>
      <c r="I197" s="1">
        <f>Table134[[#This Row],[Price per Unit]]*Table134[[#This Row],[Units Sold]]</f>
        <v>3987.5000000000005</v>
      </c>
    </row>
    <row r="198" spans="1:9" x14ac:dyDescent="0.3">
      <c r="A198" s="1" t="s">
        <v>13</v>
      </c>
      <c r="B198" s="1" t="s">
        <v>20</v>
      </c>
      <c r="C198" s="7">
        <v>989</v>
      </c>
      <c r="D198" s="6">
        <v>44825</v>
      </c>
      <c r="E198" s="6">
        <v>44867</v>
      </c>
      <c r="F198" s="4" t="s">
        <v>9</v>
      </c>
      <c r="G198" s="2">
        <v>0.65</v>
      </c>
      <c r="H198" s="3">
        <v>7250</v>
      </c>
      <c r="I198" s="1">
        <f>Table134[[#This Row],[Price per Unit]]*Table134[[#This Row],[Units Sold]]</f>
        <v>4712.5</v>
      </c>
    </row>
    <row r="199" spans="1:9" x14ac:dyDescent="0.3">
      <c r="A199" s="1" t="s">
        <v>13</v>
      </c>
      <c r="B199" s="1" t="s">
        <v>20</v>
      </c>
      <c r="C199" s="7">
        <v>988</v>
      </c>
      <c r="D199" s="6">
        <v>44825</v>
      </c>
      <c r="E199" s="6">
        <v>44867</v>
      </c>
      <c r="F199" s="4" t="s">
        <v>10</v>
      </c>
      <c r="G199" s="2">
        <v>0.70000000000000007</v>
      </c>
      <c r="H199" s="3">
        <v>7750</v>
      </c>
      <c r="I199" s="1">
        <f>Table134[[#This Row],[Price per Unit]]*Table134[[#This Row],[Units Sold]]</f>
        <v>5425.0000000000009</v>
      </c>
    </row>
    <row r="200" spans="1:9" x14ac:dyDescent="0.3">
      <c r="A200" s="1" t="s">
        <v>13</v>
      </c>
      <c r="B200" s="1" t="s">
        <v>20</v>
      </c>
      <c r="C200" s="7">
        <v>987</v>
      </c>
      <c r="D200" s="6">
        <v>44854</v>
      </c>
      <c r="E200" s="6">
        <v>44910</v>
      </c>
      <c r="F200" s="4" t="s">
        <v>5</v>
      </c>
      <c r="G200" s="2">
        <v>0.55000000000000004</v>
      </c>
      <c r="H200" s="3">
        <v>8750</v>
      </c>
      <c r="I200" s="1">
        <f>Table134[[#This Row],[Price per Unit]]*Table134[[#This Row],[Units Sold]]</f>
        <v>4812.5</v>
      </c>
    </row>
    <row r="201" spans="1:9" x14ac:dyDescent="0.3">
      <c r="A201" s="1" t="s">
        <v>13</v>
      </c>
      <c r="B201" s="1" t="s">
        <v>20</v>
      </c>
      <c r="C201" s="7">
        <v>986</v>
      </c>
      <c r="D201" s="6">
        <v>44854</v>
      </c>
      <c r="E201" s="6">
        <v>44934</v>
      </c>
      <c r="F201" s="4" t="s">
        <v>8</v>
      </c>
      <c r="G201" s="2">
        <v>0.60000000000000009</v>
      </c>
      <c r="H201" s="3">
        <v>8750</v>
      </c>
      <c r="I201" s="1">
        <f>Table134[[#This Row],[Price per Unit]]*Table134[[#This Row],[Units Sold]]</f>
        <v>5250.0000000000009</v>
      </c>
    </row>
    <row r="202" spans="1:9" x14ac:dyDescent="0.3">
      <c r="A202" s="1" t="s">
        <v>13</v>
      </c>
      <c r="B202" s="1" t="s">
        <v>20</v>
      </c>
      <c r="C202" s="7">
        <v>985</v>
      </c>
      <c r="D202" s="6">
        <v>44854</v>
      </c>
      <c r="E202" s="6">
        <v>44913</v>
      </c>
      <c r="F202" s="4" t="s">
        <v>6</v>
      </c>
      <c r="G202" s="2">
        <v>0.55000000000000004</v>
      </c>
      <c r="H202" s="3">
        <v>7000</v>
      </c>
      <c r="I202" s="1">
        <f>Table134[[#This Row],[Price per Unit]]*Table134[[#This Row],[Units Sold]]</f>
        <v>3850.0000000000005</v>
      </c>
    </row>
    <row r="203" spans="1:9" x14ac:dyDescent="0.3">
      <c r="A203" s="1" t="s">
        <v>13</v>
      </c>
      <c r="B203" s="1" t="s">
        <v>20</v>
      </c>
      <c r="C203" s="7">
        <v>984</v>
      </c>
      <c r="D203" s="6">
        <v>44854</v>
      </c>
      <c r="E203" s="6">
        <v>44908</v>
      </c>
      <c r="F203" s="4" t="s">
        <v>7</v>
      </c>
      <c r="G203" s="2">
        <v>0.55000000000000004</v>
      </c>
      <c r="H203" s="3">
        <v>6750</v>
      </c>
      <c r="I203" s="1">
        <f>Table134[[#This Row],[Price per Unit]]*Table134[[#This Row],[Units Sold]]</f>
        <v>3712.5000000000005</v>
      </c>
    </row>
    <row r="204" spans="1:9" x14ac:dyDescent="0.3">
      <c r="A204" s="1" t="s">
        <v>13</v>
      </c>
      <c r="B204" s="1" t="s">
        <v>20</v>
      </c>
      <c r="C204" s="7">
        <v>983</v>
      </c>
      <c r="D204" s="6">
        <v>44854</v>
      </c>
      <c r="E204" s="6">
        <v>44887</v>
      </c>
      <c r="F204" s="4" t="s">
        <v>9</v>
      </c>
      <c r="G204" s="2">
        <v>0.65</v>
      </c>
      <c r="H204" s="3">
        <v>6500</v>
      </c>
      <c r="I204" s="1">
        <f>Table134[[#This Row],[Price per Unit]]*Table134[[#This Row],[Units Sold]]</f>
        <v>4225</v>
      </c>
    </row>
    <row r="205" spans="1:9" x14ac:dyDescent="0.3">
      <c r="A205" s="1" t="s">
        <v>13</v>
      </c>
      <c r="B205" s="1" t="s">
        <v>20</v>
      </c>
      <c r="C205" s="7">
        <v>982</v>
      </c>
      <c r="D205" s="6">
        <v>44854</v>
      </c>
      <c r="E205" s="6">
        <v>44886</v>
      </c>
      <c r="F205" s="4" t="s">
        <v>10</v>
      </c>
      <c r="G205" s="2">
        <v>0.70000000000000007</v>
      </c>
      <c r="H205" s="3">
        <v>7000</v>
      </c>
      <c r="I205" s="1">
        <f>Table134[[#This Row],[Price per Unit]]*Table134[[#This Row],[Units Sold]]</f>
        <v>4900.0000000000009</v>
      </c>
    </row>
    <row r="206" spans="1:9" x14ac:dyDescent="0.3">
      <c r="A206" s="1" t="s">
        <v>13</v>
      </c>
      <c r="B206" s="1" t="s">
        <v>20</v>
      </c>
      <c r="C206" s="7">
        <v>981</v>
      </c>
      <c r="D206" s="6">
        <v>44885</v>
      </c>
      <c r="E206" s="6">
        <v>44955</v>
      </c>
      <c r="F206" s="4" t="s">
        <v>5</v>
      </c>
      <c r="G206" s="2">
        <v>0.55000000000000004</v>
      </c>
      <c r="H206" s="3">
        <v>8750</v>
      </c>
      <c r="I206" s="1">
        <f>Table134[[#This Row],[Price per Unit]]*Table134[[#This Row],[Units Sold]]</f>
        <v>4812.5</v>
      </c>
    </row>
    <row r="207" spans="1:9" x14ac:dyDescent="0.3">
      <c r="A207" s="1" t="s">
        <v>13</v>
      </c>
      <c r="B207" s="1" t="s">
        <v>20</v>
      </c>
      <c r="C207" s="7">
        <v>980</v>
      </c>
      <c r="D207" s="6">
        <v>44885</v>
      </c>
      <c r="E207" s="6">
        <v>44971</v>
      </c>
      <c r="F207" s="4" t="s">
        <v>8</v>
      </c>
      <c r="G207" s="2">
        <v>0.60000000000000009</v>
      </c>
      <c r="H207" s="3">
        <v>8750</v>
      </c>
      <c r="I207" s="1">
        <f>Table134[[#This Row],[Price per Unit]]*Table134[[#This Row],[Units Sold]]</f>
        <v>5250.0000000000009</v>
      </c>
    </row>
    <row r="208" spans="1:9" x14ac:dyDescent="0.3">
      <c r="A208" s="1" t="s">
        <v>13</v>
      </c>
      <c r="B208" s="1" t="s">
        <v>20</v>
      </c>
      <c r="C208" s="7">
        <v>979</v>
      </c>
      <c r="D208" s="6">
        <v>44885</v>
      </c>
      <c r="E208" s="6">
        <v>44922</v>
      </c>
      <c r="F208" s="4" t="s">
        <v>6</v>
      </c>
      <c r="G208" s="2">
        <v>0.55000000000000004</v>
      </c>
      <c r="H208" s="3">
        <v>7250</v>
      </c>
      <c r="I208" s="1">
        <f>Table134[[#This Row],[Price per Unit]]*Table134[[#This Row],[Units Sold]]</f>
        <v>3987.5000000000005</v>
      </c>
    </row>
    <row r="209" spans="1:9" x14ac:dyDescent="0.3">
      <c r="A209" s="1" t="s">
        <v>13</v>
      </c>
      <c r="B209" s="1" t="s">
        <v>20</v>
      </c>
      <c r="C209" s="7">
        <v>978</v>
      </c>
      <c r="D209" s="6">
        <v>44885</v>
      </c>
      <c r="E209" s="6">
        <v>44945</v>
      </c>
      <c r="F209" s="4" t="s">
        <v>7</v>
      </c>
      <c r="G209" s="2">
        <v>0.55000000000000004</v>
      </c>
      <c r="H209" s="3">
        <v>7000</v>
      </c>
      <c r="I209" s="1">
        <f>Table134[[#This Row],[Price per Unit]]*Table134[[#This Row],[Units Sold]]</f>
        <v>3850.0000000000005</v>
      </c>
    </row>
    <row r="210" spans="1:9" x14ac:dyDescent="0.3">
      <c r="A210" s="1" t="s">
        <v>13</v>
      </c>
      <c r="B210" s="1" t="s">
        <v>20</v>
      </c>
      <c r="C210" s="7">
        <v>977</v>
      </c>
      <c r="D210" s="6">
        <v>44885</v>
      </c>
      <c r="E210" s="6">
        <v>44966</v>
      </c>
      <c r="F210" s="4" t="s">
        <v>9</v>
      </c>
      <c r="G210" s="2">
        <v>0.65</v>
      </c>
      <c r="H210" s="3">
        <v>6500</v>
      </c>
      <c r="I210" s="1">
        <f>Table134[[#This Row],[Price per Unit]]*Table134[[#This Row],[Units Sold]]</f>
        <v>4225</v>
      </c>
    </row>
    <row r="211" spans="1:9" x14ac:dyDescent="0.3">
      <c r="A211" s="1" t="s">
        <v>13</v>
      </c>
      <c r="B211" s="1" t="s">
        <v>20</v>
      </c>
      <c r="C211" s="7">
        <v>976</v>
      </c>
      <c r="D211" s="6">
        <v>44885</v>
      </c>
      <c r="E211" s="6">
        <v>44909</v>
      </c>
      <c r="F211" s="4" t="s">
        <v>10</v>
      </c>
      <c r="G211" s="2">
        <v>0.70000000000000007</v>
      </c>
      <c r="H211" s="3">
        <v>7750</v>
      </c>
      <c r="I211" s="1">
        <f>Table134[[#This Row],[Price per Unit]]*Table134[[#This Row],[Units Sold]]</f>
        <v>5425.0000000000009</v>
      </c>
    </row>
    <row r="212" spans="1:9" x14ac:dyDescent="0.3">
      <c r="A212" s="1" t="s">
        <v>13</v>
      </c>
      <c r="B212" s="1" t="s">
        <v>20</v>
      </c>
      <c r="C212" s="7">
        <v>975</v>
      </c>
      <c r="D212" s="6">
        <v>44914</v>
      </c>
      <c r="E212" s="6">
        <v>44957</v>
      </c>
      <c r="F212" s="4" t="s">
        <v>5</v>
      </c>
      <c r="G212" s="2">
        <v>0.55000000000000004</v>
      </c>
      <c r="H212" s="3">
        <v>9750</v>
      </c>
      <c r="I212" s="1">
        <f>Table134[[#This Row],[Price per Unit]]*Table134[[#This Row],[Units Sold]]</f>
        <v>5362.5</v>
      </c>
    </row>
    <row r="213" spans="1:9" x14ac:dyDescent="0.3">
      <c r="A213" s="1" t="s">
        <v>13</v>
      </c>
      <c r="B213" s="1" t="s">
        <v>20</v>
      </c>
      <c r="C213" s="7">
        <v>974</v>
      </c>
      <c r="D213" s="6">
        <v>44914</v>
      </c>
      <c r="E213" s="6">
        <v>44966</v>
      </c>
      <c r="F213" s="4" t="s">
        <v>8</v>
      </c>
      <c r="G213" s="2">
        <v>0.60000000000000009</v>
      </c>
      <c r="H213" s="3">
        <v>9750</v>
      </c>
      <c r="I213" s="1">
        <f>Table134[[#This Row],[Price per Unit]]*Table134[[#This Row],[Units Sold]]</f>
        <v>5850.0000000000009</v>
      </c>
    </row>
    <row r="214" spans="1:9" x14ac:dyDescent="0.3">
      <c r="A214" s="1" t="s">
        <v>13</v>
      </c>
      <c r="B214" s="1" t="s">
        <v>20</v>
      </c>
      <c r="C214" s="7">
        <v>973</v>
      </c>
      <c r="D214" s="6">
        <v>44914</v>
      </c>
      <c r="E214" s="6">
        <v>44961</v>
      </c>
      <c r="F214" s="4" t="s">
        <v>6</v>
      </c>
      <c r="G214" s="2">
        <v>0.55000000000000004</v>
      </c>
      <c r="H214" s="3">
        <v>7750</v>
      </c>
      <c r="I214" s="1">
        <f>Table134[[#This Row],[Price per Unit]]*Table134[[#This Row],[Units Sold]]</f>
        <v>4262.5</v>
      </c>
    </row>
    <row r="215" spans="1:9" x14ac:dyDescent="0.3">
      <c r="A215" s="1" t="s">
        <v>13</v>
      </c>
      <c r="B215" s="1" t="s">
        <v>20</v>
      </c>
      <c r="C215" s="7">
        <v>972</v>
      </c>
      <c r="D215" s="6">
        <v>44914</v>
      </c>
      <c r="E215" s="6">
        <v>44991</v>
      </c>
      <c r="F215" s="4" t="s">
        <v>7</v>
      </c>
      <c r="G215" s="2">
        <v>0.55000000000000004</v>
      </c>
      <c r="H215" s="3">
        <v>7750</v>
      </c>
      <c r="I215" s="1">
        <f>Table134[[#This Row],[Price per Unit]]*Table134[[#This Row],[Units Sold]]</f>
        <v>4262.5</v>
      </c>
    </row>
    <row r="216" spans="1:9" x14ac:dyDescent="0.3">
      <c r="A216" s="1" t="s">
        <v>13</v>
      </c>
      <c r="B216" s="1" t="s">
        <v>20</v>
      </c>
      <c r="C216" s="7">
        <v>971</v>
      </c>
      <c r="D216" s="6">
        <v>44914</v>
      </c>
      <c r="E216" s="6">
        <v>44977</v>
      </c>
      <c r="F216" s="4" t="s">
        <v>9</v>
      </c>
      <c r="G216" s="2">
        <v>0.65</v>
      </c>
      <c r="H216" s="3">
        <v>7000</v>
      </c>
      <c r="I216" s="1">
        <f>Table134[[#This Row],[Price per Unit]]*Table134[[#This Row],[Units Sold]]</f>
        <v>4550</v>
      </c>
    </row>
    <row r="217" spans="1:9" x14ac:dyDescent="0.3">
      <c r="A217" s="1" t="s">
        <v>13</v>
      </c>
      <c r="B217" s="1" t="s">
        <v>20</v>
      </c>
      <c r="C217" s="7">
        <v>970</v>
      </c>
      <c r="D217" s="6">
        <v>44914</v>
      </c>
      <c r="E217" s="6">
        <v>44938</v>
      </c>
      <c r="F217" s="4" t="s">
        <v>10</v>
      </c>
      <c r="G217" s="2">
        <v>0.70000000000000007</v>
      </c>
      <c r="H217" s="3">
        <v>8000</v>
      </c>
      <c r="I217" s="1">
        <f>Table134[[#This Row],[Price per Unit]]*Table134[[#This Row],[Units Sold]]</f>
        <v>5600.0000000000009</v>
      </c>
    </row>
    <row r="218" spans="1:9" x14ac:dyDescent="0.3">
      <c r="A218" s="1" t="s">
        <v>14</v>
      </c>
      <c r="B218" s="1" t="s">
        <v>21</v>
      </c>
      <c r="C218" s="7">
        <v>969</v>
      </c>
      <c r="D218" s="6">
        <v>44576</v>
      </c>
      <c r="E218" s="6">
        <v>44608</v>
      </c>
      <c r="F218" s="4" t="s">
        <v>5</v>
      </c>
      <c r="G218" s="2">
        <v>0.35</v>
      </c>
      <c r="H218" s="3">
        <v>7000</v>
      </c>
      <c r="I218" s="1">
        <f>Table134[[#This Row],[Price per Unit]]*Table134[[#This Row],[Units Sold]]</f>
        <v>2450</v>
      </c>
    </row>
    <row r="219" spans="1:9" x14ac:dyDescent="0.3">
      <c r="A219" s="1" t="s">
        <v>14</v>
      </c>
      <c r="B219" s="1" t="s">
        <v>21</v>
      </c>
      <c r="C219" s="7">
        <v>968</v>
      </c>
      <c r="D219" s="6">
        <v>44576</v>
      </c>
      <c r="E219" s="6">
        <v>44608</v>
      </c>
      <c r="F219" s="4" t="s">
        <v>8</v>
      </c>
      <c r="G219" s="2">
        <v>0.45</v>
      </c>
      <c r="H219" s="3">
        <v>7000</v>
      </c>
      <c r="I219" s="1">
        <f>Table134[[#This Row],[Price per Unit]]*Table134[[#This Row],[Units Sold]]</f>
        <v>3150</v>
      </c>
    </row>
    <row r="220" spans="1:9" x14ac:dyDescent="0.3">
      <c r="A220" s="1" t="s">
        <v>14</v>
      </c>
      <c r="B220" s="1" t="s">
        <v>21</v>
      </c>
      <c r="C220" s="7">
        <v>967</v>
      </c>
      <c r="D220" s="6">
        <v>44576</v>
      </c>
      <c r="E220" s="6">
        <v>44666</v>
      </c>
      <c r="F220" s="4" t="s">
        <v>6</v>
      </c>
      <c r="G220" s="2">
        <v>0.45</v>
      </c>
      <c r="H220" s="3">
        <v>7000</v>
      </c>
      <c r="I220" s="1">
        <f>Table134[[#This Row],[Price per Unit]]*Table134[[#This Row],[Units Sold]]</f>
        <v>3150</v>
      </c>
    </row>
    <row r="221" spans="1:9" x14ac:dyDescent="0.3">
      <c r="A221" s="1" t="s">
        <v>14</v>
      </c>
      <c r="B221" s="1" t="s">
        <v>21</v>
      </c>
      <c r="C221" s="7">
        <v>966</v>
      </c>
      <c r="D221" s="6">
        <v>44576</v>
      </c>
      <c r="E221" s="6">
        <v>44648</v>
      </c>
      <c r="F221" s="4" t="s">
        <v>7</v>
      </c>
      <c r="G221" s="2">
        <v>0.45</v>
      </c>
      <c r="H221" s="3">
        <v>5500</v>
      </c>
      <c r="I221" s="1">
        <f>Table134[[#This Row],[Price per Unit]]*Table134[[#This Row],[Units Sold]]</f>
        <v>2475</v>
      </c>
    </row>
    <row r="222" spans="1:9" x14ac:dyDescent="0.3">
      <c r="A222" s="1" t="s">
        <v>14</v>
      </c>
      <c r="B222" s="1" t="s">
        <v>21</v>
      </c>
      <c r="C222" s="7">
        <v>965</v>
      </c>
      <c r="D222" s="6">
        <v>44576</v>
      </c>
      <c r="E222" s="6">
        <v>44598</v>
      </c>
      <c r="F222" s="4" t="s">
        <v>9</v>
      </c>
      <c r="G222" s="2">
        <v>0.5</v>
      </c>
      <c r="H222" s="3">
        <v>5000</v>
      </c>
      <c r="I222" s="1">
        <f>Table134[[#This Row],[Price per Unit]]*Table134[[#This Row],[Units Sold]]</f>
        <v>2500</v>
      </c>
    </row>
    <row r="223" spans="1:9" x14ac:dyDescent="0.3">
      <c r="A223" s="1" t="s">
        <v>14</v>
      </c>
      <c r="B223" s="1" t="s">
        <v>21</v>
      </c>
      <c r="C223" s="7">
        <v>964</v>
      </c>
      <c r="D223" s="6">
        <v>44576</v>
      </c>
      <c r="E223" s="6">
        <v>44654</v>
      </c>
      <c r="F223" s="4" t="s">
        <v>10</v>
      </c>
      <c r="G223" s="2">
        <v>0.45</v>
      </c>
      <c r="H223" s="3">
        <v>7000</v>
      </c>
      <c r="I223" s="1">
        <f>Table134[[#This Row],[Price per Unit]]*Table134[[#This Row],[Units Sold]]</f>
        <v>3150</v>
      </c>
    </row>
    <row r="224" spans="1:9" x14ac:dyDescent="0.3">
      <c r="A224" s="1" t="s">
        <v>14</v>
      </c>
      <c r="B224" s="1" t="s">
        <v>21</v>
      </c>
      <c r="C224" s="7">
        <v>963</v>
      </c>
      <c r="D224" s="6">
        <v>44607</v>
      </c>
      <c r="E224" s="6">
        <v>44670</v>
      </c>
      <c r="F224" s="4" t="s">
        <v>5</v>
      </c>
      <c r="G224" s="2">
        <v>0.35</v>
      </c>
      <c r="H224" s="3">
        <v>7500</v>
      </c>
      <c r="I224" s="1">
        <f>Table134[[#This Row],[Price per Unit]]*Table134[[#This Row],[Units Sold]]</f>
        <v>2625</v>
      </c>
    </row>
    <row r="225" spans="1:9" x14ac:dyDescent="0.3">
      <c r="A225" s="1" t="s">
        <v>14</v>
      </c>
      <c r="B225" s="1" t="s">
        <v>21</v>
      </c>
      <c r="C225" s="7">
        <v>962</v>
      </c>
      <c r="D225" s="6">
        <v>44607</v>
      </c>
      <c r="E225" s="6">
        <v>44625</v>
      </c>
      <c r="F225" s="4" t="s">
        <v>8</v>
      </c>
      <c r="G225" s="2">
        <v>0.45</v>
      </c>
      <c r="H225" s="3">
        <v>6500</v>
      </c>
      <c r="I225" s="1">
        <f>Table134[[#This Row],[Price per Unit]]*Table134[[#This Row],[Units Sold]]</f>
        <v>2925</v>
      </c>
    </row>
    <row r="226" spans="1:9" x14ac:dyDescent="0.3">
      <c r="A226" s="1" t="s">
        <v>14</v>
      </c>
      <c r="B226" s="1" t="s">
        <v>21</v>
      </c>
      <c r="C226" s="7">
        <v>961</v>
      </c>
      <c r="D226" s="6">
        <v>44607</v>
      </c>
      <c r="E226" s="6">
        <v>44648</v>
      </c>
      <c r="F226" s="4" t="s">
        <v>6</v>
      </c>
      <c r="G226" s="2">
        <v>0.45</v>
      </c>
      <c r="H226" s="3">
        <v>6750</v>
      </c>
      <c r="I226" s="1">
        <f>Table134[[#This Row],[Price per Unit]]*Table134[[#This Row],[Units Sold]]</f>
        <v>3037.5</v>
      </c>
    </row>
    <row r="227" spans="1:9" x14ac:dyDescent="0.3">
      <c r="A227" s="1" t="s">
        <v>14</v>
      </c>
      <c r="B227" s="1" t="s">
        <v>21</v>
      </c>
      <c r="C227" s="7">
        <v>960</v>
      </c>
      <c r="D227" s="6">
        <v>44607</v>
      </c>
      <c r="E227" s="6">
        <v>44688</v>
      </c>
      <c r="F227" s="4" t="s">
        <v>7</v>
      </c>
      <c r="G227" s="2">
        <v>0.45</v>
      </c>
      <c r="H227" s="3">
        <v>5250</v>
      </c>
      <c r="I227" s="1">
        <f>Table134[[#This Row],[Price per Unit]]*Table134[[#This Row],[Units Sold]]</f>
        <v>2362.5</v>
      </c>
    </row>
    <row r="228" spans="1:9" x14ac:dyDescent="0.3">
      <c r="A228" s="1" t="s">
        <v>14</v>
      </c>
      <c r="B228" s="1" t="s">
        <v>21</v>
      </c>
      <c r="C228" s="7">
        <v>959</v>
      </c>
      <c r="D228" s="6">
        <v>44607</v>
      </c>
      <c r="E228" s="6">
        <v>44676</v>
      </c>
      <c r="F228" s="4" t="s">
        <v>9</v>
      </c>
      <c r="G228" s="2">
        <v>0.5</v>
      </c>
      <c r="H228" s="3">
        <v>4500</v>
      </c>
      <c r="I228" s="1">
        <f>Table134[[#This Row],[Price per Unit]]*Table134[[#This Row],[Units Sold]]</f>
        <v>2250</v>
      </c>
    </row>
    <row r="229" spans="1:9" x14ac:dyDescent="0.3">
      <c r="A229" s="1" t="s">
        <v>14</v>
      </c>
      <c r="B229" s="1" t="s">
        <v>21</v>
      </c>
      <c r="C229" s="7">
        <v>958</v>
      </c>
      <c r="D229" s="6">
        <v>44607</v>
      </c>
      <c r="E229" s="6">
        <v>44682</v>
      </c>
      <c r="F229" s="4" t="s">
        <v>10</v>
      </c>
      <c r="G229" s="2">
        <v>0.45</v>
      </c>
      <c r="H229" s="3">
        <v>6500</v>
      </c>
      <c r="I229" s="1">
        <f>Table134[[#This Row],[Price per Unit]]*Table134[[#This Row],[Units Sold]]</f>
        <v>2925</v>
      </c>
    </row>
    <row r="230" spans="1:9" x14ac:dyDescent="0.3">
      <c r="A230" s="1" t="s">
        <v>14</v>
      </c>
      <c r="B230" s="1" t="s">
        <v>21</v>
      </c>
      <c r="C230" s="7">
        <v>957</v>
      </c>
      <c r="D230" s="6">
        <v>44634</v>
      </c>
      <c r="E230" s="6">
        <v>44698</v>
      </c>
      <c r="F230" s="4" t="s">
        <v>5</v>
      </c>
      <c r="G230" s="2">
        <v>0.35</v>
      </c>
      <c r="H230" s="3">
        <v>8000</v>
      </c>
      <c r="I230" s="1">
        <f>Table134[[#This Row],[Price per Unit]]*Table134[[#This Row],[Units Sold]]</f>
        <v>2800</v>
      </c>
    </row>
    <row r="231" spans="1:9" x14ac:dyDescent="0.3">
      <c r="A231" s="1" t="s">
        <v>14</v>
      </c>
      <c r="B231" s="1" t="s">
        <v>21</v>
      </c>
      <c r="C231" s="7">
        <v>956</v>
      </c>
      <c r="D231" s="6">
        <v>44634</v>
      </c>
      <c r="E231" s="6">
        <v>44654</v>
      </c>
      <c r="F231" s="4" t="s">
        <v>8</v>
      </c>
      <c r="G231" s="2">
        <v>0.45</v>
      </c>
      <c r="H231" s="3">
        <v>6500</v>
      </c>
      <c r="I231" s="1">
        <f>Table134[[#This Row],[Price per Unit]]*Table134[[#This Row],[Units Sold]]</f>
        <v>2925</v>
      </c>
    </row>
    <row r="232" spans="1:9" x14ac:dyDescent="0.3">
      <c r="A232" s="1" t="s">
        <v>14</v>
      </c>
      <c r="B232" s="1" t="s">
        <v>21</v>
      </c>
      <c r="C232" s="7">
        <v>955</v>
      </c>
      <c r="D232" s="6">
        <v>44634</v>
      </c>
      <c r="E232" s="6">
        <v>44720</v>
      </c>
      <c r="F232" s="4" t="s">
        <v>6</v>
      </c>
      <c r="G232" s="2">
        <v>0.45</v>
      </c>
      <c r="H232" s="3">
        <v>6500</v>
      </c>
      <c r="I232" s="1">
        <f>Table134[[#This Row],[Price per Unit]]*Table134[[#This Row],[Units Sold]]</f>
        <v>2925</v>
      </c>
    </row>
    <row r="233" spans="1:9" x14ac:dyDescent="0.3">
      <c r="A233" s="1" t="s">
        <v>14</v>
      </c>
      <c r="B233" s="1" t="s">
        <v>21</v>
      </c>
      <c r="C233" s="7">
        <v>954</v>
      </c>
      <c r="D233" s="6">
        <v>44634</v>
      </c>
      <c r="E233" s="6">
        <v>44654</v>
      </c>
      <c r="F233" s="4" t="s">
        <v>7</v>
      </c>
      <c r="G233" s="2">
        <v>0.45</v>
      </c>
      <c r="H233" s="3">
        <v>5500</v>
      </c>
      <c r="I233" s="1">
        <f>Table134[[#This Row],[Price per Unit]]*Table134[[#This Row],[Units Sold]]</f>
        <v>2475</v>
      </c>
    </row>
    <row r="234" spans="1:9" x14ac:dyDescent="0.3">
      <c r="A234" s="1" t="s">
        <v>14</v>
      </c>
      <c r="B234" s="1" t="s">
        <v>21</v>
      </c>
      <c r="C234" s="7">
        <v>953</v>
      </c>
      <c r="D234" s="6">
        <v>44634</v>
      </c>
      <c r="E234" s="6">
        <v>44666</v>
      </c>
      <c r="F234" s="4" t="s">
        <v>9</v>
      </c>
      <c r="G234" s="2">
        <v>0.5</v>
      </c>
      <c r="H234" s="3">
        <v>4250</v>
      </c>
      <c r="I234" s="1">
        <f>Table134[[#This Row],[Price per Unit]]*Table134[[#This Row],[Units Sold]]</f>
        <v>2125</v>
      </c>
    </row>
    <row r="235" spans="1:9" x14ac:dyDescent="0.3">
      <c r="A235" s="1" t="s">
        <v>14</v>
      </c>
      <c r="B235" s="1" t="s">
        <v>21</v>
      </c>
      <c r="C235" s="7">
        <v>952</v>
      </c>
      <c r="D235" s="6">
        <v>44634</v>
      </c>
      <c r="E235" s="6">
        <v>44651</v>
      </c>
      <c r="F235" s="4" t="s">
        <v>10</v>
      </c>
      <c r="G235" s="2">
        <v>0.45</v>
      </c>
      <c r="H235" s="3">
        <v>6250</v>
      </c>
      <c r="I235" s="1">
        <f>Table134[[#This Row],[Price per Unit]]*Table134[[#This Row],[Units Sold]]</f>
        <v>2812.5</v>
      </c>
    </row>
    <row r="236" spans="1:9" x14ac:dyDescent="0.3">
      <c r="A236" s="1" t="s">
        <v>14</v>
      </c>
      <c r="B236" s="1" t="s">
        <v>21</v>
      </c>
      <c r="C236" s="7">
        <v>951</v>
      </c>
      <c r="D236" s="6">
        <v>44666</v>
      </c>
      <c r="E236" s="6">
        <v>44729</v>
      </c>
      <c r="F236" s="4" t="s">
        <v>5</v>
      </c>
      <c r="G236" s="2">
        <v>0.45</v>
      </c>
      <c r="H236" s="3">
        <v>8000</v>
      </c>
      <c r="I236" s="1">
        <f>Table134[[#This Row],[Price per Unit]]*Table134[[#This Row],[Units Sold]]</f>
        <v>3600</v>
      </c>
    </row>
    <row r="237" spans="1:9" x14ac:dyDescent="0.3">
      <c r="A237" s="1" t="s">
        <v>14</v>
      </c>
      <c r="B237" s="1" t="s">
        <v>21</v>
      </c>
      <c r="C237" s="7">
        <v>950</v>
      </c>
      <c r="D237" s="6">
        <v>44666</v>
      </c>
      <c r="E237" s="6">
        <v>44713</v>
      </c>
      <c r="F237" s="4" t="s">
        <v>8</v>
      </c>
      <c r="G237" s="2">
        <v>0.5</v>
      </c>
      <c r="H237" s="3">
        <v>6000</v>
      </c>
      <c r="I237" s="1">
        <f>Table134[[#This Row],[Price per Unit]]*Table134[[#This Row],[Units Sold]]</f>
        <v>3000</v>
      </c>
    </row>
    <row r="238" spans="1:9" x14ac:dyDescent="0.3">
      <c r="A238" s="1" t="s">
        <v>14</v>
      </c>
      <c r="B238" s="1" t="s">
        <v>21</v>
      </c>
      <c r="C238" s="7">
        <v>949</v>
      </c>
      <c r="D238" s="6">
        <v>44666</v>
      </c>
      <c r="E238" s="6">
        <v>44707</v>
      </c>
      <c r="F238" s="4" t="s">
        <v>6</v>
      </c>
      <c r="G238" s="2">
        <v>0.5</v>
      </c>
      <c r="H238" s="3">
        <v>6250</v>
      </c>
      <c r="I238" s="1">
        <f>Table134[[#This Row],[Price per Unit]]*Table134[[#This Row],[Units Sold]]</f>
        <v>3125</v>
      </c>
    </row>
    <row r="239" spans="1:9" x14ac:dyDescent="0.3">
      <c r="A239" s="1" t="s">
        <v>14</v>
      </c>
      <c r="B239" s="1" t="s">
        <v>21</v>
      </c>
      <c r="C239" s="7">
        <v>948</v>
      </c>
      <c r="D239" s="6">
        <v>44666</v>
      </c>
      <c r="E239" s="6">
        <v>44714</v>
      </c>
      <c r="F239" s="4" t="s">
        <v>7</v>
      </c>
      <c r="G239" s="2">
        <v>0.45</v>
      </c>
      <c r="H239" s="3">
        <v>5250</v>
      </c>
      <c r="I239" s="1">
        <f>Table134[[#This Row],[Price per Unit]]*Table134[[#This Row],[Units Sold]]</f>
        <v>2362.5</v>
      </c>
    </row>
    <row r="240" spans="1:9" x14ac:dyDescent="0.3">
      <c r="A240" s="1" t="s">
        <v>14</v>
      </c>
      <c r="B240" s="1" t="s">
        <v>21</v>
      </c>
      <c r="C240" s="7">
        <v>947</v>
      </c>
      <c r="D240" s="6">
        <v>44666</v>
      </c>
      <c r="E240" s="6">
        <v>44695</v>
      </c>
      <c r="F240" s="4" t="s">
        <v>9</v>
      </c>
      <c r="G240" s="2">
        <v>0.5</v>
      </c>
      <c r="H240" s="3">
        <v>4250</v>
      </c>
      <c r="I240" s="1">
        <f>Table134[[#This Row],[Price per Unit]]*Table134[[#This Row],[Units Sold]]</f>
        <v>2125</v>
      </c>
    </row>
    <row r="241" spans="1:9" x14ac:dyDescent="0.3">
      <c r="A241" s="1" t="s">
        <v>14</v>
      </c>
      <c r="B241" s="1" t="s">
        <v>21</v>
      </c>
      <c r="C241" s="7">
        <v>946</v>
      </c>
      <c r="D241" s="6">
        <v>44666</v>
      </c>
      <c r="E241" s="6">
        <v>44755</v>
      </c>
      <c r="F241" s="4" t="s">
        <v>10</v>
      </c>
      <c r="G241" s="2">
        <v>0.65</v>
      </c>
      <c r="H241" s="3">
        <v>6000</v>
      </c>
      <c r="I241" s="1">
        <f>Table134[[#This Row],[Price per Unit]]*Table134[[#This Row],[Units Sold]]</f>
        <v>3900</v>
      </c>
    </row>
    <row r="242" spans="1:9" x14ac:dyDescent="0.3">
      <c r="A242" s="1" t="s">
        <v>14</v>
      </c>
      <c r="B242" s="1" t="s">
        <v>21</v>
      </c>
      <c r="C242" s="7">
        <v>945</v>
      </c>
      <c r="D242" s="6">
        <v>44697</v>
      </c>
      <c r="E242" s="6">
        <v>44765</v>
      </c>
      <c r="F242" s="4" t="s">
        <v>5</v>
      </c>
      <c r="G242" s="2">
        <v>0.45</v>
      </c>
      <c r="H242" s="3">
        <v>8000</v>
      </c>
      <c r="I242" s="1">
        <f>Table134[[#This Row],[Price per Unit]]*Table134[[#This Row],[Units Sold]]</f>
        <v>3600</v>
      </c>
    </row>
    <row r="243" spans="1:9" x14ac:dyDescent="0.3">
      <c r="A243" s="1" t="s">
        <v>14</v>
      </c>
      <c r="B243" s="1" t="s">
        <v>21</v>
      </c>
      <c r="C243" s="7">
        <v>944</v>
      </c>
      <c r="D243" s="6">
        <v>44697</v>
      </c>
      <c r="E243" s="6">
        <v>44787</v>
      </c>
      <c r="F243" s="4" t="s">
        <v>8</v>
      </c>
      <c r="G243" s="2">
        <v>0.5</v>
      </c>
      <c r="H243" s="3">
        <v>6500</v>
      </c>
      <c r="I243" s="1">
        <f>Table134[[#This Row],[Price per Unit]]*Table134[[#This Row],[Units Sold]]</f>
        <v>3250</v>
      </c>
    </row>
    <row r="244" spans="1:9" x14ac:dyDescent="0.3">
      <c r="A244" s="1" t="s">
        <v>14</v>
      </c>
      <c r="B244" s="1" t="s">
        <v>21</v>
      </c>
      <c r="C244" s="7">
        <v>943</v>
      </c>
      <c r="D244" s="6">
        <v>44697</v>
      </c>
      <c r="E244" s="6">
        <v>44730</v>
      </c>
      <c r="F244" s="4" t="s">
        <v>6</v>
      </c>
      <c r="G244" s="2">
        <v>0.5</v>
      </c>
      <c r="H244" s="3">
        <v>6500</v>
      </c>
      <c r="I244" s="1">
        <f>Table134[[#This Row],[Price per Unit]]*Table134[[#This Row],[Units Sold]]</f>
        <v>3250</v>
      </c>
    </row>
    <row r="245" spans="1:9" x14ac:dyDescent="0.3">
      <c r="A245" s="1" t="s">
        <v>14</v>
      </c>
      <c r="B245" s="1" t="s">
        <v>21</v>
      </c>
      <c r="C245" s="7">
        <v>942</v>
      </c>
      <c r="D245" s="6">
        <v>44697</v>
      </c>
      <c r="E245" s="6">
        <v>44717</v>
      </c>
      <c r="F245" s="4" t="s">
        <v>7</v>
      </c>
      <c r="G245" s="2">
        <v>0.45</v>
      </c>
      <c r="H245" s="3">
        <v>5500</v>
      </c>
      <c r="I245" s="1">
        <f>Table134[[#This Row],[Price per Unit]]*Table134[[#This Row],[Units Sold]]</f>
        <v>2475</v>
      </c>
    </row>
    <row r="246" spans="1:9" x14ac:dyDescent="0.3">
      <c r="A246" s="1" t="s">
        <v>14</v>
      </c>
      <c r="B246" s="1" t="s">
        <v>21</v>
      </c>
      <c r="C246" s="7">
        <v>941</v>
      </c>
      <c r="D246" s="6">
        <v>44697</v>
      </c>
      <c r="E246" s="6">
        <v>44781</v>
      </c>
      <c r="F246" s="4" t="s">
        <v>9</v>
      </c>
      <c r="G246" s="2">
        <v>0.5</v>
      </c>
      <c r="H246" s="3">
        <v>4500</v>
      </c>
      <c r="I246" s="1">
        <f>Table134[[#This Row],[Price per Unit]]*Table134[[#This Row],[Units Sold]]</f>
        <v>2250</v>
      </c>
    </row>
    <row r="247" spans="1:9" x14ac:dyDescent="0.3">
      <c r="A247" s="1" t="s">
        <v>14</v>
      </c>
      <c r="B247" s="1" t="s">
        <v>21</v>
      </c>
      <c r="C247" s="7">
        <v>940</v>
      </c>
      <c r="D247" s="6">
        <v>44697</v>
      </c>
      <c r="E247" s="6">
        <v>44782</v>
      </c>
      <c r="F247" s="4" t="s">
        <v>10</v>
      </c>
      <c r="G247" s="2">
        <v>0.65</v>
      </c>
      <c r="H247" s="3">
        <v>6250</v>
      </c>
      <c r="I247" s="1">
        <f>Table134[[#This Row],[Price per Unit]]*Table134[[#This Row],[Units Sold]]</f>
        <v>4062.5</v>
      </c>
    </row>
    <row r="248" spans="1:9" x14ac:dyDescent="0.3">
      <c r="A248" s="1" t="s">
        <v>14</v>
      </c>
      <c r="B248" s="1" t="s">
        <v>21</v>
      </c>
      <c r="C248" s="7">
        <v>939</v>
      </c>
      <c r="D248" s="6">
        <v>44727</v>
      </c>
      <c r="E248" s="6">
        <v>44752</v>
      </c>
      <c r="F248" s="4" t="s">
        <v>5</v>
      </c>
      <c r="G248" s="2">
        <v>0.45</v>
      </c>
      <c r="H248" s="3">
        <v>9000</v>
      </c>
      <c r="I248" s="1">
        <f>Table134[[#This Row],[Price per Unit]]*Table134[[#This Row],[Units Sold]]</f>
        <v>4050</v>
      </c>
    </row>
    <row r="249" spans="1:9" x14ac:dyDescent="0.3">
      <c r="A249" s="1" t="s">
        <v>14</v>
      </c>
      <c r="B249" s="1" t="s">
        <v>21</v>
      </c>
      <c r="C249" s="7">
        <v>938</v>
      </c>
      <c r="D249" s="6">
        <v>44727</v>
      </c>
      <c r="E249" s="6">
        <v>44817</v>
      </c>
      <c r="F249" s="4" t="s">
        <v>8</v>
      </c>
      <c r="G249" s="2">
        <v>0.5</v>
      </c>
      <c r="H249" s="3">
        <v>7500</v>
      </c>
      <c r="I249" s="1">
        <f>Table134[[#This Row],[Price per Unit]]*Table134[[#This Row],[Units Sold]]</f>
        <v>3750</v>
      </c>
    </row>
    <row r="250" spans="1:9" x14ac:dyDescent="0.3">
      <c r="A250" s="1" t="s">
        <v>14</v>
      </c>
      <c r="B250" s="1" t="s">
        <v>21</v>
      </c>
      <c r="C250" s="7">
        <v>937</v>
      </c>
      <c r="D250" s="6">
        <v>44727</v>
      </c>
      <c r="E250" s="6">
        <v>44781</v>
      </c>
      <c r="F250" s="4" t="s">
        <v>6</v>
      </c>
      <c r="G250" s="2">
        <v>0.5</v>
      </c>
      <c r="H250" s="3">
        <v>7500</v>
      </c>
      <c r="I250" s="1">
        <f>Table134[[#This Row],[Price per Unit]]*Table134[[#This Row],[Units Sold]]</f>
        <v>3750</v>
      </c>
    </row>
    <row r="251" spans="1:9" x14ac:dyDescent="0.3">
      <c r="A251" s="1" t="s">
        <v>14</v>
      </c>
      <c r="B251" s="1" t="s">
        <v>21</v>
      </c>
      <c r="C251" s="7">
        <v>936</v>
      </c>
      <c r="D251" s="6">
        <v>44727</v>
      </c>
      <c r="E251" s="6">
        <v>44768</v>
      </c>
      <c r="F251" s="4" t="s">
        <v>7</v>
      </c>
      <c r="G251" s="2">
        <v>0.45</v>
      </c>
      <c r="H251" s="3">
        <v>6250</v>
      </c>
      <c r="I251" s="1">
        <f>Table134[[#This Row],[Price per Unit]]*Table134[[#This Row],[Units Sold]]</f>
        <v>2812.5</v>
      </c>
    </row>
    <row r="252" spans="1:9" x14ac:dyDescent="0.3">
      <c r="A252" s="1" t="s">
        <v>14</v>
      </c>
      <c r="B252" s="1" t="s">
        <v>21</v>
      </c>
      <c r="C252" s="7">
        <v>935</v>
      </c>
      <c r="D252" s="6">
        <v>44727</v>
      </c>
      <c r="E252" s="6">
        <v>44817</v>
      </c>
      <c r="F252" s="4" t="s">
        <v>9</v>
      </c>
      <c r="G252" s="2">
        <v>0.5</v>
      </c>
      <c r="H252" s="3">
        <v>5000</v>
      </c>
      <c r="I252" s="1">
        <f>Table134[[#This Row],[Price per Unit]]*Table134[[#This Row],[Units Sold]]</f>
        <v>2500</v>
      </c>
    </row>
    <row r="253" spans="1:9" x14ac:dyDescent="0.3">
      <c r="A253" s="1" t="s">
        <v>14</v>
      </c>
      <c r="B253" s="1" t="s">
        <v>21</v>
      </c>
      <c r="C253" s="7">
        <v>934</v>
      </c>
      <c r="D253" s="6">
        <v>44727</v>
      </c>
      <c r="E253" s="6">
        <v>44792</v>
      </c>
      <c r="F253" s="4" t="s">
        <v>10</v>
      </c>
      <c r="G253" s="2">
        <v>0.65</v>
      </c>
      <c r="H253" s="3">
        <v>8000</v>
      </c>
      <c r="I253" s="1">
        <f>Table134[[#This Row],[Price per Unit]]*Table134[[#This Row],[Units Sold]]</f>
        <v>5200</v>
      </c>
    </row>
    <row r="254" spans="1:9" x14ac:dyDescent="0.3">
      <c r="A254" s="1" t="s">
        <v>14</v>
      </c>
      <c r="B254" s="1" t="s">
        <v>21</v>
      </c>
      <c r="C254" s="7">
        <v>933</v>
      </c>
      <c r="D254" s="6">
        <v>44756</v>
      </c>
      <c r="E254" s="6">
        <v>44827</v>
      </c>
      <c r="F254" s="4" t="s">
        <v>5</v>
      </c>
      <c r="G254" s="2">
        <v>0.45</v>
      </c>
      <c r="H254" s="3">
        <v>9500</v>
      </c>
      <c r="I254" s="1">
        <f>Table134[[#This Row],[Price per Unit]]*Table134[[#This Row],[Units Sold]]</f>
        <v>4275</v>
      </c>
    </row>
    <row r="255" spans="1:9" x14ac:dyDescent="0.3">
      <c r="A255" s="1" t="s">
        <v>14</v>
      </c>
      <c r="B255" s="1" t="s">
        <v>21</v>
      </c>
      <c r="C255" s="7">
        <v>932</v>
      </c>
      <c r="D255" s="6">
        <v>44756</v>
      </c>
      <c r="E255" s="6">
        <v>44826</v>
      </c>
      <c r="F255" s="4" t="s">
        <v>8</v>
      </c>
      <c r="G255" s="2">
        <v>0.5</v>
      </c>
      <c r="H255" s="3">
        <v>8000</v>
      </c>
      <c r="I255" s="1">
        <f>Table134[[#This Row],[Price per Unit]]*Table134[[#This Row],[Units Sold]]</f>
        <v>4000</v>
      </c>
    </row>
    <row r="256" spans="1:9" x14ac:dyDescent="0.3">
      <c r="A256" s="1" t="s">
        <v>14</v>
      </c>
      <c r="B256" s="1" t="s">
        <v>21</v>
      </c>
      <c r="C256" s="7">
        <v>931</v>
      </c>
      <c r="D256" s="6">
        <v>44756</v>
      </c>
      <c r="E256" s="6">
        <v>44821</v>
      </c>
      <c r="F256" s="4" t="s">
        <v>6</v>
      </c>
      <c r="G256" s="2">
        <v>0.5</v>
      </c>
      <c r="H256" s="3">
        <v>7500</v>
      </c>
      <c r="I256" s="1">
        <f>Table134[[#This Row],[Price per Unit]]*Table134[[#This Row],[Units Sold]]</f>
        <v>3750</v>
      </c>
    </row>
    <row r="257" spans="1:9" x14ac:dyDescent="0.3">
      <c r="A257" s="1" t="s">
        <v>14</v>
      </c>
      <c r="B257" s="1" t="s">
        <v>21</v>
      </c>
      <c r="C257" s="7">
        <v>930</v>
      </c>
      <c r="D257" s="6">
        <v>44756</v>
      </c>
      <c r="E257" s="6">
        <v>44836</v>
      </c>
      <c r="F257" s="4" t="s">
        <v>7</v>
      </c>
      <c r="G257" s="2">
        <v>0.45</v>
      </c>
      <c r="H257" s="3">
        <v>6500</v>
      </c>
      <c r="I257" s="1">
        <f>Table134[[#This Row],[Price per Unit]]*Table134[[#This Row],[Units Sold]]</f>
        <v>2925</v>
      </c>
    </row>
    <row r="258" spans="1:9" x14ac:dyDescent="0.3">
      <c r="A258" s="1" t="s">
        <v>14</v>
      </c>
      <c r="B258" s="1" t="s">
        <v>21</v>
      </c>
      <c r="C258" s="7">
        <v>929</v>
      </c>
      <c r="D258" s="6">
        <v>44756</v>
      </c>
      <c r="E258" s="6">
        <v>44807</v>
      </c>
      <c r="F258" s="4" t="s">
        <v>9</v>
      </c>
      <c r="G258" s="2">
        <v>0.5</v>
      </c>
      <c r="H258" s="3">
        <v>7000</v>
      </c>
      <c r="I258" s="1">
        <f>Table134[[#This Row],[Price per Unit]]*Table134[[#This Row],[Units Sold]]</f>
        <v>3500</v>
      </c>
    </row>
    <row r="259" spans="1:9" x14ac:dyDescent="0.3">
      <c r="A259" s="1" t="s">
        <v>14</v>
      </c>
      <c r="B259" s="1" t="s">
        <v>21</v>
      </c>
      <c r="C259" s="7">
        <v>928</v>
      </c>
      <c r="D259" s="6">
        <v>44756</v>
      </c>
      <c r="E259" s="6">
        <v>44802</v>
      </c>
      <c r="F259" s="4" t="s">
        <v>10</v>
      </c>
      <c r="G259" s="2">
        <v>0.65</v>
      </c>
      <c r="H259" s="3">
        <v>7000</v>
      </c>
      <c r="I259" s="1">
        <f>Table134[[#This Row],[Price per Unit]]*Table134[[#This Row],[Units Sold]]</f>
        <v>4550</v>
      </c>
    </row>
    <row r="260" spans="1:9" x14ac:dyDescent="0.3">
      <c r="A260" s="1" t="s">
        <v>14</v>
      </c>
      <c r="B260" s="1" t="s">
        <v>21</v>
      </c>
      <c r="C260" s="7">
        <v>927</v>
      </c>
      <c r="D260" s="6">
        <v>44788</v>
      </c>
      <c r="E260" s="6">
        <v>44871</v>
      </c>
      <c r="F260" s="4" t="s">
        <v>5</v>
      </c>
      <c r="G260" s="2">
        <v>0.5</v>
      </c>
      <c r="H260" s="3">
        <v>9000</v>
      </c>
      <c r="I260" s="1">
        <f>Table134[[#This Row],[Price per Unit]]*Table134[[#This Row],[Units Sold]]</f>
        <v>4500</v>
      </c>
    </row>
    <row r="261" spans="1:9" x14ac:dyDescent="0.3">
      <c r="A261" s="1" t="s">
        <v>14</v>
      </c>
      <c r="B261" s="1" t="s">
        <v>21</v>
      </c>
      <c r="C261" s="7">
        <v>926</v>
      </c>
      <c r="D261" s="6">
        <v>44788</v>
      </c>
      <c r="E261" s="6">
        <v>44820</v>
      </c>
      <c r="F261" s="4" t="s">
        <v>8</v>
      </c>
      <c r="G261" s="2">
        <v>0.55000000000000004</v>
      </c>
      <c r="H261" s="3">
        <v>8500</v>
      </c>
      <c r="I261" s="1">
        <f>Table134[[#This Row],[Price per Unit]]*Table134[[#This Row],[Units Sold]]</f>
        <v>4675</v>
      </c>
    </row>
    <row r="262" spans="1:9" x14ac:dyDescent="0.3">
      <c r="A262" s="1" t="s">
        <v>14</v>
      </c>
      <c r="B262" s="1" t="s">
        <v>21</v>
      </c>
      <c r="C262" s="7">
        <v>925</v>
      </c>
      <c r="D262" s="6">
        <v>44788</v>
      </c>
      <c r="E262" s="6">
        <v>44863</v>
      </c>
      <c r="F262" s="4" t="s">
        <v>6</v>
      </c>
      <c r="G262" s="2">
        <v>0.5</v>
      </c>
      <c r="H262" s="3">
        <v>7250</v>
      </c>
      <c r="I262" s="1">
        <f>Table134[[#This Row],[Price per Unit]]*Table134[[#This Row],[Units Sold]]</f>
        <v>3625</v>
      </c>
    </row>
    <row r="263" spans="1:9" x14ac:dyDescent="0.3">
      <c r="A263" s="1" t="s">
        <v>14</v>
      </c>
      <c r="B263" s="1" t="s">
        <v>21</v>
      </c>
      <c r="C263" s="7">
        <v>924</v>
      </c>
      <c r="D263" s="6">
        <v>44788</v>
      </c>
      <c r="E263" s="6">
        <v>44813</v>
      </c>
      <c r="F263" s="4" t="s">
        <v>7</v>
      </c>
      <c r="G263" s="2">
        <v>0.5</v>
      </c>
      <c r="H263" s="3">
        <v>6750</v>
      </c>
      <c r="I263" s="1">
        <f>Table134[[#This Row],[Price per Unit]]*Table134[[#This Row],[Units Sold]]</f>
        <v>3375</v>
      </c>
    </row>
    <row r="264" spans="1:9" x14ac:dyDescent="0.3">
      <c r="A264" s="1" t="s">
        <v>14</v>
      </c>
      <c r="B264" s="1" t="s">
        <v>21</v>
      </c>
      <c r="C264" s="7">
        <v>923</v>
      </c>
      <c r="D264" s="6">
        <v>44788</v>
      </c>
      <c r="E264" s="6">
        <v>44855</v>
      </c>
      <c r="F264" s="4" t="s">
        <v>9</v>
      </c>
      <c r="G264" s="2">
        <v>0.6</v>
      </c>
      <c r="H264" s="3">
        <v>6750</v>
      </c>
      <c r="I264" s="1">
        <f>Table134[[#This Row],[Price per Unit]]*Table134[[#This Row],[Units Sold]]</f>
        <v>4050</v>
      </c>
    </row>
    <row r="265" spans="1:9" x14ac:dyDescent="0.3">
      <c r="A265" s="1" t="s">
        <v>14</v>
      </c>
      <c r="B265" s="1" t="s">
        <v>21</v>
      </c>
      <c r="C265" s="7">
        <v>922</v>
      </c>
      <c r="D265" s="6">
        <v>44788</v>
      </c>
      <c r="E265" s="6">
        <v>44864</v>
      </c>
      <c r="F265" s="4" t="s">
        <v>10</v>
      </c>
      <c r="G265" s="2">
        <v>0.65</v>
      </c>
      <c r="H265" s="3">
        <v>6500</v>
      </c>
      <c r="I265" s="1">
        <f>Table134[[#This Row],[Price per Unit]]*Table134[[#This Row],[Units Sold]]</f>
        <v>4225</v>
      </c>
    </row>
    <row r="266" spans="1:9" x14ac:dyDescent="0.3">
      <c r="A266" s="1" t="s">
        <v>14</v>
      </c>
      <c r="B266" s="1" t="s">
        <v>21</v>
      </c>
      <c r="C266" s="7">
        <v>921</v>
      </c>
      <c r="D266" s="6">
        <v>44820</v>
      </c>
      <c r="E266" s="6">
        <v>44839</v>
      </c>
      <c r="F266" s="4" t="s">
        <v>5</v>
      </c>
      <c r="G266" s="2">
        <v>0.5</v>
      </c>
      <c r="H266" s="3">
        <v>8500</v>
      </c>
      <c r="I266" s="1">
        <f>Table134[[#This Row],[Price per Unit]]*Table134[[#This Row],[Units Sold]]</f>
        <v>4250</v>
      </c>
    </row>
    <row r="267" spans="1:9" x14ac:dyDescent="0.3">
      <c r="A267" s="1" t="s">
        <v>14</v>
      </c>
      <c r="B267" s="1" t="s">
        <v>21</v>
      </c>
      <c r="C267" s="7">
        <v>920</v>
      </c>
      <c r="D267" s="6">
        <v>44820</v>
      </c>
      <c r="E267" s="6">
        <v>44866</v>
      </c>
      <c r="F267" s="4" t="s">
        <v>8</v>
      </c>
      <c r="G267" s="2">
        <v>0.55000000000000004</v>
      </c>
      <c r="H267" s="3">
        <v>8500</v>
      </c>
      <c r="I267" s="1">
        <f>Table134[[#This Row],[Price per Unit]]*Table134[[#This Row],[Units Sold]]</f>
        <v>4675</v>
      </c>
    </row>
    <row r="268" spans="1:9" x14ac:dyDescent="0.3">
      <c r="A268" s="1" t="s">
        <v>14</v>
      </c>
      <c r="B268" s="1" t="s">
        <v>21</v>
      </c>
      <c r="C268" s="7">
        <v>919</v>
      </c>
      <c r="D268" s="6">
        <v>44820</v>
      </c>
      <c r="E268" s="6">
        <v>44846</v>
      </c>
      <c r="F268" s="4" t="s">
        <v>6</v>
      </c>
      <c r="G268" s="2">
        <v>0.5</v>
      </c>
      <c r="H268" s="3">
        <v>7000</v>
      </c>
      <c r="I268" s="1">
        <f>Table134[[#This Row],[Price per Unit]]*Table134[[#This Row],[Units Sold]]</f>
        <v>3500</v>
      </c>
    </row>
    <row r="269" spans="1:9" x14ac:dyDescent="0.3">
      <c r="A269" s="1" t="s">
        <v>14</v>
      </c>
      <c r="B269" s="1" t="s">
        <v>21</v>
      </c>
      <c r="C269" s="7">
        <v>918</v>
      </c>
      <c r="D269" s="6">
        <v>44820</v>
      </c>
      <c r="E269" s="6">
        <v>44905</v>
      </c>
      <c r="F269" s="4" t="s">
        <v>7</v>
      </c>
      <c r="G269" s="2">
        <v>0.5</v>
      </c>
      <c r="H269" s="3">
        <v>6500</v>
      </c>
      <c r="I269" s="1">
        <f>Table134[[#This Row],[Price per Unit]]*Table134[[#This Row],[Units Sold]]</f>
        <v>3250</v>
      </c>
    </row>
    <row r="270" spans="1:9" x14ac:dyDescent="0.3">
      <c r="A270" s="1" t="s">
        <v>14</v>
      </c>
      <c r="B270" s="1" t="s">
        <v>21</v>
      </c>
      <c r="C270" s="7">
        <v>917</v>
      </c>
      <c r="D270" s="6">
        <v>44820</v>
      </c>
      <c r="E270" s="6">
        <v>44851</v>
      </c>
      <c r="F270" s="4" t="s">
        <v>9</v>
      </c>
      <c r="G270" s="2">
        <v>0.6</v>
      </c>
      <c r="H270" s="3">
        <v>6500</v>
      </c>
      <c r="I270" s="1">
        <f>Table134[[#This Row],[Price per Unit]]*Table134[[#This Row],[Units Sold]]</f>
        <v>3900</v>
      </c>
    </row>
    <row r="271" spans="1:9" x14ac:dyDescent="0.3">
      <c r="A271" s="1" t="s">
        <v>14</v>
      </c>
      <c r="B271" s="1" t="s">
        <v>21</v>
      </c>
      <c r="C271" s="7">
        <v>916</v>
      </c>
      <c r="D271" s="6">
        <v>44820</v>
      </c>
      <c r="E271" s="6">
        <v>44882</v>
      </c>
      <c r="F271" s="4" t="s">
        <v>10</v>
      </c>
      <c r="G271" s="2">
        <v>0.65</v>
      </c>
      <c r="H271" s="3">
        <v>7000</v>
      </c>
      <c r="I271" s="1">
        <f>Table134[[#This Row],[Price per Unit]]*Table134[[#This Row],[Units Sold]]</f>
        <v>4550</v>
      </c>
    </row>
    <row r="272" spans="1:9" x14ac:dyDescent="0.3">
      <c r="A272" s="1" t="s">
        <v>14</v>
      </c>
      <c r="B272" s="1" t="s">
        <v>21</v>
      </c>
      <c r="C272" s="7">
        <v>915</v>
      </c>
      <c r="D272" s="6">
        <v>44849</v>
      </c>
      <c r="E272" s="6">
        <v>44898</v>
      </c>
      <c r="F272" s="4" t="s">
        <v>5</v>
      </c>
      <c r="G272" s="2">
        <v>0.5</v>
      </c>
      <c r="H272" s="3">
        <v>8000</v>
      </c>
      <c r="I272" s="1">
        <f>Table134[[#This Row],[Price per Unit]]*Table134[[#This Row],[Units Sold]]</f>
        <v>4000</v>
      </c>
    </row>
    <row r="273" spans="1:9" x14ac:dyDescent="0.3">
      <c r="A273" s="1" t="s">
        <v>14</v>
      </c>
      <c r="B273" s="1" t="s">
        <v>21</v>
      </c>
      <c r="C273" s="7">
        <v>914</v>
      </c>
      <c r="D273" s="6">
        <v>44849</v>
      </c>
      <c r="E273" s="6">
        <v>44890</v>
      </c>
      <c r="F273" s="4" t="s">
        <v>8</v>
      </c>
      <c r="G273" s="2">
        <v>0.55000000000000004</v>
      </c>
      <c r="H273" s="3">
        <v>8000</v>
      </c>
      <c r="I273" s="1">
        <f>Table134[[#This Row],[Price per Unit]]*Table134[[#This Row],[Units Sold]]</f>
        <v>4400</v>
      </c>
    </row>
    <row r="274" spans="1:9" x14ac:dyDescent="0.3">
      <c r="A274" s="1" t="s">
        <v>14</v>
      </c>
      <c r="B274" s="1" t="s">
        <v>21</v>
      </c>
      <c r="C274" s="7">
        <v>913</v>
      </c>
      <c r="D274" s="6">
        <v>44849</v>
      </c>
      <c r="E274" s="6">
        <v>44923</v>
      </c>
      <c r="F274" s="4" t="s">
        <v>6</v>
      </c>
      <c r="G274" s="2">
        <v>0.5</v>
      </c>
      <c r="H274" s="3">
        <v>6500</v>
      </c>
      <c r="I274" s="1">
        <f>Table134[[#This Row],[Price per Unit]]*Table134[[#This Row],[Units Sold]]</f>
        <v>3250</v>
      </c>
    </row>
    <row r="275" spans="1:9" x14ac:dyDescent="0.3">
      <c r="A275" s="1" t="s">
        <v>14</v>
      </c>
      <c r="B275" s="1" t="s">
        <v>21</v>
      </c>
      <c r="C275" s="7">
        <v>912</v>
      </c>
      <c r="D275" s="6">
        <v>44849</v>
      </c>
      <c r="E275" s="6">
        <v>44908</v>
      </c>
      <c r="F275" s="4" t="s">
        <v>7</v>
      </c>
      <c r="G275" s="2">
        <v>0.5</v>
      </c>
      <c r="H275" s="3">
        <v>6250</v>
      </c>
      <c r="I275" s="1">
        <f>Table134[[#This Row],[Price per Unit]]*Table134[[#This Row],[Units Sold]]</f>
        <v>3125</v>
      </c>
    </row>
    <row r="276" spans="1:9" x14ac:dyDescent="0.3">
      <c r="A276" s="1" t="s">
        <v>14</v>
      </c>
      <c r="B276" s="1" t="s">
        <v>21</v>
      </c>
      <c r="C276" s="7">
        <v>911</v>
      </c>
      <c r="D276" s="6">
        <v>44849</v>
      </c>
      <c r="E276" s="6">
        <v>44916</v>
      </c>
      <c r="F276" s="4" t="s">
        <v>9</v>
      </c>
      <c r="G276" s="2">
        <v>0.6</v>
      </c>
      <c r="H276" s="3">
        <v>6000</v>
      </c>
      <c r="I276" s="1">
        <f>Table134[[#This Row],[Price per Unit]]*Table134[[#This Row],[Units Sold]]</f>
        <v>3600</v>
      </c>
    </row>
    <row r="277" spans="1:9" x14ac:dyDescent="0.3">
      <c r="A277" s="1" t="s">
        <v>14</v>
      </c>
      <c r="B277" s="1" t="s">
        <v>21</v>
      </c>
      <c r="C277" s="7">
        <v>910</v>
      </c>
      <c r="D277" s="6">
        <v>44849</v>
      </c>
      <c r="E277" s="6">
        <v>44933</v>
      </c>
      <c r="F277" s="4" t="s">
        <v>10</v>
      </c>
      <c r="G277" s="2">
        <v>0.65</v>
      </c>
      <c r="H277" s="3">
        <v>6500</v>
      </c>
      <c r="I277" s="1">
        <f>Table134[[#This Row],[Price per Unit]]*Table134[[#This Row],[Units Sold]]</f>
        <v>4225</v>
      </c>
    </row>
    <row r="278" spans="1:9" x14ac:dyDescent="0.3">
      <c r="A278" s="1" t="s">
        <v>14</v>
      </c>
      <c r="B278" s="1" t="s">
        <v>21</v>
      </c>
      <c r="C278" s="7">
        <v>909</v>
      </c>
      <c r="D278" s="6">
        <v>44880</v>
      </c>
      <c r="E278" s="6">
        <v>44956</v>
      </c>
      <c r="F278" s="4" t="s">
        <v>5</v>
      </c>
      <c r="G278" s="2">
        <v>0.5</v>
      </c>
      <c r="H278" s="3">
        <v>8250</v>
      </c>
      <c r="I278" s="1">
        <f>Table134[[#This Row],[Price per Unit]]*Table134[[#This Row],[Units Sold]]</f>
        <v>4125</v>
      </c>
    </row>
    <row r="279" spans="1:9" x14ac:dyDescent="0.3">
      <c r="A279" s="1" t="s">
        <v>14</v>
      </c>
      <c r="B279" s="1" t="s">
        <v>21</v>
      </c>
      <c r="C279" s="7">
        <v>908</v>
      </c>
      <c r="D279" s="6">
        <v>44880</v>
      </c>
      <c r="E279" s="6">
        <v>44918</v>
      </c>
      <c r="F279" s="4" t="s">
        <v>8</v>
      </c>
      <c r="G279" s="2">
        <v>0.55000000000000004</v>
      </c>
      <c r="H279" s="3">
        <v>8250</v>
      </c>
      <c r="I279" s="1">
        <f>Table134[[#This Row],[Price per Unit]]*Table134[[#This Row],[Units Sold]]</f>
        <v>4537.5</v>
      </c>
    </row>
    <row r="280" spans="1:9" x14ac:dyDescent="0.3">
      <c r="A280" s="1" t="s">
        <v>14</v>
      </c>
      <c r="B280" s="1" t="s">
        <v>21</v>
      </c>
      <c r="C280" s="7">
        <v>907</v>
      </c>
      <c r="D280" s="6">
        <v>44880</v>
      </c>
      <c r="E280" s="6">
        <v>44903</v>
      </c>
      <c r="F280" s="4" t="s">
        <v>6</v>
      </c>
      <c r="G280" s="2">
        <v>0.5</v>
      </c>
      <c r="H280" s="3">
        <v>6750</v>
      </c>
      <c r="I280" s="1">
        <f>Table134[[#This Row],[Price per Unit]]*Table134[[#This Row],[Units Sold]]</f>
        <v>3375</v>
      </c>
    </row>
    <row r="281" spans="1:9" x14ac:dyDescent="0.3">
      <c r="A281" s="1" t="s">
        <v>14</v>
      </c>
      <c r="B281" s="1" t="s">
        <v>21</v>
      </c>
      <c r="C281" s="7">
        <v>906</v>
      </c>
      <c r="D281" s="6">
        <v>44880</v>
      </c>
      <c r="E281" s="6">
        <v>44940</v>
      </c>
      <c r="F281" s="4" t="s">
        <v>7</v>
      </c>
      <c r="G281" s="2">
        <v>0.5</v>
      </c>
      <c r="H281" s="3">
        <v>6500</v>
      </c>
      <c r="I281" s="1">
        <f>Table134[[#This Row],[Price per Unit]]*Table134[[#This Row],[Units Sold]]</f>
        <v>3250</v>
      </c>
    </row>
    <row r="282" spans="1:9" x14ac:dyDescent="0.3">
      <c r="A282" s="1" t="s">
        <v>14</v>
      </c>
      <c r="B282" s="1" t="s">
        <v>21</v>
      </c>
      <c r="C282" s="7">
        <v>905</v>
      </c>
      <c r="D282" s="6">
        <v>44880</v>
      </c>
      <c r="E282" s="6">
        <v>44943</v>
      </c>
      <c r="F282" s="4" t="s">
        <v>9</v>
      </c>
      <c r="G282" s="2">
        <v>0.6</v>
      </c>
      <c r="H282" s="3">
        <v>6000</v>
      </c>
      <c r="I282" s="1">
        <f>Table134[[#This Row],[Price per Unit]]*Table134[[#This Row],[Units Sold]]</f>
        <v>3600</v>
      </c>
    </row>
    <row r="283" spans="1:9" x14ac:dyDescent="0.3">
      <c r="A283" s="1" t="s">
        <v>14</v>
      </c>
      <c r="B283" s="1" t="s">
        <v>21</v>
      </c>
      <c r="C283" s="7">
        <v>904</v>
      </c>
      <c r="D283" s="6">
        <v>44880</v>
      </c>
      <c r="E283" s="6">
        <v>44922</v>
      </c>
      <c r="F283" s="4" t="s">
        <v>10</v>
      </c>
      <c r="G283" s="2">
        <v>0.65</v>
      </c>
      <c r="H283" s="3">
        <v>7000</v>
      </c>
      <c r="I283" s="1">
        <f>Table134[[#This Row],[Price per Unit]]*Table134[[#This Row],[Units Sold]]</f>
        <v>4550</v>
      </c>
    </row>
    <row r="284" spans="1:9" x14ac:dyDescent="0.3">
      <c r="A284" s="1" t="s">
        <v>14</v>
      </c>
      <c r="B284" s="1" t="s">
        <v>21</v>
      </c>
      <c r="C284" s="7">
        <v>903</v>
      </c>
      <c r="D284" s="6">
        <v>44909</v>
      </c>
      <c r="E284" s="6">
        <v>44971</v>
      </c>
      <c r="F284" s="4" t="s">
        <v>5</v>
      </c>
      <c r="G284" s="2">
        <v>0.5</v>
      </c>
      <c r="H284" s="3">
        <v>9000</v>
      </c>
      <c r="I284" s="1">
        <f>Table134[[#This Row],[Price per Unit]]*Table134[[#This Row],[Units Sold]]</f>
        <v>4500</v>
      </c>
    </row>
    <row r="285" spans="1:9" x14ac:dyDescent="0.3">
      <c r="A285" s="1" t="s">
        <v>14</v>
      </c>
      <c r="B285" s="1" t="s">
        <v>21</v>
      </c>
      <c r="C285" s="7">
        <v>902</v>
      </c>
      <c r="D285" s="6">
        <v>44909</v>
      </c>
      <c r="E285" s="6">
        <v>44952</v>
      </c>
      <c r="F285" s="4" t="s">
        <v>8</v>
      </c>
      <c r="G285" s="2">
        <v>0.55000000000000004</v>
      </c>
      <c r="H285" s="3">
        <v>9000</v>
      </c>
      <c r="I285" s="1">
        <f>Table134[[#This Row],[Price per Unit]]*Table134[[#This Row],[Units Sold]]</f>
        <v>4950</v>
      </c>
    </row>
    <row r="286" spans="1:9" x14ac:dyDescent="0.3">
      <c r="A286" s="1" t="s">
        <v>14</v>
      </c>
      <c r="B286" s="1" t="s">
        <v>21</v>
      </c>
      <c r="C286" s="7">
        <v>901</v>
      </c>
      <c r="D286" s="6">
        <v>44909</v>
      </c>
      <c r="E286" s="6">
        <v>44962</v>
      </c>
      <c r="F286" s="4" t="s">
        <v>6</v>
      </c>
      <c r="G286" s="2">
        <v>0.5</v>
      </c>
      <c r="H286" s="3">
        <v>7000</v>
      </c>
      <c r="I286" s="1">
        <f>Table134[[#This Row],[Price per Unit]]*Table134[[#This Row],[Units Sold]]</f>
        <v>3500</v>
      </c>
    </row>
    <row r="287" spans="1:9" x14ac:dyDescent="0.3">
      <c r="A287" s="1" t="s">
        <v>14</v>
      </c>
      <c r="B287" s="1" t="s">
        <v>21</v>
      </c>
      <c r="C287" s="7">
        <v>900</v>
      </c>
      <c r="D287" s="6">
        <v>44909</v>
      </c>
      <c r="E287" s="6">
        <v>44987</v>
      </c>
      <c r="F287" s="4" t="s">
        <v>7</v>
      </c>
      <c r="G287" s="2">
        <v>0.5</v>
      </c>
      <c r="H287" s="3">
        <v>7000</v>
      </c>
      <c r="I287" s="1">
        <f>Table134[[#This Row],[Price per Unit]]*Table134[[#This Row],[Units Sold]]</f>
        <v>3500</v>
      </c>
    </row>
    <row r="288" spans="1:9" x14ac:dyDescent="0.3">
      <c r="A288" s="1" t="s">
        <v>14</v>
      </c>
      <c r="B288" s="1" t="s">
        <v>21</v>
      </c>
      <c r="C288" s="7">
        <v>899</v>
      </c>
      <c r="D288" s="6">
        <v>44909</v>
      </c>
      <c r="E288" s="6">
        <v>44949</v>
      </c>
      <c r="F288" s="4" t="s">
        <v>9</v>
      </c>
      <c r="G288" s="2">
        <v>0.6</v>
      </c>
      <c r="H288" s="3">
        <v>6250</v>
      </c>
      <c r="I288" s="1">
        <f>Table134[[#This Row],[Price per Unit]]*Table134[[#This Row],[Units Sold]]</f>
        <v>3750</v>
      </c>
    </row>
    <row r="289" spans="1:9" x14ac:dyDescent="0.3">
      <c r="A289" s="1" t="s">
        <v>14</v>
      </c>
      <c r="B289" s="1" t="s">
        <v>21</v>
      </c>
      <c r="C289" s="7">
        <v>898</v>
      </c>
      <c r="D289" s="6">
        <v>44909</v>
      </c>
      <c r="E289" s="6">
        <v>44927</v>
      </c>
      <c r="F289" s="4" t="s">
        <v>10</v>
      </c>
      <c r="G289" s="2">
        <v>0.65</v>
      </c>
      <c r="H289" s="3">
        <v>7250</v>
      </c>
      <c r="I289" s="1">
        <f>Table134[[#This Row],[Price per Unit]]*Table134[[#This Row],[Units Sold]]</f>
        <v>4712.5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BAB6-920E-485F-A9B3-9A7604EB465F}">
  <dimension ref="B2:K19"/>
  <sheetViews>
    <sheetView tabSelected="1" zoomScale="70" zoomScaleNormal="70" workbookViewId="0">
      <selection activeCell="H33" sqref="H33"/>
    </sheetView>
  </sheetViews>
  <sheetFormatPr defaultColWidth="11.44140625" defaultRowHeight="14.4" x14ac:dyDescent="0.3"/>
  <cols>
    <col min="1" max="1" width="4.109375" customWidth="1"/>
    <col min="2" max="2" width="17.6640625" bestFit="1" customWidth="1"/>
    <col min="4" max="4" width="6.109375" customWidth="1"/>
    <col min="5" max="5" width="6.44140625" customWidth="1"/>
    <col min="6" max="6" width="7.77734375" customWidth="1"/>
  </cols>
  <sheetData>
    <row r="2" spans="2:11" ht="15.6" x14ac:dyDescent="0.3">
      <c r="B2" s="18" t="s">
        <v>30</v>
      </c>
      <c r="C2" s="18"/>
      <c r="G2" s="19" t="s">
        <v>22</v>
      </c>
      <c r="H2" s="19"/>
      <c r="I2" s="19"/>
      <c r="J2" s="19"/>
      <c r="K2" s="19"/>
    </row>
    <row r="3" spans="2:11" ht="15.6" x14ac:dyDescent="0.3">
      <c r="B3" s="4" t="s">
        <v>22</v>
      </c>
      <c r="C3" s="8">
        <v>10000</v>
      </c>
      <c r="F3" s="13">
        <f>C12</f>
        <v>1500</v>
      </c>
      <c r="G3" s="14">
        <f>H3-500</f>
        <v>9000</v>
      </c>
      <c r="H3" s="14">
        <f>I3-500</f>
        <v>9500</v>
      </c>
      <c r="I3" s="14">
        <v>10000</v>
      </c>
      <c r="J3" s="14">
        <f>I3+500</f>
        <v>10500</v>
      </c>
      <c r="K3" s="14">
        <f>J3+500</f>
        <v>11000</v>
      </c>
    </row>
    <row r="4" spans="2:11" ht="15.6" x14ac:dyDescent="0.3">
      <c r="B4" s="4" t="s">
        <v>3</v>
      </c>
      <c r="C4" s="9">
        <v>2.5</v>
      </c>
      <c r="E4" s="20" t="s">
        <v>3</v>
      </c>
      <c r="F4" s="17">
        <f>F5-0.5</f>
        <v>1.5</v>
      </c>
      <c r="G4" s="15">
        <f t="dataTable" ref="G4:K8" dt2D="1" dtr="1" r1="C3" r2="C4"/>
        <v>-8650</v>
      </c>
      <c r="H4" s="15">
        <v>-8575</v>
      </c>
      <c r="I4" s="15">
        <v>-8500</v>
      </c>
      <c r="J4" s="15">
        <v>-8425.0000000000018</v>
      </c>
      <c r="K4" s="15">
        <v>-8350.0000000000018</v>
      </c>
    </row>
    <row r="5" spans="2:11" ht="15.6" x14ac:dyDescent="0.3">
      <c r="B5" s="4" t="s">
        <v>23</v>
      </c>
      <c r="C5" s="9">
        <v>1.35</v>
      </c>
      <c r="E5" s="20"/>
      <c r="F5" s="17">
        <f>F6-0.5</f>
        <v>2</v>
      </c>
      <c r="G5" s="15">
        <v>-4150</v>
      </c>
      <c r="H5" s="15">
        <v>-3825</v>
      </c>
      <c r="I5" s="15">
        <v>-3500</v>
      </c>
      <c r="J5" s="15">
        <v>-3175.0000000000018</v>
      </c>
      <c r="K5" s="15">
        <v>-2850.0000000000018</v>
      </c>
    </row>
    <row r="6" spans="2:11" ht="15.6" x14ac:dyDescent="0.3">
      <c r="B6" s="4" t="s">
        <v>24</v>
      </c>
      <c r="C6" s="8">
        <v>10000</v>
      </c>
      <c r="E6" s="20"/>
      <c r="F6" s="17">
        <v>2.5</v>
      </c>
      <c r="G6" s="15">
        <v>350</v>
      </c>
      <c r="H6" s="15">
        <v>925</v>
      </c>
      <c r="I6" s="15">
        <v>1500</v>
      </c>
      <c r="J6" s="15">
        <v>2074.9999999999982</v>
      </c>
      <c r="K6" s="15">
        <v>2649.9999999999982</v>
      </c>
    </row>
    <row r="7" spans="2:11" x14ac:dyDescent="0.3">
      <c r="B7" s="4"/>
      <c r="C7" s="10"/>
      <c r="E7" s="20"/>
      <c r="F7" s="17">
        <f>F6+0.5</f>
        <v>3</v>
      </c>
      <c r="G7" s="15">
        <v>4850</v>
      </c>
      <c r="H7" s="15">
        <v>5675</v>
      </c>
      <c r="I7" s="15">
        <v>6500</v>
      </c>
      <c r="J7" s="15">
        <v>7325</v>
      </c>
      <c r="K7" s="15">
        <v>8150</v>
      </c>
    </row>
    <row r="8" spans="2:11" ht="15.6" x14ac:dyDescent="0.3">
      <c r="B8" s="18" t="s">
        <v>25</v>
      </c>
      <c r="C8" s="18"/>
      <c r="E8" s="20"/>
      <c r="F8" s="17">
        <f>F7+0.5</f>
        <v>3.5</v>
      </c>
      <c r="G8" s="15">
        <v>9350</v>
      </c>
      <c r="H8" s="15">
        <v>10425</v>
      </c>
      <c r="I8" s="15">
        <v>11500</v>
      </c>
      <c r="J8" s="15">
        <v>12575</v>
      </c>
      <c r="K8" s="15">
        <v>13650</v>
      </c>
    </row>
    <row r="9" spans="2:11" x14ac:dyDescent="0.3">
      <c r="B9" s="4" t="s">
        <v>26</v>
      </c>
      <c r="C9" s="10">
        <f>C3*C4</f>
        <v>25000</v>
      </c>
    </row>
    <row r="10" spans="2:11" x14ac:dyDescent="0.3">
      <c r="B10" s="4" t="s">
        <v>27</v>
      </c>
      <c r="C10" s="10">
        <f>-C5*C3</f>
        <v>-13500</v>
      </c>
    </row>
    <row r="11" spans="2:11" x14ac:dyDescent="0.3">
      <c r="B11" s="4" t="s">
        <v>28</v>
      </c>
      <c r="C11" s="10">
        <f>-C6</f>
        <v>-10000</v>
      </c>
    </row>
    <row r="12" spans="2:11" ht="15.6" x14ac:dyDescent="0.3">
      <c r="B12" s="11" t="s">
        <v>29</v>
      </c>
      <c r="C12" s="12">
        <f>SUM(C9:C11)</f>
        <v>1500</v>
      </c>
    </row>
    <row r="13" spans="2:11" ht="15.6" x14ac:dyDescent="0.3">
      <c r="G13" s="19" t="s">
        <v>22</v>
      </c>
      <c r="H13" s="19"/>
      <c r="I13" s="19"/>
      <c r="J13" s="19"/>
      <c r="K13" s="19"/>
    </row>
    <row r="14" spans="2:11" x14ac:dyDescent="0.3">
      <c r="F14" s="26">
        <f>C12</f>
        <v>1500</v>
      </c>
      <c r="G14" s="14">
        <f>H14-500</f>
        <v>9000</v>
      </c>
      <c r="H14" s="14">
        <f>I14-500</f>
        <v>9500</v>
      </c>
      <c r="I14" s="14">
        <v>10000</v>
      </c>
      <c r="J14" s="14">
        <f>I14+500</f>
        <v>10500</v>
      </c>
      <c r="K14" s="14">
        <f>J14+500</f>
        <v>11000</v>
      </c>
    </row>
    <row r="15" spans="2:11" x14ac:dyDescent="0.3">
      <c r="E15" s="20" t="s">
        <v>3</v>
      </c>
      <c r="F15" s="17">
        <f>F16-0.5</f>
        <v>1.5</v>
      </c>
      <c r="G15" s="15">
        <f t="dataTable" ref="G15:K19" dt2D="1" dtr="1" r1="C3" r2="C4" ca="1"/>
        <v>-8650</v>
      </c>
      <c r="H15" s="15">
        <v>-8575</v>
      </c>
      <c r="I15" s="15">
        <v>-8500</v>
      </c>
      <c r="J15" s="15">
        <v>-8425.0000000000018</v>
      </c>
      <c r="K15" s="15">
        <v>-8350.0000000000018</v>
      </c>
    </row>
    <row r="16" spans="2:11" x14ac:dyDescent="0.3">
      <c r="E16" s="20"/>
      <c r="F16" s="17">
        <f>F17-0.5</f>
        <v>2</v>
      </c>
      <c r="G16" s="15">
        <v>-4150</v>
      </c>
      <c r="H16" s="15">
        <v>-3825</v>
      </c>
      <c r="I16" s="15">
        <v>-3500</v>
      </c>
      <c r="J16" s="15">
        <v>-3175.0000000000018</v>
      </c>
      <c r="K16" s="15">
        <v>-2850.0000000000018</v>
      </c>
    </row>
    <row r="17" spans="2:11" x14ac:dyDescent="0.3">
      <c r="B17">
        <f>2.5*10000</f>
        <v>25000</v>
      </c>
      <c r="E17" s="20"/>
      <c r="F17" s="17">
        <v>2.5</v>
      </c>
      <c r="G17" s="15">
        <v>350</v>
      </c>
      <c r="H17" s="15">
        <v>925</v>
      </c>
      <c r="I17" s="27">
        <v>1500</v>
      </c>
      <c r="J17" s="15">
        <v>2074.9999999999982</v>
      </c>
      <c r="K17" s="15">
        <v>2649.9999999999982</v>
      </c>
    </row>
    <row r="18" spans="2:11" x14ac:dyDescent="0.3">
      <c r="E18" s="20"/>
      <c r="F18" s="17">
        <f>F17+0.5</f>
        <v>3</v>
      </c>
      <c r="G18" s="15">
        <v>4850</v>
      </c>
      <c r="H18" s="15">
        <v>5675</v>
      </c>
      <c r="I18" s="15">
        <v>6500</v>
      </c>
      <c r="J18" s="15">
        <v>7325</v>
      </c>
      <c r="K18" s="15">
        <v>8150</v>
      </c>
    </row>
    <row r="19" spans="2:11" x14ac:dyDescent="0.3">
      <c r="E19" s="20"/>
      <c r="F19" s="17">
        <f>F18+0.5</f>
        <v>3.5</v>
      </c>
      <c r="G19" s="15">
        <v>9350</v>
      </c>
      <c r="H19" s="15">
        <v>10425</v>
      </c>
      <c r="I19" s="15">
        <v>11500</v>
      </c>
      <c r="J19" s="15">
        <v>12575</v>
      </c>
      <c r="K19" s="15">
        <v>13650</v>
      </c>
    </row>
  </sheetData>
  <mergeCells count="6">
    <mergeCell ref="B2:C2"/>
    <mergeCell ref="G2:K2"/>
    <mergeCell ref="E4:E8"/>
    <mergeCell ref="B8:C8"/>
    <mergeCell ref="G13:K13"/>
    <mergeCell ref="E15:E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6059-274E-134B-B65C-39AAD56ADEA1}">
  <dimension ref="B2:K19"/>
  <sheetViews>
    <sheetView zoomScale="70" zoomScaleNormal="70" workbookViewId="0">
      <selection activeCell="F26" sqref="F26"/>
    </sheetView>
  </sheetViews>
  <sheetFormatPr defaultColWidth="11.44140625" defaultRowHeight="14.4" x14ac:dyDescent="0.3"/>
  <cols>
    <col min="1" max="1" width="4.109375" customWidth="1"/>
    <col min="2" max="2" width="17.6640625" bestFit="1" customWidth="1"/>
    <col min="4" max="4" width="6.109375" customWidth="1"/>
    <col min="5" max="5" width="6.44140625" customWidth="1"/>
    <col min="6" max="6" width="7.77734375" customWidth="1"/>
  </cols>
  <sheetData>
    <row r="2" spans="2:11" ht="15.6" x14ac:dyDescent="0.3">
      <c r="B2" s="18" t="s">
        <v>30</v>
      </c>
      <c r="C2" s="18"/>
      <c r="G2" s="19" t="s">
        <v>22</v>
      </c>
      <c r="H2" s="19"/>
      <c r="I2" s="19"/>
      <c r="J2" s="19"/>
      <c r="K2" s="19"/>
    </row>
    <row r="3" spans="2:11" ht="15.6" x14ac:dyDescent="0.3">
      <c r="B3" s="4" t="s">
        <v>22</v>
      </c>
      <c r="C3" s="8">
        <v>10000</v>
      </c>
      <c r="F3" s="13">
        <f>C12</f>
        <v>1500</v>
      </c>
      <c r="G3" s="14">
        <f>H3-500</f>
        <v>9000</v>
      </c>
      <c r="H3" s="14">
        <f>I3-500</f>
        <v>9500</v>
      </c>
      <c r="I3" s="14">
        <v>10000</v>
      </c>
      <c r="J3" s="14">
        <f>I3+500</f>
        <v>10500</v>
      </c>
      <c r="K3" s="14">
        <f>J3+500</f>
        <v>11000</v>
      </c>
    </row>
    <row r="4" spans="2:11" ht="15.6" x14ac:dyDescent="0.3">
      <c r="B4" s="4" t="s">
        <v>3</v>
      </c>
      <c r="C4" s="9">
        <v>2.5</v>
      </c>
      <c r="E4" s="20" t="s">
        <v>3</v>
      </c>
      <c r="F4" s="17">
        <f>F5-0.5</f>
        <v>1.5</v>
      </c>
      <c r="G4" s="15">
        <f t="dataTable" ref="G4:K8" dt2D="1" dtr="1" r1="C3" r2="C4"/>
        <v>-8650</v>
      </c>
      <c r="H4" s="15">
        <v>-8575</v>
      </c>
      <c r="I4" s="15">
        <v>-8500</v>
      </c>
      <c r="J4" s="15">
        <v>-8425.0000000000018</v>
      </c>
      <c r="K4" s="15">
        <v>-8350.0000000000018</v>
      </c>
    </row>
    <row r="5" spans="2:11" ht="15.6" x14ac:dyDescent="0.3">
      <c r="B5" s="4" t="s">
        <v>23</v>
      </c>
      <c r="C5" s="9">
        <v>1.35</v>
      </c>
      <c r="E5" s="20"/>
      <c r="F5" s="17">
        <f>F6-0.5</f>
        <v>2</v>
      </c>
      <c r="G5" s="15">
        <v>-4150</v>
      </c>
      <c r="H5" s="15">
        <v>-3825</v>
      </c>
      <c r="I5" s="15">
        <v>-3500</v>
      </c>
      <c r="J5" s="15">
        <v>-3175.0000000000018</v>
      </c>
      <c r="K5" s="15">
        <v>-2850.0000000000018</v>
      </c>
    </row>
    <row r="6" spans="2:11" ht="15.6" x14ac:dyDescent="0.3">
      <c r="B6" s="4" t="s">
        <v>24</v>
      </c>
      <c r="C6" s="8">
        <v>10000</v>
      </c>
      <c r="E6" s="20"/>
      <c r="F6" s="17">
        <v>2.5</v>
      </c>
      <c r="G6" s="15">
        <v>350</v>
      </c>
      <c r="H6" s="15">
        <v>925</v>
      </c>
      <c r="I6" s="15">
        <v>1500</v>
      </c>
      <c r="J6" s="15">
        <v>2074.9999999999982</v>
      </c>
      <c r="K6" s="15">
        <v>2649.9999999999982</v>
      </c>
    </row>
    <row r="7" spans="2:11" x14ac:dyDescent="0.3">
      <c r="B7" s="4"/>
      <c r="C7" s="10"/>
      <c r="E7" s="20"/>
      <c r="F7" s="17">
        <f>F6+0.5</f>
        <v>3</v>
      </c>
      <c r="G7" s="15">
        <v>4850</v>
      </c>
      <c r="H7" s="15">
        <v>5675</v>
      </c>
      <c r="I7" s="15">
        <v>6500</v>
      </c>
      <c r="J7" s="15">
        <v>7325</v>
      </c>
      <c r="K7" s="15">
        <v>8150</v>
      </c>
    </row>
    <row r="8" spans="2:11" ht="15.6" x14ac:dyDescent="0.3">
      <c r="B8" s="18" t="s">
        <v>25</v>
      </c>
      <c r="C8" s="18"/>
      <c r="E8" s="20"/>
      <c r="F8" s="17">
        <f>F7+0.5</f>
        <v>3.5</v>
      </c>
      <c r="G8" s="15">
        <v>9350</v>
      </c>
      <c r="H8" s="15">
        <v>10425</v>
      </c>
      <c r="I8" s="15">
        <v>11500</v>
      </c>
      <c r="J8" s="15">
        <v>12575</v>
      </c>
      <c r="K8" s="15">
        <v>13650</v>
      </c>
    </row>
    <row r="9" spans="2:11" x14ac:dyDescent="0.3">
      <c r="B9" s="4" t="s">
        <v>26</v>
      </c>
      <c r="C9" s="10">
        <f>C3*C4</f>
        <v>25000</v>
      </c>
    </row>
    <row r="10" spans="2:11" x14ac:dyDescent="0.3">
      <c r="B10" s="4" t="s">
        <v>27</v>
      </c>
      <c r="C10" s="10">
        <f>-C5*C3</f>
        <v>-13500</v>
      </c>
    </row>
    <row r="11" spans="2:11" x14ac:dyDescent="0.3">
      <c r="B11" s="4" t="s">
        <v>28</v>
      </c>
      <c r="C11" s="10">
        <f>-C6</f>
        <v>-10000</v>
      </c>
    </row>
    <row r="12" spans="2:11" ht="15.6" x14ac:dyDescent="0.3">
      <c r="B12" s="11" t="s">
        <v>29</v>
      </c>
      <c r="C12" s="12">
        <f>SUM(C9:C11)</f>
        <v>1500</v>
      </c>
    </row>
    <row r="13" spans="2:11" ht="15.6" x14ac:dyDescent="0.3">
      <c r="G13" s="19" t="s">
        <v>22</v>
      </c>
      <c r="H13" s="19"/>
      <c r="I13" s="19"/>
      <c r="J13" s="19"/>
      <c r="K13" s="19"/>
    </row>
    <row r="14" spans="2:11" x14ac:dyDescent="0.3">
      <c r="F14" s="26">
        <f>C12</f>
        <v>1500</v>
      </c>
      <c r="G14" s="14">
        <f>H14-500</f>
        <v>9000</v>
      </c>
      <c r="H14" s="14">
        <f>I14-500</f>
        <v>9500</v>
      </c>
      <c r="I14" s="14">
        <v>10000</v>
      </c>
      <c r="J14" s="14">
        <f>I14+500</f>
        <v>10500</v>
      </c>
      <c r="K14" s="14">
        <f>J14+500</f>
        <v>11000</v>
      </c>
    </row>
    <row r="15" spans="2:11" x14ac:dyDescent="0.3">
      <c r="E15" s="20" t="s">
        <v>3</v>
      </c>
      <c r="F15" s="17">
        <f>F16-0.5</f>
        <v>1.5</v>
      </c>
      <c r="G15" s="15">
        <f t="dataTable" ref="G15:K19" dt2D="1" dtr="1" r1="C3" r2="C4" ca="1"/>
        <v>-8650</v>
      </c>
      <c r="H15" s="15">
        <v>-8575</v>
      </c>
      <c r="I15" s="15">
        <v>-8500</v>
      </c>
      <c r="J15" s="15">
        <v>-8425.0000000000018</v>
      </c>
      <c r="K15" s="15">
        <v>-8350.0000000000018</v>
      </c>
    </row>
    <row r="16" spans="2:11" x14ac:dyDescent="0.3">
      <c r="E16" s="20"/>
      <c r="F16" s="17">
        <f>F17-0.5</f>
        <v>2</v>
      </c>
      <c r="G16" s="15">
        <v>-4150</v>
      </c>
      <c r="H16" s="15">
        <v>-3825</v>
      </c>
      <c r="I16" s="15">
        <v>-3500</v>
      </c>
      <c r="J16" s="15">
        <v>-3175.0000000000018</v>
      </c>
      <c r="K16" s="15">
        <v>-2850.0000000000018</v>
      </c>
    </row>
    <row r="17" spans="2:11" x14ac:dyDescent="0.3">
      <c r="B17">
        <f>2.5*10000</f>
        <v>25000</v>
      </c>
      <c r="E17" s="20"/>
      <c r="F17" s="17">
        <v>2.5</v>
      </c>
      <c r="G17" s="15">
        <v>350</v>
      </c>
      <c r="H17" s="15">
        <v>925</v>
      </c>
      <c r="I17" s="27">
        <v>1500</v>
      </c>
      <c r="J17" s="15">
        <v>2074.9999999999982</v>
      </c>
      <c r="K17" s="15">
        <v>2649.9999999999982</v>
      </c>
    </row>
    <row r="18" spans="2:11" x14ac:dyDescent="0.3">
      <c r="E18" s="20"/>
      <c r="F18" s="17">
        <f>F17+0.5</f>
        <v>3</v>
      </c>
      <c r="G18" s="15">
        <v>4850</v>
      </c>
      <c r="H18" s="15">
        <v>5675</v>
      </c>
      <c r="I18" s="15">
        <v>6500</v>
      </c>
      <c r="J18" s="15">
        <v>7325</v>
      </c>
      <c r="K18" s="15">
        <v>8150</v>
      </c>
    </row>
    <row r="19" spans="2:11" x14ac:dyDescent="0.3">
      <c r="E19" s="20"/>
      <c r="F19" s="17">
        <f>F18+0.5</f>
        <v>3.5</v>
      </c>
      <c r="G19" s="15">
        <v>9350</v>
      </c>
      <c r="H19" s="15">
        <v>10425</v>
      </c>
      <c r="I19" s="15">
        <v>11500</v>
      </c>
      <c r="J19" s="15">
        <v>12575</v>
      </c>
      <c r="K19" s="15">
        <v>13650</v>
      </c>
    </row>
  </sheetData>
  <mergeCells count="6">
    <mergeCell ref="E15:E19"/>
    <mergeCell ref="B2:C2"/>
    <mergeCell ref="B8:C8"/>
    <mergeCell ref="G2:K2"/>
    <mergeCell ref="E4:E8"/>
    <mergeCell ref="G13:K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C9709-E002-400A-9737-26E8E81BB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 Table</vt:lpstr>
      <vt:lpstr>Coke Dataset</vt:lpstr>
      <vt:lpstr>Coke Pivot</vt:lpstr>
      <vt:lpstr>Revenue added col</vt:lpstr>
      <vt:lpstr>Macro function</vt:lpstr>
      <vt:lpstr>Whatif -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Arvinkritik S.R</cp:lastModifiedBy>
  <dcterms:created xsi:type="dcterms:W3CDTF">2022-04-21T14:05:43Z</dcterms:created>
  <dcterms:modified xsi:type="dcterms:W3CDTF">2024-10-15T19:29:07Z</dcterms:modified>
</cp:coreProperties>
</file>