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8F74048E-C2A8-4499-ACD1-B184B09C3624}" xr6:coauthVersionLast="47" xr6:coauthVersionMax="47" xr10:uidLastSave="{00000000-0000-0000-0000-000000000000}"/>
  <bookViews>
    <workbookView xWindow="11424" yWindow="0" windowWidth="11712" windowHeight="13056" xr2:uid="{26D4546B-D2A1-4444-8EAF-A6228F96F0C1}"/>
  </bookViews>
  <sheets>
    <sheet name="Data" sheetId="1" r:id="rId1"/>
    <sheet name="Questions" sheetId="2" r:id="rId2"/>
    <sheet name="Currency Converter" sheetId="3" r:id="rId3"/>
    <sheet name="Pivot" sheetId="5" r:id="rId4"/>
    <sheet name="Box plot" sheetId="6" r:id="rId5"/>
  </sheets>
  <definedNames>
    <definedName name="Slicer_Departm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 i="1" l="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D47" i="3"/>
  <c r="E47" i="3"/>
  <c r="F47" i="3"/>
  <c r="G47" i="3"/>
  <c r="H47" i="3"/>
  <c r="D48" i="3"/>
  <c r="E48" i="3"/>
  <c r="F48" i="3"/>
  <c r="G48" i="3"/>
  <c r="H48" i="3"/>
  <c r="D49" i="3"/>
  <c r="E49" i="3"/>
  <c r="F49" i="3"/>
  <c r="G49" i="3"/>
  <c r="H49" i="3"/>
  <c r="D50" i="3"/>
  <c r="E50" i="3"/>
  <c r="F50" i="3"/>
  <c r="G50" i="3"/>
  <c r="H50" i="3"/>
  <c r="D51" i="3"/>
  <c r="E51" i="3"/>
  <c r="F51" i="3"/>
  <c r="G51" i="3"/>
  <c r="H51" i="3"/>
  <c r="E46" i="3"/>
  <c r="F46" i="3"/>
  <c r="G46" i="3"/>
  <c r="H46" i="3"/>
  <c r="D46" i="3"/>
  <c r="D25" i="3"/>
  <c r="D26" i="3"/>
  <c r="E26" i="3"/>
  <c r="F26" i="3"/>
  <c r="G26" i="3"/>
  <c r="H26" i="3"/>
  <c r="D27" i="3"/>
  <c r="E27" i="3"/>
  <c r="F27" i="3"/>
  <c r="G27" i="3"/>
  <c r="H27" i="3"/>
  <c r="D28" i="3"/>
  <c r="E28" i="3"/>
  <c r="F28" i="3"/>
  <c r="G28" i="3"/>
  <c r="H28" i="3"/>
  <c r="D29" i="3"/>
  <c r="E29" i="3"/>
  <c r="F29" i="3"/>
  <c r="G29" i="3"/>
  <c r="H29" i="3"/>
  <c r="D30" i="3"/>
  <c r="E30" i="3"/>
  <c r="F30" i="3"/>
  <c r="G30" i="3"/>
  <c r="H30" i="3"/>
  <c r="E25" i="3"/>
  <c r="F25" i="3"/>
  <c r="G25" i="3"/>
  <c r="H25" i="3"/>
  <c r="D10" i="3"/>
  <c r="D6" i="3"/>
  <c r="H268" i="1"/>
</calcChain>
</file>

<file path=xl/sharedStrings.xml><?xml version="1.0" encoding="utf-8"?>
<sst xmlns="http://schemas.openxmlformats.org/spreadsheetml/2006/main" count="2395" uniqueCount="772">
  <si>
    <t>Emp ID</t>
  </si>
  <si>
    <t>First Name</t>
  </si>
  <si>
    <t>Last Name</t>
  </si>
  <si>
    <t>Gender</t>
  </si>
  <si>
    <t>Department</t>
  </si>
  <si>
    <t>Salary</t>
  </si>
  <si>
    <t>Salary Bucket</t>
  </si>
  <si>
    <t>Start Date</t>
  </si>
  <si>
    <t>FTE</t>
  </si>
  <si>
    <t>Employee type</t>
  </si>
  <si>
    <t>Work location</t>
  </si>
  <si>
    <t>Work Type</t>
  </si>
  <si>
    <t>PR00147</t>
  </si>
  <si>
    <t>Minerva</t>
  </si>
  <si>
    <t>Ricardot</t>
  </si>
  <si>
    <t>Male</t>
  </si>
  <si>
    <t>Engineering</t>
  </si>
  <si>
    <t>Above 100k</t>
  </si>
  <si>
    <t>Permanent</t>
  </si>
  <si>
    <t>Remote</t>
  </si>
  <si>
    <t>Full time</t>
  </si>
  <si>
    <t>PR04686</t>
  </si>
  <si>
    <t>Oona</t>
  </si>
  <si>
    <t>Donan</t>
  </si>
  <si>
    <t>Female</t>
  </si>
  <si>
    <t>Business Development</t>
  </si>
  <si>
    <t>50k to 100k</t>
  </si>
  <si>
    <t>Seattle, USA</t>
  </si>
  <si>
    <t>Part time</t>
  </si>
  <si>
    <t>SQ04612</t>
  </si>
  <si>
    <t>Mick</t>
  </si>
  <si>
    <t>Spraberry</t>
  </si>
  <si>
    <t>Services</t>
  </si>
  <si>
    <t>VT01803</t>
  </si>
  <si>
    <t>Freddy</t>
  </si>
  <si>
    <t>Linford</t>
  </si>
  <si>
    <t>Training</t>
  </si>
  <si>
    <t>Fixed Term</t>
  </si>
  <si>
    <t>TN02749</t>
  </si>
  <si>
    <t>Parasuramudu</t>
  </si>
  <si>
    <t>Jamakayala</t>
  </si>
  <si>
    <t>Hyderabad, India</t>
  </si>
  <si>
    <t>SQ00144</t>
  </si>
  <si>
    <t>Collen</t>
  </si>
  <si>
    <t>Dunbleton</t>
  </si>
  <si>
    <t>Wellington, New Zealand</t>
  </si>
  <si>
    <t>PR04601</t>
  </si>
  <si>
    <t>Yedukondalu</t>
  </si>
  <si>
    <t>Panditula</t>
  </si>
  <si>
    <t>Need to check</t>
  </si>
  <si>
    <t>Support</t>
  </si>
  <si>
    <t>SQ01854</t>
  </si>
  <si>
    <t>Jessica</t>
  </si>
  <si>
    <t>Callcott</t>
  </si>
  <si>
    <t>Marketing</t>
  </si>
  <si>
    <t>SQ00612</t>
  </si>
  <si>
    <t>Leena</t>
  </si>
  <si>
    <t>Bruckshaw</t>
  </si>
  <si>
    <t>Research and Development</t>
  </si>
  <si>
    <t>PR00419</t>
  </si>
  <si>
    <t>Billi</t>
  </si>
  <si>
    <t>Fellgate</t>
  </si>
  <si>
    <t>VT00578</t>
  </si>
  <si>
    <t>Magnum</t>
  </si>
  <si>
    <t>Locksley</t>
  </si>
  <si>
    <t>Under 50k</t>
  </si>
  <si>
    <t>TN01281</t>
  </si>
  <si>
    <t>Cletus</t>
  </si>
  <si>
    <t>McGarahan</t>
  </si>
  <si>
    <t>PR04473</t>
  </si>
  <si>
    <t>Wyn</t>
  </si>
  <si>
    <t>Treadger</t>
  </si>
  <si>
    <t>Columbus, USA</t>
  </si>
  <si>
    <t>VT02417</t>
  </si>
  <si>
    <t>Evangelina</t>
  </si>
  <si>
    <t>Lergan</t>
  </si>
  <si>
    <t>Temporary</t>
  </si>
  <si>
    <t>Auckland, New Zealand</t>
  </si>
  <si>
    <t>SQ00691</t>
  </si>
  <si>
    <t>Verla</t>
  </si>
  <si>
    <t>Timmis</t>
  </si>
  <si>
    <t>TN00214</t>
  </si>
  <si>
    <t>Devsena</t>
  </si>
  <si>
    <t>Veluvalapalli</t>
  </si>
  <si>
    <t>Chennai, India</t>
  </si>
  <si>
    <t>VT02539</t>
  </si>
  <si>
    <t>Devinne</t>
  </si>
  <si>
    <t>Tuny</t>
  </si>
  <si>
    <t>SQ04598</t>
  </si>
  <si>
    <t>Pearla</t>
  </si>
  <si>
    <t>Beteriss</t>
  </si>
  <si>
    <t>TN00464</t>
  </si>
  <si>
    <t>Gopal</t>
  </si>
  <si>
    <t>Venkata</t>
  </si>
  <si>
    <t>PR00893</t>
  </si>
  <si>
    <t>Vasavi</t>
  </si>
  <si>
    <t>Veeravasarapu</t>
  </si>
  <si>
    <t>Human Resources</t>
  </si>
  <si>
    <t>PR00882</t>
  </si>
  <si>
    <t>Jill</t>
  </si>
  <si>
    <t>Shipsey</t>
  </si>
  <si>
    <t>Accounting</t>
  </si>
  <si>
    <t>PR03445</t>
  </si>
  <si>
    <t>Myrle</t>
  </si>
  <si>
    <t>Prandoni</t>
  </si>
  <si>
    <t>Sales</t>
  </si>
  <si>
    <t>TN03416</t>
  </si>
  <si>
    <t>Seward</t>
  </si>
  <si>
    <t>Kubera</t>
  </si>
  <si>
    <t>TN00890</t>
  </si>
  <si>
    <t>Mayur</t>
  </si>
  <si>
    <t>Kousika</t>
  </si>
  <si>
    <t>VT04137</t>
  </si>
  <si>
    <t>Marissa</t>
  </si>
  <si>
    <t>Infante</t>
  </si>
  <si>
    <t>PR02603</t>
  </si>
  <si>
    <t>Dinanath</t>
  </si>
  <si>
    <t>Simhambhatla</t>
  </si>
  <si>
    <t>PR03158</t>
  </si>
  <si>
    <t>Danica</t>
  </si>
  <si>
    <t>Nayshe</t>
  </si>
  <si>
    <t>PR02288</t>
  </si>
  <si>
    <t>Althea</t>
  </si>
  <si>
    <t>Bronger</t>
  </si>
  <si>
    <t>Product Management</t>
  </si>
  <si>
    <t>VT03849</t>
  </si>
  <si>
    <t>Leonidas</t>
  </si>
  <si>
    <t>Cavaney</t>
  </si>
  <si>
    <t>SQ01395</t>
  </si>
  <si>
    <t>Dennison</t>
  </si>
  <si>
    <t>Crosswaite</t>
  </si>
  <si>
    <t>Legal</t>
  </si>
  <si>
    <t>SQ02559</t>
  </si>
  <si>
    <t>Aldrich</t>
  </si>
  <si>
    <t>Glenny</t>
  </si>
  <si>
    <t>VT04627</t>
  </si>
  <si>
    <t>Yvette</t>
  </si>
  <si>
    <t>Bett</t>
  </si>
  <si>
    <t>VT03537</t>
  </si>
  <si>
    <t>Renaldo</t>
  </si>
  <si>
    <t>Thomassin</t>
  </si>
  <si>
    <t>PR01662</t>
  </si>
  <si>
    <t>Genevra</t>
  </si>
  <si>
    <t>Friday</t>
  </si>
  <si>
    <t>VT02313</t>
  </si>
  <si>
    <t>Thekla</t>
  </si>
  <si>
    <t>Lynnett</t>
  </si>
  <si>
    <t>SQ01620</t>
  </si>
  <si>
    <t>Westbrook</t>
  </si>
  <si>
    <t>Brandino</t>
  </si>
  <si>
    <t>VT04681</t>
  </si>
  <si>
    <t>Nickolai</t>
  </si>
  <si>
    <t>Artin</t>
  </si>
  <si>
    <t>TN04246</t>
  </si>
  <si>
    <t>Shaylyn</t>
  </si>
  <si>
    <t>Ransbury</t>
  </si>
  <si>
    <t>TN02570</t>
  </si>
  <si>
    <t>Grady</t>
  </si>
  <si>
    <t>Rochelle</t>
  </si>
  <si>
    <t>VT02801</t>
  </si>
  <si>
    <t>Shellysheldon</t>
  </si>
  <si>
    <t>Mahady</t>
  </si>
  <si>
    <t>SQ01177</t>
  </si>
  <si>
    <t>Nazeer</t>
  </si>
  <si>
    <t>Basha</t>
  </si>
  <si>
    <t>VT01740</t>
  </si>
  <si>
    <t>Ginger</t>
  </si>
  <si>
    <t>Myott</t>
  </si>
  <si>
    <t>TN01876</t>
  </si>
  <si>
    <t>Aileen</t>
  </si>
  <si>
    <t>McCritchie</t>
  </si>
  <si>
    <t>VT03988</t>
  </si>
  <si>
    <t>Venkat</t>
  </si>
  <si>
    <t>Kodi</t>
  </si>
  <si>
    <t>TN00227</t>
  </si>
  <si>
    <t>Raghuveer</t>
  </si>
  <si>
    <t>Yettugunna</t>
  </si>
  <si>
    <t>VT01092</t>
  </si>
  <si>
    <t>Tabby</t>
  </si>
  <si>
    <t>Astall</t>
  </si>
  <si>
    <t>TN03169</t>
  </si>
  <si>
    <t>Doe</t>
  </si>
  <si>
    <t>Clubley</t>
  </si>
  <si>
    <t>SQ01402</t>
  </si>
  <si>
    <t>Sahaj</t>
  </si>
  <si>
    <t>Jonnalagadda</t>
  </si>
  <si>
    <t>SQ00360</t>
  </si>
  <si>
    <t>Orlando</t>
  </si>
  <si>
    <t>Gorstidge</t>
  </si>
  <si>
    <t>PR02208</t>
  </si>
  <si>
    <t>Gowri</t>
  </si>
  <si>
    <t>Sankar</t>
  </si>
  <si>
    <t>SQ01637</t>
  </si>
  <si>
    <t>Joaquin</t>
  </si>
  <si>
    <t>McVitty</t>
  </si>
  <si>
    <t>TN03210</t>
  </si>
  <si>
    <t>Suman</t>
  </si>
  <si>
    <t>Katte</t>
  </si>
  <si>
    <t>PR03844</t>
  </si>
  <si>
    <t>Brose</t>
  </si>
  <si>
    <t>MacCorkell</t>
  </si>
  <si>
    <t>VT04093</t>
  </si>
  <si>
    <t>Prasanna</t>
  </si>
  <si>
    <t>Lakshmi</t>
  </si>
  <si>
    <t>SQ02246</t>
  </si>
  <si>
    <t>Matias</t>
  </si>
  <si>
    <t>Cormack</t>
  </si>
  <si>
    <t>TN03032</t>
  </si>
  <si>
    <t>Jaipal</t>
  </si>
  <si>
    <t>Potanapudi</t>
  </si>
  <si>
    <t>SQ00914</t>
  </si>
  <si>
    <t>Duran</t>
  </si>
  <si>
    <t>Appala</t>
  </si>
  <si>
    <t>SQ02525</t>
  </si>
  <si>
    <t>Mickie</t>
  </si>
  <si>
    <t>Dagwell</t>
  </si>
  <si>
    <t>PR02782</t>
  </si>
  <si>
    <t>Isaak</t>
  </si>
  <si>
    <t>Rawne</t>
  </si>
  <si>
    <t>TN03331</t>
  </si>
  <si>
    <t>Crawford</t>
  </si>
  <si>
    <t>Scad</t>
  </si>
  <si>
    <t>VT01249</t>
  </si>
  <si>
    <t>Brendan</t>
  </si>
  <si>
    <t>Edgeller</t>
  </si>
  <si>
    <t>PR00576</t>
  </si>
  <si>
    <t>Lalitchandra</t>
  </si>
  <si>
    <t>Vadali</t>
  </si>
  <si>
    <t>VT02260</t>
  </si>
  <si>
    <t>Rhiamon</t>
  </si>
  <si>
    <t>Mollison</t>
  </si>
  <si>
    <t>TN02883</t>
  </si>
  <si>
    <t>John</t>
  </si>
  <si>
    <t>Joseph</t>
  </si>
  <si>
    <t>SQ03024</t>
  </si>
  <si>
    <t>Inge</t>
  </si>
  <si>
    <t>Creer</t>
  </si>
  <si>
    <t>TN04428</t>
  </si>
  <si>
    <t>Tadio</t>
  </si>
  <si>
    <t>Audritt</t>
  </si>
  <si>
    <t>SQ03350</t>
  </si>
  <si>
    <t>Felice</t>
  </si>
  <si>
    <t>McMurty</t>
  </si>
  <si>
    <t>VT03421</t>
  </si>
  <si>
    <t>Alic</t>
  </si>
  <si>
    <t>Bagg</t>
  </si>
  <si>
    <t>PR01346</t>
  </si>
  <si>
    <t>Adolph</t>
  </si>
  <si>
    <t>McNalley</t>
  </si>
  <si>
    <t>VT02118</t>
  </si>
  <si>
    <t>Oorjit</t>
  </si>
  <si>
    <t>Nandanavanam</t>
  </si>
  <si>
    <t>TN02496</t>
  </si>
  <si>
    <t>Ponnan</t>
  </si>
  <si>
    <t>Delhi</t>
  </si>
  <si>
    <t>VT02491</t>
  </si>
  <si>
    <t>Alexis</t>
  </si>
  <si>
    <t>Gotfrey</t>
  </si>
  <si>
    <t>PR03980</t>
  </si>
  <si>
    <t>Kath</t>
  </si>
  <si>
    <t>Bletsoe</t>
  </si>
  <si>
    <t>VT03307</t>
  </si>
  <si>
    <t>Tallie</t>
  </si>
  <si>
    <t>Chaikovski</t>
  </si>
  <si>
    <t>TN04058</t>
  </si>
  <si>
    <t>Subbarao</t>
  </si>
  <si>
    <t>Malladi</t>
  </si>
  <si>
    <t>VT03993</t>
  </si>
  <si>
    <t>Dulce</t>
  </si>
  <si>
    <t>Colbeck</t>
  </si>
  <si>
    <t>VT02663</t>
  </si>
  <si>
    <t>Sravanthi</t>
  </si>
  <si>
    <t>Chalaki</t>
  </si>
  <si>
    <t>PR03034</t>
  </si>
  <si>
    <t>Sreenivasa</t>
  </si>
  <si>
    <t>Naik</t>
  </si>
  <si>
    <t>PR01159</t>
  </si>
  <si>
    <t>Mollie</t>
  </si>
  <si>
    <t>Hanway</t>
  </si>
  <si>
    <t>SQ03476</t>
  </si>
  <si>
    <t>Ramalingam</t>
  </si>
  <si>
    <t>Kothapeta</t>
  </si>
  <si>
    <t>PR04380</t>
  </si>
  <si>
    <t>Van</t>
  </si>
  <si>
    <t>Tuxwell</t>
  </si>
  <si>
    <t>TN00182</t>
  </si>
  <si>
    <t>Camilla</t>
  </si>
  <si>
    <t>Castle</t>
  </si>
  <si>
    <t>VT01523</t>
  </si>
  <si>
    <t>Charmane</t>
  </si>
  <si>
    <t>Heistermann</t>
  </si>
  <si>
    <t>PR00916</t>
  </si>
  <si>
    <t>Inger</t>
  </si>
  <si>
    <t>Chapelhow</t>
  </si>
  <si>
    <t>PR01211</t>
  </si>
  <si>
    <t>Enoch</t>
  </si>
  <si>
    <t>Dowrey</t>
  </si>
  <si>
    <t>VT01684</t>
  </si>
  <si>
    <t>Audry</t>
  </si>
  <si>
    <t>Yu</t>
  </si>
  <si>
    <t>TN04740</t>
  </si>
  <si>
    <t>Tristam</t>
  </si>
  <si>
    <t>Cuming</t>
  </si>
  <si>
    <t>TN03575</t>
  </si>
  <si>
    <t>Janina</t>
  </si>
  <si>
    <t>Wolverson</t>
  </si>
  <si>
    <t>VT04984</t>
  </si>
  <si>
    <t>Dell</t>
  </si>
  <si>
    <t>Molloy</t>
  </si>
  <si>
    <t>PR00095</t>
  </si>
  <si>
    <t>Devrat</t>
  </si>
  <si>
    <t>Damarsingh</t>
  </si>
  <si>
    <t>SQ03546</t>
  </si>
  <si>
    <t>Amlankusum</t>
  </si>
  <si>
    <t>Rajabhushan</t>
  </si>
  <si>
    <t>VT02374</t>
  </si>
  <si>
    <t>Delphine</t>
  </si>
  <si>
    <t>Jewis</t>
  </si>
  <si>
    <t>SQ00450</t>
  </si>
  <si>
    <t>Louise</t>
  </si>
  <si>
    <t>Lamming</t>
  </si>
  <si>
    <t>PR03804</t>
  </si>
  <si>
    <t>Pratigya</t>
  </si>
  <si>
    <t>Rema</t>
  </si>
  <si>
    <t>SQ04488</t>
  </si>
  <si>
    <t>Ramnath</t>
  </si>
  <si>
    <t>Ravuri</t>
  </si>
  <si>
    <t>TN00735</t>
  </si>
  <si>
    <t>Caresa</t>
  </si>
  <si>
    <t>Christer</t>
  </si>
  <si>
    <t>VT01893</t>
  </si>
  <si>
    <t>Lindy</t>
  </si>
  <si>
    <t>Guillet</t>
  </si>
  <si>
    <t>SQ02223</t>
  </si>
  <si>
    <t>Pippy</t>
  </si>
  <si>
    <t>Shepperd</t>
  </si>
  <si>
    <t>PR02010</t>
  </si>
  <si>
    <t>Prerana</t>
  </si>
  <si>
    <t>Nishita</t>
  </si>
  <si>
    <t>SQ00498</t>
  </si>
  <si>
    <t>Amery</t>
  </si>
  <si>
    <t>Ofer</t>
  </si>
  <si>
    <t>PR02113</t>
  </si>
  <si>
    <t>Beverie</t>
  </si>
  <si>
    <t>Moffet</t>
  </si>
  <si>
    <t>TN00727</t>
  </si>
  <si>
    <t>Dulsea</t>
  </si>
  <si>
    <t>Folkes</t>
  </si>
  <si>
    <t>SQ01697</t>
  </si>
  <si>
    <t>Makshi</t>
  </si>
  <si>
    <t>Vinutha</t>
  </si>
  <si>
    <t>SQ01519</t>
  </si>
  <si>
    <t>Caron</t>
  </si>
  <si>
    <t>Kolakovic</t>
  </si>
  <si>
    <t>VT03500</t>
  </si>
  <si>
    <t>Shiuli</t>
  </si>
  <si>
    <t>Sapna</t>
  </si>
  <si>
    <t>TN01210</t>
  </si>
  <si>
    <t>Alyosha</t>
  </si>
  <si>
    <t>Riquet</t>
  </si>
  <si>
    <t>SQ03321</t>
  </si>
  <si>
    <t>Gradey</t>
  </si>
  <si>
    <t>Litton</t>
  </si>
  <si>
    <t>Vasu</t>
  </si>
  <si>
    <t>Nandin</t>
  </si>
  <si>
    <t>SQ00841</t>
  </si>
  <si>
    <t>Bhuvan</t>
  </si>
  <si>
    <t>Pals</t>
  </si>
  <si>
    <t>SQ04603</t>
  </si>
  <si>
    <t>Natalee</t>
  </si>
  <si>
    <t>Craiker</t>
  </si>
  <si>
    <t>TN01028</t>
  </si>
  <si>
    <t>Alicea</t>
  </si>
  <si>
    <t>Pudsall</t>
  </si>
  <si>
    <t>VT04028</t>
  </si>
  <si>
    <t>Michale</t>
  </si>
  <si>
    <t>Rolf</t>
  </si>
  <si>
    <t>TN03068</t>
  </si>
  <si>
    <t>Gumwant</t>
  </si>
  <si>
    <t>Veera</t>
  </si>
  <si>
    <t>VT03701</t>
  </si>
  <si>
    <t>Narois</t>
  </si>
  <si>
    <t>Motiwala</t>
  </si>
  <si>
    <t>TN04101</t>
  </si>
  <si>
    <t>Marline</t>
  </si>
  <si>
    <t>Wahncke</t>
  </si>
  <si>
    <t>TN01632</t>
  </si>
  <si>
    <t>Katya</t>
  </si>
  <si>
    <t>Hundy</t>
  </si>
  <si>
    <t>PR01956</t>
  </si>
  <si>
    <t>Jamesy</t>
  </si>
  <si>
    <t>O'Ferris</t>
  </si>
  <si>
    <t>PR02140</t>
  </si>
  <si>
    <t>Anjushri</t>
  </si>
  <si>
    <t>Chandiramani</t>
  </si>
  <si>
    <t>SQ03626</t>
  </si>
  <si>
    <t>Krishnakanta</t>
  </si>
  <si>
    <t>Vellanki</t>
  </si>
  <si>
    <t>VT01610</t>
  </si>
  <si>
    <t>Dhruv</t>
  </si>
  <si>
    <t>Manjunath</t>
  </si>
  <si>
    <t>TN01340</t>
  </si>
  <si>
    <t>Granny</t>
  </si>
  <si>
    <t>Spencelayh</t>
  </si>
  <si>
    <t>TN00698</t>
  </si>
  <si>
    <t>Barbara-anne</t>
  </si>
  <si>
    <t>Kenchington</t>
  </si>
  <si>
    <t>SQ00960</t>
  </si>
  <si>
    <t>Calvin</t>
  </si>
  <si>
    <t>O'Carroll</t>
  </si>
  <si>
    <t>SQ01998</t>
  </si>
  <si>
    <t>Vanmala</t>
  </si>
  <si>
    <t>Shriharsha</t>
  </si>
  <si>
    <t>PR04446</t>
  </si>
  <si>
    <t>Sameer</t>
  </si>
  <si>
    <t>Shashank</t>
  </si>
  <si>
    <t>SQ01283</t>
  </si>
  <si>
    <t>Barr</t>
  </si>
  <si>
    <t>Faughny</t>
  </si>
  <si>
    <t>SQ01026</t>
  </si>
  <si>
    <t>Anumati</t>
  </si>
  <si>
    <t>Shyamari</t>
  </si>
  <si>
    <t>TN01912</t>
  </si>
  <si>
    <t>Fred</t>
  </si>
  <si>
    <t>Dudeney</t>
  </si>
  <si>
    <t>VT02319</t>
  </si>
  <si>
    <t>Tarala</t>
  </si>
  <si>
    <t>Vishaal</t>
  </si>
  <si>
    <t>SQ04960</t>
  </si>
  <si>
    <t>Shubhra</t>
  </si>
  <si>
    <t>Potla</t>
  </si>
  <si>
    <t>SQ01829</t>
  </si>
  <si>
    <t>Mabel</t>
  </si>
  <si>
    <t>Orrow</t>
  </si>
  <si>
    <t>SQ00022</t>
  </si>
  <si>
    <t>Carlin</t>
  </si>
  <si>
    <t>Demke</t>
  </si>
  <si>
    <t>Hemavati</t>
  </si>
  <si>
    <t>Muthiah</t>
  </si>
  <si>
    <t>TN02798</t>
  </si>
  <si>
    <t>Krittika</t>
  </si>
  <si>
    <t>Gaekwad</t>
  </si>
  <si>
    <t>VT02532</t>
  </si>
  <si>
    <t>Adey</t>
  </si>
  <si>
    <t>Ryal</t>
  </si>
  <si>
    <t>PR02321</t>
  </si>
  <si>
    <t>Evanne</t>
  </si>
  <si>
    <t>Sheryn</t>
  </si>
  <si>
    <t>SQ03116</t>
  </si>
  <si>
    <t>Syd</t>
  </si>
  <si>
    <t>Fearn</t>
  </si>
  <si>
    <t>SQ02638</t>
  </si>
  <si>
    <t>Cara</t>
  </si>
  <si>
    <t>Havers</t>
  </si>
  <si>
    <t>VT03704</t>
  </si>
  <si>
    <t>Egor</t>
  </si>
  <si>
    <t>Minto</t>
  </si>
  <si>
    <t>VT04552</t>
  </si>
  <si>
    <t>Theresita</t>
  </si>
  <si>
    <t>Chasmer</t>
  </si>
  <si>
    <t>SQ04665</t>
  </si>
  <si>
    <t>Collin</t>
  </si>
  <si>
    <t>Jagson</t>
  </si>
  <si>
    <t>VT00336</t>
  </si>
  <si>
    <t>Shevantilal</t>
  </si>
  <si>
    <t>Muppala</t>
  </si>
  <si>
    <t>TN01256</t>
  </si>
  <si>
    <t>Shattesh</t>
  </si>
  <si>
    <t>Utpat</t>
  </si>
  <si>
    <t>PR03271</t>
  </si>
  <si>
    <t>Stan</t>
  </si>
  <si>
    <t>Tolliday</t>
  </si>
  <si>
    <t>VT01101</t>
  </si>
  <si>
    <t>Adela</t>
  </si>
  <si>
    <t>Dowsett</t>
  </si>
  <si>
    <t>TN04660</t>
  </si>
  <si>
    <t>Thedrick</t>
  </si>
  <si>
    <t>Bothwell</t>
  </si>
  <si>
    <t>VT00596</t>
  </si>
  <si>
    <t>Letisha</t>
  </si>
  <si>
    <t>Carrett</t>
  </si>
  <si>
    <t>VT03552</t>
  </si>
  <si>
    <t>Kamalakshi</t>
  </si>
  <si>
    <t>Mukundan</t>
  </si>
  <si>
    <t>TN00083</t>
  </si>
  <si>
    <t>Chandana</t>
  </si>
  <si>
    <t>Sannidhi</t>
  </si>
  <si>
    <t>SQ02643</t>
  </si>
  <si>
    <t>Indu</t>
  </si>
  <si>
    <t>Varada</t>
  </si>
  <si>
    <t>Karuna</t>
  </si>
  <si>
    <t>Pashupathy</t>
  </si>
  <si>
    <t>TN02674</t>
  </si>
  <si>
    <t>Antonetta</t>
  </si>
  <si>
    <t>Coggeshall</t>
  </si>
  <si>
    <t>TN02727</t>
  </si>
  <si>
    <t>Wald</t>
  </si>
  <si>
    <t>Bountiff</t>
  </si>
  <si>
    <t>VT01323</t>
  </si>
  <si>
    <t>Mardav</t>
  </si>
  <si>
    <t>Ramaswami</t>
  </si>
  <si>
    <t>PR03886</t>
  </si>
  <si>
    <t>Edd</t>
  </si>
  <si>
    <t>MacKnockiter</t>
  </si>
  <si>
    <t>PR00746</t>
  </si>
  <si>
    <t>Hogan</t>
  </si>
  <si>
    <t>Iles</t>
  </si>
  <si>
    <t>SQ03387</t>
  </si>
  <si>
    <t>Robinia</t>
  </si>
  <si>
    <t>Scholling</t>
  </si>
  <si>
    <t>SQ00105</t>
  </si>
  <si>
    <t>Sarayu</t>
  </si>
  <si>
    <t>Ragunathan</t>
  </si>
  <si>
    <t>SQ02424</t>
  </si>
  <si>
    <t>Kevalkumar</t>
  </si>
  <si>
    <t>Solanki</t>
  </si>
  <si>
    <t>VT01703</t>
  </si>
  <si>
    <t>Upendra</t>
  </si>
  <si>
    <t>Swati</t>
  </si>
  <si>
    <t>SQ02703</t>
  </si>
  <si>
    <t>Deepit</t>
  </si>
  <si>
    <t>Ranjana</t>
  </si>
  <si>
    <t>VT04373</t>
  </si>
  <si>
    <t>Edi</t>
  </si>
  <si>
    <t>Hofton</t>
  </si>
  <si>
    <t>SQ03733</t>
  </si>
  <si>
    <t>Revkah</t>
  </si>
  <si>
    <t>Antonacci</t>
  </si>
  <si>
    <t>VT04467</t>
  </si>
  <si>
    <t>Amal</t>
  </si>
  <si>
    <t>Nimesh</t>
  </si>
  <si>
    <t>Kunja</t>
  </si>
  <si>
    <t>Prashanta</t>
  </si>
  <si>
    <t>PR02016</t>
  </si>
  <si>
    <t>Iris</t>
  </si>
  <si>
    <t>Wagg</t>
  </si>
  <si>
    <t>VT04415</t>
  </si>
  <si>
    <t>Malory</t>
  </si>
  <si>
    <t>Biles</t>
  </si>
  <si>
    <t>TN04067</t>
  </si>
  <si>
    <t>Lea</t>
  </si>
  <si>
    <t>Chaplin</t>
  </si>
  <si>
    <t>TN04175</t>
  </si>
  <si>
    <t>Hinda</t>
  </si>
  <si>
    <t>Label</t>
  </si>
  <si>
    <t>VT00687</t>
  </si>
  <si>
    <t>Godavari</t>
  </si>
  <si>
    <t>Veena</t>
  </si>
  <si>
    <t>PR01269</t>
  </si>
  <si>
    <t>Eleonore</t>
  </si>
  <si>
    <t>Airdrie</t>
  </si>
  <si>
    <t>TN00579</t>
  </si>
  <si>
    <t>Rafaelita</t>
  </si>
  <si>
    <t>Blaksland</t>
  </si>
  <si>
    <t>TN03097</t>
  </si>
  <si>
    <t>Bendite</t>
  </si>
  <si>
    <t>Bloan</t>
  </si>
  <si>
    <t>SQ02174</t>
  </si>
  <si>
    <t>Sidoney</t>
  </si>
  <si>
    <t>Yitzhok</t>
  </si>
  <si>
    <t>PR02957</t>
  </si>
  <si>
    <t>Vaughn</t>
  </si>
  <si>
    <t>Carvill</t>
  </si>
  <si>
    <t>TN01601</t>
  </si>
  <si>
    <t>Melva</t>
  </si>
  <si>
    <t>Jickells</t>
  </si>
  <si>
    <t>SQ01730</t>
  </si>
  <si>
    <t>Austine</t>
  </si>
  <si>
    <t>Littlewood</t>
  </si>
  <si>
    <t>TN03355</t>
  </si>
  <si>
    <t>Ruby</t>
  </si>
  <si>
    <t>Cracie</t>
  </si>
  <si>
    <t>VT01246</t>
  </si>
  <si>
    <t>Zach</t>
  </si>
  <si>
    <t>Polon</t>
  </si>
  <si>
    <t>PR02275</t>
  </si>
  <si>
    <t>TN04166</t>
  </si>
  <si>
    <t>Dowdle</t>
  </si>
  <si>
    <t>SQ00070</t>
  </si>
  <si>
    <t>Larissa</t>
  </si>
  <si>
    <t>Ingledow</t>
  </si>
  <si>
    <t>TN01701</t>
  </si>
  <si>
    <t>Yves</t>
  </si>
  <si>
    <t>Pawlik</t>
  </si>
  <si>
    <t>VT03298</t>
  </si>
  <si>
    <t>Nonah</t>
  </si>
  <si>
    <t>Bissell</t>
  </si>
  <si>
    <t>TN04892</t>
  </si>
  <si>
    <t>Luca</t>
  </si>
  <si>
    <t>Wolstenholme</t>
  </si>
  <si>
    <t>PR01055</t>
  </si>
  <si>
    <t>Devasree</t>
  </si>
  <si>
    <t>Fullara</t>
  </si>
  <si>
    <t>SQ04437</t>
  </si>
  <si>
    <t>Hephzibah</t>
  </si>
  <si>
    <t>Summerell</t>
  </si>
  <si>
    <t>PR00770</t>
  </si>
  <si>
    <t>Beryl</t>
  </si>
  <si>
    <t>Burnsyde</t>
  </si>
  <si>
    <t>VT01762</t>
  </si>
  <si>
    <t>Geena</t>
  </si>
  <si>
    <t>Raghavanpillai</t>
  </si>
  <si>
    <t>VT04273</t>
  </si>
  <si>
    <t>Brad</t>
  </si>
  <si>
    <t>Gumb</t>
  </si>
  <si>
    <t>SQ00187</t>
  </si>
  <si>
    <t>Rupak</t>
  </si>
  <si>
    <t>Mehra</t>
  </si>
  <si>
    <t>PR00113</t>
  </si>
  <si>
    <t>PR01383</t>
  </si>
  <si>
    <t>Addi</t>
  </si>
  <si>
    <t>Studdeard</t>
  </si>
  <si>
    <t>TN00258</t>
  </si>
  <si>
    <t>Joyce</t>
  </si>
  <si>
    <t>Leyband</t>
  </si>
  <si>
    <t>VT00476</t>
  </si>
  <si>
    <t>Hartin</t>
  </si>
  <si>
    <t>Sawini</t>
  </si>
  <si>
    <t>Chandan</t>
  </si>
  <si>
    <t>Baruna</t>
  </si>
  <si>
    <t>Ogale</t>
  </si>
  <si>
    <t>TN01566</t>
  </si>
  <si>
    <t>Fonzie</t>
  </si>
  <si>
    <t>O'Shea</t>
  </si>
  <si>
    <t>PR04851</t>
  </si>
  <si>
    <t>Rodina</t>
  </si>
  <si>
    <t>Drinan</t>
  </si>
  <si>
    <t>PR00007</t>
  </si>
  <si>
    <t>Torrance</t>
  </si>
  <si>
    <t>Collier</t>
  </si>
  <si>
    <t>SQ03491</t>
  </si>
  <si>
    <t>Freda</t>
  </si>
  <si>
    <t>Legan</t>
  </si>
  <si>
    <t>SQ02465</t>
  </si>
  <si>
    <t>Bernie</t>
  </si>
  <si>
    <t>Gorges</t>
  </si>
  <si>
    <t>VT00194</t>
  </si>
  <si>
    <t>Violante</t>
  </si>
  <si>
    <t>Courtonne</t>
  </si>
  <si>
    <t>TN00328</t>
  </si>
  <si>
    <t>Jeannie</t>
  </si>
  <si>
    <t>Petracco</t>
  </si>
  <si>
    <t>PR03137</t>
  </si>
  <si>
    <t>Jagajeet</t>
  </si>
  <si>
    <t>Viraj</t>
  </si>
  <si>
    <t>PR00246</t>
  </si>
  <si>
    <t>Husein</t>
  </si>
  <si>
    <t>Augar</t>
  </si>
  <si>
    <t>SQ02371</t>
  </si>
  <si>
    <t>Alida</t>
  </si>
  <si>
    <t>Welman</t>
  </si>
  <si>
    <t>VT04350</t>
  </si>
  <si>
    <t>Kulbhushan</t>
  </si>
  <si>
    <t>Moorthy</t>
  </si>
  <si>
    <t>SQ02035</t>
  </si>
  <si>
    <t>Anni</t>
  </si>
  <si>
    <t>Izzard</t>
  </si>
  <si>
    <t>SQ00286</t>
  </si>
  <si>
    <t>Ilesh</t>
  </si>
  <si>
    <t>Dasgupta</t>
  </si>
  <si>
    <t>TN02205</t>
  </si>
  <si>
    <t>Madhumati</t>
  </si>
  <si>
    <t>Gazala</t>
  </si>
  <si>
    <t>VT00740</t>
  </si>
  <si>
    <t>Chitrasen</t>
  </si>
  <si>
    <t>Laul</t>
  </si>
  <si>
    <t>PR01476</t>
  </si>
  <si>
    <t>Jaishree</t>
  </si>
  <si>
    <t>Atasi</t>
  </si>
  <si>
    <t>SQ03112</t>
  </si>
  <si>
    <t>Kantimoy</t>
  </si>
  <si>
    <t>Pritish</t>
  </si>
  <si>
    <t>PR01943</t>
  </si>
  <si>
    <t>Rameshwari</t>
  </si>
  <si>
    <t>Chikodi</t>
  </si>
  <si>
    <t>Lalit</t>
  </si>
  <si>
    <t>Kothari</t>
  </si>
  <si>
    <t>VT01996</t>
  </si>
  <si>
    <t>Hali</t>
  </si>
  <si>
    <t>Behnecke</t>
  </si>
  <si>
    <t>Sahas</t>
  </si>
  <si>
    <t>Sanabhi</t>
  </si>
  <si>
    <t>SQ02624</t>
  </si>
  <si>
    <t>Gwenneth</t>
  </si>
  <si>
    <t>Fealey</t>
  </si>
  <si>
    <t>SQ02565</t>
  </si>
  <si>
    <t>Konstantin</t>
  </si>
  <si>
    <t>Timblett</t>
  </si>
  <si>
    <t>SQ02582</t>
  </si>
  <si>
    <t>Kaishori</t>
  </si>
  <si>
    <t>Harathi</t>
  </si>
  <si>
    <t>TN02397</t>
  </si>
  <si>
    <t>Mendel</t>
  </si>
  <si>
    <t>Gentsch</t>
  </si>
  <si>
    <t>TN04265</t>
  </si>
  <si>
    <t>Rushil</t>
  </si>
  <si>
    <t>Kripa</t>
  </si>
  <si>
    <t>TN02204</t>
  </si>
  <si>
    <t>PR01306</t>
  </si>
  <si>
    <t>Patti</t>
  </si>
  <si>
    <t>Dradey</t>
  </si>
  <si>
    <t>VT03771</t>
  </si>
  <si>
    <t>Marjie</t>
  </si>
  <si>
    <t>Bamford</t>
  </si>
  <si>
    <t>SQ04613</t>
  </si>
  <si>
    <t>Sarojini</t>
  </si>
  <si>
    <t>Naueshwara</t>
  </si>
  <si>
    <t>PR02436</t>
  </si>
  <si>
    <t>Marmaduke</t>
  </si>
  <si>
    <t>Worssam</t>
  </si>
  <si>
    <t>VT00534</t>
  </si>
  <si>
    <t>Roselle</t>
  </si>
  <si>
    <t>Wandrach</t>
  </si>
  <si>
    <t>Sartaj</t>
  </si>
  <si>
    <t>Probal</t>
  </si>
  <si>
    <t>TN01396</t>
  </si>
  <si>
    <t>Koral</t>
  </si>
  <si>
    <t>Gerriet</t>
  </si>
  <si>
    <t>TN02377</t>
  </si>
  <si>
    <t>Anjela</t>
  </si>
  <si>
    <t>Spancock</t>
  </si>
  <si>
    <t>PR03532</t>
  </si>
  <si>
    <t>TN02988</t>
  </si>
  <si>
    <t>Mahindra</t>
  </si>
  <si>
    <t>Sreedharan</t>
  </si>
  <si>
    <t>VT04905</t>
  </si>
  <si>
    <t>Suchira</t>
  </si>
  <si>
    <t>Bhanupriya</t>
  </si>
  <si>
    <t>PR04366</t>
  </si>
  <si>
    <t>Carry</t>
  </si>
  <si>
    <t>Loblie</t>
  </si>
  <si>
    <t>Sushanti</t>
  </si>
  <si>
    <t>TN04775</t>
  </si>
  <si>
    <t>Hridaynath</t>
  </si>
  <si>
    <t>Tendulkar</t>
  </si>
  <si>
    <t>SQ03625</t>
  </si>
  <si>
    <t>Fidela</t>
  </si>
  <si>
    <t>Artis</t>
  </si>
  <si>
    <t>Tenure</t>
  </si>
  <si>
    <t>Data Analysis with Excel</t>
  </si>
  <si>
    <t>Business Questions:</t>
  </si>
  <si>
    <t>Explore staff data by department and see quick summaries</t>
  </si>
  <si>
    <t>Bonus calculation for employees</t>
  </si>
  <si>
    <t>Currency Converter (cell refs)</t>
  </si>
  <si>
    <t>Department Summary Report (pivot)</t>
  </si>
  <si>
    <t>Salary exploration by gender - box plots</t>
  </si>
  <si>
    <t>Currency Converter</t>
  </si>
  <si>
    <t>Amount (in NZD)</t>
  </si>
  <si>
    <t>USD</t>
  </si>
  <si>
    <t>INR</t>
  </si>
  <si>
    <t>GBP</t>
  </si>
  <si>
    <t>EUR</t>
  </si>
  <si>
    <t>AUD</t>
  </si>
  <si>
    <t>Amount in NZD</t>
  </si>
  <si>
    <t>Exchange rate</t>
  </si>
  <si>
    <t>d4</t>
  </si>
  <si>
    <t>relative</t>
  </si>
  <si>
    <t>$d$4</t>
  </si>
  <si>
    <t>absolute</t>
  </si>
  <si>
    <t>$d4</t>
  </si>
  <si>
    <t>d$4</t>
  </si>
  <si>
    <t>mixed</t>
  </si>
  <si>
    <t>Fill this using Cell References:</t>
  </si>
  <si>
    <t>Fill this using spillable formula</t>
  </si>
  <si>
    <t>Calculate Bonus Columns here:</t>
  </si>
  <si>
    <t>Set up Department Pivot Report here:</t>
  </si>
  <si>
    <t>Create Box plot to explore salary distribution:</t>
  </si>
  <si>
    <t xml:space="preserve"> </t>
  </si>
  <si>
    <t>Amount in Fx</t>
  </si>
  <si>
    <t xml:space="preserve">  </t>
  </si>
  <si>
    <t>Bonus</t>
  </si>
  <si>
    <t>Bonus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</si>
</sst>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Red]\(&quot;$&quot;#,##0\)"/>
    <numFmt numFmtId="165" formatCode="_(&quot;$&quot;* #,##0.00_);_(&quot;$&quot;* \(#,##0.00\);_(&quot;$&quot;* &quot;-&quot;??_);_(@_)"/>
    <numFmt numFmtId="166" formatCode="&quot;$&quot;#,##0"/>
  </numFmts>
  <fonts count="6"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2">
    <xf numFmtId="0" fontId="0" fillId="0" borderId="0"/>
    <xf numFmtId="165" fontId="2" fillId="0" borderId="0" applyFont="0" applyFill="0" applyBorder="0" applyAlignment="0" applyProtection="0"/>
  </cellStyleXfs>
  <cellXfs count="2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2" fontId="0" fillId="0" borderId="0" xfId="0" applyNumberFormat="1" applyAlignment="1">
      <alignment horizontal="left" indent="1"/>
    </xf>
    <xf numFmtId="164" fontId="0" fillId="0" borderId="0" xfId="0" applyNumberFormat="1"/>
    <xf numFmtId="15" fontId="0" fillId="0" borderId="0" xfId="0" applyNumberFormat="1"/>
    <xf numFmtId="0" fontId="0" fillId="0" borderId="0" xfId="0" applyAlignment="1">
      <alignment horizontal="center"/>
    </xf>
    <xf numFmtId="0" fontId="4" fillId="0" borderId="0" xfId="0" applyFont="1"/>
    <xf numFmtId="0" fontId="0" fillId="0" borderId="1" xfId="0" applyBorder="1"/>
    <xf numFmtId="166" fontId="0" fillId="0" borderId="1" xfId="1" applyNumberFormat="1" applyFont="1" applyBorder="1" applyAlignment="1">
      <alignment horizontal="left"/>
    </xf>
    <xf numFmtId="0" fontId="0" fillId="3" borderId="1" xfId="0" applyFill="1" applyBorder="1"/>
    <xf numFmtId="0" fontId="5" fillId="4" borderId="1" xfId="0" applyFont="1" applyFill="1" applyBorder="1" applyAlignment="1">
      <alignment horizontal="center"/>
    </xf>
    <xf numFmtId="0" fontId="5" fillId="4" borderId="1" xfId="0" applyFont="1" applyFill="1" applyBorder="1"/>
    <xf numFmtId="0" fontId="3" fillId="2" borderId="1" xfId="0" applyFont="1" applyFill="1" applyBorder="1" applyAlignment="1">
      <alignment horizontal="center"/>
    </xf>
    <xf numFmtId="0" fontId="3" fillId="2" borderId="1" xfId="0" applyFont="1" applyFill="1" applyBorder="1"/>
    <xf numFmtId="0" fontId="0" fillId="0" borderId="0" xfId="0" applyAlignment="1">
      <alignment horizontal="right"/>
    </xf>
    <xf numFmtId="2"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166" fontId="0" fillId="3" borderId="1" xfId="0" applyNumberFormat="1" applyFill="1" applyBorder="1"/>
  </cellXfs>
  <cellStyles count="2">
    <cellStyle name="Currency" xfId="1" builtinId="4"/>
    <cellStyle name="Normal" xfId="0" builtinId="0"/>
  </cellStyles>
  <dxfs count="6">
    <dxf>
      <numFmt numFmtId="0" formatCode="General"/>
    </dxf>
    <dxf>
      <numFmt numFmtId="164" formatCode="&quot;$&quot;#,##0_);[Red]\(&quot;$&quot;#,##0\)"/>
    </dxf>
    <dxf>
      <numFmt numFmtId="0" formatCode="General"/>
    </dxf>
    <dxf>
      <numFmt numFmtId="2" formatCode="0.00"/>
      <alignment horizontal="center" vertical="bottom" textRotation="0" wrapText="0" indent="0" justifyLastLine="0" shrinkToFit="0" readingOrder="0"/>
    </dxf>
    <dxf>
      <numFmt numFmtId="167" formatCode="d\-mmm\-yy"/>
    </dxf>
    <dxf>
      <numFmt numFmtId="164" formatCode="&quot;$&quot;#,##0_);[Red]\(&quot;$&quot;#,##0\)"/>
    </dxf>
  </dxfs>
  <tableStyles count="1" defaultTableStyle="TableStyleMedium2" defaultPivotStyle="PivotStyleLight16">
    <tableStyle name="Invisible" pivot="0" table="0" count="0" xr9:uid="{FA483060-6CDA-42FC-8FDE-0D58FFFA2F5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847725</xdr:colOff>
      <xdr:row>0</xdr:row>
      <xdr:rowOff>149958</xdr:rowOff>
    </xdr:from>
    <xdr:to>
      <xdr:col>15</xdr:col>
      <xdr:colOff>0</xdr:colOff>
      <xdr:row>2</xdr:row>
      <xdr:rowOff>0</xdr:rowOff>
    </xdr:to>
    <xdr:pic>
      <xdr:nvPicPr>
        <xdr:cNvPr id="4" name="Picture 3" descr="A red and black text on a white background&#10;&#10;Description automatically generated">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77550" y="149958"/>
          <a:ext cx="2486025" cy="707292"/>
        </a:xfrm>
        <a:prstGeom prst="rect">
          <a:avLst/>
        </a:prstGeom>
      </xdr:spPr>
    </xdr:pic>
    <xdr:clientData/>
  </xdr:twoCellAnchor>
  <xdr:twoCellAnchor>
    <xdr:from>
      <xdr:col>19</xdr:col>
      <xdr:colOff>0</xdr:colOff>
      <xdr:row>6</xdr:row>
      <xdr:rowOff>0</xdr:rowOff>
    </xdr:from>
    <xdr:to>
      <xdr:col>23</xdr:col>
      <xdr:colOff>414453</xdr:colOff>
      <xdr:row>10</xdr:row>
      <xdr:rowOff>152400</xdr:rowOff>
    </xdr:to>
    <xdr:sp macro="" textlink="">
      <xdr:nvSpPr>
        <xdr:cNvPr id="6" name="Rectangle: Rounded Corners 5">
          <a:extLst>
            <a:ext uri="{FF2B5EF4-FFF2-40B4-BE49-F238E27FC236}">
              <a16:creationId xmlns:a16="http://schemas.microsoft.com/office/drawing/2014/main" id="{B4A7C1B2-7794-4C72-8500-6B90EBAD0BF9}"/>
            </a:ext>
          </a:extLst>
        </xdr:cNvPr>
        <xdr:cNvSpPr/>
      </xdr:nvSpPr>
      <xdr:spPr>
        <a:xfrm>
          <a:off x="16116300" y="1619250"/>
          <a:ext cx="2852853" cy="914400"/>
        </a:xfrm>
        <a:prstGeom prst="roundRect">
          <a:avLst>
            <a:gd name="adj" fmla="val 6250"/>
          </a:avLst>
        </a:prstGeom>
        <a:solidFill>
          <a:schemeClr val="bg1">
            <a:lumMod val="85000"/>
          </a:schemeClr>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under 3 years:</a:t>
          </a:r>
          <a:r>
            <a:rPr lang="en-US" sz="1400" baseline="0">
              <a:solidFill>
                <a:sysClr val="windowText" lastClr="000000"/>
              </a:solidFill>
            </a:rPr>
            <a:t> 2% bonus</a:t>
          </a:r>
        </a:p>
        <a:p>
          <a:pPr algn="l"/>
          <a:r>
            <a:rPr lang="en-US" sz="1400" baseline="0">
              <a:solidFill>
                <a:sysClr val="windowText" lastClr="000000"/>
              </a:solidFill>
            </a:rPr>
            <a:t>3-5 years: 5% bonus</a:t>
          </a:r>
        </a:p>
        <a:p>
          <a:pPr algn="l"/>
          <a:r>
            <a:rPr lang="en-US" sz="1400" baseline="0">
              <a:solidFill>
                <a:sysClr val="windowText" lastClr="000000"/>
              </a:solidFill>
            </a:rPr>
            <a:t>&gt;5 years: 10% bonus</a:t>
          </a:r>
          <a:endParaRPr lang="en-US" sz="1400">
            <a:solidFill>
              <a:sysClr val="windowText" lastClr="000000"/>
            </a:solidFill>
          </a:endParaRPr>
        </a:p>
      </xdr:txBody>
    </xdr:sp>
    <xdr:clientData/>
  </xdr:twoCellAnchor>
  <xdr:twoCellAnchor editAs="absolute">
    <xdr:from>
      <xdr:col>18</xdr:col>
      <xdr:colOff>68173</xdr:colOff>
      <xdr:row>12</xdr:row>
      <xdr:rowOff>86139</xdr:rowOff>
    </xdr:from>
    <xdr:to>
      <xdr:col>21</xdr:col>
      <xdr:colOff>71562</xdr:colOff>
      <xdr:row>26</xdr:row>
      <xdr:rowOff>47986</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F2E2D281-DAE0-62FA-4C71-5F713D1518B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955873" y="2743614"/>
              <a:ext cx="1832189" cy="249549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16</xdr:col>
      <xdr:colOff>133351</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E65B4570-7414-4B1D-98E2-AE95F453AA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0775" y="149958"/>
          <a:ext cx="2486025" cy="70729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9C64D4F-6DE3-4CED-A6E7-FFDD0A33E3D9}"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AD1D857-BD5B-4EED-AF20-DC80D374F1B1}" cache="Slicer_Department" caption="Department" startItem="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18D4F-F180-46A4-9272-AD02F8205A18}" name="staff" displayName="staff" ref="C7:Q268" totalsRowCount="1">
  <autoFilter ref="C7:Q267" xr:uid="{71B18D4F-F180-46A4-9272-AD02F8205A18}"/>
  <sortState xmlns:xlrd2="http://schemas.microsoft.com/office/spreadsheetml/2017/richdata2" ref="C8:O267">
    <sortCondition ref="C7:C267"/>
  </sortState>
  <tableColumns count="15">
    <tableColumn id="1" xr3:uid="{943DE765-0286-4102-BD68-49CEED7DAF5A}" name="Emp ID"/>
    <tableColumn id="2" xr3:uid="{45228A4A-AEEB-4CEE-80B5-33BA9570C47D}" name="First Name"/>
    <tableColumn id="3" xr3:uid="{C8DF7457-34ED-4E58-88C1-A86E4021A838}" name="Last Name"/>
    <tableColumn id="4" xr3:uid="{E2207B0B-6A69-4386-AECE-731C83A22B09}" name="Gender"/>
    <tableColumn id="5" xr3:uid="{A0FE40DF-D3CE-4E2D-BC14-2FA7A4471C4B}" name="Department"/>
    <tableColumn id="6" xr3:uid="{2AB637B2-7FA6-45AF-AD0F-DD978905CCF9}" name="Salary" totalsRowFunction="average" dataDxfId="5" totalsRowDxfId="1"/>
    <tableColumn id="7" xr3:uid="{6FB76E53-662C-42FB-B574-9493672B96B4}" name="Salary Bucket"/>
    <tableColumn id="8" xr3:uid="{B5C7CFDA-8B73-433B-9824-947691E010EE}" name="Start Date" dataDxfId="4"/>
    <tableColumn id="9" xr3:uid="{57A3C720-3FC8-49DF-9198-763D95607FD3}" name="FTE"/>
    <tableColumn id="10" xr3:uid="{70CA1560-AEEB-418C-9C34-CD21922D5890}" name="Employee type"/>
    <tableColumn id="11" xr3:uid="{17EB6C09-06EE-4144-83FA-C5CC50C2144F}" name="Work location"/>
    <tableColumn id="12" xr3:uid="{73CAC88D-B4A5-4E5A-B969-2AD1AAC9A5DA}" name="Tenure" dataDxfId="3"/>
    <tableColumn id="13" xr3:uid="{5EDE0C02-206D-4DFD-AA25-E3CA5E6038E2}" name="Work Type"/>
    <tableColumn id="14" xr3:uid="{067BB62C-14D5-4A99-BF2C-8E7D3970A57F}" name="Bonus" dataDxfId="2">
      <calculatedColumnFormula>staff[[#This Row],[Salary]]*5%</calculatedColumnFormula>
    </tableColumn>
    <tableColumn id="15" xr3:uid="{442A9C88-BFEE-49B3-93C2-7D61C2AC72FF}" name="Bonus 2" dataDxfId="0">
      <calculatedColumnFormula>IF(staff[[#This Row],[Tenure]]&lt;3, 2%, IF(staff[[#This Row],[Tenure]]&lt;5, 5%, 10%)) * staff[[#This Row],[Salary]]</calculatedColumnFormula>
    </tableColumn>
  </tableColumns>
  <tableStyleInfo name="TableStyleLight9"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Q268"/>
  <sheetViews>
    <sheetView tabSelected="1" topLeftCell="J1" zoomScale="80" zoomScaleNormal="115" workbookViewId="0">
      <selection activeCell="Q9" sqref="Q9"/>
    </sheetView>
  </sheetViews>
  <sheetFormatPr defaultRowHeight="14.4" x14ac:dyDescent="0.3"/>
  <cols>
    <col min="1" max="1" width="1.6640625" customWidth="1"/>
    <col min="2" max="2" width="3.6640625" customWidth="1"/>
    <col min="3" max="3" width="12.5546875" customWidth="1"/>
    <col min="4" max="4" width="13.88671875" bestFit="1" customWidth="1"/>
    <col min="5" max="5" width="14.88671875" bestFit="1" customWidth="1"/>
    <col min="6" max="6" width="13.6640625" bestFit="1" customWidth="1"/>
    <col min="7" max="7" width="25.88671875" bestFit="1" customWidth="1"/>
    <col min="8" max="8" width="11.88671875" bestFit="1" customWidth="1"/>
    <col min="9" max="9" width="14.88671875" customWidth="1"/>
    <col min="10" max="10" width="11.88671875" customWidth="1"/>
    <col min="12" max="12" width="16.44140625" customWidth="1"/>
    <col min="13" max="13" width="23.88671875" bestFit="1" customWidth="1"/>
    <col min="14" max="14" width="13.44140625" bestFit="1" customWidth="1"/>
    <col min="15" max="15" width="12.6640625" customWidth="1"/>
    <col min="17" max="17" width="13.88671875" customWidth="1"/>
  </cols>
  <sheetData>
    <row r="1" spans="1:17" s="2" customFormat="1" ht="52.5" customHeight="1" x14ac:dyDescent="0.3">
      <c r="A1" s="1"/>
      <c r="C1" s="3" t="s">
        <v>739</v>
      </c>
    </row>
    <row r="5" spans="1:17" x14ac:dyDescent="0.3">
      <c r="C5" t="s">
        <v>767</v>
      </c>
      <c r="P5" t="s">
        <v>764</v>
      </c>
    </row>
    <row r="7" spans="1:17" x14ac:dyDescent="0.3">
      <c r="C7" t="s">
        <v>0</v>
      </c>
      <c r="D7" t="s">
        <v>1</v>
      </c>
      <c r="E7" t="s">
        <v>2</v>
      </c>
      <c r="F7" t="s">
        <v>3</v>
      </c>
      <c r="G7" t="s">
        <v>4</v>
      </c>
      <c r="H7" s="16" t="s">
        <v>5</v>
      </c>
      <c r="I7" t="s">
        <v>6</v>
      </c>
      <c r="J7" t="s">
        <v>7</v>
      </c>
      <c r="K7" s="16" t="s">
        <v>8</v>
      </c>
      <c r="L7" t="s">
        <v>9</v>
      </c>
      <c r="M7" t="s">
        <v>10</v>
      </c>
      <c r="N7" s="7" t="s">
        <v>738</v>
      </c>
      <c r="O7" t="s">
        <v>11</v>
      </c>
      <c r="P7" t="s">
        <v>770</v>
      </c>
      <c r="Q7" t="s">
        <v>771</v>
      </c>
    </row>
    <row r="8" spans="1:17" x14ac:dyDescent="0.3">
      <c r="C8" t="s">
        <v>627</v>
      </c>
      <c r="D8" t="s">
        <v>628</v>
      </c>
      <c r="E8" t="s">
        <v>629</v>
      </c>
      <c r="F8" t="s">
        <v>24</v>
      </c>
      <c r="G8" t="s">
        <v>36</v>
      </c>
      <c r="H8" s="5">
        <v>96135.75</v>
      </c>
      <c r="I8" t="s">
        <v>26</v>
      </c>
      <c r="J8" s="6">
        <v>44025</v>
      </c>
      <c r="K8">
        <v>0.3</v>
      </c>
      <c r="L8" t="s">
        <v>18</v>
      </c>
      <c r="M8" t="s">
        <v>45</v>
      </c>
      <c r="N8" s="17">
        <v>3.9424657534246577</v>
      </c>
      <c r="O8" t="s">
        <v>28</v>
      </c>
      <c r="P8">
        <f>staff[[#This Row],[Salary]]*5%</f>
        <v>4806.7875000000004</v>
      </c>
      <c r="Q8">
        <f>IF(staff[[#This Row],[Tenure]]&lt;3, 2%, IF(staff[[#This Row],[Tenure]]&lt;5, 5%, 10%)) * staff[[#This Row],[Salary]]</f>
        <v>4806.7875000000004</v>
      </c>
    </row>
    <row r="9" spans="1:17" x14ac:dyDescent="0.3">
      <c r="C9" t="s">
        <v>309</v>
      </c>
      <c r="D9" t="s">
        <v>310</v>
      </c>
      <c r="E9" t="s">
        <v>311</v>
      </c>
      <c r="F9" t="s">
        <v>24</v>
      </c>
      <c r="G9" t="s">
        <v>25</v>
      </c>
      <c r="H9" s="5">
        <v>70649.460000000006</v>
      </c>
      <c r="I9" t="s">
        <v>26</v>
      </c>
      <c r="J9" s="6">
        <v>43843</v>
      </c>
      <c r="K9">
        <v>1</v>
      </c>
      <c r="L9" t="s">
        <v>18</v>
      </c>
      <c r="M9" t="s">
        <v>41</v>
      </c>
      <c r="N9" s="17">
        <v>4.441095890410959</v>
      </c>
      <c r="O9" t="s">
        <v>20</v>
      </c>
      <c r="P9">
        <f>staff[[#This Row],[Salary]]*5%</f>
        <v>3532.4730000000004</v>
      </c>
      <c r="Q9">
        <f>IF(staff[[#This Row],[Tenure]]&lt;3, 2%, IF(staff[[#This Row],[Tenure]]&lt;5, 5%, 10%)) * staff[[#This Row],[Salary]]</f>
        <v>3532.4730000000004</v>
      </c>
    </row>
    <row r="10" spans="1:17" x14ac:dyDescent="0.3">
      <c r="C10" t="s">
        <v>608</v>
      </c>
      <c r="D10" t="s">
        <v>283</v>
      </c>
      <c r="E10" t="s">
        <v>284</v>
      </c>
      <c r="F10" t="s">
        <v>24</v>
      </c>
      <c r="G10" t="s">
        <v>25</v>
      </c>
      <c r="H10" s="5">
        <v>80695.740000000005</v>
      </c>
      <c r="I10" t="s">
        <v>26</v>
      </c>
      <c r="J10" s="6">
        <v>43360</v>
      </c>
      <c r="K10">
        <v>1</v>
      </c>
      <c r="L10" t="s">
        <v>18</v>
      </c>
      <c r="M10" t="s">
        <v>72</v>
      </c>
      <c r="N10" s="17">
        <v>5.7643835616438359</v>
      </c>
      <c r="O10" t="s">
        <v>20</v>
      </c>
      <c r="P10">
        <f>staff[[#This Row],[Salary]]*5%</f>
        <v>4034.7870000000003</v>
      </c>
      <c r="Q10">
        <f>IF(staff[[#This Row],[Tenure]]&lt;3, 2%, IF(staff[[#This Row],[Tenure]]&lt;5, 5%, 10%)) * staff[[#This Row],[Salary]]</f>
        <v>8069.5740000000005</v>
      </c>
    </row>
    <row r="11" spans="1:17" x14ac:dyDescent="0.3">
      <c r="C11" t="s">
        <v>608</v>
      </c>
      <c r="D11" t="s">
        <v>283</v>
      </c>
      <c r="E11" t="s">
        <v>284</v>
      </c>
      <c r="F11" t="s">
        <v>24</v>
      </c>
      <c r="G11" t="s">
        <v>25</v>
      </c>
      <c r="H11" s="5">
        <v>80695.740000000005</v>
      </c>
      <c r="I11" t="s">
        <v>26</v>
      </c>
      <c r="J11" s="6">
        <v>43360</v>
      </c>
      <c r="K11">
        <v>1</v>
      </c>
      <c r="L11" t="s">
        <v>18</v>
      </c>
      <c r="M11" t="s">
        <v>72</v>
      </c>
      <c r="N11" s="17">
        <v>5.7643835616438359</v>
      </c>
      <c r="O11" t="s">
        <v>20</v>
      </c>
      <c r="P11">
        <f>staff[[#This Row],[Salary]]*5%</f>
        <v>4034.7870000000003</v>
      </c>
      <c r="Q11">
        <f>IF(staff[[#This Row],[Tenure]]&lt;3, 2%, IF(staff[[#This Row],[Tenure]]&lt;5, 5%, 10%)) * staff[[#This Row],[Salary]]</f>
        <v>8069.5740000000005</v>
      </c>
    </row>
    <row r="12" spans="1:17" x14ac:dyDescent="0.3">
      <c r="C12" t="s">
        <v>12</v>
      </c>
      <c r="D12" t="s">
        <v>13</v>
      </c>
      <c r="E12" t="s">
        <v>14</v>
      </c>
      <c r="F12" t="s">
        <v>15</v>
      </c>
      <c r="G12" t="s">
        <v>16</v>
      </c>
      <c r="H12" s="5">
        <v>120000</v>
      </c>
      <c r="I12" t="s">
        <v>17</v>
      </c>
      <c r="J12" s="6">
        <v>43416</v>
      </c>
      <c r="K12">
        <v>1</v>
      </c>
      <c r="L12" t="s">
        <v>18</v>
      </c>
      <c r="M12" t="s">
        <v>19</v>
      </c>
      <c r="N12" s="17">
        <v>5.6109589041095891</v>
      </c>
      <c r="O12" t="s">
        <v>20</v>
      </c>
      <c r="P12">
        <f>staff[[#This Row],[Salary]]*5%</f>
        <v>6000</v>
      </c>
      <c r="Q12">
        <f>IF(staff[[#This Row],[Tenure]]&lt;3, 2%, IF(staff[[#This Row],[Tenure]]&lt;5, 5%, 10%)) * staff[[#This Row],[Salary]]</f>
        <v>12000</v>
      </c>
    </row>
    <row r="13" spans="1:17" x14ac:dyDescent="0.3">
      <c r="C13" t="s">
        <v>645</v>
      </c>
      <c r="D13" t="s">
        <v>646</v>
      </c>
      <c r="E13" t="s">
        <v>647</v>
      </c>
      <c r="F13" t="s">
        <v>24</v>
      </c>
      <c r="G13" t="s">
        <v>54</v>
      </c>
      <c r="H13" s="5">
        <v>67905.8</v>
      </c>
      <c r="I13" t="s">
        <v>26</v>
      </c>
      <c r="J13" s="6">
        <v>44194</v>
      </c>
      <c r="K13">
        <v>1</v>
      </c>
      <c r="L13" t="s">
        <v>18</v>
      </c>
      <c r="M13" t="s">
        <v>19</v>
      </c>
      <c r="N13" s="17">
        <v>3.4794520547945207</v>
      </c>
      <c r="O13" t="s">
        <v>20</v>
      </c>
      <c r="P13">
        <f>staff[[#This Row],[Salary]]*5%</f>
        <v>3395.2900000000004</v>
      </c>
      <c r="Q13">
        <f>IF(staff[[#This Row],[Tenure]]&lt;3, 2%, IF(staff[[#This Row],[Tenure]]&lt;5, 5%, 10%)) * staff[[#This Row],[Salary]]</f>
        <v>3395.2900000000004</v>
      </c>
    </row>
    <row r="14" spans="1:17" x14ac:dyDescent="0.3">
      <c r="C14" t="s">
        <v>59</v>
      </c>
      <c r="D14" t="s">
        <v>60</v>
      </c>
      <c r="E14" t="s">
        <v>61</v>
      </c>
      <c r="F14" t="s">
        <v>24</v>
      </c>
      <c r="G14" t="s">
        <v>25</v>
      </c>
      <c r="H14" s="5">
        <v>68980.52</v>
      </c>
      <c r="I14" t="s">
        <v>26</v>
      </c>
      <c r="J14" s="6">
        <v>43494</v>
      </c>
      <c r="K14">
        <v>0.8</v>
      </c>
      <c r="L14" t="s">
        <v>18</v>
      </c>
      <c r="M14" t="s">
        <v>19</v>
      </c>
      <c r="N14" s="17">
        <v>5.397260273972603</v>
      </c>
      <c r="O14" t="s">
        <v>28</v>
      </c>
      <c r="P14">
        <f>staff[[#This Row],[Salary]]*5%</f>
        <v>3449.0260000000003</v>
      </c>
      <c r="Q14">
        <f>IF(staff[[#This Row],[Tenure]]&lt;3, 2%, IF(staff[[#This Row],[Tenure]]&lt;5, 5%, 10%)) * staff[[#This Row],[Salary]]</f>
        <v>6898.0520000000006</v>
      </c>
    </row>
    <row r="15" spans="1:17" x14ac:dyDescent="0.3">
      <c r="C15" t="s">
        <v>225</v>
      </c>
      <c r="D15" t="s">
        <v>226</v>
      </c>
      <c r="E15" t="s">
        <v>227</v>
      </c>
      <c r="F15" t="s">
        <v>24</v>
      </c>
      <c r="G15" t="s">
        <v>131</v>
      </c>
      <c r="H15" s="5">
        <v>63705.4</v>
      </c>
      <c r="I15" t="s">
        <v>26</v>
      </c>
      <c r="J15" s="6">
        <v>43682</v>
      </c>
      <c r="K15">
        <v>1</v>
      </c>
      <c r="L15" t="s">
        <v>18</v>
      </c>
      <c r="M15" t="s">
        <v>41</v>
      </c>
      <c r="N15" s="17">
        <v>4.882191780821918</v>
      </c>
      <c r="O15" t="s">
        <v>20</v>
      </c>
      <c r="P15">
        <f>staff[[#This Row],[Salary]]*5%</f>
        <v>3185.2700000000004</v>
      </c>
      <c r="Q15">
        <f>IF(staff[[#This Row],[Tenure]]&lt;3, 2%, IF(staff[[#This Row],[Tenure]]&lt;5, 5%, 10%)) * staff[[#This Row],[Salary]]</f>
        <v>3185.2700000000004</v>
      </c>
    </row>
    <row r="16" spans="1:17" x14ac:dyDescent="0.3">
      <c r="C16" t="s">
        <v>504</v>
      </c>
      <c r="D16" t="s">
        <v>505</v>
      </c>
      <c r="E16" t="s">
        <v>506</v>
      </c>
      <c r="F16" t="s">
        <v>24</v>
      </c>
      <c r="G16" t="s">
        <v>101</v>
      </c>
      <c r="H16" s="5">
        <v>114177.23</v>
      </c>
      <c r="I16" t="s">
        <v>17</v>
      </c>
      <c r="J16" s="6">
        <v>43908</v>
      </c>
      <c r="K16">
        <v>1</v>
      </c>
      <c r="L16" t="s">
        <v>18</v>
      </c>
      <c r="M16" t="s">
        <v>45</v>
      </c>
      <c r="N16" s="17">
        <v>4.2630136986301368</v>
      </c>
      <c r="O16" t="s">
        <v>20</v>
      </c>
      <c r="P16">
        <f>staff[[#This Row],[Salary]]*5%</f>
        <v>5708.8615</v>
      </c>
      <c r="Q16">
        <f>IF(staff[[#This Row],[Tenure]]&lt;3, 2%, IF(staff[[#This Row],[Tenure]]&lt;5, 5%, 10%)) * staff[[#This Row],[Salary]]</f>
        <v>5708.8615</v>
      </c>
    </row>
    <row r="17" spans="3:17" x14ac:dyDescent="0.3">
      <c r="C17" t="s">
        <v>596</v>
      </c>
      <c r="D17" t="s">
        <v>597</v>
      </c>
      <c r="E17" t="s">
        <v>598</v>
      </c>
      <c r="F17" t="s">
        <v>15</v>
      </c>
      <c r="G17" t="s">
        <v>131</v>
      </c>
      <c r="H17" s="5">
        <v>29774.76</v>
      </c>
      <c r="I17" t="s">
        <v>65</v>
      </c>
      <c r="J17" s="6">
        <v>44105</v>
      </c>
      <c r="K17">
        <v>1</v>
      </c>
      <c r="L17" t="s">
        <v>18</v>
      </c>
      <c r="M17" t="s">
        <v>45</v>
      </c>
      <c r="N17" s="17">
        <v>3.7232876712328768</v>
      </c>
      <c r="O17" t="s">
        <v>20</v>
      </c>
      <c r="P17">
        <f>staff[[#This Row],[Salary]]*5%</f>
        <v>1488.7380000000001</v>
      </c>
      <c r="Q17">
        <f>IF(staff[[#This Row],[Tenure]]&lt;3, 2%, IF(staff[[#This Row],[Tenure]]&lt;5, 5%, 10%)) * staff[[#This Row],[Salary]]</f>
        <v>1488.7380000000001</v>
      </c>
    </row>
    <row r="18" spans="3:17" x14ac:dyDescent="0.3">
      <c r="C18" t="s">
        <v>98</v>
      </c>
      <c r="D18" t="s">
        <v>99</v>
      </c>
      <c r="E18" t="s">
        <v>100</v>
      </c>
      <c r="F18" t="s">
        <v>15</v>
      </c>
      <c r="G18" t="s">
        <v>101</v>
      </c>
      <c r="H18" s="5">
        <v>52963.65</v>
      </c>
      <c r="I18" t="s">
        <v>26</v>
      </c>
      <c r="J18" s="6">
        <v>44288</v>
      </c>
      <c r="K18">
        <v>0.3</v>
      </c>
      <c r="L18" t="s">
        <v>18</v>
      </c>
      <c r="M18" t="s">
        <v>72</v>
      </c>
      <c r="N18" s="17">
        <v>3.2219178082191782</v>
      </c>
      <c r="O18" t="s">
        <v>28</v>
      </c>
      <c r="P18">
        <f>staff[[#This Row],[Salary]]*5%</f>
        <v>2648.1825000000003</v>
      </c>
      <c r="Q18">
        <f>IF(staff[[#This Row],[Tenure]]&lt;3, 2%, IF(staff[[#This Row],[Tenure]]&lt;5, 5%, 10%)) * staff[[#This Row],[Salary]]</f>
        <v>2648.1825000000003</v>
      </c>
    </row>
    <row r="19" spans="3:17" x14ac:dyDescent="0.3">
      <c r="C19" t="s">
        <v>94</v>
      </c>
      <c r="D19" t="s">
        <v>95</v>
      </c>
      <c r="E19" t="s">
        <v>96</v>
      </c>
      <c r="F19" t="s">
        <v>15</v>
      </c>
      <c r="G19" t="s">
        <v>97</v>
      </c>
      <c r="H19" s="5">
        <v>50310.09</v>
      </c>
      <c r="I19" t="s">
        <v>26</v>
      </c>
      <c r="J19" s="6">
        <v>44285</v>
      </c>
      <c r="K19">
        <v>0.4</v>
      </c>
      <c r="L19" t="s">
        <v>18</v>
      </c>
      <c r="M19" t="s">
        <v>41</v>
      </c>
      <c r="N19" s="17">
        <v>3.2301369863013698</v>
      </c>
      <c r="O19" t="s">
        <v>28</v>
      </c>
      <c r="P19">
        <f>staff[[#This Row],[Salary]]*5%</f>
        <v>2515.5045</v>
      </c>
      <c r="Q19">
        <f>IF(staff[[#This Row],[Tenure]]&lt;3, 2%, IF(staff[[#This Row],[Tenure]]&lt;5, 5%, 10%)) * staff[[#This Row],[Salary]]</f>
        <v>2515.5045</v>
      </c>
    </row>
    <row r="20" spans="3:17" x14ac:dyDescent="0.3">
      <c r="C20" t="s">
        <v>291</v>
      </c>
      <c r="D20" t="s">
        <v>292</v>
      </c>
      <c r="E20" t="s">
        <v>293</v>
      </c>
      <c r="F20" t="s">
        <v>24</v>
      </c>
      <c r="G20" t="s">
        <v>58</v>
      </c>
      <c r="H20" s="5">
        <v>84309.95</v>
      </c>
      <c r="I20" t="s">
        <v>26</v>
      </c>
      <c r="J20" s="6">
        <v>44501</v>
      </c>
      <c r="K20">
        <v>1</v>
      </c>
      <c r="L20" t="s">
        <v>18</v>
      </c>
      <c r="M20" t="s">
        <v>19</v>
      </c>
      <c r="N20" s="17">
        <v>2.6383561643835618</v>
      </c>
      <c r="O20" t="s">
        <v>20</v>
      </c>
      <c r="P20">
        <f>staff[[#This Row],[Salary]]*5%</f>
        <v>4215.4975000000004</v>
      </c>
      <c r="Q20">
        <f>IF(staff[[#This Row],[Tenure]]&lt;3, 2%, IF(staff[[#This Row],[Tenure]]&lt;5, 5%, 10%)) * staff[[#This Row],[Salary]]</f>
        <v>1686.1990000000001</v>
      </c>
    </row>
    <row r="21" spans="3:17" x14ac:dyDescent="0.3">
      <c r="C21" t="s">
        <v>590</v>
      </c>
      <c r="D21" t="s">
        <v>591</v>
      </c>
      <c r="E21" t="s">
        <v>592</v>
      </c>
      <c r="F21" t="s">
        <v>15</v>
      </c>
      <c r="G21" t="s">
        <v>101</v>
      </c>
      <c r="H21" s="5">
        <v>35936.31</v>
      </c>
      <c r="I21" t="s">
        <v>65</v>
      </c>
      <c r="J21" s="6">
        <v>43241</v>
      </c>
      <c r="K21">
        <v>1</v>
      </c>
      <c r="L21" t="s">
        <v>18</v>
      </c>
      <c r="M21" t="s">
        <v>84</v>
      </c>
      <c r="N21" s="17">
        <v>6.0904109589041093</v>
      </c>
      <c r="O21" t="s">
        <v>20</v>
      </c>
      <c r="P21">
        <f>staff[[#This Row],[Salary]]*5%</f>
        <v>1796.8154999999999</v>
      </c>
      <c r="Q21">
        <f>IF(staff[[#This Row],[Tenure]]&lt;3, 2%, IF(staff[[#This Row],[Tenure]]&lt;5, 5%, 10%)) * staff[[#This Row],[Salary]]</f>
        <v>3593.6309999999999</v>
      </c>
    </row>
    <row r="22" spans="3:17" x14ac:dyDescent="0.3">
      <c r="C22" t="s">
        <v>276</v>
      </c>
      <c r="D22" t="s">
        <v>277</v>
      </c>
      <c r="E22" t="s">
        <v>278</v>
      </c>
      <c r="F22" t="s">
        <v>15</v>
      </c>
      <c r="G22" t="s">
        <v>16</v>
      </c>
      <c r="H22" s="5">
        <v>112645.99</v>
      </c>
      <c r="I22" t="s">
        <v>17</v>
      </c>
      <c r="J22" s="6">
        <v>43759</v>
      </c>
      <c r="K22">
        <v>0.6</v>
      </c>
      <c r="L22" t="s">
        <v>18</v>
      </c>
      <c r="M22" t="s">
        <v>27</v>
      </c>
      <c r="N22" s="17">
        <v>4.6712328767123283</v>
      </c>
      <c r="O22" t="s">
        <v>28</v>
      </c>
      <c r="P22">
        <f>staff[[#This Row],[Salary]]*5%</f>
        <v>5632.299500000001</v>
      </c>
      <c r="Q22">
        <f>IF(staff[[#This Row],[Tenure]]&lt;3, 2%, IF(staff[[#This Row],[Tenure]]&lt;5, 5%, 10%)) * staff[[#This Row],[Salary]]</f>
        <v>5632.299500000001</v>
      </c>
    </row>
    <row r="23" spans="3:17" x14ac:dyDescent="0.3">
      <c r="C23" t="s">
        <v>294</v>
      </c>
      <c r="D23" t="s">
        <v>295</v>
      </c>
      <c r="E23" t="s">
        <v>296</v>
      </c>
      <c r="F23" t="s">
        <v>15</v>
      </c>
      <c r="G23" t="s">
        <v>101</v>
      </c>
      <c r="H23" s="5">
        <v>91645.04</v>
      </c>
      <c r="I23" t="s">
        <v>26</v>
      </c>
      <c r="J23" s="6">
        <v>44223</v>
      </c>
      <c r="K23">
        <v>1</v>
      </c>
      <c r="L23" t="s">
        <v>18</v>
      </c>
      <c r="M23" t="s">
        <v>77</v>
      </c>
      <c r="N23" s="17">
        <v>3.4</v>
      </c>
      <c r="O23" t="s">
        <v>20</v>
      </c>
      <c r="P23">
        <f>staff[[#This Row],[Salary]]*5%</f>
        <v>4582.2519999999995</v>
      </c>
      <c r="Q23">
        <f>IF(staff[[#This Row],[Tenure]]&lt;3, 2%, IF(staff[[#This Row],[Tenure]]&lt;5, 5%, 10%)) * staff[[#This Row],[Salary]]</f>
        <v>4582.2519999999995</v>
      </c>
    </row>
    <row r="24" spans="3:17" x14ac:dyDescent="0.3">
      <c r="C24" t="s">
        <v>548</v>
      </c>
      <c r="D24" t="s">
        <v>549</v>
      </c>
      <c r="E24" t="s">
        <v>550</v>
      </c>
      <c r="F24" t="s">
        <v>24</v>
      </c>
      <c r="G24" t="s">
        <v>16</v>
      </c>
      <c r="H24" s="5">
        <v>97105.19</v>
      </c>
      <c r="I24" t="s">
        <v>26</v>
      </c>
      <c r="J24" s="6">
        <v>44425</v>
      </c>
      <c r="K24">
        <v>1</v>
      </c>
      <c r="L24" t="s">
        <v>18</v>
      </c>
      <c r="M24" t="s">
        <v>72</v>
      </c>
      <c r="N24" s="17">
        <v>2.8465753424657536</v>
      </c>
      <c r="O24" t="s">
        <v>20</v>
      </c>
      <c r="P24">
        <f>staff[[#This Row],[Salary]]*5%</f>
        <v>4855.2595000000001</v>
      </c>
      <c r="Q24">
        <f>IF(staff[[#This Row],[Tenure]]&lt;3, 2%, IF(staff[[#This Row],[Tenure]]&lt;5, 5%, 10%)) * staff[[#This Row],[Salary]]</f>
        <v>1942.1038000000001</v>
      </c>
    </row>
    <row r="25" spans="3:17" x14ac:dyDescent="0.3">
      <c r="C25" t="s">
        <v>698</v>
      </c>
      <c r="D25" t="s">
        <v>699</v>
      </c>
      <c r="E25" t="s">
        <v>700</v>
      </c>
      <c r="F25" t="s">
        <v>15</v>
      </c>
      <c r="G25" t="s">
        <v>32</v>
      </c>
      <c r="H25" s="5">
        <v>84742.86</v>
      </c>
      <c r="I25" t="s">
        <v>26</v>
      </c>
      <c r="J25" s="6">
        <v>44098</v>
      </c>
      <c r="K25">
        <v>1</v>
      </c>
      <c r="L25" t="s">
        <v>18</v>
      </c>
      <c r="M25" t="s">
        <v>77</v>
      </c>
      <c r="N25" s="17">
        <v>3.7424657534246575</v>
      </c>
      <c r="O25" t="s">
        <v>20</v>
      </c>
      <c r="P25">
        <f>staff[[#This Row],[Salary]]*5%</f>
        <v>4237.143</v>
      </c>
      <c r="Q25">
        <f>IF(staff[[#This Row],[Tenure]]&lt;3, 2%, IF(staff[[#This Row],[Tenure]]&lt;5, 5%, 10%)) * staff[[#This Row],[Salary]]</f>
        <v>4237.143</v>
      </c>
    </row>
    <row r="26" spans="3:17" x14ac:dyDescent="0.3">
      <c r="C26" t="s">
        <v>246</v>
      </c>
      <c r="D26" t="s">
        <v>247</v>
      </c>
      <c r="E26" t="s">
        <v>248</v>
      </c>
      <c r="F26" t="s">
        <v>15</v>
      </c>
      <c r="G26" t="s">
        <v>25</v>
      </c>
      <c r="H26" s="5">
        <v>85918.61</v>
      </c>
      <c r="I26" t="s">
        <v>26</v>
      </c>
      <c r="J26" s="6">
        <v>43136</v>
      </c>
      <c r="K26">
        <v>1</v>
      </c>
      <c r="L26" t="s">
        <v>18</v>
      </c>
      <c r="M26" t="s">
        <v>72</v>
      </c>
      <c r="N26" s="17">
        <v>6.3780821917808215</v>
      </c>
      <c r="O26" t="s">
        <v>20</v>
      </c>
      <c r="P26">
        <f>staff[[#This Row],[Salary]]*5%</f>
        <v>4295.9305000000004</v>
      </c>
      <c r="Q26">
        <f>IF(staff[[#This Row],[Tenure]]&lt;3, 2%, IF(staff[[#This Row],[Tenure]]&lt;5, 5%, 10%)) * staff[[#This Row],[Salary]]</f>
        <v>8591.8610000000008</v>
      </c>
    </row>
    <row r="27" spans="3:17" x14ac:dyDescent="0.3">
      <c r="C27" t="s">
        <v>609</v>
      </c>
      <c r="D27" t="s">
        <v>610</v>
      </c>
      <c r="E27" t="s">
        <v>611</v>
      </c>
      <c r="F27" t="s">
        <v>24</v>
      </c>
      <c r="G27" t="s">
        <v>124</v>
      </c>
      <c r="H27" s="5">
        <v>72502.61</v>
      </c>
      <c r="I27" t="s">
        <v>26</v>
      </c>
      <c r="J27" s="6">
        <v>44235</v>
      </c>
      <c r="K27">
        <v>1</v>
      </c>
      <c r="L27" t="s">
        <v>18</v>
      </c>
      <c r="M27" t="s">
        <v>45</v>
      </c>
      <c r="N27" s="17">
        <v>3.3671232876712329</v>
      </c>
      <c r="O27" t="s">
        <v>20</v>
      </c>
      <c r="P27">
        <f>staff[[#This Row],[Salary]]*5%</f>
        <v>3625.1305000000002</v>
      </c>
      <c r="Q27">
        <f>IF(staff[[#This Row],[Tenure]]&lt;3, 2%, IF(staff[[#This Row],[Tenure]]&lt;5, 5%, 10%)) * staff[[#This Row],[Salary]]</f>
        <v>3625.1305000000002</v>
      </c>
    </row>
    <row r="28" spans="3:17" x14ac:dyDescent="0.3">
      <c r="C28" t="s">
        <v>666</v>
      </c>
      <c r="D28" t="s">
        <v>667</v>
      </c>
      <c r="E28" t="s">
        <v>668</v>
      </c>
      <c r="F28" t="s">
        <v>15</v>
      </c>
      <c r="G28" t="s">
        <v>32</v>
      </c>
      <c r="H28" s="5">
        <v>77096.05</v>
      </c>
      <c r="I28" t="s">
        <v>26</v>
      </c>
      <c r="J28" s="6">
        <v>43217</v>
      </c>
      <c r="K28">
        <v>1</v>
      </c>
      <c r="L28" t="s">
        <v>18</v>
      </c>
      <c r="M28" t="s">
        <v>84</v>
      </c>
      <c r="N28" s="17">
        <v>6.1561643835616442</v>
      </c>
      <c r="O28" t="s">
        <v>20</v>
      </c>
      <c r="P28">
        <f>staff[[#This Row],[Salary]]*5%</f>
        <v>3854.8025000000002</v>
      </c>
      <c r="Q28">
        <f>IF(staff[[#This Row],[Tenure]]&lt;3, 2%, IF(staff[[#This Row],[Tenure]]&lt;5, 5%, 10%)) * staff[[#This Row],[Salary]]</f>
        <v>7709.6050000000005</v>
      </c>
    </row>
    <row r="29" spans="3:17" x14ac:dyDescent="0.3">
      <c r="C29" t="s">
        <v>141</v>
      </c>
      <c r="D29" t="s">
        <v>142</v>
      </c>
      <c r="E29" t="s">
        <v>143</v>
      </c>
      <c r="F29" t="s">
        <v>24</v>
      </c>
      <c r="G29" t="s">
        <v>58</v>
      </c>
      <c r="H29" s="5">
        <v>50449.46</v>
      </c>
      <c r="I29" t="s">
        <v>26</v>
      </c>
      <c r="J29" s="6">
        <v>43418</v>
      </c>
      <c r="K29">
        <v>0.8</v>
      </c>
      <c r="L29" t="s">
        <v>18</v>
      </c>
      <c r="M29" t="s">
        <v>77</v>
      </c>
      <c r="N29" s="17">
        <v>5.6054794520547944</v>
      </c>
      <c r="O29" t="s">
        <v>28</v>
      </c>
      <c r="P29">
        <f>staff[[#This Row],[Salary]]*5%</f>
        <v>2522.473</v>
      </c>
      <c r="Q29">
        <f>IF(staff[[#This Row],[Tenure]]&lt;3, 2%, IF(staff[[#This Row],[Tenure]]&lt;5, 5%, 10%)) * staff[[#This Row],[Salary]]</f>
        <v>5044.9459999999999</v>
      </c>
    </row>
    <row r="30" spans="3:17" x14ac:dyDescent="0.3">
      <c r="C30" t="s">
        <v>672</v>
      </c>
      <c r="D30" t="s">
        <v>673</v>
      </c>
      <c r="E30" t="s">
        <v>674</v>
      </c>
      <c r="F30" t="s">
        <v>15</v>
      </c>
      <c r="G30" t="s">
        <v>97</v>
      </c>
      <c r="H30" s="5">
        <v>48525.71</v>
      </c>
      <c r="I30" t="s">
        <v>65</v>
      </c>
      <c r="J30" s="6">
        <v>43264</v>
      </c>
      <c r="K30">
        <v>1</v>
      </c>
      <c r="L30" t="s">
        <v>18</v>
      </c>
      <c r="M30" t="s">
        <v>41</v>
      </c>
      <c r="N30" s="17">
        <v>6.0273972602739727</v>
      </c>
      <c r="O30" t="s">
        <v>20</v>
      </c>
      <c r="P30">
        <f>staff[[#This Row],[Salary]]*5%</f>
        <v>2426.2855</v>
      </c>
      <c r="Q30">
        <f>IF(staff[[#This Row],[Tenure]]&lt;3, 2%, IF(staff[[#This Row],[Tenure]]&lt;5, 5%, 10%)) * staff[[#This Row],[Salary]]</f>
        <v>4852.5709999999999</v>
      </c>
    </row>
    <row r="31" spans="3:17" x14ac:dyDescent="0.3">
      <c r="C31" t="s">
        <v>389</v>
      </c>
      <c r="D31" t="s">
        <v>390</v>
      </c>
      <c r="E31" t="s">
        <v>391</v>
      </c>
      <c r="F31" t="s">
        <v>15</v>
      </c>
      <c r="G31" t="s">
        <v>101</v>
      </c>
      <c r="H31" s="5">
        <v>36547.58</v>
      </c>
      <c r="I31" t="s">
        <v>65</v>
      </c>
      <c r="J31" s="6">
        <v>43416</v>
      </c>
      <c r="K31">
        <v>1</v>
      </c>
      <c r="L31" t="s">
        <v>18</v>
      </c>
      <c r="M31" t="s">
        <v>19</v>
      </c>
      <c r="N31" s="17">
        <v>5.6109589041095891</v>
      </c>
      <c r="O31" t="s">
        <v>20</v>
      </c>
      <c r="P31">
        <f>staff[[#This Row],[Salary]]*5%</f>
        <v>1827.3790000000001</v>
      </c>
      <c r="Q31">
        <f>IF(staff[[#This Row],[Tenure]]&lt;3, 2%, IF(staff[[#This Row],[Tenure]]&lt;5, 5%, 10%)) * staff[[#This Row],[Salary]]</f>
        <v>3654.7580000000003</v>
      </c>
    </row>
    <row r="32" spans="3:17" x14ac:dyDescent="0.3">
      <c r="C32" t="s">
        <v>389</v>
      </c>
      <c r="D32" t="s">
        <v>390</v>
      </c>
      <c r="E32" t="s">
        <v>391</v>
      </c>
      <c r="F32" t="s">
        <v>15</v>
      </c>
      <c r="G32" t="s">
        <v>101</v>
      </c>
      <c r="H32" s="5">
        <v>36547.58</v>
      </c>
      <c r="I32" t="s">
        <v>65</v>
      </c>
      <c r="J32" s="6">
        <v>43416</v>
      </c>
      <c r="K32">
        <v>1</v>
      </c>
      <c r="L32" t="s">
        <v>18</v>
      </c>
      <c r="M32" t="s">
        <v>19</v>
      </c>
      <c r="N32" s="17">
        <v>5.6109589041095891</v>
      </c>
      <c r="O32" t="s">
        <v>20</v>
      </c>
      <c r="P32">
        <f>staff[[#This Row],[Salary]]*5%</f>
        <v>1827.3790000000001</v>
      </c>
      <c r="Q32">
        <f>IF(staff[[#This Row],[Tenure]]&lt;3, 2%, IF(staff[[#This Row],[Tenure]]&lt;5, 5%, 10%)) * staff[[#This Row],[Salary]]</f>
        <v>3654.7580000000003</v>
      </c>
    </row>
    <row r="33" spans="3:17" x14ac:dyDescent="0.3">
      <c r="C33" t="s">
        <v>336</v>
      </c>
      <c r="D33" t="s">
        <v>337</v>
      </c>
      <c r="E33" t="s">
        <v>338</v>
      </c>
      <c r="F33" t="s">
        <v>15</v>
      </c>
      <c r="G33" t="s">
        <v>124</v>
      </c>
      <c r="H33" s="5">
        <v>115191.38</v>
      </c>
      <c r="I33" t="s">
        <v>17</v>
      </c>
      <c r="J33" s="6">
        <v>44004</v>
      </c>
      <c r="K33">
        <v>1</v>
      </c>
      <c r="L33" t="s">
        <v>18</v>
      </c>
      <c r="M33" t="s">
        <v>41</v>
      </c>
      <c r="N33" s="17">
        <v>4</v>
      </c>
      <c r="O33" t="s">
        <v>20</v>
      </c>
      <c r="P33">
        <f>staff[[#This Row],[Salary]]*5%</f>
        <v>5759.5690000000004</v>
      </c>
      <c r="Q33">
        <f>IF(staff[[#This Row],[Tenure]]&lt;3, 2%, IF(staff[[#This Row],[Tenure]]&lt;5, 5%, 10%)) * staff[[#This Row],[Salary]]</f>
        <v>5759.5690000000004</v>
      </c>
    </row>
    <row r="34" spans="3:17" x14ac:dyDescent="0.3">
      <c r="C34" t="s">
        <v>533</v>
      </c>
      <c r="D34" t="s">
        <v>534</v>
      </c>
      <c r="E34" t="s">
        <v>535</v>
      </c>
      <c r="F34" t="s">
        <v>24</v>
      </c>
      <c r="G34" t="s">
        <v>16</v>
      </c>
      <c r="H34" s="5">
        <v>58861.19</v>
      </c>
      <c r="I34" t="s">
        <v>26</v>
      </c>
      <c r="J34" s="6">
        <v>43654</v>
      </c>
      <c r="K34">
        <v>1</v>
      </c>
      <c r="L34" t="s">
        <v>18</v>
      </c>
      <c r="M34" t="s">
        <v>72</v>
      </c>
      <c r="N34" s="17">
        <v>4.9589041095890414</v>
      </c>
      <c r="O34" t="s">
        <v>20</v>
      </c>
      <c r="P34">
        <f>staff[[#This Row],[Salary]]*5%</f>
        <v>2943.0595000000003</v>
      </c>
      <c r="Q34">
        <f>IF(staff[[#This Row],[Tenure]]&lt;3, 2%, IF(staff[[#This Row],[Tenure]]&lt;5, 5%, 10%)) * staff[[#This Row],[Salary]]</f>
        <v>2943.0595000000003</v>
      </c>
    </row>
    <row r="35" spans="3:17" x14ac:dyDescent="0.3">
      <c r="C35" t="s">
        <v>342</v>
      </c>
      <c r="D35" t="s">
        <v>343</v>
      </c>
      <c r="E35" t="s">
        <v>344</v>
      </c>
      <c r="F35" t="s">
        <v>24</v>
      </c>
      <c r="G35" t="s">
        <v>50</v>
      </c>
      <c r="H35" s="5">
        <v>75974.990000000005</v>
      </c>
      <c r="I35" t="s">
        <v>26</v>
      </c>
      <c r="J35" s="6">
        <v>44172</v>
      </c>
      <c r="K35">
        <v>1</v>
      </c>
      <c r="L35" t="s">
        <v>18</v>
      </c>
      <c r="M35" t="s">
        <v>19</v>
      </c>
      <c r="N35" s="17">
        <v>3.5397260273972604</v>
      </c>
      <c r="O35" t="s">
        <v>20</v>
      </c>
      <c r="P35">
        <f>staff[[#This Row],[Salary]]*5%</f>
        <v>3798.7495000000004</v>
      </c>
      <c r="Q35">
        <f>IF(staff[[#This Row],[Tenure]]&lt;3, 2%, IF(staff[[#This Row],[Tenure]]&lt;5, 5%, 10%)) * staff[[#This Row],[Salary]]</f>
        <v>3798.7495000000004</v>
      </c>
    </row>
    <row r="36" spans="3:17" x14ac:dyDescent="0.3">
      <c r="C36" t="s">
        <v>392</v>
      </c>
      <c r="D36" t="s">
        <v>393</v>
      </c>
      <c r="E36" t="s">
        <v>394</v>
      </c>
      <c r="F36" t="s">
        <v>15</v>
      </c>
      <c r="G36" t="s">
        <v>101</v>
      </c>
      <c r="H36" s="5">
        <v>95954.02</v>
      </c>
      <c r="I36" t="s">
        <v>26</v>
      </c>
      <c r="J36" s="6">
        <v>43567</v>
      </c>
      <c r="K36">
        <v>0.3</v>
      </c>
      <c r="L36" t="s">
        <v>18</v>
      </c>
      <c r="M36" t="s">
        <v>41</v>
      </c>
      <c r="N36" s="17">
        <v>5.1972602739726028</v>
      </c>
      <c r="O36" t="s">
        <v>28</v>
      </c>
      <c r="P36">
        <f>staff[[#This Row],[Salary]]*5%</f>
        <v>4797.701</v>
      </c>
      <c r="Q36">
        <f>IF(staff[[#This Row],[Tenure]]&lt;3, 2%, IF(staff[[#This Row],[Tenure]]&lt;5, 5%, 10%)) * staff[[#This Row],[Salary]]</f>
        <v>9595.402</v>
      </c>
    </row>
    <row r="37" spans="3:17" x14ac:dyDescent="0.3">
      <c r="C37" t="s">
        <v>189</v>
      </c>
      <c r="D37" t="s">
        <v>190</v>
      </c>
      <c r="E37" t="s">
        <v>191</v>
      </c>
      <c r="F37" t="s">
        <v>24</v>
      </c>
      <c r="G37" t="s">
        <v>36</v>
      </c>
      <c r="H37" s="5">
        <v>102934.09</v>
      </c>
      <c r="I37" t="s">
        <v>17</v>
      </c>
      <c r="J37" s="6">
        <v>44315</v>
      </c>
      <c r="K37">
        <v>1</v>
      </c>
      <c r="L37" t="s">
        <v>18</v>
      </c>
      <c r="M37" t="s">
        <v>41</v>
      </c>
      <c r="N37" s="17">
        <v>3.1479452054794521</v>
      </c>
      <c r="O37" t="s">
        <v>20</v>
      </c>
      <c r="P37">
        <f>staff[[#This Row],[Salary]]*5%</f>
        <v>5146.7044999999998</v>
      </c>
      <c r="Q37">
        <f>IF(staff[[#This Row],[Tenure]]&lt;3, 2%, IF(staff[[#This Row],[Tenure]]&lt;5, 5%, 10%)) * staff[[#This Row],[Salary]]</f>
        <v>5146.7044999999998</v>
      </c>
    </row>
    <row r="38" spans="3:17" x14ac:dyDescent="0.3">
      <c r="C38" t="s">
        <v>575</v>
      </c>
      <c r="D38" t="s">
        <v>319</v>
      </c>
      <c r="E38" t="s">
        <v>320</v>
      </c>
      <c r="F38" t="s">
        <v>24</v>
      </c>
      <c r="G38" t="s">
        <v>105</v>
      </c>
      <c r="H38" s="5">
        <v>41934.71</v>
      </c>
      <c r="I38" t="s">
        <v>65</v>
      </c>
      <c r="J38" s="6">
        <v>43780</v>
      </c>
      <c r="K38">
        <v>1</v>
      </c>
      <c r="L38" t="s">
        <v>18</v>
      </c>
      <c r="M38" t="s">
        <v>19</v>
      </c>
      <c r="N38" s="17">
        <v>4.6136986301369864</v>
      </c>
      <c r="O38" t="s">
        <v>20</v>
      </c>
      <c r="P38">
        <f>staff[[#This Row],[Salary]]*5%</f>
        <v>2096.7355000000002</v>
      </c>
      <c r="Q38">
        <f>IF(staff[[#This Row],[Tenure]]&lt;3, 2%, IF(staff[[#This Row],[Tenure]]&lt;5, 5%, 10%)) * staff[[#This Row],[Salary]]</f>
        <v>2096.7355000000002</v>
      </c>
    </row>
    <row r="39" spans="3:17" x14ac:dyDescent="0.3">
      <c r="C39" t="s">
        <v>121</v>
      </c>
      <c r="D39" t="s">
        <v>122</v>
      </c>
      <c r="E39" t="s">
        <v>123</v>
      </c>
      <c r="F39" t="s">
        <v>15</v>
      </c>
      <c r="G39" t="s">
        <v>124</v>
      </c>
      <c r="H39" s="5">
        <v>104335.03999999999</v>
      </c>
      <c r="I39" t="s">
        <v>17</v>
      </c>
      <c r="J39" s="6">
        <v>43874</v>
      </c>
      <c r="K39">
        <v>1</v>
      </c>
      <c r="L39" t="s">
        <v>18</v>
      </c>
      <c r="M39" t="s">
        <v>72</v>
      </c>
      <c r="N39" s="17">
        <v>4.3561643835616435</v>
      </c>
      <c r="O39" t="s">
        <v>20</v>
      </c>
      <c r="P39">
        <f>staff[[#This Row],[Salary]]*5%</f>
        <v>5216.7520000000004</v>
      </c>
      <c r="Q39">
        <f>IF(staff[[#This Row],[Tenure]]&lt;3, 2%, IF(staff[[#This Row],[Tenure]]&lt;5, 5%, 10%)) * staff[[#This Row],[Salary]]</f>
        <v>5216.7520000000004</v>
      </c>
    </row>
    <row r="40" spans="3:17" x14ac:dyDescent="0.3">
      <c r="C40" t="s">
        <v>445</v>
      </c>
      <c r="D40" t="s">
        <v>446</v>
      </c>
      <c r="E40" t="s">
        <v>447</v>
      </c>
      <c r="F40" t="s">
        <v>24</v>
      </c>
      <c r="G40" t="s">
        <v>32</v>
      </c>
      <c r="H40" s="5">
        <v>81897.789999999994</v>
      </c>
      <c r="I40" t="s">
        <v>26</v>
      </c>
      <c r="J40" s="6">
        <v>43146</v>
      </c>
      <c r="K40">
        <v>1</v>
      </c>
      <c r="L40" t="s">
        <v>18</v>
      </c>
      <c r="M40" t="s">
        <v>77</v>
      </c>
      <c r="N40" s="17">
        <v>6.3506849315068497</v>
      </c>
      <c r="O40" t="s">
        <v>20</v>
      </c>
      <c r="P40">
        <f>staff[[#This Row],[Salary]]*5%</f>
        <v>4094.8894999999998</v>
      </c>
      <c r="Q40">
        <f>IF(staff[[#This Row],[Tenure]]&lt;3, 2%, IF(staff[[#This Row],[Tenure]]&lt;5, 5%, 10%)) * staff[[#This Row],[Salary]]</f>
        <v>8189.7789999999995</v>
      </c>
    </row>
    <row r="41" spans="3:17" x14ac:dyDescent="0.3">
      <c r="C41" t="s">
        <v>707</v>
      </c>
      <c r="D41" t="s">
        <v>708</v>
      </c>
      <c r="E41" t="s">
        <v>709</v>
      </c>
      <c r="F41" t="s">
        <v>24</v>
      </c>
      <c r="G41" t="s">
        <v>16</v>
      </c>
      <c r="H41" s="5">
        <v>78378.2</v>
      </c>
      <c r="I41" t="s">
        <v>26</v>
      </c>
      <c r="J41" s="6">
        <v>43465</v>
      </c>
      <c r="K41">
        <v>0.4</v>
      </c>
      <c r="L41" t="s">
        <v>18</v>
      </c>
      <c r="M41" t="s">
        <v>19</v>
      </c>
      <c r="N41" s="17">
        <v>5.4767123287671229</v>
      </c>
      <c r="O41" t="s">
        <v>28</v>
      </c>
      <c r="P41">
        <f>staff[[#This Row],[Salary]]*5%</f>
        <v>3918.91</v>
      </c>
      <c r="Q41">
        <f>IF(staff[[#This Row],[Tenure]]&lt;3, 2%, IF(staff[[#This Row],[Tenure]]&lt;5, 5%, 10%)) * staff[[#This Row],[Salary]]</f>
        <v>7837.82</v>
      </c>
    </row>
    <row r="42" spans="3:17" x14ac:dyDescent="0.3">
      <c r="C42" t="s">
        <v>115</v>
      </c>
      <c r="D42" t="s">
        <v>116</v>
      </c>
      <c r="E42" t="s">
        <v>117</v>
      </c>
      <c r="F42" t="s">
        <v>24</v>
      </c>
      <c r="G42" t="s">
        <v>97</v>
      </c>
      <c r="H42" s="5">
        <v>61994.76</v>
      </c>
      <c r="I42" t="s">
        <v>26</v>
      </c>
      <c r="J42" s="6">
        <v>43794</v>
      </c>
      <c r="K42">
        <v>0.3</v>
      </c>
      <c r="L42" t="s">
        <v>18</v>
      </c>
      <c r="M42" t="s">
        <v>41</v>
      </c>
      <c r="N42" s="17">
        <v>4.5753424657534243</v>
      </c>
      <c r="O42" t="s">
        <v>28</v>
      </c>
      <c r="P42">
        <f>staff[[#This Row],[Salary]]*5%</f>
        <v>3099.7380000000003</v>
      </c>
      <c r="Q42">
        <f>IF(staff[[#This Row],[Tenure]]&lt;3, 2%, IF(staff[[#This Row],[Tenure]]&lt;5, 5%, 10%)) * staff[[#This Row],[Salary]]</f>
        <v>3099.7380000000003</v>
      </c>
    </row>
    <row r="43" spans="3:17" x14ac:dyDescent="0.3">
      <c r="C43" t="s">
        <v>216</v>
      </c>
      <c r="D43" t="s">
        <v>217</v>
      </c>
      <c r="E43" t="s">
        <v>218</v>
      </c>
      <c r="F43" t="s">
        <v>15</v>
      </c>
      <c r="G43" t="s">
        <v>54</v>
      </c>
      <c r="H43" s="5">
        <v>37362.300000000003</v>
      </c>
      <c r="I43" t="s">
        <v>65</v>
      </c>
      <c r="J43" s="6">
        <v>43642</v>
      </c>
      <c r="K43">
        <v>1</v>
      </c>
      <c r="L43" t="s">
        <v>18</v>
      </c>
      <c r="M43" t="s">
        <v>77</v>
      </c>
      <c r="N43" s="17">
        <v>4.9917808219178079</v>
      </c>
      <c r="O43" t="s">
        <v>20</v>
      </c>
      <c r="P43">
        <f>staff[[#This Row],[Salary]]*5%</f>
        <v>1868.1150000000002</v>
      </c>
      <c r="Q43">
        <f>IF(staff[[#This Row],[Tenure]]&lt;3, 2%, IF(staff[[#This Row],[Tenure]]&lt;5, 5%, 10%)) * staff[[#This Row],[Salary]]</f>
        <v>1868.1150000000002</v>
      </c>
    </row>
    <row r="44" spans="3:17" x14ac:dyDescent="0.3">
      <c r="C44" t="s">
        <v>560</v>
      </c>
      <c r="D44" t="s">
        <v>561</v>
      </c>
      <c r="E44" t="s">
        <v>562</v>
      </c>
      <c r="F44" t="s">
        <v>24</v>
      </c>
      <c r="G44" t="s">
        <v>36</v>
      </c>
      <c r="H44" s="5">
        <v>84745.93</v>
      </c>
      <c r="I44" t="s">
        <v>26</v>
      </c>
      <c r="J44" s="6">
        <v>43707</v>
      </c>
      <c r="K44">
        <v>1</v>
      </c>
      <c r="L44" t="s">
        <v>18</v>
      </c>
      <c r="M44" t="s">
        <v>45</v>
      </c>
      <c r="N44" s="17">
        <v>4.8136986301369866</v>
      </c>
      <c r="O44" t="s">
        <v>20</v>
      </c>
      <c r="P44">
        <f>staff[[#This Row],[Salary]]*5%</f>
        <v>4237.2964999999995</v>
      </c>
      <c r="Q44">
        <f>IF(staff[[#This Row],[Tenure]]&lt;3, 2%, IF(staff[[#This Row],[Tenure]]&lt;5, 5%, 10%)) * staff[[#This Row],[Salary]]</f>
        <v>4237.2964999999995</v>
      </c>
    </row>
    <row r="45" spans="3:17" x14ac:dyDescent="0.3">
      <c r="C45" t="s">
        <v>273</v>
      </c>
      <c r="D45" t="s">
        <v>274</v>
      </c>
      <c r="E45" t="s">
        <v>275</v>
      </c>
      <c r="F45" t="s">
        <v>15</v>
      </c>
      <c r="G45" t="s">
        <v>105</v>
      </c>
      <c r="H45" s="5">
        <v>32192.15</v>
      </c>
      <c r="I45" t="s">
        <v>65</v>
      </c>
      <c r="J45" s="6">
        <v>44473</v>
      </c>
      <c r="K45">
        <v>1</v>
      </c>
      <c r="L45" t="s">
        <v>18</v>
      </c>
      <c r="M45" t="s">
        <v>41</v>
      </c>
      <c r="N45" s="17">
        <v>2.7150684931506848</v>
      </c>
      <c r="O45" t="s">
        <v>20</v>
      </c>
      <c r="P45">
        <f>staff[[#This Row],[Salary]]*5%</f>
        <v>1609.6075000000001</v>
      </c>
      <c r="Q45">
        <f>IF(staff[[#This Row],[Tenure]]&lt;3, 2%, IF(staff[[#This Row],[Tenure]]&lt;5, 5%, 10%)) * staff[[#This Row],[Salary]]</f>
        <v>643.84300000000007</v>
      </c>
    </row>
    <row r="46" spans="3:17" x14ac:dyDescent="0.3">
      <c r="C46" t="s">
        <v>642</v>
      </c>
      <c r="D46" t="s">
        <v>643</v>
      </c>
      <c r="E46" t="s">
        <v>644</v>
      </c>
      <c r="F46" t="s">
        <v>15</v>
      </c>
      <c r="G46" t="s">
        <v>50</v>
      </c>
      <c r="H46" s="5">
        <v>36714.379999999997</v>
      </c>
      <c r="I46" t="s">
        <v>65</v>
      </c>
      <c r="J46" s="6">
        <v>44175</v>
      </c>
      <c r="K46">
        <v>1</v>
      </c>
      <c r="L46" t="s">
        <v>18</v>
      </c>
      <c r="M46" t="s">
        <v>84</v>
      </c>
      <c r="N46" s="17">
        <v>3.5315068493150683</v>
      </c>
      <c r="O46" t="s">
        <v>20</v>
      </c>
      <c r="P46">
        <f>staff[[#This Row],[Salary]]*5%</f>
        <v>1835.7190000000001</v>
      </c>
      <c r="Q46">
        <f>IF(staff[[#This Row],[Tenure]]&lt;3, 2%, IF(staff[[#This Row],[Tenure]]&lt;5, 5%, 10%)) * staff[[#This Row],[Salary]]</f>
        <v>1835.7190000000001</v>
      </c>
    </row>
    <row r="47" spans="3:17" x14ac:dyDescent="0.3">
      <c r="C47" t="s">
        <v>118</v>
      </c>
      <c r="D47" t="s">
        <v>119</v>
      </c>
      <c r="E47" t="s">
        <v>120</v>
      </c>
      <c r="F47" t="s">
        <v>24</v>
      </c>
      <c r="G47" t="s">
        <v>32</v>
      </c>
      <c r="H47" s="5">
        <v>89690.38</v>
      </c>
      <c r="I47" t="s">
        <v>26</v>
      </c>
      <c r="J47" s="6">
        <v>43206</v>
      </c>
      <c r="K47">
        <v>1</v>
      </c>
      <c r="L47" t="s">
        <v>18</v>
      </c>
      <c r="M47" t="s">
        <v>45</v>
      </c>
      <c r="N47" s="17">
        <v>6.1863013698630134</v>
      </c>
      <c r="O47" t="s">
        <v>20</v>
      </c>
      <c r="P47">
        <f>staff[[#This Row],[Salary]]*5%</f>
        <v>4484.5190000000002</v>
      </c>
      <c r="Q47">
        <f>IF(staff[[#This Row],[Tenure]]&lt;3, 2%, IF(staff[[#This Row],[Tenure]]&lt;5, 5%, 10%)) * staff[[#This Row],[Salary]]</f>
        <v>8969.0380000000005</v>
      </c>
    </row>
    <row r="48" spans="3:17" x14ac:dyDescent="0.3">
      <c r="C48" t="s">
        <v>469</v>
      </c>
      <c r="D48" t="s">
        <v>470</v>
      </c>
      <c r="E48" t="s">
        <v>471</v>
      </c>
      <c r="F48" t="s">
        <v>24</v>
      </c>
      <c r="G48" t="s">
        <v>105</v>
      </c>
      <c r="H48" s="5">
        <v>39535.49</v>
      </c>
      <c r="I48" t="s">
        <v>65</v>
      </c>
      <c r="J48" s="6">
        <v>43397</v>
      </c>
      <c r="K48">
        <v>0.3</v>
      </c>
      <c r="L48" t="s">
        <v>18</v>
      </c>
      <c r="M48" t="s">
        <v>19</v>
      </c>
      <c r="N48" s="17">
        <v>5.6630136986301371</v>
      </c>
      <c r="O48" t="s">
        <v>28</v>
      </c>
      <c r="P48">
        <f>staff[[#This Row],[Salary]]*5%</f>
        <v>1976.7745</v>
      </c>
      <c r="Q48">
        <f>IF(staff[[#This Row],[Tenure]]&lt;3, 2%, IF(staff[[#This Row],[Tenure]]&lt;5, 5%, 10%)) * staff[[#This Row],[Salary]]</f>
        <v>3953.549</v>
      </c>
    </row>
    <row r="49" spans="3:17" x14ac:dyDescent="0.3">
      <c r="C49" t="s">
        <v>102</v>
      </c>
      <c r="D49" t="s">
        <v>103</v>
      </c>
      <c r="E49" t="s">
        <v>104</v>
      </c>
      <c r="F49" t="s">
        <v>15</v>
      </c>
      <c r="G49" t="s">
        <v>105</v>
      </c>
      <c r="H49" s="5">
        <v>62195.47</v>
      </c>
      <c r="I49" t="s">
        <v>26</v>
      </c>
      <c r="J49" s="6">
        <v>44434</v>
      </c>
      <c r="K49">
        <v>1</v>
      </c>
      <c r="L49" t="s">
        <v>18</v>
      </c>
      <c r="M49" t="s">
        <v>19</v>
      </c>
      <c r="N49" s="17">
        <v>2.8219178082191783</v>
      </c>
      <c r="O49" t="s">
        <v>20</v>
      </c>
      <c r="P49">
        <f>staff[[#This Row],[Salary]]*5%</f>
        <v>3109.7735000000002</v>
      </c>
      <c r="Q49">
        <f>IF(staff[[#This Row],[Tenure]]&lt;3, 2%, IF(staff[[#This Row],[Tenure]]&lt;5, 5%, 10%)) * staff[[#This Row],[Salary]]</f>
        <v>1243.9094</v>
      </c>
    </row>
    <row r="50" spans="3:17" x14ac:dyDescent="0.3">
      <c r="C50" t="s">
        <v>721</v>
      </c>
      <c r="D50" t="s">
        <v>220</v>
      </c>
      <c r="E50" t="s">
        <v>221</v>
      </c>
      <c r="F50" t="s">
        <v>15</v>
      </c>
      <c r="G50" t="s">
        <v>97</v>
      </c>
      <c r="H50" s="5">
        <v>72876.91</v>
      </c>
      <c r="I50" t="s">
        <v>26</v>
      </c>
      <c r="J50" s="6">
        <v>43837</v>
      </c>
      <c r="K50">
        <v>1</v>
      </c>
      <c r="L50" t="s">
        <v>18</v>
      </c>
      <c r="M50" t="s">
        <v>19</v>
      </c>
      <c r="N50" s="17">
        <v>4.4575342465753423</v>
      </c>
      <c r="O50" t="s">
        <v>20</v>
      </c>
      <c r="P50">
        <f>staff[[#This Row],[Salary]]*5%</f>
        <v>3643.8455000000004</v>
      </c>
      <c r="Q50">
        <f>IF(staff[[#This Row],[Tenure]]&lt;3, 2%, IF(staff[[#This Row],[Tenure]]&lt;5, 5%, 10%)) * staff[[#This Row],[Salary]]</f>
        <v>3643.8455000000004</v>
      </c>
    </row>
    <row r="51" spans="3:17" x14ac:dyDescent="0.3">
      <c r="C51" t="s">
        <v>321</v>
      </c>
      <c r="D51" t="s">
        <v>322</v>
      </c>
      <c r="E51" t="s">
        <v>323</v>
      </c>
      <c r="F51" t="s">
        <v>15</v>
      </c>
      <c r="G51" t="s">
        <v>131</v>
      </c>
      <c r="H51" s="5">
        <v>66572.58</v>
      </c>
      <c r="I51" t="s">
        <v>26</v>
      </c>
      <c r="J51" s="6">
        <v>44193</v>
      </c>
      <c r="K51">
        <v>1</v>
      </c>
      <c r="L51" t="s">
        <v>18</v>
      </c>
      <c r="M51" t="s">
        <v>84</v>
      </c>
      <c r="N51" s="17">
        <v>3.4821917808219176</v>
      </c>
      <c r="O51" t="s">
        <v>20</v>
      </c>
      <c r="P51">
        <f>staff[[#This Row],[Salary]]*5%</f>
        <v>3328.6290000000004</v>
      </c>
      <c r="Q51">
        <f>IF(staff[[#This Row],[Tenure]]&lt;3, 2%, IF(staff[[#This Row],[Tenure]]&lt;5, 5%, 10%)) * staff[[#This Row],[Salary]]</f>
        <v>3328.6290000000004</v>
      </c>
    </row>
    <row r="52" spans="3:17" x14ac:dyDescent="0.3">
      <c r="C52" t="s">
        <v>321</v>
      </c>
      <c r="D52" t="s">
        <v>713</v>
      </c>
      <c r="E52" t="s">
        <v>714</v>
      </c>
      <c r="F52" t="s">
        <v>15</v>
      </c>
      <c r="G52" t="s">
        <v>131</v>
      </c>
      <c r="H52" s="5">
        <v>66572.58</v>
      </c>
      <c r="I52" t="s">
        <v>26</v>
      </c>
      <c r="J52" s="6">
        <v>44193</v>
      </c>
      <c r="K52">
        <v>1</v>
      </c>
      <c r="L52" t="s">
        <v>18</v>
      </c>
      <c r="M52" t="s">
        <v>84</v>
      </c>
      <c r="N52" s="17">
        <v>3.4821917808219176</v>
      </c>
      <c r="O52" t="s">
        <v>20</v>
      </c>
      <c r="P52">
        <f>staff[[#This Row],[Salary]]*5%</f>
        <v>3328.6290000000004</v>
      </c>
      <c r="Q52">
        <f>IF(staff[[#This Row],[Tenure]]&lt;3, 2%, IF(staff[[#This Row],[Tenure]]&lt;5, 5%, 10%)) * staff[[#This Row],[Salary]]</f>
        <v>3328.6290000000004</v>
      </c>
    </row>
    <row r="53" spans="3:17" x14ac:dyDescent="0.3">
      <c r="C53" t="s">
        <v>198</v>
      </c>
      <c r="D53" t="s">
        <v>199</v>
      </c>
      <c r="E53" t="s">
        <v>200</v>
      </c>
      <c r="F53" t="s">
        <v>24</v>
      </c>
      <c r="G53" t="s">
        <v>97</v>
      </c>
      <c r="H53" s="5">
        <v>35943.620000000003</v>
      </c>
      <c r="I53" t="s">
        <v>65</v>
      </c>
      <c r="J53" s="6">
        <v>44078</v>
      </c>
      <c r="K53">
        <v>1</v>
      </c>
      <c r="L53" t="s">
        <v>18</v>
      </c>
      <c r="M53" t="s">
        <v>72</v>
      </c>
      <c r="N53" s="17">
        <v>3.7972602739726029</v>
      </c>
      <c r="O53" t="s">
        <v>20</v>
      </c>
      <c r="P53">
        <f>staff[[#This Row],[Salary]]*5%</f>
        <v>1797.1810000000003</v>
      </c>
      <c r="Q53">
        <f>IF(staff[[#This Row],[Tenure]]&lt;3, 2%, IF(staff[[#This Row],[Tenure]]&lt;5, 5%, 10%)) * staff[[#This Row],[Salary]]</f>
        <v>1797.1810000000003</v>
      </c>
    </row>
    <row r="54" spans="3:17" x14ac:dyDescent="0.3">
      <c r="C54" t="s">
        <v>501</v>
      </c>
      <c r="D54" t="s">
        <v>502</v>
      </c>
      <c r="E54" t="s">
        <v>503</v>
      </c>
      <c r="F54" t="s">
        <v>15</v>
      </c>
      <c r="G54" t="s">
        <v>101</v>
      </c>
      <c r="H54" s="5">
        <v>119022.49</v>
      </c>
      <c r="I54" t="s">
        <v>17</v>
      </c>
      <c r="J54" s="6">
        <v>44431</v>
      </c>
      <c r="K54">
        <v>1</v>
      </c>
      <c r="L54" t="s">
        <v>18</v>
      </c>
      <c r="M54" t="s">
        <v>77</v>
      </c>
      <c r="N54" s="17">
        <v>2.8301369863013699</v>
      </c>
      <c r="O54" t="s">
        <v>20</v>
      </c>
      <c r="P54">
        <f>staff[[#This Row],[Salary]]*5%</f>
        <v>5951.1245000000008</v>
      </c>
      <c r="Q54">
        <f>IF(staff[[#This Row],[Tenure]]&lt;3, 2%, IF(staff[[#This Row],[Tenure]]&lt;5, 5%, 10%)) * staff[[#This Row],[Salary]]</f>
        <v>2380.4498000000003</v>
      </c>
    </row>
    <row r="55" spans="3:17" x14ac:dyDescent="0.3">
      <c r="C55" t="s">
        <v>258</v>
      </c>
      <c r="D55" t="s">
        <v>259</v>
      </c>
      <c r="E55" t="s">
        <v>260</v>
      </c>
      <c r="F55" t="s">
        <v>15</v>
      </c>
      <c r="G55" t="s">
        <v>54</v>
      </c>
      <c r="H55" s="5">
        <v>65699.02</v>
      </c>
      <c r="I55" t="s">
        <v>26</v>
      </c>
      <c r="J55" s="6">
        <v>43951</v>
      </c>
      <c r="K55">
        <v>1</v>
      </c>
      <c r="L55" t="s">
        <v>18</v>
      </c>
      <c r="M55" t="s">
        <v>72</v>
      </c>
      <c r="N55" s="17">
        <v>4.1452054794520548</v>
      </c>
      <c r="O55" t="s">
        <v>20</v>
      </c>
      <c r="P55">
        <f>staff[[#This Row],[Salary]]*5%</f>
        <v>3284.9510000000005</v>
      </c>
      <c r="Q55">
        <f>IF(staff[[#This Row],[Tenure]]&lt;3, 2%, IF(staff[[#This Row],[Tenure]]&lt;5, 5%, 10%)) * staff[[#This Row],[Salary]]</f>
        <v>3284.9510000000005</v>
      </c>
    </row>
    <row r="56" spans="3:17" x14ac:dyDescent="0.3">
      <c r="C56" t="s">
        <v>728</v>
      </c>
      <c r="D56" t="s">
        <v>729</v>
      </c>
      <c r="E56" t="s">
        <v>730</v>
      </c>
      <c r="F56" t="s">
        <v>24</v>
      </c>
      <c r="G56" t="s">
        <v>105</v>
      </c>
      <c r="H56" s="5">
        <v>47551.89</v>
      </c>
      <c r="I56" t="s">
        <v>65</v>
      </c>
      <c r="J56" s="6">
        <v>43468</v>
      </c>
      <c r="K56">
        <v>1</v>
      </c>
      <c r="L56" t="s">
        <v>18</v>
      </c>
      <c r="M56" t="s">
        <v>77</v>
      </c>
      <c r="N56" s="17">
        <v>5.4684931506849317</v>
      </c>
      <c r="O56" t="s">
        <v>20</v>
      </c>
      <c r="P56">
        <f>staff[[#This Row],[Salary]]*5%</f>
        <v>2377.5945000000002</v>
      </c>
      <c r="Q56">
        <f>IF(staff[[#This Row],[Tenure]]&lt;3, 2%, IF(staff[[#This Row],[Tenure]]&lt;5, 5%, 10%)) * staff[[#This Row],[Salary]]</f>
        <v>4755.1890000000003</v>
      </c>
    </row>
    <row r="57" spans="3:17" x14ac:dyDescent="0.3">
      <c r="C57" t="s">
        <v>282</v>
      </c>
      <c r="D57" t="s">
        <v>283</v>
      </c>
      <c r="E57" t="s">
        <v>284</v>
      </c>
      <c r="F57" t="s">
        <v>24</v>
      </c>
      <c r="G57" t="s">
        <v>25</v>
      </c>
      <c r="H57" s="5">
        <v>80695.740000000005</v>
      </c>
      <c r="I57" t="s">
        <v>26</v>
      </c>
      <c r="J57" s="6">
        <v>43787</v>
      </c>
      <c r="K57">
        <v>0.8</v>
      </c>
      <c r="L57" t="s">
        <v>18</v>
      </c>
      <c r="M57" t="s">
        <v>72</v>
      </c>
      <c r="N57" s="17">
        <v>4.5945205479452058</v>
      </c>
      <c r="O57" t="s">
        <v>28</v>
      </c>
      <c r="P57">
        <f>staff[[#This Row],[Salary]]*5%</f>
        <v>4034.7870000000003</v>
      </c>
      <c r="Q57">
        <f>IF(staff[[#This Row],[Tenure]]&lt;3, 2%, IF(staff[[#This Row],[Tenure]]&lt;5, 5%, 10%)) * staff[[#This Row],[Salary]]</f>
        <v>4034.7870000000003</v>
      </c>
    </row>
    <row r="58" spans="3:17" x14ac:dyDescent="0.3">
      <c r="C58" t="s">
        <v>413</v>
      </c>
      <c r="D58" t="s">
        <v>414</v>
      </c>
      <c r="E58" t="s">
        <v>415</v>
      </c>
      <c r="F58" t="s">
        <v>24</v>
      </c>
      <c r="G58" t="s">
        <v>58</v>
      </c>
      <c r="H58" s="5">
        <v>92336.08</v>
      </c>
      <c r="I58" t="s">
        <v>26</v>
      </c>
      <c r="J58" s="6">
        <v>44431</v>
      </c>
      <c r="K58">
        <v>1</v>
      </c>
      <c r="L58" t="s">
        <v>18</v>
      </c>
      <c r="M58" t="s">
        <v>41</v>
      </c>
      <c r="N58" s="17">
        <v>2.8301369863013699</v>
      </c>
      <c r="O58" t="s">
        <v>20</v>
      </c>
      <c r="P58">
        <f>staff[[#This Row],[Salary]]*5%</f>
        <v>4616.8040000000001</v>
      </c>
      <c r="Q58">
        <f>IF(staff[[#This Row],[Tenure]]&lt;3, 2%, IF(staff[[#This Row],[Tenure]]&lt;5, 5%, 10%)) * staff[[#This Row],[Salary]]</f>
        <v>1846.7216000000001</v>
      </c>
    </row>
    <row r="59" spans="3:17" x14ac:dyDescent="0.3">
      <c r="C59" t="s">
        <v>69</v>
      </c>
      <c r="D59" t="s">
        <v>70</v>
      </c>
      <c r="E59" t="s">
        <v>71</v>
      </c>
      <c r="F59" t="s">
        <v>24</v>
      </c>
      <c r="G59" t="s">
        <v>25</v>
      </c>
      <c r="H59" s="5">
        <v>69192.850000000006</v>
      </c>
      <c r="I59" t="s">
        <v>26</v>
      </c>
      <c r="J59" s="6">
        <v>44305</v>
      </c>
      <c r="K59">
        <v>1</v>
      </c>
      <c r="L59" t="s">
        <v>18</v>
      </c>
      <c r="M59" t="s">
        <v>72</v>
      </c>
      <c r="N59" s="17">
        <v>3.1753424657534248</v>
      </c>
      <c r="O59" t="s">
        <v>20</v>
      </c>
      <c r="P59">
        <f>staff[[#This Row],[Salary]]*5%</f>
        <v>3459.6425000000004</v>
      </c>
      <c r="Q59">
        <f>IF(staff[[#This Row],[Tenure]]&lt;3, 2%, IF(staff[[#This Row],[Tenure]]&lt;5, 5%, 10%)) * staff[[#This Row],[Salary]]</f>
        <v>3459.6425000000004</v>
      </c>
    </row>
    <row r="60" spans="3:17" x14ac:dyDescent="0.3">
      <c r="C60" t="s">
        <v>46</v>
      </c>
      <c r="D60" t="s">
        <v>47</v>
      </c>
      <c r="E60" t="s">
        <v>48</v>
      </c>
      <c r="F60" t="s">
        <v>49</v>
      </c>
      <c r="G60" t="s">
        <v>50</v>
      </c>
      <c r="H60" s="5">
        <v>104802.63</v>
      </c>
      <c r="I60" t="s">
        <v>17</v>
      </c>
      <c r="J60" s="6">
        <v>44502</v>
      </c>
      <c r="K60">
        <v>1</v>
      </c>
      <c r="L60" t="s">
        <v>18</v>
      </c>
      <c r="M60" t="s">
        <v>41</v>
      </c>
      <c r="N60" s="17">
        <v>2.6356164383561644</v>
      </c>
      <c r="O60" t="s">
        <v>20</v>
      </c>
      <c r="P60">
        <f>staff[[#This Row],[Salary]]*5%</f>
        <v>5240.1315000000004</v>
      </c>
      <c r="Q60">
        <f>IF(staff[[#This Row],[Tenure]]&lt;3, 2%, IF(staff[[#This Row],[Tenure]]&lt;5, 5%, 10%)) * staff[[#This Row],[Salary]]</f>
        <v>2096.0526</v>
      </c>
    </row>
    <row r="61" spans="3:17" x14ac:dyDescent="0.3">
      <c r="C61" t="s">
        <v>21</v>
      </c>
      <c r="D61" t="s">
        <v>22</v>
      </c>
      <c r="E61" t="s">
        <v>23</v>
      </c>
      <c r="F61" t="s">
        <v>24</v>
      </c>
      <c r="G61" t="s">
        <v>25</v>
      </c>
      <c r="H61" s="5">
        <v>98000</v>
      </c>
      <c r="I61" t="s">
        <v>26</v>
      </c>
      <c r="J61" s="6">
        <v>43710</v>
      </c>
      <c r="K61">
        <v>0.9</v>
      </c>
      <c r="L61" t="s">
        <v>18</v>
      </c>
      <c r="M61" t="s">
        <v>27</v>
      </c>
      <c r="N61" s="17">
        <v>4.8054794520547945</v>
      </c>
      <c r="O61" t="s">
        <v>28</v>
      </c>
      <c r="P61">
        <f>staff[[#This Row],[Salary]]*5%</f>
        <v>4900</v>
      </c>
      <c r="Q61">
        <f>IF(staff[[#This Row],[Tenure]]&lt;3, 2%, IF(staff[[#This Row],[Tenure]]&lt;5, 5%, 10%)) * staff[[#This Row],[Salary]]</f>
        <v>4900</v>
      </c>
    </row>
    <row r="62" spans="3:17" x14ac:dyDescent="0.3">
      <c r="C62" t="s">
        <v>624</v>
      </c>
      <c r="D62" t="s">
        <v>625</v>
      </c>
      <c r="E62" t="s">
        <v>626</v>
      </c>
      <c r="F62" t="s">
        <v>24</v>
      </c>
      <c r="G62" t="s">
        <v>105</v>
      </c>
      <c r="H62" s="5">
        <v>77045.440000000002</v>
      </c>
      <c r="I62" t="s">
        <v>26</v>
      </c>
      <c r="J62" s="6">
        <v>43636</v>
      </c>
      <c r="K62">
        <v>1</v>
      </c>
      <c r="L62" t="s">
        <v>18</v>
      </c>
      <c r="M62" t="s">
        <v>19</v>
      </c>
      <c r="N62" s="17">
        <v>5.0082191780821921</v>
      </c>
      <c r="O62" t="s">
        <v>20</v>
      </c>
      <c r="P62">
        <f>staff[[#This Row],[Salary]]*5%</f>
        <v>3852.2720000000004</v>
      </c>
      <c r="Q62">
        <f>IF(staff[[#This Row],[Tenure]]&lt;3, 2%, IF(staff[[#This Row],[Tenure]]&lt;5, 5%, 10%)) * staff[[#This Row],[Salary]]</f>
        <v>7704.5440000000008</v>
      </c>
    </row>
    <row r="63" spans="3:17" x14ac:dyDescent="0.3">
      <c r="C63" t="s">
        <v>434</v>
      </c>
      <c r="D63" t="s">
        <v>435</v>
      </c>
      <c r="E63" t="s">
        <v>436</v>
      </c>
      <c r="F63" t="s">
        <v>15</v>
      </c>
      <c r="G63" t="s">
        <v>25</v>
      </c>
      <c r="H63" s="5">
        <v>110042.37</v>
      </c>
      <c r="I63" t="s">
        <v>17</v>
      </c>
      <c r="J63" s="6">
        <v>43914</v>
      </c>
      <c r="K63">
        <v>1</v>
      </c>
      <c r="L63" t="s">
        <v>18</v>
      </c>
      <c r="M63" t="s">
        <v>72</v>
      </c>
      <c r="N63" s="17">
        <v>4.2465753424657535</v>
      </c>
      <c r="O63" t="s">
        <v>20</v>
      </c>
      <c r="P63">
        <f>staff[[#This Row],[Salary]]*5%</f>
        <v>5502.1185000000005</v>
      </c>
      <c r="Q63">
        <f>IF(staff[[#This Row],[Tenure]]&lt;3, 2%, IF(staff[[#This Row],[Tenure]]&lt;5, 5%, 10%)) * staff[[#This Row],[Salary]]</f>
        <v>5502.1185000000005</v>
      </c>
    </row>
    <row r="64" spans="3:17" x14ac:dyDescent="0.3">
      <c r="C64" t="s">
        <v>578</v>
      </c>
      <c r="D64" t="s">
        <v>579</v>
      </c>
      <c r="E64" t="s">
        <v>580</v>
      </c>
      <c r="F64" t="s">
        <v>15</v>
      </c>
      <c r="G64" t="s">
        <v>58</v>
      </c>
      <c r="H64" s="5">
        <v>62281.24</v>
      </c>
      <c r="I64" t="s">
        <v>26</v>
      </c>
      <c r="J64" s="6">
        <v>43272</v>
      </c>
      <c r="K64">
        <v>1</v>
      </c>
      <c r="L64" t="s">
        <v>18</v>
      </c>
      <c r="M64" t="s">
        <v>19</v>
      </c>
      <c r="N64" s="17">
        <v>6.0054794520547947</v>
      </c>
      <c r="O64" t="s">
        <v>20</v>
      </c>
      <c r="P64">
        <f>staff[[#This Row],[Salary]]*5%</f>
        <v>3114.0619999999999</v>
      </c>
      <c r="Q64">
        <f>IF(staff[[#This Row],[Tenure]]&lt;3, 2%, IF(staff[[#This Row],[Tenure]]&lt;5, 5%, 10%)) * staff[[#This Row],[Salary]]</f>
        <v>6228.1239999999998</v>
      </c>
    </row>
    <row r="65" spans="3:17" x14ac:dyDescent="0.3">
      <c r="C65" t="s">
        <v>510</v>
      </c>
      <c r="D65" t="s">
        <v>511</v>
      </c>
      <c r="E65" t="s">
        <v>512</v>
      </c>
      <c r="F65" t="s">
        <v>24</v>
      </c>
      <c r="G65" t="s">
        <v>36</v>
      </c>
      <c r="H65" s="5">
        <v>86010.54</v>
      </c>
      <c r="I65" t="s">
        <v>26</v>
      </c>
      <c r="J65" s="6">
        <v>43164</v>
      </c>
      <c r="K65">
        <v>1</v>
      </c>
      <c r="L65" t="s">
        <v>18</v>
      </c>
      <c r="M65" t="s">
        <v>84</v>
      </c>
      <c r="N65" s="17">
        <v>6.3013698630136989</v>
      </c>
      <c r="O65" t="s">
        <v>20</v>
      </c>
      <c r="P65">
        <f>staff[[#This Row],[Salary]]*5%</f>
        <v>4300.527</v>
      </c>
      <c r="Q65">
        <f>IF(staff[[#This Row],[Tenure]]&lt;3, 2%, IF(staff[[#This Row],[Tenure]]&lt;5, 5%, 10%)) * staff[[#This Row],[Salary]]</f>
        <v>8601.0540000000001</v>
      </c>
    </row>
    <row r="66" spans="3:17" x14ac:dyDescent="0.3">
      <c r="C66" t="s">
        <v>42</v>
      </c>
      <c r="D66" t="s">
        <v>43</v>
      </c>
      <c r="E66" t="s">
        <v>44</v>
      </c>
      <c r="F66" t="s">
        <v>15</v>
      </c>
      <c r="G66" t="s">
        <v>16</v>
      </c>
      <c r="H66" s="5">
        <v>118976.16</v>
      </c>
      <c r="I66" t="s">
        <v>17</v>
      </c>
      <c r="J66" s="6">
        <v>44120</v>
      </c>
      <c r="K66">
        <v>1</v>
      </c>
      <c r="L66" t="s">
        <v>18</v>
      </c>
      <c r="M66" t="s">
        <v>45</v>
      </c>
      <c r="N66" s="17">
        <v>3.6821917808219178</v>
      </c>
      <c r="O66" t="s">
        <v>20</v>
      </c>
      <c r="P66">
        <f>staff[[#This Row],[Salary]]*5%</f>
        <v>5948.8080000000009</v>
      </c>
      <c r="Q66">
        <f>IF(staff[[#This Row],[Tenure]]&lt;3, 2%, IF(staff[[#This Row],[Tenure]]&lt;5, 5%, 10%)) * staff[[#This Row],[Salary]]</f>
        <v>5948.8080000000009</v>
      </c>
    </row>
    <row r="67" spans="3:17" x14ac:dyDescent="0.3">
      <c r="C67" t="s">
        <v>605</v>
      </c>
      <c r="D67" t="s">
        <v>606</v>
      </c>
      <c r="E67" t="s">
        <v>607</v>
      </c>
      <c r="F67" t="s">
        <v>24</v>
      </c>
      <c r="G67" t="s">
        <v>32</v>
      </c>
      <c r="H67" s="5">
        <v>71229.42</v>
      </c>
      <c r="I67" t="s">
        <v>26</v>
      </c>
      <c r="J67" s="6">
        <v>44166</v>
      </c>
      <c r="K67">
        <v>1</v>
      </c>
      <c r="L67" t="s">
        <v>18</v>
      </c>
      <c r="M67" t="s">
        <v>41</v>
      </c>
      <c r="N67" s="17">
        <v>3.5561643835616437</v>
      </c>
      <c r="O67" t="s">
        <v>20</v>
      </c>
      <c r="P67">
        <f>staff[[#This Row],[Salary]]*5%</f>
        <v>3561.471</v>
      </c>
      <c r="Q67">
        <f>IF(staff[[#This Row],[Tenure]]&lt;3, 2%, IF(staff[[#This Row],[Tenure]]&lt;5, 5%, 10%)) * staff[[#This Row],[Salary]]</f>
        <v>3561.471</v>
      </c>
    </row>
    <row r="68" spans="3:17" x14ac:dyDescent="0.3">
      <c r="C68" t="s">
        <v>657</v>
      </c>
      <c r="D68" t="s">
        <v>658</v>
      </c>
      <c r="E68" t="s">
        <v>659</v>
      </c>
      <c r="F68" t="s">
        <v>24</v>
      </c>
      <c r="G68" t="s">
        <v>131</v>
      </c>
      <c r="H68" s="5">
        <v>61213.01</v>
      </c>
      <c r="I68" t="s">
        <v>26</v>
      </c>
      <c r="J68" s="6">
        <v>44365</v>
      </c>
      <c r="K68">
        <v>1</v>
      </c>
      <c r="L68" t="s">
        <v>18</v>
      </c>
      <c r="M68" t="s">
        <v>84</v>
      </c>
      <c r="N68" s="17">
        <v>3.010958904109589</v>
      </c>
      <c r="O68" t="s">
        <v>20</v>
      </c>
      <c r="P68">
        <f>staff[[#This Row],[Salary]]*5%</f>
        <v>3060.6505000000002</v>
      </c>
      <c r="Q68">
        <f>IF(staff[[#This Row],[Tenure]]&lt;3, 2%, IF(staff[[#This Row],[Tenure]]&lt;5, 5%, 10%)) * staff[[#This Row],[Salary]]</f>
        <v>3060.6505000000002</v>
      </c>
    </row>
    <row r="69" spans="3:17" x14ac:dyDescent="0.3">
      <c r="C69" t="s">
        <v>186</v>
      </c>
      <c r="D69" t="s">
        <v>187</v>
      </c>
      <c r="E69" t="s">
        <v>188</v>
      </c>
      <c r="F69" t="s">
        <v>15</v>
      </c>
      <c r="G69" t="s">
        <v>54</v>
      </c>
      <c r="H69" s="5">
        <v>40753.54</v>
      </c>
      <c r="I69" t="s">
        <v>65</v>
      </c>
      <c r="J69" s="6">
        <v>43152</v>
      </c>
      <c r="K69">
        <v>0.6</v>
      </c>
      <c r="L69" t="s">
        <v>18</v>
      </c>
      <c r="M69" t="s">
        <v>45</v>
      </c>
      <c r="N69" s="17">
        <v>6.3342465753424655</v>
      </c>
      <c r="O69" t="s">
        <v>28</v>
      </c>
      <c r="P69">
        <f>staff[[#This Row],[Salary]]*5%</f>
        <v>2037.6770000000001</v>
      </c>
      <c r="Q69">
        <f>IF(staff[[#This Row],[Tenure]]&lt;3, 2%, IF(staff[[#This Row],[Tenure]]&lt;5, 5%, 10%)) * staff[[#This Row],[Salary]]</f>
        <v>4075.3540000000003</v>
      </c>
    </row>
    <row r="70" spans="3:17" x14ac:dyDescent="0.3">
      <c r="C70" t="s">
        <v>318</v>
      </c>
      <c r="D70" t="s">
        <v>319</v>
      </c>
      <c r="E70" t="s">
        <v>320</v>
      </c>
      <c r="F70" t="s">
        <v>24</v>
      </c>
      <c r="G70" t="s">
        <v>105</v>
      </c>
      <c r="H70" s="5">
        <v>41934.71</v>
      </c>
      <c r="I70" t="s">
        <v>65</v>
      </c>
      <c r="J70" s="6">
        <v>43943</v>
      </c>
      <c r="K70">
        <v>1</v>
      </c>
      <c r="L70" t="s">
        <v>18</v>
      </c>
      <c r="M70" t="s">
        <v>19</v>
      </c>
      <c r="N70" s="17">
        <v>4.1671232876712327</v>
      </c>
      <c r="O70" t="s">
        <v>20</v>
      </c>
      <c r="P70">
        <f>staff[[#This Row],[Salary]]*5%</f>
        <v>2096.7355000000002</v>
      </c>
      <c r="Q70">
        <f>IF(staff[[#This Row],[Tenure]]&lt;3, 2%, IF(staff[[#This Row],[Tenure]]&lt;5, 5%, 10%)) * staff[[#This Row],[Salary]]</f>
        <v>2096.7355000000002</v>
      </c>
    </row>
    <row r="71" spans="3:17" x14ac:dyDescent="0.3">
      <c r="C71" t="s">
        <v>339</v>
      </c>
      <c r="D71" t="s">
        <v>340</v>
      </c>
      <c r="E71" t="s">
        <v>341</v>
      </c>
      <c r="F71" t="s">
        <v>24</v>
      </c>
      <c r="G71" t="s">
        <v>131</v>
      </c>
      <c r="H71" s="5">
        <v>111049.84</v>
      </c>
      <c r="I71" t="s">
        <v>17</v>
      </c>
      <c r="J71" s="6">
        <v>44393</v>
      </c>
      <c r="K71">
        <v>1</v>
      </c>
      <c r="L71" t="s">
        <v>18</v>
      </c>
      <c r="M71" t="s">
        <v>45</v>
      </c>
      <c r="N71" s="17">
        <v>2.9342465753424656</v>
      </c>
      <c r="O71" t="s">
        <v>20</v>
      </c>
      <c r="P71">
        <f>staff[[#This Row],[Salary]]*5%</f>
        <v>5552.4920000000002</v>
      </c>
      <c r="Q71">
        <f>IF(staff[[#This Row],[Tenure]]&lt;3, 2%, IF(staff[[#This Row],[Tenure]]&lt;5, 5%, 10%)) * staff[[#This Row],[Salary]]</f>
        <v>2220.9967999999999</v>
      </c>
    </row>
    <row r="72" spans="3:17" x14ac:dyDescent="0.3">
      <c r="C72" t="s">
        <v>55</v>
      </c>
      <c r="D72" t="s">
        <v>56</v>
      </c>
      <c r="E72" t="s">
        <v>57</v>
      </c>
      <c r="F72" t="s">
        <v>15</v>
      </c>
      <c r="G72" t="s">
        <v>58</v>
      </c>
      <c r="H72" s="5">
        <v>74279.009999999995</v>
      </c>
      <c r="I72" t="s">
        <v>26</v>
      </c>
      <c r="J72" s="6">
        <v>43466</v>
      </c>
      <c r="K72">
        <v>1</v>
      </c>
      <c r="L72" t="s">
        <v>18</v>
      </c>
      <c r="M72" t="s">
        <v>45</v>
      </c>
      <c r="N72" s="17">
        <v>5.4739726027397264</v>
      </c>
      <c r="O72" t="s">
        <v>20</v>
      </c>
      <c r="P72">
        <f>staff[[#This Row],[Salary]]*5%</f>
        <v>3713.9504999999999</v>
      </c>
      <c r="Q72">
        <f>IF(staff[[#This Row],[Tenure]]&lt;3, 2%, IF(staff[[#This Row],[Tenure]]&lt;5, 5%, 10%)) * staff[[#This Row],[Salary]]</f>
        <v>7427.9009999999998</v>
      </c>
    </row>
    <row r="73" spans="3:17" x14ac:dyDescent="0.3">
      <c r="C73" t="s">
        <v>78</v>
      </c>
      <c r="D73" t="s">
        <v>79</v>
      </c>
      <c r="E73" t="s">
        <v>80</v>
      </c>
      <c r="F73" t="s">
        <v>15</v>
      </c>
      <c r="G73" t="s">
        <v>50</v>
      </c>
      <c r="H73" s="5">
        <v>54137.05</v>
      </c>
      <c r="I73" t="s">
        <v>26</v>
      </c>
      <c r="J73" s="6">
        <v>43763</v>
      </c>
      <c r="K73">
        <v>1</v>
      </c>
      <c r="L73" t="s">
        <v>18</v>
      </c>
      <c r="M73" t="s">
        <v>19</v>
      </c>
      <c r="N73" s="17">
        <v>4.6602739726027398</v>
      </c>
      <c r="O73" t="s">
        <v>20</v>
      </c>
      <c r="P73">
        <f>staff[[#This Row],[Salary]]*5%</f>
        <v>2706.8525000000004</v>
      </c>
      <c r="Q73">
        <f>IF(staff[[#This Row],[Tenure]]&lt;3, 2%, IF(staff[[#This Row],[Tenure]]&lt;5, 5%, 10%)) * staff[[#This Row],[Salary]]</f>
        <v>2706.8525000000004</v>
      </c>
    </row>
    <row r="74" spans="3:17" x14ac:dyDescent="0.3">
      <c r="C74" t="s">
        <v>365</v>
      </c>
      <c r="D74" t="s">
        <v>366</v>
      </c>
      <c r="E74" t="s">
        <v>367</v>
      </c>
      <c r="F74" t="s">
        <v>24</v>
      </c>
      <c r="G74" t="s">
        <v>32</v>
      </c>
      <c r="H74" s="5">
        <v>89690.38</v>
      </c>
      <c r="I74" t="s">
        <v>26</v>
      </c>
      <c r="J74" s="6">
        <v>43213</v>
      </c>
      <c r="K74">
        <v>1</v>
      </c>
      <c r="L74" t="s">
        <v>18</v>
      </c>
      <c r="M74" t="s">
        <v>41</v>
      </c>
      <c r="N74" s="17">
        <v>6.1671232876712327</v>
      </c>
      <c r="O74" t="s">
        <v>20</v>
      </c>
      <c r="P74">
        <f>staff[[#This Row],[Salary]]*5%</f>
        <v>4484.5190000000002</v>
      </c>
      <c r="Q74">
        <f>IF(staff[[#This Row],[Tenure]]&lt;3, 2%, IF(staff[[#This Row],[Tenure]]&lt;5, 5%, 10%)) * staff[[#This Row],[Salary]]</f>
        <v>8969.0380000000005</v>
      </c>
    </row>
    <row r="75" spans="3:17" x14ac:dyDescent="0.3">
      <c r="C75" t="s">
        <v>210</v>
      </c>
      <c r="D75" t="s">
        <v>211</v>
      </c>
      <c r="E75" t="s">
        <v>212</v>
      </c>
      <c r="F75" t="s">
        <v>24</v>
      </c>
      <c r="G75" t="s">
        <v>124</v>
      </c>
      <c r="H75" s="5">
        <v>38438.239999999998</v>
      </c>
      <c r="I75" t="s">
        <v>65</v>
      </c>
      <c r="J75" s="6">
        <v>43962</v>
      </c>
      <c r="K75">
        <v>1</v>
      </c>
      <c r="L75" t="s">
        <v>18</v>
      </c>
      <c r="M75" t="s">
        <v>84</v>
      </c>
      <c r="N75" s="17">
        <v>4.1150684931506847</v>
      </c>
      <c r="O75" t="s">
        <v>20</v>
      </c>
      <c r="P75">
        <f>staff[[#This Row],[Salary]]*5%</f>
        <v>1921.912</v>
      </c>
      <c r="Q75">
        <f>IF(staff[[#This Row],[Tenure]]&lt;3, 2%, IF(staff[[#This Row],[Tenure]]&lt;5, 5%, 10%)) * staff[[#This Row],[Salary]]</f>
        <v>1921.912</v>
      </c>
    </row>
    <row r="76" spans="3:17" x14ac:dyDescent="0.3">
      <c r="C76" t="s">
        <v>210</v>
      </c>
      <c r="D76" t="s">
        <v>490</v>
      </c>
      <c r="E76" t="s">
        <v>491</v>
      </c>
      <c r="F76" t="s">
        <v>24</v>
      </c>
      <c r="G76" t="s">
        <v>124</v>
      </c>
      <c r="H76" s="5">
        <v>38438.239999999998</v>
      </c>
      <c r="I76" t="s">
        <v>65</v>
      </c>
      <c r="J76" s="6">
        <v>43962</v>
      </c>
      <c r="K76">
        <v>1</v>
      </c>
      <c r="L76" t="s">
        <v>18</v>
      </c>
      <c r="M76" t="s">
        <v>84</v>
      </c>
      <c r="N76" s="17">
        <v>4.1150684931506847</v>
      </c>
      <c r="O76" t="s">
        <v>20</v>
      </c>
      <c r="P76">
        <f>staff[[#This Row],[Salary]]*5%</f>
        <v>1921.912</v>
      </c>
      <c r="Q76">
        <f>IF(staff[[#This Row],[Tenure]]&lt;3, 2%, IF(staff[[#This Row],[Tenure]]&lt;5, 5%, 10%)) * staff[[#This Row],[Salary]]</f>
        <v>1921.912</v>
      </c>
    </row>
    <row r="77" spans="3:17" x14ac:dyDescent="0.3">
      <c r="C77" t="s">
        <v>407</v>
      </c>
      <c r="D77" t="s">
        <v>408</v>
      </c>
      <c r="E77" t="s">
        <v>409</v>
      </c>
      <c r="F77" t="s">
        <v>24</v>
      </c>
      <c r="G77" t="s">
        <v>58</v>
      </c>
      <c r="H77" s="5">
        <v>44447.26</v>
      </c>
      <c r="I77" t="s">
        <v>65</v>
      </c>
      <c r="J77" s="6">
        <v>43846</v>
      </c>
      <c r="K77">
        <v>0.4</v>
      </c>
      <c r="L77" t="s">
        <v>18</v>
      </c>
      <c r="M77" t="s">
        <v>27</v>
      </c>
      <c r="N77" s="17">
        <v>4.4328767123287669</v>
      </c>
      <c r="O77" t="s">
        <v>28</v>
      </c>
      <c r="P77">
        <f>staff[[#This Row],[Salary]]*5%</f>
        <v>2222.3630000000003</v>
      </c>
      <c r="Q77">
        <f>IF(staff[[#This Row],[Tenure]]&lt;3, 2%, IF(staff[[#This Row],[Tenure]]&lt;5, 5%, 10%)) * staff[[#This Row],[Salary]]</f>
        <v>2222.3630000000003</v>
      </c>
    </row>
    <row r="78" spans="3:17" x14ac:dyDescent="0.3">
      <c r="C78" t="s">
        <v>419</v>
      </c>
      <c r="D78" t="s">
        <v>420</v>
      </c>
      <c r="E78" t="s">
        <v>421</v>
      </c>
      <c r="F78" t="s">
        <v>15</v>
      </c>
      <c r="G78" t="s">
        <v>124</v>
      </c>
      <c r="H78" s="5">
        <v>74924.649999999994</v>
      </c>
      <c r="I78" t="s">
        <v>26</v>
      </c>
      <c r="J78" s="6">
        <v>44239</v>
      </c>
      <c r="K78">
        <v>1</v>
      </c>
      <c r="L78" t="s">
        <v>18</v>
      </c>
      <c r="M78" t="s">
        <v>41</v>
      </c>
      <c r="N78" s="17">
        <v>3.3561643835616439</v>
      </c>
      <c r="O78" t="s">
        <v>20</v>
      </c>
      <c r="P78">
        <f>staff[[#This Row],[Salary]]*5%</f>
        <v>3746.2325000000001</v>
      </c>
      <c r="Q78">
        <f>IF(staff[[#This Row],[Tenure]]&lt;3, 2%, IF(staff[[#This Row],[Tenure]]&lt;5, 5%, 10%)) * staff[[#This Row],[Salary]]</f>
        <v>3746.2325000000001</v>
      </c>
    </row>
    <row r="79" spans="3:17" x14ac:dyDescent="0.3">
      <c r="C79" t="s">
        <v>162</v>
      </c>
      <c r="D79" t="s">
        <v>163</v>
      </c>
      <c r="E79" t="s">
        <v>164</v>
      </c>
      <c r="F79" t="s">
        <v>15</v>
      </c>
      <c r="G79" t="s">
        <v>97</v>
      </c>
      <c r="H79" s="5">
        <v>86556.96</v>
      </c>
      <c r="I79" t="s">
        <v>26</v>
      </c>
      <c r="J79" s="6">
        <v>44104</v>
      </c>
      <c r="K79">
        <v>1</v>
      </c>
      <c r="L79" t="s">
        <v>18</v>
      </c>
      <c r="M79" t="s">
        <v>41</v>
      </c>
      <c r="N79" s="17">
        <v>3.7260273972602738</v>
      </c>
      <c r="O79" t="s">
        <v>20</v>
      </c>
      <c r="P79">
        <f>staff[[#This Row],[Salary]]*5%</f>
        <v>4327.8480000000009</v>
      </c>
      <c r="Q79">
        <f>IF(staff[[#This Row],[Tenure]]&lt;3, 2%, IF(staff[[#This Row],[Tenure]]&lt;5, 5%, 10%)) * staff[[#This Row],[Salary]]</f>
        <v>4327.8480000000009</v>
      </c>
    </row>
    <row r="80" spans="3:17" x14ac:dyDescent="0.3">
      <c r="C80" t="s">
        <v>416</v>
      </c>
      <c r="D80" t="s">
        <v>417</v>
      </c>
      <c r="E80" t="s">
        <v>418</v>
      </c>
      <c r="F80" t="s">
        <v>24</v>
      </c>
      <c r="G80" t="s">
        <v>54</v>
      </c>
      <c r="H80" s="5">
        <v>68008.55</v>
      </c>
      <c r="I80" t="s">
        <v>26</v>
      </c>
      <c r="J80" s="6">
        <v>44062</v>
      </c>
      <c r="K80">
        <v>1</v>
      </c>
      <c r="L80" t="s">
        <v>18</v>
      </c>
      <c r="M80" t="s">
        <v>77</v>
      </c>
      <c r="N80" s="17">
        <v>3.8410958904109589</v>
      </c>
      <c r="O80" t="s">
        <v>20</v>
      </c>
      <c r="P80">
        <f>staff[[#This Row],[Salary]]*5%</f>
        <v>3400.4275000000002</v>
      </c>
      <c r="Q80">
        <f>IF(staff[[#This Row],[Tenure]]&lt;3, 2%, IF(staff[[#This Row],[Tenure]]&lt;5, 5%, 10%)) * staff[[#This Row],[Salary]]</f>
        <v>3400.4275000000002</v>
      </c>
    </row>
    <row r="81" spans="3:17" x14ac:dyDescent="0.3">
      <c r="C81" t="s">
        <v>128</v>
      </c>
      <c r="D81" t="s">
        <v>129</v>
      </c>
      <c r="E81" t="s">
        <v>130</v>
      </c>
      <c r="F81" t="s">
        <v>15</v>
      </c>
      <c r="G81" t="s">
        <v>131</v>
      </c>
      <c r="H81" s="5">
        <v>90697.67</v>
      </c>
      <c r="I81" t="s">
        <v>26</v>
      </c>
      <c r="J81" s="6">
        <v>44221</v>
      </c>
      <c r="K81">
        <v>0.8</v>
      </c>
      <c r="L81" t="s">
        <v>18</v>
      </c>
      <c r="M81" t="s">
        <v>27</v>
      </c>
      <c r="N81" s="17">
        <v>3.4054794520547946</v>
      </c>
      <c r="O81" t="s">
        <v>28</v>
      </c>
      <c r="P81">
        <f>staff[[#This Row],[Salary]]*5%</f>
        <v>4534.8834999999999</v>
      </c>
      <c r="Q81">
        <f>IF(staff[[#This Row],[Tenure]]&lt;3, 2%, IF(staff[[#This Row],[Tenure]]&lt;5, 5%, 10%)) * staff[[#This Row],[Salary]]</f>
        <v>4534.8834999999999</v>
      </c>
    </row>
    <row r="82" spans="3:17" x14ac:dyDescent="0.3">
      <c r="C82" t="s">
        <v>183</v>
      </c>
      <c r="D82" t="s">
        <v>184</v>
      </c>
      <c r="E82" t="s">
        <v>185</v>
      </c>
      <c r="F82" t="s">
        <v>24</v>
      </c>
      <c r="G82" t="s">
        <v>16</v>
      </c>
      <c r="H82" s="5">
        <v>44403.77</v>
      </c>
      <c r="I82" t="s">
        <v>65</v>
      </c>
      <c r="J82" s="6">
        <v>43416</v>
      </c>
      <c r="K82">
        <v>1</v>
      </c>
      <c r="L82" t="s">
        <v>18</v>
      </c>
      <c r="M82" t="s">
        <v>41</v>
      </c>
      <c r="N82" s="17">
        <v>5.6109589041095891</v>
      </c>
      <c r="O82" t="s">
        <v>20</v>
      </c>
      <c r="P82">
        <f>staff[[#This Row],[Salary]]*5%</f>
        <v>2220.1884999999997</v>
      </c>
      <c r="Q82">
        <f>IF(staff[[#This Row],[Tenure]]&lt;3, 2%, IF(staff[[#This Row],[Tenure]]&lt;5, 5%, 10%)) * staff[[#This Row],[Salary]]</f>
        <v>4440.3769999999995</v>
      </c>
    </row>
    <row r="83" spans="3:17" x14ac:dyDescent="0.3">
      <c r="C83" t="s">
        <v>351</v>
      </c>
      <c r="D83" t="s">
        <v>352</v>
      </c>
      <c r="E83" t="s">
        <v>353</v>
      </c>
      <c r="F83" t="s">
        <v>15</v>
      </c>
      <c r="G83" t="s">
        <v>101</v>
      </c>
      <c r="H83" s="5">
        <v>49915.14</v>
      </c>
      <c r="I83" t="s">
        <v>65</v>
      </c>
      <c r="J83" s="6">
        <v>43550</v>
      </c>
      <c r="K83">
        <v>1</v>
      </c>
      <c r="L83" t="s">
        <v>18</v>
      </c>
      <c r="M83" t="s">
        <v>19</v>
      </c>
      <c r="N83" s="17">
        <v>5.2438356164383562</v>
      </c>
      <c r="O83" t="s">
        <v>20</v>
      </c>
      <c r="P83">
        <f>staff[[#This Row],[Salary]]*5%</f>
        <v>2495.7570000000001</v>
      </c>
      <c r="Q83">
        <f>IF(staff[[#This Row],[Tenure]]&lt;3, 2%, IF(staff[[#This Row],[Tenure]]&lt;5, 5%, 10%)) * staff[[#This Row],[Salary]]</f>
        <v>4991.5140000000001</v>
      </c>
    </row>
    <row r="84" spans="3:17" x14ac:dyDescent="0.3">
      <c r="C84" t="s">
        <v>147</v>
      </c>
      <c r="D84" t="s">
        <v>148</v>
      </c>
      <c r="E84" t="s">
        <v>149</v>
      </c>
      <c r="F84" t="s">
        <v>15</v>
      </c>
      <c r="G84" t="s">
        <v>131</v>
      </c>
      <c r="H84" s="5">
        <v>113616.23</v>
      </c>
      <c r="I84" t="s">
        <v>17</v>
      </c>
      <c r="J84" s="6">
        <v>43255</v>
      </c>
      <c r="K84">
        <v>1</v>
      </c>
      <c r="L84" t="s">
        <v>18</v>
      </c>
      <c r="M84" t="s">
        <v>19</v>
      </c>
      <c r="N84" s="17">
        <v>6.0520547945205481</v>
      </c>
      <c r="O84" t="s">
        <v>20</v>
      </c>
      <c r="P84">
        <f>staff[[#This Row],[Salary]]*5%</f>
        <v>5680.8114999999998</v>
      </c>
      <c r="Q84">
        <f>IF(staff[[#This Row],[Tenure]]&lt;3, 2%, IF(staff[[#This Row],[Tenure]]&lt;5, 5%, 10%)) * staff[[#This Row],[Salary]]</f>
        <v>11361.623</v>
      </c>
    </row>
    <row r="85" spans="3:17" x14ac:dyDescent="0.3">
      <c r="C85" t="s">
        <v>192</v>
      </c>
      <c r="D85" t="s">
        <v>193</v>
      </c>
      <c r="E85" t="s">
        <v>194</v>
      </c>
      <c r="F85" t="s">
        <v>15</v>
      </c>
      <c r="G85" t="s">
        <v>105</v>
      </c>
      <c r="H85" s="5">
        <v>68860.399999999994</v>
      </c>
      <c r="I85" t="s">
        <v>26</v>
      </c>
      <c r="J85" s="6">
        <v>43508</v>
      </c>
      <c r="K85">
        <v>0.4</v>
      </c>
      <c r="L85" t="s">
        <v>18</v>
      </c>
      <c r="M85" t="s">
        <v>72</v>
      </c>
      <c r="N85" s="17">
        <v>5.3589041095890408</v>
      </c>
      <c r="O85" t="s">
        <v>28</v>
      </c>
      <c r="P85">
        <f>staff[[#This Row],[Salary]]*5%</f>
        <v>3443.02</v>
      </c>
      <c r="Q85">
        <f>IF(staff[[#This Row],[Tenure]]&lt;3, 2%, IF(staff[[#This Row],[Tenure]]&lt;5, 5%, 10%)) * staff[[#This Row],[Salary]]</f>
        <v>6886.04</v>
      </c>
    </row>
    <row r="86" spans="3:17" x14ac:dyDescent="0.3">
      <c r="C86" t="s">
        <v>348</v>
      </c>
      <c r="D86" t="s">
        <v>349</v>
      </c>
      <c r="E86" t="s">
        <v>350</v>
      </c>
      <c r="F86" t="s">
        <v>15</v>
      </c>
      <c r="G86" t="s">
        <v>25</v>
      </c>
      <c r="H86" s="5">
        <v>71371.37</v>
      </c>
      <c r="I86" t="s">
        <v>26</v>
      </c>
      <c r="J86" s="6">
        <v>43392</v>
      </c>
      <c r="K86">
        <v>1</v>
      </c>
      <c r="L86" t="s">
        <v>18</v>
      </c>
      <c r="M86" t="s">
        <v>41</v>
      </c>
      <c r="N86" s="17">
        <v>5.6767123287671231</v>
      </c>
      <c r="O86" t="s">
        <v>20</v>
      </c>
      <c r="P86">
        <f>staff[[#This Row],[Salary]]*5%</f>
        <v>3568.5684999999999</v>
      </c>
      <c r="Q86">
        <f>IF(staff[[#This Row],[Tenure]]&lt;3, 2%, IF(staff[[#This Row],[Tenure]]&lt;5, 5%, 10%)) * staff[[#This Row],[Salary]]</f>
        <v>7137.1369999999997</v>
      </c>
    </row>
    <row r="87" spans="3:17" x14ac:dyDescent="0.3">
      <c r="C87" t="s">
        <v>566</v>
      </c>
      <c r="D87" t="s">
        <v>567</v>
      </c>
      <c r="E87" t="s">
        <v>568</v>
      </c>
      <c r="F87" t="s">
        <v>24</v>
      </c>
      <c r="G87" t="s">
        <v>32</v>
      </c>
      <c r="H87" s="5">
        <v>32269.91</v>
      </c>
      <c r="I87" t="s">
        <v>65</v>
      </c>
      <c r="J87" s="6">
        <v>43346</v>
      </c>
      <c r="K87">
        <v>1</v>
      </c>
      <c r="L87" t="s">
        <v>18</v>
      </c>
      <c r="M87" t="s">
        <v>19</v>
      </c>
      <c r="N87" s="17">
        <v>5.8027397260273972</v>
      </c>
      <c r="O87" t="s">
        <v>20</v>
      </c>
      <c r="P87">
        <f>staff[[#This Row],[Salary]]*5%</f>
        <v>1613.4955</v>
      </c>
      <c r="Q87">
        <f>IF(staff[[#This Row],[Tenure]]&lt;3, 2%, IF(staff[[#This Row],[Tenure]]&lt;5, 5%, 10%)) * staff[[#This Row],[Salary]]</f>
        <v>3226.991</v>
      </c>
    </row>
    <row r="88" spans="3:17" x14ac:dyDescent="0.3">
      <c r="C88" t="s">
        <v>431</v>
      </c>
      <c r="D88" t="s">
        <v>432</v>
      </c>
      <c r="E88" t="s">
        <v>433</v>
      </c>
      <c r="F88" t="s">
        <v>15</v>
      </c>
      <c r="G88" t="s">
        <v>124</v>
      </c>
      <c r="H88" s="5">
        <v>31241.24</v>
      </c>
      <c r="I88" t="s">
        <v>65</v>
      </c>
      <c r="J88" s="6">
        <v>43725</v>
      </c>
      <c r="K88">
        <v>1</v>
      </c>
      <c r="L88" t="s">
        <v>18</v>
      </c>
      <c r="M88" t="s">
        <v>19</v>
      </c>
      <c r="N88" s="17">
        <v>4.7643835616438359</v>
      </c>
      <c r="O88" t="s">
        <v>20</v>
      </c>
      <c r="P88">
        <f>staff[[#This Row],[Salary]]*5%</f>
        <v>1562.0620000000001</v>
      </c>
      <c r="Q88">
        <f>IF(staff[[#This Row],[Tenure]]&lt;3, 2%, IF(staff[[#This Row],[Tenure]]&lt;5, 5%, 10%)) * staff[[#This Row],[Salary]]</f>
        <v>1562.0620000000001</v>
      </c>
    </row>
    <row r="89" spans="3:17" x14ac:dyDescent="0.3">
      <c r="C89" t="s">
        <v>51</v>
      </c>
      <c r="D89" t="s">
        <v>52</v>
      </c>
      <c r="E89" t="s">
        <v>53</v>
      </c>
      <c r="F89" t="s">
        <v>24</v>
      </c>
      <c r="G89" t="s">
        <v>54</v>
      </c>
      <c r="H89" s="5">
        <v>66017.179999999993</v>
      </c>
      <c r="I89" t="s">
        <v>26</v>
      </c>
      <c r="J89" s="6">
        <v>43643</v>
      </c>
      <c r="K89">
        <v>0.9</v>
      </c>
      <c r="L89" t="s">
        <v>18</v>
      </c>
      <c r="M89" t="s">
        <v>19</v>
      </c>
      <c r="N89" s="17">
        <v>4.9890410958904106</v>
      </c>
      <c r="O89" t="s">
        <v>28</v>
      </c>
      <c r="P89">
        <f>staff[[#This Row],[Salary]]*5%</f>
        <v>3300.8589999999999</v>
      </c>
      <c r="Q89">
        <f>IF(staff[[#This Row],[Tenure]]&lt;3, 2%, IF(staff[[#This Row],[Tenure]]&lt;5, 5%, 10%)) * staff[[#This Row],[Salary]]</f>
        <v>3300.8589999999999</v>
      </c>
    </row>
    <row r="90" spans="3:17" x14ac:dyDescent="0.3">
      <c r="C90" t="s">
        <v>410</v>
      </c>
      <c r="D90" t="s">
        <v>411</v>
      </c>
      <c r="E90" t="s">
        <v>412</v>
      </c>
      <c r="F90" t="s">
        <v>15</v>
      </c>
      <c r="G90" t="s">
        <v>124</v>
      </c>
      <c r="H90" s="5">
        <v>40445.29</v>
      </c>
      <c r="I90" t="s">
        <v>65</v>
      </c>
      <c r="J90" s="6">
        <v>44393</v>
      </c>
      <c r="K90">
        <v>1</v>
      </c>
      <c r="L90" t="s">
        <v>18</v>
      </c>
      <c r="M90" t="s">
        <v>84</v>
      </c>
      <c r="N90" s="17">
        <v>2.9342465753424656</v>
      </c>
      <c r="O90" t="s">
        <v>20</v>
      </c>
      <c r="P90">
        <f>staff[[#This Row],[Salary]]*5%</f>
        <v>2022.2645000000002</v>
      </c>
      <c r="Q90">
        <f>IF(staff[[#This Row],[Tenure]]&lt;3, 2%, IF(staff[[#This Row],[Tenure]]&lt;5, 5%, 10%)) * staff[[#This Row],[Salary]]</f>
        <v>808.9058</v>
      </c>
    </row>
    <row r="91" spans="3:17" x14ac:dyDescent="0.3">
      <c r="C91" t="s">
        <v>410</v>
      </c>
      <c r="D91" t="s">
        <v>680</v>
      </c>
      <c r="E91" t="s">
        <v>681</v>
      </c>
      <c r="F91" t="s">
        <v>15</v>
      </c>
      <c r="G91" t="s">
        <v>124</v>
      </c>
      <c r="H91" s="5">
        <v>40445.29</v>
      </c>
      <c r="I91" t="s">
        <v>65</v>
      </c>
      <c r="J91" s="6">
        <v>44393</v>
      </c>
      <c r="K91">
        <v>1</v>
      </c>
      <c r="L91" t="s">
        <v>18</v>
      </c>
      <c r="M91" t="s">
        <v>84</v>
      </c>
      <c r="N91" s="17">
        <v>2.9342465753424656</v>
      </c>
      <c r="O91" t="s">
        <v>20</v>
      </c>
      <c r="P91">
        <f>staff[[#This Row],[Salary]]*5%</f>
        <v>2022.2645000000002</v>
      </c>
      <c r="Q91">
        <f>IF(staff[[#This Row],[Tenure]]&lt;3, 2%, IF(staff[[#This Row],[Tenure]]&lt;5, 5%, 10%)) * staff[[#This Row],[Salary]]</f>
        <v>808.9058</v>
      </c>
    </row>
    <row r="92" spans="3:17" x14ac:dyDescent="0.3">
      <c r="C92" t="s">
        <v>654</v>
      </c>
      <c r="D92" t="s">
        <v>655</v>
      </c>
      <c r="E92" t="s">
        <v>656</v>
      </c>
      <c r="F92" t="s">
        <v>15</v>
      </c>
      <c r="G92" t="s">
        <v>97</v>
      </c>
      <c r="H92" s="5">
        <v>103494.94</v>
      </c>
      <c r="I92" t="s">
        <v>17</v>
      </c>
      <c r="J92" s="6">
        <v>43256</v>
      </c>
      <c r="K92">
        <v>1</v>
      </c>
      <c r="L92" t="s">
        <v>18</v>
      </c>
      <c r="M92" t="s">
        <v>19</v>
      </c>
      <c r="N92" s="17">
        <v>6.0493150684931507</v>
      </c>
      <c r="O92" t="s">
        <v>20</v>
      </c>
      <c r="P92">
        <f>staff[[#This Row],[Salary]]*5%</f>
        <v>5174.7470000000003</v>
      </c>
      <c r="Q92">
        <f>IF(staff[[#This Row],[Tenure]]&lt;3, 2%, IF(staff[[#This Row],[Tenure]]&lt;5, 5%, 10%)) * staff[[#This Row],[Salary]]</f>
        <v>10349.494000000001</v>
      </c>
    </row>
    <row r="93" spans="3:17" x14ac:dyDescent="0.3">
      <c r="C93" t="s">
        <v>654</v>
      </c>
      <c r="D93" t="s">
        <v>655</v>
      </c>
      <c r="E93" t="s">
        <v>656</v>
      </c>
      <c r="F93" t="s">
        <v>15</v>
      </c>
      <c r="G93" t="s">
        <v>97</v>
      </c>
      <c r="H93" s="5">
        <v>103494.94</v>
      </c>
      <c r="I93" t="s">
        <v>17</v>
      </c>
      <c r="J93" s="6">
        <v>43256</v>
      </c>
      <c r="K93">
        <v>1</v>
      </c>
      <c r="L93" t="s">
        <v>18</v>
      </c>
      <c r="M93" t="s">
        <v>19</v>
      </c>
      <c r="N93" s="17">
        <v>6.0493150684931507</v>
      </c>
      <c r="O93" t="s">
        <v>20</v>
      </c>
      <c r="P93">
        <f>staff[[#This Row],[Salary]]*5%</f>
        <v>5174.7470000000003</v>
      </c>
      <c r="Q93">
        <f>IF(staff[[#This Row],[Tenure]]&lt;3, 2%, IF(staff[[#This Row],[Tenure]]&lt;5, 5%, 10%)) * staff[[#This Row],[Salary]]</f>
        <v>10349.494000000001</v>
      </c>
    </row>
    <row r="94" spans="3:17" x14ac:dyDescent="0.3">
      <c r="C94" t="s">
        <v>557</v>
      </c>
      <c r="D94" t="s">
        <v>558</v>
      </c>
      <c r="E94" t="s">
        <v>559</v>
      </c>
      <c r="F94" t="s">
        <v>24</v>
      </c>
      <c r="G94" t="s">
        <v>16</v>
      </c>
      <c r="H94" s="5">
        <v>118442.54</v>
      </c>
      <c r="I94" t="s">
        <v>17</v>
      </c>
      <c r="J94" s="6">
        <v>44193</v>
      </c>
      <c r="K94">
        <v>1</v>
      </c>
      <c r="L94" t="s">
        <v>18</v>
      </c>
      <c r="M94" t="s">
        <v>77</v>
      </c>
      <c r="N94" s="17">
        <v>3.4821917808219176</v>
      </c>
      <c r="O94" t="s">
        <v>20</v>
      </c>
      <c r="P94">
        <f>staff[[#This Row],[Salary]]*5%</f>
        <v>5922.1270000000004</v>
      </c>
      <c r="Q94">
        <f>IF(staff[[#This Row],[Tenure]]&lt;3, 2%, IF(staff[[#This Row],[Tenure]]&lt;5, 5%, 10%)) * staff[[#This Row],[Salary]]</f>
        <v>5922.1270000000004</v>
      </c>
    </row>
    <row r="95" spans="3:17" x14ac:dyDescent="0.3">
      <c r="C95" t="s">
        <v>333</v>
      </c>
      <c r="D95" t="s">
        <v>334</v>
      </c>
      <c r="E95" t="s">
        <v>335</v>
      </c>
      <c r="F95" t="s">
        <v>24</v>
      </c>
      <c r="G95" t="s">
        <v>101</v>
      </c>
      <c r="H95" s="5">
        <v>44845.33</v>
      </c>
      <c r="I95" t="s">
        <v>65</v>
      </c>
      <c r="J95" s="6">
        <v>43277</v>
      </c>
      <c r="K95">
        <v>1</v>
      </c>
      <c r="L95" t="s">
        <v>18</v>
      </c>
      <c r="M95" t="s">
        <v>27</v>
      </c>
      <c r="N95" s="17">
        <v>5.9917808219178079</v>
      </c>
      <c r="O95" t="s">
        <v>20</v>
      </c>
      <c r="P95">
        <f>staff[[#This Row],[Salary]]*5%</f>
        <v>2242.2665000000002</v>
      </c>
      <c r="Q95">
        <f>IF(staff[[#This Row],[Tenure]]&lt;3, 2%, IF(staff[[#This Row],[Tenure]]&lt;5, 5%, 10%)) * staff[[#This Row],[Salary]]</f>
        <v>4484.5330000000004</v>
      </c>
    </row>
    <row r="96" spans="3:17" x14ac:dyDescent="0.3">
      <c r="C96" t="s">
        <v>204</v>
      </c>
      <c r="D96" t="s">
        <v>205</v>
      </c>
      <c r="E96" t="s">
        <v>206</v>
      </c>
      <c r="F96" t="s">
        <v>15</v>
      </c>
      <c r="G96" t="s">
        <v>58</v>
      </c>
      <c r="H96" s="5">
        <v>85455.53</v>
      </c>
      <c r="I96" t="s">
        <v>26</v>
      </c>
      <c r="J96" s="6">
        <v>43839</v>
      </c>
      <c r="K96">
        <v>1</v>
      </c>
      <c r="L96" t="s">
        <v>18</v>
      </c>
      <c r="M96" t="s">
        <v>45</v>
      </c>
      <c r="N96" s="17">
        <v>4.4520547945205475</v>
      </c>
      <c r="O96" t="s">
        <v>20</v>
      </c>
      <c r="P96">
        <f>staff[[#This Row],[Salary]]*5%</f>
        <v>4272.7764999999999</v>
      </c>
      <c r="Q96">
        <f>IF(staff[[#This Row],[Tenure]]&lt;3, 2%, IF(staff[[#This Row],[Tenure]]&lt;5, 5%, 10%)) * staff[[#This Row],[Salary]]</f>
        <v>4272.7764999999999</v>
      </c>
    </row>
    <row r="97" spans="3:17" x14ac:dyDescent="0.3">
      <c r="C97" t="s">
        <v>648</v>
      </c>
      <c r="D97" t="s">
        <v>649</v>
      </c>
      <c r="E97" t="s">
        <v>650</v>
      </c>
      <c r="F97" t="s">
        <v>15</v>
      </c>
      <c r="G97" t="s">
        <v>97</v>
      </c>
      <c r="H97" s="5">
        <v>69862.38</v>
      </c>
      <c r="I97" t="s">
        <v>26</v>
      </c>
      <c r="J97" s="6">
        <v>43458</v>
      </c>
      <c r="K97">
        <v>1</v>
      </c>
      <c r="L97" t="s">
        <v>18</v>
      </c>
      <c r="M97" t="s">
        <v>45</v>
      </c>
      <c r="N97" s="17">
        <v>5.4958904109589044</v>
      </c>
      <c r="O97" t="s">
        <v>20</v>
      </c>
      <c r="P97">
        <f>staff[[#This Row],[Salary]]*5%</f>
        <v>3493.1190000000006</v>
      </c>
      <c r="Q97">
        <f>IF(staff[[#This Row],[Tenure]]&lt;3, 2%, IF(staff[[#This Row],[Tenure]]&lt;5, 5%, 10%)) * staff[[#This Row],[Salary]]</f>
        <v>6986.2380000000012</v>
      </c>
    </row>
    <row r="98" spans="3:17" x14ac:dyDescent="0.3">
      <c r="C98" t="s">
        <v>513</v>
      </c>
      <c r="D98" t="s">
        <v>514</v>
      </c>
      <c r="E98" t="s">
        <v>515</v>
      </c>
      <c r="F98" t="s">
        <v>15</v>
      </c>
      <c r="G98" t="s">
        <v>101</v>
      </c>
      <c r="H98" s="5">
        <v>52270.22</v>
      </c>
      <c r="I98" t="s">
        <v>26</v>
      </c>
      <c r="J98" s="6">
        <v>43521</v>
      </c>
      <c r="K98">
        <v>0.3</v>
      </c>
      <c r="L98" t="s">
        <v>18</v>
      </c>
      <c r="M98" t="s">
        <v>84</v>
      </c>
      <c r="N98" s="17">
        <v>5.3232876712328769</v>
      </c>
      <c r="O98" t="s">
        <v>28</v>
      </c>
      <c r="P98">
        <f>staff[[#This Row],[Salary]]*5%</f>
        <v>2613.5110000000004</v>
      </c>
      <c r="Q98">
        <f>IF(staff[[#This Row],[Tenure]]&lt;3, 2%, IF(staff[[#This Row],[Tenure]]&lt;5, 5%, 10%)) * staff[[#This Row],[Salary]]</f>
        <v>5227.0220000000008</v>
      </c>
    </row>
    <row r="99" spans="3:17" x14ac:dyDescent="0.3">
      <c r="C99" t="s">
        <v>633</v>
      </c>
      <c r="D99" t="s">
        <v>634</v>
      </c>
      <c r="E99" t="s">
        <v>635</v>
      </c>
      <c r="F99" t="s">
        <v>24</v>
      </c>
      <c r="G99" t="s">
        <v>36</v>
      </c>
      <c r="H99" s="5">
        <v>99965.97</v>
      </c>
      <c r="I99" t="s">
        <v>26</v>
      </c>
      <c r="J99" s="6">
        <v>43133</v>
      </c>
      <c r="K99">
        <v>1</v>
      </c>
      <c r="L99" t="s">
        <v>18</v>
      </c>
      <c r="M99" t="s">
        <v>19</v>
      </c>
      <c r="N99" s="17">
        <v>6.3863013698630136</v>
      </c>
      <c r="O99" t="s">
        <v>20</v>
      </c>
      <c r="P99">
        <f>staff[[#This Row],[Salary]]*5%</f>
        <v>4998.2985000000008</v>
      </c>
      <c r="Q99">
        <f>IF(staff[[#This Row],[Tenure]]&lt;3, 2%, IF(staff[[#This Row],[Tenure]]&lt;5, 5%, 10%)) * staff[[#This Row],[Salary]]</f>
        <v>9996.5970000000016</v>
      </c>
    </row>
    <row r="100" spans="3:17" x14ac:dyDescent="0.3">
      <c r="C100" t="s">
        <v>213</v>
      </c>
      <c r="D100" t="s">
        <v>214</v>
      </c>
      <c r="E100" t="s">
        <v>215</v>
      </c>
      <c r="F100" t="s">
        <v>15</v>
      </c>
      <c r="G100" t="s">
        <v>16</v>
      </c>
      <c r="H100" s="5">
        <v>50855.53</v>
      </c>
      <c r="I100" t="s">
        <v>26</v>
      </c>
      <c r="J100" s="6">
        <v>44221</v>
      </c>
      <c r="K100">
        <v>1</v>
      </c>
      <c r="L100" t="s">
        <v>18</v>
      </c>
      <c r="M100" t="s">
        <v>45</v>
      </c>
      <c r="N100" s="17">
        <v>3.4054794520547946</v>
      </c>
      <c r="O100" t="s">
        <v>20</v>
      </c>
      <c r="P100">
        <f>staff[[#This Row],[Salary]]*5%</f>
        <v>2542.7764999999999</v>
      </c>
      <c r="Q100">
        <f>IF(staff[[#This Row],[Tenure]]&lt;3, 2%, IF(staff[[#This Row],[Tenure]]&lt;5, 5%, 10%)) * staff[[#This Row],[Salary]]</f>
        <v>2542.7764999999999</v>
      </c>
    </row>
    <row r="101" spans="3:17" x14ac:dyDescent="0.3">
      <c r="C101" t="s">
        <v>132</v>
      </c>
      <c r="D101" t="s">
        <v>133</v>
      </c>
      <c r="E101" t="s">
        <v>134</v>
      </c>
      <c r="F101" t="s">
        <v>15</v>
      </c>
      <c r="G101" t="s">
        <v>25</v>
      </c>
      <c r="H101" s="5">
        <v>90884.32</v>
      </c>
      <c r="I101" t="s">
        <v>26</v>
      </c>
      <c r="J101" s="6">
        <v>43826</v>
      </c>
      <c r="K101">
        <v>1</v>
      </c>
      <c r="L101" t="s">
        <v>18</v>
      </c>
      <c r="M101" t="s">
        <v>72</v>
      </c>
      <c r="N101" s="17">
        <v>4.4876712328767123</v>
      </c>
      <c r="O101" t="s">
        <v>20</v>
      </c>
      <c r="P101">
        <f>staff[[#This Row],[Salary]]*5%</f>
        <v>4544.2160000000003</v>
      </c>
      <c r="Q101">
        <f>IF(staff[[#This Row],[Tenure]]&lt;3, 2%, IF(staff[[#This Row],[Tenure]]&lt;5, 5%, 10%)) * staff[[#This Row],[Salary]]</f>
        <v>4544.2160000000003</v>
      </c>
    </row>
    <row r="102" spans="3:17" x14ac:dyDescent="0.3">
      <c r="C102" t="s">
        <v>132</v>
      </c>
      <c r="D102" t="s">
        <v>133</v>
      </c>
      <c r="E102" t="s">
        <v>134</v>
      </c>
      <c r="F102" t="s">
        <v>15</v>
      </c>
      <c r="G102" t="s">
        <v>25</v>
      </c>
      <c r="H102" s="5">
        <v>90884.32</v>
      </c>
      <c r="I102" t="s">
        <v>26</v>
      </c>
      <c r="J102" s="6">
        <v>43826</v>
      </c>
      <c r="K102">
        <v>1</v>
      </c>
      <c r="L102" t="s">
        <v>18</v>
      </c>
      <c r="M102" t="s">
        <v>72</v>
      </c>
      <c r="N102" s="17">
        <v>4.4876712328767123</v>
      </c>
      <c r="O102" t="s">
        <v>20</v>
      </c>
      <c r="P102">
        <f>staff[[#This Row],[Salary]]*5%</f>
        <v>4544.2160000000003</v>
      </c>
      <c r="Q102">
        <f>IF(staff[[#This Row],[Tenure]]&lt;3, 2%, IF(staff[[#This Row],[Tenure]]&lt;5, 5%, 10%)) * staff[[#This Row],[Salary]]</f>
        <v>4544.2160000000003</v>
      </c>
    </row>
    <row r="103" spans="3:17" x14ac:dyDescent="0.3">
      <c r="C103" t="s">
        <v>685</v>
      </c>
      <c r="D103" t="s">
        <v>686</v>
      </c>
      <c r="E103" t="s">
        <v>687</v>
      </c>
      <c r="F103" t="s">
        <v>24</v>
      </c>
      <c r="G103" t="s">
        <v>36</v>
      </c>
      <c r="H103" s="5">
        <v>56253.81</v>
      </c>
      <c r="I103" t="s">
        <v>26</v>
      </c>
      <c r="J103" s="6">
        <v>44421</v>
      </c>
      <c r="K103">
        <v>1</v>
      </c>
      <c r="L103" t="s">
        <v>18</v>
      </c>
      <c r="M103" t="s">
        <v>77</v>
      </c>
      <c r="N103" s="17">
        <v>2.8575342465753426</v>
      </c>
      <c r="O103" t="s">
        <v>20</v>
      </c>
      <c r="P103">
        <f>staff[[#This Row],[Salary]]*5%</f>
        <v>2812.6905000000002</v>
      </c>
      <c r="Q103">
        <f>IF(staff[[#This Row],[Tenure]]&lt;3, 2%, IF(staff[[#This Row],[Tenure]]&lt;5, 5%, 10%)) * staff[[#This Row],[Salary]]</f>
        <v>1125.0762</v>
      </c>
    </row>
    <row r="104" spans="3:17" x14ac:dyDescent="0.3">
      <c r="C104" t="s">
        <v>688</v>
      </c>
      <c r="D104" t="s">
        <v>689</v>
      </c>
      <c r="E104" t="s">
        <v>690</v>
      </c>
      <c r="F104" t="s">
        <v>24</v>
      </c>
      <c r="G104" t="s">
        <v>124</v>
      </c>
      <c r="H104" s="5">
        <v>51798.25</v>
      </c>
      <c r="I104" t="s">
        <v>26</v>
      </c>
      <c r="J104" s="6">
        <v>43665</v>
      </c>
      <c r="K104">
        <v>1</v>
      </c>
      <c r="L104" t="s">
        <v>18</v>
      </c>
      <c r="M104" t="s">
        <v>41</v>
      </c>
      <c r="N104" s="17">
        <v>4.9287671232876713</v>
      </c>
      <c r="O104" t="s">
        <v>20</v>
      </c>
      <c r="P104">
        <f>staff[[#This Row],[Salary]]*5%</f>
        <v>2589.9125000000004</v>
      </c>
      <c r="Q104">
        <f>IF(staff[[#This Row],[Tenure]]&lt;3, 2%, IF(staff[[#This Row],[Tenure]]&lt;5, 5%, 10%)) * staff[[#This Row],[Salary]]</f>
        <v>2589.9125000000004</v>
      </c>
    </row>
    <row r="105" spans="3:17" x14ac:dyDescent="0.3">
      <c r="C105" t="s">
        <v>682</v>
      </c>
      <c r="D105" t="s">
        <v>683</v>
      </c>
      <c r="E105" t="s">
        <v>684</v>
      </c>
      <c r="F105" t="s">
        <v>24</v>
      </c>
      <c r="G105" t="s">
        <v>16</v>
      </c>
      <c r="H105" s="5">
        <v>114772.32</v>
      </c>
      <c r="I105" t="s">
        <v>17</v>
      </c>
      <c r="J105" s="6">
        <v>44251</v>
      </c>
      <c r="K105">
        <v>1</v>
      </c>
      <c r="L105" t="s">
        <v>18</v>
      </c>
      <c r="M105" t="s">
        <v>72</v>
      </c>
      <c r="N105" s="17">
        <v>3.3232876712328765</v>
      </c>
      <c r="O105" t="s">
        <v>20</v>
      </c>
      <c r="P105">
        <f>staff[[#This Row],[Salary]]*5%</f>
        <v>5738.6160000000009</v>
      </c>
      <c r="Q105">
        <f>IF(staff[[#This Row],[Tenure]]&lt;3, 2%, IF(staff[[#This Row],[Tenure]]&lt;5, 5%, 10%)) * staff[[#This Row],[Salary]]</f>
        <v>5738.6160000000009</v>
      </c>
    </row>
    <row r="106" spans="3:17" x14ac:dyDescent="0.3">
      <c r="C106" t="s">
        <v>451</v>
      </c>
      <c r="D106" t="s">
        <v>452</v>
      </c>
      <c r="E106" t="s">
        <v>453</v>
      </c>
      <c r="F106" t="s">
        <v>15</v>
      </c>
      <c r="G106" t="s">
        <v>54</v>
      </c>
      <c r="H106" s="5">
        <v>89605.13</v>
      </c>
      <c r="I106" t="s">
        <v>26</v>
      </c>
      <c r="J106" s="6">
        <v>43258</v>
      </c>
      <c r="K106">
        <v>1</v>
      </c>
      <c r="L106" t="s">
        <v>18</v>
      </c>
      <c r="M106" t="s">
        <v>27</v>
      </c>
      <c r="N106" s="17">
        <v>6.043835616438356</v>
      </c>
      <c r="O106" t="s">
        <v>20</v>
      </c>
      <c r="P106">
        <f>staff[[#This Row],[Salary]]*5%</f>
        <v>4480.2565000000004</v>
      </c>
      <c r="Q106">
        <f>IF(staff[[#This Row],[Tenure]]&lt;3, 2%, IF(staff[[#This Row],[Tenure]]&lt;5, 5%, 10%)) * staff[[#This Row],[Salary]]</f>
        <v>8960.5130000000008</v>
      </c>
    </row>
    <row r="107" spans="3:17" x14ac:dyDescent="0.3">
      <c r="C107" t="s">
        <v>487</v>
      </c>
      <c r="D107" t="s">
        <v>488</v>
      </c>
      <c r="E107" t="s">
        <v>489</v>
      </c>
      <c r="F107" t="s">
        <v>24</v>
      </c>
      <c r="G107" t="s">
        <v>16</v>
      </c>
      <c r="H107" s="5">
        <v>88425.08</v>
      </c>
      <c r="I107" t="s">
        <v>26</v>
      </c>
      <c r="J107" s="6">
        <v>43662</v>
      </c>
      <c r="K107">
        <v>1</v>
      </c>
      <c r="L107" t="s">
        <v>18</v>
      </c>
      <c r="M107" t="s">
        <v>41</v>
      </c>
      <c r="N107" s="17">
        <v>4.9369863013698634</v>
      </c>
      <c r="O107" t="s">
        <v>20</v>
      </c>
      <c r="P107">
        <f>staff[[#This Row],[Salary]]*5%</f>
        <v>4421.2539999999999</v>
      </c>
      <c r="Q107">
        <f>IF(staff[[#This Row],[Tenure]]&lt;3, 2%, IF(staff[[#This Row],[Tenure]]&lt;5, 5%, 10%)) * staff[[#This Row],[Salary]]</f>
        <v>4421.2539999999999</v>
      </c>
    </row>
    <row r="108" spans="3:17" x14ac:dyDescent="0.3">
      <c r="C108" t="s">
        <v>519</v>
      </c>
      <c r="D108" t="s">
        <v>520</v>
      </c>
      <c r="E108" t="s">
        <v>521</v>
      </c>
      <c r="F108" t="s">
        <v>24</v>
      </c>
      <c r="G108" t="s">
        <v>54</v>
      </c>
      <c r="H108" s="5">
        <v>104903.79</v>
      </c>
      <c r="I108" t="s">
        <v>17</v>
      </c>
      <c r="J108" s="6">
        <v>43649</v>
      </c>
      <c r="K108">
        <v>1</v>
      </c>
      <c r="L108" t="s">
        <v>18</v>
      </c>
      <c r="M108" t="s">
        <v>84</v>
      </c>
      <c r="N108" s="17">
        <v>4.9726027397260273</v>
      </c>
      <c r="O108" t="s">
        <v>20</v>
      </c>
      <c r="P108">
        <f>staff[[#This Row],[Salary]]*5%</f>
        <v>5245.1895000000004</v>
      </c>
      <c r="Q108">
        <f>IF(staff[[#This Row],[Tenure]]&lt;3, 2%, IF(staff[[#This Row],[Tenure]]&lt;5, 5%, 10%)) * staff[[#This Row],[Salary]]</f>
        <v>5245.1895000000004</v>
      </c>
    </row>
    <row r="109" spans="3:17" x14ac:dyDescent="0.3">
      <c r="C109" t="s">
        <v>234</v>
      </c>
      <c r="D109" t="s">
        <v>235</v>
      </c>
      <c r="E109" t="s">
        <v>236</v>
      </c>
      <c r="F109" t="s">
        <v>24</v>
      </c>
      <c r="G109" t="s">
        <v>32</v>
      </c>
      <c r="H109" s="5">
        <v>69057.320000000007</v>
      </c>
      <c r="I109" t="s">
        <v>26</v>
      </c>
      <c r="J109" s="6">
        <v>43390</v>
      </c>
      <c r="K109">
        <v>1</v>
      </c>
      <c r="L109" t="s">
        <v>18</v>
      </c>
      <c r="M109" t="s">
        <v>45</v>
      </c>
      <c r="N109" s="17">
        <v>5.6821917808219178</v>
      </c>
      <c r="O109" t="s">
        <v>20</v>
      </c>
      <c r="P109">
        <f>staff[[#This Row],[Salary]]*5%</f>
        <v>3452.8660000000004</v>
      </c>
      <c r="Q109">
        <f>IF(staff[[#This Row],[Tenure]]&lt;3, 2%, IF(staff[[#This Row],[Tenure]]&lt;5, 5%, 10%)) * staff[[#This Row],[Salary]]</f>
        <v>6905.7320000000009</v>
      </c>
    </row>
    <row r="110" spans="3:17" x14ac:dyDescent="0.3">
      <c r="C110" t="s">
        <v>234</v>
      </c>
      <c r="D110" t="s">
        <v>235</v>
      </c>
      <c r="E110" t="s">
        <v>236</v>
      </c>
      <c r="F110" t="s">
        <v>24</v>
      </c>
      <c r="G110" t="s">
        <v>32</v>
      </c>
      <c r="H110" s="5">
        <v>69057.320000000007</v>
      </c>
      <c r="I110" t="s">
        <v>26</v>
      </c>
      <c r="J110" s="6">
        <v>43390</v>
      </c>
      <c r="K110">
        <v>1</v>
      </c>
      <c r="L110" t="s">
        <v>18</v>
      </c>
      <c r="M110" t="s">
        <v>45</v>
      </c>
      <c r="N110" s="17">
        <v>5.6821917808219178</v>
      </c>
      <c r="O110" t="s">
        <v>20</v>
      </c>
      <c r="P110">
        <f>staff[[#This Row],[Salary]]*5%</f>
        <v>3452.8660000000004</v>
      </c>
      <c r="Q110">
        <f>IF(staff[[#This Row],[Tenure]]&lt;3, 2%, IF(staff[[#This Row],[Tenure]]&lt;5, 5%, 10%)) * staff[[#This Row],[Salary]]</f>
        <v>6905.7320000000009</v>
      </c>
    </row>
    <row r="111" spans="3:17" x14ac:dyDescent="0.3">
      <c r="C111" t="s">
        <v>669</v>
      </c>
      <c r="D111" t="s">
        <v>670</v>
      </c>
      <c r="E111" t="s">
        <v>671</v>
      </c>
      <c r="F111" t="s">
        <v>15</v>
      </c>
      <c r="G111" t="s">
        <v>124</v>
      </c>
      <c r="H111" s="5">
        <v>77743.149999999994</v>
      </c>
      <c r="I111" t="s">
        <v>26</v>
      </c>
      <c r="J111" s="6">
        <v>43920</v>
      </c>
      <c r="K111">
        <v>1</v>
      </c>
      <c r="L111" t="s">
        <v>18</v>
      </c>
      <c r="M111" t="s">
        <v>84</v>
      </c>
      <c r="N111" s="17">
        <v>4.2301369863013702</v>
      </c>
      <c r="O111" t="s">
        <v>20</v>
      </c>
      <c r="P111">
        <f>staff[[#This Row],[Salary]]*5%</f>
        <v>3887.1574999999998</v>
      </c>
      <c r="Q111">
        <f>IF(staff[[#This Row],[Tenure]]&lt;3, 2%, IF(staff[[#This Row],[Tenure]]&lt;5, 5%, 10%)) * staff[[#This Row],[Salary]]</f>
        <v>3887.1574999999998</v>
      </c>
    </row>
    <row r="112" spans="3:17" x14ac:dyDescent="0.3">
      <c r="C112" t="s">
        <v>448</v>
      </c>
      <c r="D112" t="s">
        <v>449</v>
      </c>
      <c r="E112" t="s">
        <v>450</v>
      </c>
      <c r="F112" t="s">
        <v>15</v>
      </c>
      <c r="G112" t="s">
        <v>16</v>
      </c>
      <c r="H112" s="5">
        <v>108872.77</v>
      </c>
      <c r="I112" t="s">
        <v>17</v>
      </c>
      <c r="J112" s="6">
        <v>43521</v>
      </c>
      <c r="K112">
        <v>1</v>
      </c>
      <c r="L112" t="s">
        <v>18</v>
      </c>
      <c r="M112" t="s">
        <v>19</v>
      </c>
      <c r="N112" s="17">
        <v>5.3232876712328769</v>
      </c>
      <c r="O112" t="s">
        <v>20</v>
      </c>
      <c r="P112">
        <f>staff[[#This Row],[Salary]]*5%</f>
        <v>5443.6385000000009</v>
      </c>
      <c r="Q112">
        <f>IF(staff[[#This Row],[Tenure]]&lt;3, 2%, IF(staff[[#This Row],[Tenure]]&lt;5, 5%, 10%)) * staff[[#This Row],[Salary]]</f>
        <v>10887.277000000002</v>
      </c>
    </row>
    <row r="113" spans="3:17" x14ac:dyDescent="0.3">
      <c r="C113" t="s">
        <v>360</v>
      </c>
      <c r="D113" t="s">
        <v>361</v>
      </c>
      <c r="E113" t="s">
        <v>362</v>
      </c>
      <c r="F113" t="s">
        <v>24</v>
      </c>
      <c r="G113" t="s">
        <v>101</v>
      </c>
      <c r="H113" s="5">
        <v>68887.839999999997</v>
      </c>
      <c r="I113" t="s">
        <v>26</v>
      </c>
      <c r="J113" s="6">
        <v>43297</v>
      </c>
      <c r="K113">
        <v>1</v>
      </c>
      <c r="L113" t="s">
        <v>18</v>
      </c>
      <c r="M113" t="s">
        <v>19</v>
      </c>
      <c r="N113" s="17">
        <v>5.9369863013698634</v>
      </c>
      <c r="O113" t="s">
        <v>20</v>
      </c>
      <c r="P113">
        <f>staff[[#This Row],[Salary]]*5%</f>
        <v>3444.3919999999998</v>
      </c>
      <c r="Q113">
        <f>IF(staff[[#This Row],[Tenure]]&lt;3, 2%, IF(staff[[#This Row],[Tenure]]&lt;5, 5%, 10%)) * staff[[#This Row],[Salary]]</f>
        <v>6888.7839999999997</v>
      </c>
    </row>
    <row r="114" spans="3:17" x14ac:dyDescent="0.3">
      <c r="C114" t="s">
        <v>240</v>
      </c>
      <c r="D114" t="s">
        <v>241</v>
      </c>
      <c r="E114" t="s">
        <v>242</v>
      </c>
      <c r="F114" t="s">
        <v>24</v>
      </c>
      <c r="G114" t="s">
        <v>124</v>
      </c>
      <c r="H114" s="5">
        <v>66865.490000000005</v>
      </c>
      <c r="I114" t="s">
        <v>26</v>
      </c>
      <c r="J114" s="6">
        <v>43514</v>
      </c>
      <c r="K114">
        <v>1</v>
      </c>
      <c r="L114" t="s">
        <v>18</v>
      </c>
      <c r="M114" t="s">
        <v>27</v>
      </c>
      <c r="N114" s="17">
        <v>5.3424657534246576</v>
      </c>
      <c r="O114" t="s">
        <v>20</v>
      </c>
      <c r="P114">
        <f>staff[[#This Row],[Salary]]*5%</f>
        <v>3343.2745000000004</v>
      </c>
      <c r="Q114">
        <f>IF(staff[[#This Row],[Tenure]]&lt;3, 2%, IF(staff[[#This Row],[Tenure]]&lt;5, 5%, 10%)) * staff[[#This Row],[Salary]]</f>
        <v>6686.5490000000009</v>
      </c>
    </row>
    <row r="115" spans="3:17" x14ac:dyDescent="0.3">
      <c r="C115" t="s">
        <v>240</v>
      </c>
      <c r="D115" t="s">
        <v>241</v>
      </c>
      <c r="E115" t="s">
        <v>242</v>
      </c>
      <c r="F115" t="s">
        <v>24</v>
      </c>
      <c r="G115" t="s">
        <v>124</v>
      </c>
      <c r="H115" s="5">
        <v>66865.490000000005</v>
      </c>
      <c r="I115" t="s">
        <v>26</v>
      </c>
      <c r="J115" s="6">
        <v>43514</v>
      </c>
      <c r="K115">
        <v>1</v>
      </c>
      <c r="L115" t="s">
        <v>18</v>
      </c>
      <c r="M115" t="s">
        <v>27</v>
      </c>
      <c r="N115" s="17">
        <v>5.3424657534246576</v>
      </c>
      <c r="O115" t="s">
        <v>20</v>
      </c>
      <c r="P115">
        <f>staff[[#This Row],[Salary]]*5%</f>
        <v>3343.2745000000004</v>
      </c>
      <c r="Q115">
        <f>IF(staff[[#This Row],[Tenure]]&lt;3, 2%, IF(staff[[#This Row],[Tenure]]&lt;5, 5%, 10%)) * staff[[#This Row],[Salary]]</f>
        <v>6686.5490000000009</v>
      </c>
    </row>
    <row r="116" spans="3:17" x14ac:dyDescent="0.3">
      <c r="C116" t="s">
        <v>507</v>
      </c>
      <c r="D116" t="s">
        <v>508</v>
      </c>
      <c r="E116" t="s">
        <v>509</v>
      </c>
      <c r="F116" t="s">
        <v>24</v>
      </c>
      <c r="G116" t="s">
        <v>97</v>
      </c>
      <c r="H116" s="5">
        <v>100731.95</v>
      </c>
      <c r="I116" t="s">
        <v>17</v>
      </c>
      <c r="J116" s="6">
        <v>43936</v>
      </c>
      <c r="K116">
        <v>1</v>
      </c>
      <c r="L116" t="s">
        <v>18</v>
      </c>
      <c r="M116" t="s">
        <v>77</v>
      </c>
      <c r="N116" s="17">
        <v>4.1863013698630134</v>
      </c>
      <c r="O116" t="s">
        <v>20</v>
      </c>
      <c r="P116">
        <f>staff[[#This Row],[Salary]]*5%</f>
        <v>5036.5974999999999</v>
      </c>
      <c r="Q116">
        <f>IF(staff[[#This Row],[Tenure]]&lt;3, 2%, IF(staff[[#This Row],[Tenure]]&lt;5, 5%, 10%)) * staff[[#This Row],[Salary]]</f>
        <v>5036.5974999999999</v>
      </c>
    </row>
    <row r="117" spans="3:17" x14ac:dyDescent="0.3">
      <c r="C117" t="s">
        <v>279</v>
      </c>
      <c r="D117" t="s">
        <v>280</v>
      </c>
      <c r="E117" t="s">
        <v>281</v>
      </c>
      <c r="F117" t="s">
        <v>49</v>
      </c>
      <c r="G117" t="s">
        <v>101</v>
      </c>
      <c r="H117" s="5">
        <v>107107.6</v>
      </c>
      <c r="I117" t="s">
        <v>17</v>
      </c>
      <c r="J117" s="6">
        <v>43325</v>
      </c>
      <c r="K117">
        <v>0.9</v>
      </c>
      <c r="L117" t="s">
        <v>18</v>
      </c>
      <c r="M117" t="s">
        <v>84</v>
      </c>
      <c r="N117" s="17">
        <v>5.86027397260274</v>
      </c>
      <c r="O117" t="s">
        <v>28</v>
      </c>
      <c r="P117">
        <f>staff[[#This Row],[Salary]]*5%</f>
        <v>5355.380000000001</v>
      </c>
      <c r="Q117">
        <f>IF(staff[[#This Row],[Tenure]]&lt;3, 2%, IF(staff[[#This Row],[Tenure]]&lt;5, 5%, 10%)) * staff[[#This Row],[Salary]]</f>
        <v>10710.760000000002</v>
      </c>
    </row>
    <row r="118" spans="3:17" x14ac:dyDescent="0.3">
      <c r="C118" t="s">
        <v>630</v>
      </c>
      <c r="D118" t="s">
        <v>631</v>
      </c>
      <c r="E118" t="s">
        <v>632</v>
      </c>
      <c r="F118" t="s">
        <v>24</v>
      </c>
      <c r="G118" t="s">
        <v>105</v>
      </c>
      <c r="H118" s="5">
        <v>102129.37</v>
      </c>
      <c r="I118" t="s">
        <v>17</v>
      </c>
      <c r="J118" s="6">
        <v>44396</v>
      </c>
      <c r="K118">
        <v>1</v>
      </c>
      <c r="L118" t="s">
        <v>18</v>
      </c>
      <c r="M118" t="s">
        <v>72</v>
      </c>
      <c r="N118" s="17">
        <v>2.9260273972602739</v>
      </c>
      <c r="O118" t="s">
        <v>20</v>
      </c>
      <c r="P118">
        <f>staff[[#This Row],[Salary]]*5%</f>
        <v>5106.4684999999999</v>
      </c>
      <c r="Q118">
        <f>IF(staff[[#This Row],[Tenure]]&lt;3, 2%, IF(staff[[#This Row],[Tenure]]&lt;5, 5%, 10%)) * staff[[#This Row],[Salary]]</f>
        <v>2042.5873999999999</v>
      </c>
    </row>
    <row r="119" spans="3:17" x14ac:dyDescent="0.3">
      <c r="C119" t="s">
        <v>312</v>
      </c>
      <c r="D119" t="s">
        <v>313</v>
      </c>
      <c r="E119" t="s">
        <v>314</v>
      </c>
      <c r="F119" t="s">
        <v>24</v>
      </c>
      <c r="G119" t="s">
        <v>131</v>
      </c>
      <c r="H119" s="5">
        <v>75733.740000000005</v>
      </c>
      <c r="I119" t="s">
        <v>26</v>
      </c>
      <c r="J119" s="6">
        <v>44382</v>
      </c>
      <c r="K119">
        <v>1</v>
      </c>
      <c r="L119" t="s">
        <v>18</v>
      </c>
      <c r="M119" t="s">
        <v>41</v>
      </c>
      <c r="N119" s="17">
        <v>2.9643835616438357</v>
      </c>
      <c r="O119" t="s">
        <v>20</v>
      </c>
      <c r="P119">
        <f>staff[[#This Row],[Salary]]*5%</f>
        <v>3786.6870000000004</v>
      </c>
      <c r="Q119">
        <f>IF(staff[[#This Row],[Tenure]]&lt;3, 2%, IF(staff[[#This Row],[Tenure]]&lt;5, 5%, 10%)) * staff[[#This Row],[Salary]]</f>
        <v>1514.6748000000002</v>
      </c>
    </row>
    <row r="120" spans="3:17" x14ac:dyDescent="0.3">
      <c r="C120" t="s">
        <v>735</v>
      </c>
      <c r="D120" t="s">
        <v>736</v>
      </c>
      <c r="E120" t="s">
        <v>737</v>
      </c>
      <c r="F120" t="s">
        <v>24</v>
      </c>
      <c r="G120" t="s">
        <v>105</v>
      </c>
      <c r="H120" s="5">
        <v>78020.39</v>
      </c>
      <c r="I120" t="s">
        <v>26</v>
      </c>
      <c r="J120" s="6">
        <v>43899</v>
      </c>
      <c r="K120">
        <v>1</v>
      </c>
      <c r="L120" t="s">
        <v>18</v>
      </c>
      <c r="M120" t="s">
        <v>19</v>
      </c>
      <c r="N120" s="17">
        <v>4.2876712328767121</v>
      </c>
      <c r="O120" t="s">
        <v>20</v>
      </c>
      <c r="P120">
        <f>staff[[#This Row],[Salary]]*5%</f>
        <v>3901.0195000000003</v>
      </c>
      <c r="Q120">
        <f>IF(staff[[#This Row],[Tenure]]&lt;3, 2%, IF(staff[[#This Row],[Tenure]]&lt;5, 5%, 10%)) * staff[[#This Row],[Salary]]</f>
        <v>3901.0195000000003</v>
      </c>
    </row>
    <row r="121" spans="3:17" x14ac:dyDescent="0.3">
      <c r="C121" t="s">
        <v>395</v>
      </c>
      <c r="D121" t="s">
        <v>396</v>
      </c>
      <c r="E121" t="s">
        <v>397</v>
      </c>
      <c r="F121" t="s">
        <v>24</v>
      </c>
      <c r="G121" t="s">
        <v>36</v>
      </c>
      <c r="H121" s="5">
        <v>95677.9</v>
      </c>
      <c r="I121" t="s">
        <v>26</v>
      </c>
      <c r="J121" s="6">
        <v>44396</v>
      </c>
      <c r="K121">
        <v>0.3</v>
      </c>
      <c r="L121" t="s">
        <v>18</v>
      </c>
      <c r="M121" t="s">
        <v>84</v>
      </c>
      <c r="N121" s="17">
        <v>2.9260273972602739</v>
      </c>
      <c r="O121" t="s">
        <v>28</v>
      </c>
      <c r="P121">
        <f>staff[[#This Row],[Salary]]*5%</f>
        <v>4783.8949999999995</v>
      </c>
      <c r="Q121">
        <f>IF(staff[[#This Row],[Tenure]]&lt;3, 2%, IF(staff[[#This Row],[Tenure]]&lt;5, 5%, 10%)) * staff[[#This Row],[Salary]]</f>
        <v>1913.558</v>
      </c>
    </row>
    <row r="122" spans="3:17" x14ac:dyDescent="0.3">
      <c r="C122" t="s">
        <v>525</v>
      </c>
      <c r="D122" t="s">
        <v>526</v>
      </c>
      <c r="E122" t="s">
        <v>527</v>
      </c>
      <c r="F122" t="s">
        <v>15</v>
      </c>
      <c r="G122" t="s">
        <v>16</v>
      </c>
      <c r="H122" s="5">
        <v>109143.17</v>
      </c>
      <c r="I122" t="s">
        <v>17</v>
      </c>
      <c r="J122" s="6">
        <v>43945</v>
      </c>
      <c r="K122">
        <v>1</v>
      </c>
      <c r="L122" t="s">
        <v>18</v>
      </c>
      <c r="M122" t="s">
        <v>45</v>
      </c>
      <c r="N122" s="17">
        <v>4.161643835616438</v>
      </c>
      <c r="O122" t="s">
        <v>20</v>
      </c>
      <c r="P122">
        <f>staff[[#This Row],[Salary]]*5%</f>
        <v>5457.1585000000005</v>
      </c>
      <c r="Q122">
        <f>IF(staff[[#This Row],[Tenure]]&lt;3, 2%, IF(staff[[#This Row],[Tenure]]&lt;5, 5%, 10%)) * staff[[#This Row],[Salary]]</f>
        <v>5457.1585000000005</v>
      </c>
    </row>
    <row r="123" spans="3:17" x14ac:dyDescent="0.3">
      <c r="C123" t="s">
        <v>593</v>
      </c>
      <c r="D123" t="s">
        <v>594</v>
      </c>
      <c r="E123" t="s">
        <v>595</v>
      </c>
      <c r="F123" t="s">
        <v>24</v>
      </c>
      <c r="G123" t="s">
        <v>32</v>
      </c>
      <c r="H123" s="5">
        <v>28305.08</v>
      </c>
      <c r="I123" t="s">
        <v>65</v>
      </c>
      <c r="J123" s="6">
        <v>43754</v>
      </c>
      <c r="K123">
        <v>1</v>
      </c>
      <c r="L123" t="s">
        <v>18</v>
      </c>
      <c r="M123" t="s">
        <v>19</v>
      </c>
      <c r="N123" s="17">
        <v>4.6849315068493151</v>
      </c>
      <c r="O123" t="s">
        <v>20</v>
      </c>
      <c r="P123">
        <f>staff[[#This Row],[Salary]]*5%</f>
        <v>1415.2540000000001</v>
      </c>
      <c r="Q123">
        <f>IF(staff[[#This Row],[Tenure]]&lt;3, 2%, IF(staff[[#This Row],[Tenure]]&lt;5, 5%, 10%)) * staff[[#This Row],[Salary]]</f>
        <v>1415.2540000000001</v>
      </c>
    </row>
    <row r="124" spans="3:17" x14ac:dyDescent="0.3">
      <c r="C124" t="s">
        <v>324</v>
      </c>
      <c r="D124" t="s">
        <v>325</v>
      </c>
      <c r="E124" t="s">
        <v>326</v>
      </c>
      <c r="F124" t="s">
        <v>15</v>
      </c>
      <c r="G124" t="s">
        <v>54</v>
      </c>
      <c r="H124" s="5">
        <v>76932.600000000006</v>
      </c>
      <c r="I124" t="s">
        <v>26</v>
      </c>
      <c r="J124" s="6">
        <v>43493</v>
      </c>
      <c r="K124">
        <v>1</v>
      </c>
      <c r="L124" t="s">
        <v>18</v>
      </c>
      <c r="M124" t="s">
        <v>41</v>
      </c>
      <c r="N124" s="17">
        <v>5.4</v>
      </c>
      <c r="O124" t="s">
        <v>20</v>
      </c>
      <c r="P124">
        <f>staff[[#This Row],[Salary]]*5%</f>
        <v>3846.6300000000006</v>
      </c>
      <c r="Q124">
        <f>IF(staff[[#This Row],[Tenure]]&lt;3, 2%, IF(staff[[#This Row],[Tenure]]&lt;5, 5%, 10%)) * staff[[#This Row],[Salary]]</f>
        <v>7693.2600000000011</v>
      </c>
    </row>
    <row r="125" spans="3:17" x14ac:dyDescent="0.3">
      <c r="C125" t="s">
        <v>88</v>
      </c>
      <c r="D125" t="s">
        <v>89</v>
      </c>
      <c r="E125" t="s">
        <v>90</v>
      </c>
      <c r="F125" t="s">
        <v>15</v>
      </c>
      <c r="G125" t="s">
        <v>32</v>
      </c>
      <c r="H125" s="5">
        <v>69913.39</v>
      </c>
      <c r="I125" t="s">
        <v>26</v>
      </c>
      <c r="J125" s="6">
        <v>43584</v>
      </c>
      <c r="K125">
        <v>1</v>
      </c>
      <c r="L125" t="s">
        <v>18</v>
      </c>
      <c r="M125" t="s">
        <v>19</v>
      </c>
      <c r="N125" s="17">
        <v>5.1506849315068495</v>
      </c>
      <c r="O125" t="s">
        <v>20</v>
      </c>
      <c r="P125">
        <f>staff[[#This Row],[Salary]]*5%</f>
        <v>3495.6695</v>
      </c>
      <c r="Q125">
        <f>IF(staff[[#This Row],[Tenure]]&lt;3, 2%, IF(staff[[#This Row],[Tenure]]&lt;5, 5%, 10%)) * staff[[#This Row],[Salary]]</f>
        <v>6991.3389999999999</v>
      </c>
    </row>
    <row r="126" spans="3:17" x14ac:dyDescent="0.3">
      <c r="C126" t="s">
        <v>368</v>
      </c>
      <c r="D126" t="s">
        <v>369</v>
      </c>
      <c r="E126" t="s">
        <v>370</v>
      </c>
      <c r="F126" t="s">
        <v>15</v>
      </c>
      <c r="G126" t="s">
        <v>124</v>
      </c>
      <c r="H126" s="5">
        <v>111229.47</v>
      </c>
      <c r="I126" t="s">
        <v>17</v>
      </c>
      <c r="J126" s="6">
        <v>43402</v>
      </c>
      <c r="K126">
        <v>1</v>
      </c>
      <c r="L126" t="s">
        <v>18</v>
      </c>
      <c r="M126" t="s">
        <v>19</v>
      </c>
      <c r="N126" s="17">
        <v>5.6493150684931503</v>
      </c>
      <c r="O126" t="s">
        <v>20</v>
      </c>
      <c r="P126">
        <f>staff[[#This Row],[Salary]]*5%</f>
        <v>5561.4735000000001</v>
      </c>
      <c r="Q126">
        <f>IF(staff[[#This Row],[Tenure]]&lt;3, 2%, IF(staff[[#This Row],[Tenure]]&lt;5, 5%, 10%)) * staff[[#This Row],[Salary]]</f>
        <v>11122.947</v>
      </c>
    </row>
    <row r="127" spans="3:17" x14ac:dyDescent="0.3">
      <c r="C127" t="s">
        <v>29</v>
      </c>
      <c r="D127" t="s">
        <v>30</v>
      </c>
      <c r="E127" t="s">
        <v>31</v>
      </c>
      <c r="F127" t="s">
        <v>24</v>
      </c>
      <c r="G127" t="s">
        <v>32</v>
      </c>
      <c r="H127" s="5">
        <v>120000</v>
      </c>
      <c r="I127" t="s">
        <v>17</v>
      </c>
      <c r="J127" s="6">
        <v>43902</v>
      </c>
      <c r="K127">
        <v>0.9</v>
      </c>
      <c r="L127" t="s">
        <v>18</v>
      </c>
      <c r="M127" t="s">
        <v>19</v>
      </c>
      <c r="N127" s="17">
        <v>4.279452054794521</v>
      </c>
      <c r="O127" t="s">
        <v>28</v>
      </c>
      <c r="P127">
        <f>staff[[#This Row],[Salary]]*5%</f>
        <v>6000</v>
      </c>
      <c r="Q127">
        <f>IF(staff[[#This Row],[Tenure]]&lt;3, 2%, IF(staff[[#This Row],[Tenure]]&lt;5, 5%, 10%)) * staff[[#This Row],[Salary]]</f>
        <v>6000</v>
      </c>
    </row>
    <row r="128" spans="3:17" x14ac:dyDescent="0.3">
      <c r="C128" t="s">
        <v>704</v>
      </c>
      <c r="D128" t="s">
        <v>705</v>
      </c>
      <c r="E128" t="s">
        <v>706</v>
      </c>
      <c r="F128" t="s">
        <v>24</v>
      </c>
      <c r="G128" t="s">
        <v>97</v>
      </c>
      <c r="H128" s="5">
        <v>85264.38</v>
      </c>
      <c r="I128" t="s">
        <v>26</v>
      </c>
      <c r="J128" s="6">
        <v>43220</v>
      </c>
      <c r="K128">
        <v>1</v>
      </c>
      <c r="L128" t="s">
        <v>18</v>
      </c>
      <c r="M128" t="s">
        <v>84</v>
      </c>
      <c r="N128" s="17">
        <v>6.1479452054794521</v>
      </c>
      <c r="O128" t="s">
        <v>20</v>
      </c>
      <c r="P128">
        <f>staff[[#This Row],[Salary]]*5%</f>
        <v>4263.2190000000001</v>
      </c>
      <c r="Q128">
        <f>IF(staff[[#This Row],[Tenure]]&lt;3, 2%, IF(staff[[#This Row],[Tenure]]&lt;5, 5%, 10%)) * staff[[#This Row],[Salary]]</f>
        <v>8526.4380000000001</v>
      </c>
    </row>
    <row r="129" spans="3:17" x14ac:dyDescent="0.3">
      <c r="C129" t="s">
        <v>460</v>
      </c>
      <c r="D129" t="s">
        <v>461</v>
      </c>
      <c r="E129" t="s">
        <v>462</v>
      </c>
      <c r="F129" t="s">
        <v>15</v>
      </c>
      <c r="G129" t="s">
        <v>32</v>
      </c>
      <c r="H129" s="5">
        <v>100424.23</v>
      </c>
      <c r="I129" t="s">
        <v>17</v>
      </c>
      <c r="J129" s="6">
        <v>43801</v>
      </c>
      <c r="K129">
        <v>1</v>
      </c>
      <c r="L129" t="s">
        <v>18</v>
      </c>
      <c r="M129" t="s">
        <v>77</v>
      </c>
      <c r="N129" s="17">
        <v>4.5561643835616437</v>
      </c>
      <c r="O129" t="s">
        <v>20</v>
      </c>
      <c r="P129">
        <f>staff[[#This Row],[Salary]]*5%</f>
        <v>5021.2115000000003</v>
      </c>
      <c r="Q129">
        <f>IF(staff[[#This Row],[Tenure]]&lt;3, 2%, IF(staff[[#This Row],[Tenure]]&lt;5, 5%, 10%)) * staff[[#This Row],[Salary]]</f>
        <v>5021.2115000000003</v>
      </c>
    </row>
    <row r="130" spans="3:17" x14ac:dyDescent="0.3">
      <c r="C130" t="s">
        <v>428</v>
      </c>
      <c r="D130" t="s">
        <v>429</v>
      </c>
      <c r="E130" t="s">
        <v>430</v>
      </c>
      <c r="F130" t="s">
        <v>24</v>
      </c>
      <c r="G130" t="s">
        <v>50</v>
      </c>
      <c r="H130" s="5">
        <v>71924.850000000006</v>
      </c>
      <c r="I130" t="s">
        <v>26</v>
      </c>
      <c r="J130" s="6">
        <v>43822</v>
      </c>
      <c r="K130">
        <v>1</v>
      </c>
      <c r="L130" t="s">
        <v>18</v>
      </c>
      <c r="M130" t="s">
        <v>84</v>
      </c>
      <c r="N130" s="17">
        <v>4.4986301369863018</v>
      </c>
      <c r="O130" t="s">
        <v>20</v>
      </c>
      <c r="P130">
        <f>staff[[#This Row],[Salary]]*5%</f>
        <v>3596.2425000000003</v>
      </c>
      <c r="Q130">
        <f>IF(staff[[#This Row],[Tenure]]&lt;3, 2%, IF(staff[[#This Row],[Tenure]]&lt;5, 5%, 10%)) * staff[[#This Row],[Salary]]</f>
        <v>3596.2425000000003</v>
      </c>
    </row>
    <row r="131" spans="3:17" x14ac:dyDescent="0.3">
      <c r="C131" t="s">
        <v>484</v>
      </c>
      <c r="D131" t="s">
        <v>485</v>
      </c>
      <c r="E131" t="s">
        <v>486</v>
      </c>
      <c r="F131" t="s">
        <v>24</v>
      </c>
      <c r="G131" t="s">
        <v>25</v>
      </c>
      <c r="H131" s="5">
        <v>61688.77</v>
      </c>
      <c r="I131" t="s">
        <v>26</v>
      </c>
      <c r="J131" s="6">
        <v>43346</v>
      </c>
      <c r="K131">
        <v>0.9</v>
      </c>
      <c r="L131" t="s">
        <v>18</v>
      </c>
      <c r="M131" t="s">
        <v>84</v>
      </c>
      <c r="N131" s="17">
        <v>5.8027397260273972</v>
      </c>
      <c r="O131" t="s">
        <v>28</v>
      </c>
      <c r="P131">
        <f>staff[[#This Row],[Salary]]*5%</f>
        <v>3084.4385000000002</v>
      </c>
      <c r="Q131">
        <f>IF(staff[[#This Row],[Tenure]]&lt;3, 2%, IF(staff[[#This Row],[Tenure]]&lt;5, 5%, 10%)) * staff[[#This Row],[Salary]]</f>
        <v>6168.8770000000004</v>
      </c>
    </row>
    <row r="132" spans="3:17" x14ac:dyDescent="0.3">
      <c r="C132" t="s">
        <v>285</v>
      </c>
      <c r="D132" t="s">
        <v>286</v>
      </c>
      <c r="E132" t="s">
        <v>287</v>
      </c>
      <c r="F132" t="s">
        <v>24</v>
      </c>
      <c r="G132" t="s">
        <v>124</v>
      </c>
      <c r="H132" s="5">
        <v>75475.929999999993</v>
      </c>
      <c r="I132" t="s">
        <v>26</v>
      </c>
      <c r="J132" s="6">
        <v>43794</v>
      </c>
      <c r="K132">
        <v>1</v>
      </c>
      <c r="L132" t="s">
        <v>18</v>
      </c>
      <c r="M132" t="s">
        <v>19</v>
      </c>
      <c r="N132" s="17">
        <v>4.5753424657534243</v>
      </c>
      <c r="O132" t="s">
        <v>20</v>
      </c>
      <c r="P132">
        <f>staff[[#This Row],[Salary]]*5%</f>
        <v>3773.7964999999999</v>
      </c>
      <c r="Q132">
        <f>IF(staff[[#This Row],[Tenure]]&lt;3, 2%, IF(staff[[#This Row],[Tenure]]&lt;5, 5%, 10%)) * staff[[#This Row],[Salary]]</f>
        <v>3773.7964999999999</v>
      </c>
    </row>
    <row r="133" spans="3:17" x14ac:dyDescent="0.3">
      <c r="C133" t="s">
        <v>81</v>
      </c>
      <c r="D133" t="s">
        <v>82</v>
      </c>
      <c r="E133" t="s">
        <v>83</v>
      </c>
      <c r="F133" t="s">
        <v>24</v>
      </c>
      <c r="G133" t="s">
        <v>36</v>
      </c>
      <c r="H133" s="5">
        <v>37902.35</v>
      </c>
      <c r="I133" t="s">
        <v>65</v>
      </c>
      <c r="J133" s="6">
        <v>43823</v>
      </c>
      <c r="K133">
        <v>1</v>
      </c>
      <c r="L133" t="s">
        <v>18</v>
      </c>
      <c r="M133" t="s">
        <v>84</v>
      </c>
      <c r="N133" s="17">
        <v>4.4958904109589044</v>
      </c>
      <c r="O133" t="s">
        <v>20</v>
      </c>
      <c r="P133">
        <f>staff[[#This Row],[Salary]]*5%</f>
        <v>1895.1175000000001</v>
      </c>
      <c r="Q133">
        <f>IF(staff[[#This Row],[Tenure]]&lt;3, 2%, IF(staff[[#This Row],[Tenure]]&lt;5, 5%, 10%)) * staff[[#This Row],[Salary]]</f>
        <v>1895.1175000000001</v>
      </c>
    </row>
    <row r="134" spans="3:17" x14ac:dyDescent="0.3">
      <c r="C134" t="s">
        <v>81</v>
      </c>
      <c r="D134" t="s">
        <v>437</v>
      </c>
      <c r="E134" t="s">
        <v>438</v>
      </c>
      <c r="F134" t="s">
        <v>24</v>
      </c>
      <c r="G134" t="s">
        <v>36</v>
      </c>
      <c r="H134" s="5">
        <v>37902.35</v>
      </c>
      <c r="I134" t="s">
        <v>65</v>
      </c>
      <c r="J134" s="6">
        <v>43823</v>
      </c>
      <c r="K134">
        <v>1</v>
      </c>
      <c r="L134" t="s">
        <v>18</v>
      </c>
      <c r="M134" t="s">
        <v>84</v>
      </c>
      <c r="N134" s="17">
        <v>4.4958904109589044</v>
      </c>
      <c r="O134" t="s">
        <v>20</v>
      </c>
      <c r="P134">
        <f>staff[[#This Row],[Salary]]*5%</f>
        <v>1895.1175000000001</v>
      </c>
      <c r="Q134">
        <f>IF(staff[[#This Row],[Tenure]]&lt;3, 2%, IF(staff[[#This Row],[Tenure]]&lt;5, 5%, 10%)) * staff[[#This Row],[Salary]]</f>
        <v>1895.1175000000001</v>
      </c>
    </row>
    <row r="135" spans="3:17" x14ac:dyDescent="0.3">
      <c r="C135" t="s">
        <v>174</v>
      </c>
      <c r="D135" t="s">
        <v>175</v>
      </c>
      <c r="E135" t="s">
        <v>176</v>
      </c>
      <c r="F135" t="s">
        <v>24</v>
      </c>
      <c r="G135" t="s">
        <v>50</v>
      </c>
      <c r="H135" s="5">
        <v>63555.73</v>
      </c>
      <c r="I135" t="s">
        <v>26</v>
      </c>
      <c r="J135" s="6">
        <v>44159</v>
      </c>
      <c r="K135">
        <v>1</v>
      </c>
      <c r="L135" t="s">
        <v>18</v>
      </c>
      <c r="M135" t="s">
        <v>84</v>
      </c>
      <c r="N135" s="17">
        <v>3.5753424657534247</v>
      </c>
      <c r="O135" t="s">
        <v>20</v>
      </c>
      <c r="P135">
        <f>staff[[#This Row],[Salary]]*5%</f>
        <v>3177.7865000000002</v>
      </c>
      <c r="Q135">
        <f>IF(staff[[#This Row],[Tenure]]&lt;3, 2%, IF(staff[[#This Row],[Tenure]]&lt;5, 5%, 10%)) * staff[[#This Row],[Salary]]</f>
        <v>3177.7865000000002</v>
      </c>
    </row>
    <row r="136" spans="3:17" x14ac:dyDescent="0.3">
      <c r="C136" t="s">
        <v>612</v>
      </c>
      <c r="D136" t="s">
        <v>613</v>
      </c>
      <c r="E136" t="s">
        <v>614</v>
      </c>
      <c r="F136" t="s">
        <v>24</v>
      </c>
      <c r="G136" t="s">
        <v>124</v>
      </c>
      <c r="H136" s="5">
        <v>68197.899999999994</v>
      </c>
      <c r="I136" t="s">
        <v>26</v>
      </c>
      <c r="J136" s="6">
        <v>44119</v>
      </c>
      <c r="K136">
        <v>1</v>
      </c>
      <c r="L136" t="s">
        <v>18</v>
      </c>
      <c r="M136" t="s">
        <v>77</v>
      </c>
      <c r="N136" s="17">
        <v>3.6849315068493151</v>
      </c>
      <c r="O136" t="s">
        <v>20</v>
      </c>
      <c r="P136">
        <f>staff[[#This Row],[Salary]]*5%</f>
        <v>3409.895</v>
      </c>
      <c r="Q136">
        <f>IF(staff[[#This Row],[Tenure]]&lt;3, 2%, IF(staff[[#This Row],[Tenure]]&lt;5, 5%, 10%)) * staff[[#This Row],[Salary]]</f>
        <v>3409.895</v>
      </c>
    </row>
    <row r="137" spans="3:17" x14ac:dyDescent="0.3">
      <c r="C137" t="s">
        <v>639</v>
      </c>
      <c r="D137" t="s">
        <v>640</v>
      </c>
      <c r="E137" t="s">
        <v>641</v>
      </c>
      <c r="F137" t="s">
        <v>24</v>
      </c>
      <c r="G137" t="s">
        <v>16</v>
      </c>
      <c r="H137" s="5">
        <v>94815.28</v>
      </c>
      <c r="I137" t="s">
        <v>26</v>
      </c>
      <c r="J137" s="6">
        <v>43440</v>
      </c>
      <c r="K137">
        <v>1</v>
      </c>
      <c r="L137" t="s">
        <v>18</v>
      </c>
      <c r="M137" t="s">
        <v>27</v>
      </c>
      <c r="N137" s="17">
        <v>5.5452054794520551</v>
      </c>
      <c r="O137" t="s">
        <v>20</v>
      </c>
      <c r="P137">
        <f>staff[[#This Row],[Salary]]*5%</f>
        <v>4740.7640000000001</v>
      </c>
      <c r="Q137">
        <f>IF(staff[[#This Row],[Tenure]]&lt;3, 2%, IF(staff[[#This Row],[Tenure]]&lt;5, 5%, 10%)) * staff[[#This Row],[Salary]]</f>
        <v>9481.5280000000002</v>
      </c>
    </row>
    <row r="138" spans="3:17" x14ac:dyDescent="0.3">
      <c r="C138" t="s">
        <v>91</v>
      </c>
      <c r="D138" t="s">
        <v>92</v>
      </c>
      <c r="E138" t="s">
        <v>93</v>
      </c>
      <c r="F138" t="s">
        <v>15</v>
      </c>
      <c r="G138" t="s">
        <v>58</v>
      </c>
      <c r="H138" s="5">
        <v>52748.63</v>
      </c>
      <c r="I138" t="s">
        <v>26</v>
      </c>
      <c r="J138" s="6">
        <v>43857</v>
      </c>
      <c r="K138">
        <v>1</v>
      </c>
      <c r="L138" t="s">
        <v>18</v>
      </c>
      <c r="M138" t="s">
        <v>84</v>
      </c>
      <c r="N138" s="17">
        <v>4.4027397260273968</v>
      </c>
      <c r="O138" t="s">
        <v>20</v>
      </c>
      <c r="P138">
        <f>staff[[#This Row],[Salary]]*5%</f>
        <v>2637.4315000000001</v>
      </c>
      <c r="Q138">
        <f>IF(staff[[#This Row],[Tenure]]&lt;3, 2%, IF(staff[[#This Row],[Tenure]]&lt;5, 5%, 10%)) * staff[[#This Row],[Salary]]</f>
        <v>2637.4315000000001</v>
      </c>
    </row>
    <row r="139" spans="3:17" x14ac:dyDescent="0.3">
      <c r="C139" t="s">
        <v>551</v>
      </c>
      <c r="D139" t="s">
        <v>552</v>
      </c>
      <c r="E139" t="s">
        <v>553</v>
      </c>
      <c r="F139" t="s">
        <v>24</v>
      </c>
      <c r="G139" t="s">
        <v>32</v>
      </c>
      <c r="H139" s="5">
        <v>109163.39</v>
      </c>
      <c r="I139" t="s">
        <v>17</v>
      </c>
      <c r="J139" s="6">
        <v>44019</v>
      </c>
      <c r="K139">
        <v>0.8</v>
      </c>
      <c r="L139" t="s">
        <v>18</v>
      </c>
      <c r="M139" t="s">
        <v>27</v>
      </c>
      <c r="N139" s="17">
        <v>3.9589041095890409</v>
      </c>
      <c r="O139" t="s">
        <v>28</v>
      </c>
      <c r="P139">
        <f>staff[[#This Row],[Salary]]*5%</f>
        <v>5458.1695</v>
      </c>
      <c r="Q139">
        <f>IF(staff[[#This Row],[Tenure]]&lt;3, 2%, IF(staff[[#This Row],[Tenure]]&lt;5, 5%, 10%)) * staff[[#This Row],[Salary]]</f>
        <v>5458.1695</v>
      </c>
    </row>
    <row r="140" spans="3:17" x14ac:dyDescent="0.3">
      <c r="C140" t="s">
        <v>404</v>
      </c>
      <c r="D140" t="s">
        <v>405</v>
      </c>
      <c r="E140" t="s">
        <v>406</v>
      </c>
      <c r="F140" t="s">
        <v>24</v>
      </c>
      <c r="G140" t="s">
        <v>50</v>
      </c>
      <c r="H140" s="5">
        <v>88034.67</v>
      </c>
      <c r="I140" t="s">
        <v>26</v>
      </c>
      <c r="J140" s="6">
        <v>43669</v>
      </c>
      <c r="K140">
        <v>1</v>
      </c>
      <c r="L140" t="s">
        <v>18</v>
      </c>
      <c r="M140" t="s">
        <v>19</v>
      </c>
      <c r="N140" s="17">
        <v>4.9178082191780819</v>
      </c>
      <c r="O140" t="s">
        <v>20</v>
      </c>
      <c r="P140">
        <f>staff[[#This Row],[Salary]]*5%</f>
        <v>4401.7335000000003</v>
      </c>
      <c r="Q140">
        <f>IF(staff[[#This Row],[Tenure]]&lt;3, 2%, IF(staff[[#This Row],[Tenure]]&lt;5, 5%, 10%)) * staff[[#This Row],[Salary]]</f>
        <v>4401.7335000000003</v>
      </c>
    </row>
    <row r="141" spans="3:17" x14ac:dyDescent="0.3">
      <c r="C141" t="s">
        <v>345</v>
      </c>
      <c r="D141" t="s">
        <v>346</v>
      </c>
      <c r="E141" t="s">
        <v>347</v>
      </c>
      <c r="F141" t="s">
        <v>24</v>
      </c>
      <c r="G141" t="s">
        <v>32</v>
      </c>
      <c r="H141" s="5">
        <v>42161.77</v>
      </c>
      <c r="I141" t="s">
        <v>65</v>
      </c>
      <c r="J141" s="6">
        <v>43494</v>
      </c>
      <c r="K141">
        <v>1</v>
      </c>
      <c r="L141" t="s">
        <v>18</v>
      </c>
      <c r="M141" t="s">
        <v>77</v>
      </c>
      <c r="N141" s="17">
        <v>5.397260273972603</v>
      </c>
      <c r="O141" t="s">
        <v>20</v>
      </c>
      <c r="P141">
        <f>staff[[#This Row],[Salary]]*5%</f>
        <v>2108.0884999999998</v>
      </c>
      <c r="Q141">
        <f>IF(staff[[#This Row],[Tenure]]&lt;3, 2%, IF(staff[[#This Row],[Tenure]]&lt;5, 5%, 10%)) * staff[[#This Row],[Salary]]</f>
        <v>4216.1769999999997</v>
      </c>
    </row>
    <row r="142" spans="3:17" x14ac:dyDescent="0.3">
      <c r="C142" t="s">
        <v>327</v>
      </c>
      <c r="D142" t="s">
        <v>328</v>
      </c>
      <c r="E142" t="s">
        <v>329</v>
      </c>
      <c r="F142" t="s">
        <v>15</v>
      </c>
      <c r="G142" t="s">
        <v>50</v>
      </c>
      <c r="H142" s="5">
        <v>59258.19</v>
      </c>
      <c r="I142" t="s">
        <v>26</v>
      </c>
      <c r="J142" s="6">
        <v>43452</v>
      </c>
      <c r="K142">
        <v>0.8</v>
      </c>
      <c r="L142" t="s">
        <v>18</v>
      </c>
      <c r="M142" t="s">
        <v>27</v>
      </c>
      <c r="N142" s="17">
        <v>5.5123287671232877</v>
      </c>
      <c r="O142" t="s">
        <v>28</v>
      </c>
      <c r="P142">
        <f>staff[[#This Row],[Salary]]*5%</f>
        <v>2962.9095000000002</v>
      </c>
      <c r="Q142">
        <f>IF(staff[[#This Row],[Tenure]]&lt;3, 2%, IF(staff[[#This Row],[Tenure]]&lt;5, 5%, 10%)) * staff[[#This Row],[Salary]]</f>
        <v>5925.8190000000004</v>
      </c>
    </row>
    <row r="143" spans="3:17" x14ac:dyDescent="0.3">
      <c r="C143" t="s">
        <v>327</v>
      </c>
      <c r="D143" t="s">
        <v>328</v>
      </c>
      <c r="E143" t="s">
        <v>329</v>
      </c>
      <c r="F143" t="s">
        <v>15</v>
      </c>
      <c r="G143" t="s">
        <v>50</v>
      </c>
      <c r="H143" s="5">
        <v>59258.19</v>
      </c>
      <c r="I143" t="s">
        <v>26</v>
      </c>
      <c r="J143" s="6">
        <v>43452</v>
      </c>
      <c r="K143">
        <v>0.8</v>
      </c>
      <c r="L143" t="s">
        <v>18</v>
      </c>
      <c r="M143" t="s">
        <v>27</v>
      </c>
      <c r="N143" s="17">
        <v>5.5123287671232877</v>
      </c>
      <c r="O143" t="s">
        <v>28</v>
      </c>
      <c r="P143">
        <f>staff[[#This Row],[Salary]]*5%</f>
        <v>2962.9095000000002</v>
      </c>
      <c r="Q143">
        <f>IF(staff[[#This Row],[Tenure]]&lt;3, 2%, IF(staff[[#This Row],[Tenure]]&lt;5, 5%, 10%)) * staff[[#This Row],[Salary]]</f>
        <v>5925.8190000000004</v>
      </c>
    </row>
    <row r="144" spans="3:17" x14ac:dyDescent="0.3">
      <c r="C144" t="s">
        <v>109</v>
      </c>
      <c r="D144" t="s">
        <v>110</v>
      </c>
      <c r="E144" t="s">
        <v>111</v>
      </c>
      <c r="F144" t="s">
        <v>24</v>
      </c>
      <c r="G144" t="s">
        <v>36</v>
      </c>
      <c r="H144" s="5">
        <v>71570.990000000005</v>
      </c>
      <c r="I144" t="s">
        <v>26</v>
      </c>
      <c r="J144" s="6">
        <v>44249</v>
      </c>
      <c r="K144">
        <v>0.5</v>
      </c>
      <c r="L144" t="s">
        <v>18</v>
      </c>
      <c r="M144" t="s">
        <v>41</v>
      </c>
      <c r="N144" s="17">
        <v>3.3287671232876712</v>
      </c>
      <c r="O144" t="s">
        <v>28</v>
      </c>
      <c r="P144">
        <f>staff[[#This Row],[Salary]]*5%</f>
        <v>3578.5495000000005</v>
      </c>
      <c r="Q144">
        <f>IF(staff[[#This Row],[Tenure]]&lt;3, 2%, IF(staff[[#This Row],[Tenure]]&lt;5, 5%, 10%)) * staff[[#This Row],[Salary]]</f>
        <v>3578.5495000000005</v>
      </c>
    </row>
    <row r="145" spans="3:17" x14ac:dyDescent="0.3">
      <c r="C145" t="s">
        <v>371</v>
      </c>
      <c r="D145" t="s">
        <v>372</v>
      </c>
      <c r="E145" t="s">
        <v>373</v>
      </c>
      <c r="F145" t="s">
        <v>15</v>
      </c>
      <c r="G145" t="s">
        <v>101</v>
      </c>
      <c r="H145" s="5">
        <v>67633.850000000006</v>
      </c>
      <c r="I145" t="s">
        <v>26</v>
      </c>
      <c r="J145" s="6">
        <v>43340</v>
      </c>
      <c r="K145">
        <v>1</v>
      </c>
      <c r="L145" t="s">
        <v>18</v>
      </c>
      <c r="M145" t="s">
        <v>72</v>
      </c>
      <c r="N145" s="17">
        <v>5.8191780821917805</v>
      </c>
      <c r="O145" t="s">
        <v>20</v>
      </c>
      <c r="P145">
        <f>staff[[#This Row],[Salary]]*5%</f>
        <v>3381.6925000000006</v>
      </c>
      <c r="Q145">
        <f>IF(staff[[#This Row],[Tenure]]&lt;3, 2%, IF(staff[[#This Row],[Tenure]]&lt;5, 5%, 10%)) * staff[[#This Row],[Salary]]</f>
        <v>6763.3850000000011</v>
      </c>
    </row>
    <row r="146" spans="3:17" x14ac:dyDescent="0.3">
      <c r="C146" t="s">
        <v>357</v>
      </c>
      <c r="D146" t="s">
        <v>358</v>
      </c>
      <c r="E146" t="s">
        <v>359</v>
      </c>
      <c r="F146" t="s">
        <v>15</v>
      </c>
      <c r="G146" t="s">
        <v>131</v>
      </c>
      <c r="H146" s="5">
        <v>89838.77</v>
      </c>
      <c r="I146" t="s">
        <v>26</v>
      </c>
      <c r="J146" s="6">
        <v>43602</v>
      </c>
      <c r="K146">
        <v>1</v>
      </c>
      <c r="L146" t="s">
        <v>18</v>
      </c>
      <c r="M146" t="s">
        <v>19</v>
      </c>
      <c r="N146" s="17">
        <v>5.1013698630136988</v>
      </c>
      <c r="O146" t="s">
        <v>20</v>
      </c>
      <c r="P146">
        <f>staff[[#This Row],[Salary]]*5%</f>
        <v>4491.9385000000002</v>
      </c>
      <c r="Q146">
        <f>IF(staff[[#This Row],[Tenure]]&lt;3, 2%, IF(staff[[#This Row],[Tenure]]&lt;5, 5%, 10%)) * staff[[#This Row],[Salary]]</f>
        <v>8983.8770000000004</v>
      </c>
    </row>
    <row r="147" spans="3:17" x14ac:dyDescent="0.3">
      <c r="C147" t="s">
        <v>466</v>
      </c>
      <c r="D147" t="s">
        <v>467</v>
      </c>
      <c r="E147" t="s">
        <v>468</v>
      </c>
      <c r="F147" t="s">
        <v>15</v>
      </c>
      <c r="G147" t="s">
        <v>131</v>
      </c>
      <c r="H147" s="5">
        <v>28481.16</v>
      </c>
      <c r="I147" t="s">
        <v>65</v>
      </c>
      <c r="J147" s="6">
        <v>43916</v>
      </c>
      <c r="K147">
        <v>1</v>
      </c>
      <c r="L147" t="s">
        <v>18</v>
      </c>
      <c r="M147" t="s">
        <v>41</v>
      </c>
      <c r="N147" s="17">
        <v>4.2410958904109588</v>
      </c>
      <c r="O147" t="s">
        <v>20</v>
      </c>
      <c r="P147">
        <f>staff[[#This Row],[Salary]]*5%</f>
        <v>1424.058</v>
      </c>
      <c r="Q147">
        <f>IF(staff[[#This Row],[Tenure]]&lt;3, 2%, IF(staff[[#This Row],[Tenure]]&lt;5, 5%, 10%)) * staff[[#This Row],[Salary]]</f>
        <v>1424.058</v>
      </c>
    </row>
    <row r="148" spans="3:17" x14ac:dyDescent="0.3">
      <c r="C148" t="s">
        <v>466</v>
      </c>
      <c r="D148" t="s">
        <v>617</v>
      </c>
      <c r="E148" t="s">
        <v>618</v>
      </c>
      <c r="F148" t="s">
        <v>15</v>
      </c>
      <c r="G148" t="s">
        <v>131</v>
      </c>
      <c r="H148" s="5">
        <v>28481.16</v>
      </c>
      <c r="I148" t="s">
        <v>65</v>
      </c>
      <c r="J148" s="6">
        <v>43916</v>
      </c>
      <c r="K148">
        <v>1</v>
      </c>
      <c r="L148" t="s">
        <v>18</v>
      </c>
      <c r="M148" t="s">
        <v>41</v>
      </c>
      <c r="N148" s="17">
        <v>4.2410958904109588</v>
      </c>
      <c r="O148" t="s">
        <v>20</v>
      </c>
      <c r="P148">
        <f>staff[[#This Row],[Salary]]*5%</f>
        <v>1424.058</v>
      </c>
      <c r="Q148">
        <f>IF(staff[[#This Row],[Tenure]]&lt;3, 2%, IF(staff[[#This Row],[Tenure]]&lt;5, 5%, 10%)) * staff[[#This Row],[Salary]]</f>
        <v>1424.058</v>
      </c>
    </row>
    <row r="149" spans="3:17" x14ac:dyDescent="0.3">
      <c r="C149" t="s">
        <v>66</v>
      </c>
      <c r="D149" t="s">
        <v>67</v>
      </c>
      <c r="E149" t="s">
        <v>68</v>
      </c>
      <c r="F149" t="s">
        <v>24</v>
      </c>
      <c r="G149" t="s">
        <v>16</v>
      </c>
      <c r="H149" s="5">
        <v>114425.19</v>
      </c>
      <c r="I149" t="s">
        <v>17</v>
      </c>
      <c r="J149" s="6">
        <v>43857</v>
      </c>
      <c r="K149">
        <v>1</v>
      </c>
      <c r="L149" t="s">
        <v>18</v>
      </c>
      <c r="M149" t="s">
        <v>45</v>
      </c>
      <c r="N149" s="17">
        <v>4.4027397260273968</v>
      </c>
      <c r="O149" t="s">
        <v>20</v>
      </c>
      <c r="P149">
        <f>staff[[#This Row],[Salary]]*5%</f>
        <v>5721.2595000000001</v>
      </c>
      <c r="Q149">
        <f>IF(staff[[#This Row],[Tenure]]&lt;3, 2%, IF(staff[[#This Row],[Tenure]]&lt;5, 5%, 10%)) * staff[[#This Row],[Salary]]</f>
        <v>5721.2595000000001</v>
      </c>
    </row>
    <row r="150" spans="3:17" x14ac:dyDescent="0.3">
      <c r="C150" t="s">
        <v>401</v>
      </c>
      <c r="D150" t="s">
        <v>402</v>
      </c>
      <c r="E150" t="s">
        <v>403</v>
      </c>
      <c r="F150" t="s">
        <v>15</v>
      </c>
      <c r="G150" t="s">
        <v>131</v>
      </c>
      <c r="H150" s="5">
        <v>99460.78</v>
      </c>
      <c r="I150" t="s">
        <v>26</v>
      </c>
      <c r="J150" s="6">
        <v>43956</v>
      </c>
      <c r="K150">
        <v>1</v>
      </c>
      <c r="L150" t="s">
        <v>18</v>
      </c>
      <c r="M150" t="s">
        <v>19</v>
      </c>
      <c r="N150" s="17">
        <v>4.1315068493150688</v>
      </c>
      <c r="O150" t="s">
        <v>20</v>
      </c>
      <c r="P150">
        <f>staff[[#This Row],[Salary]]*5%</f>
        <v>4973.0390000000007</v>
      </c>
      <c r="Q150">
        <f>IF(staff[[#This Row],[Tenure]]&lt;3, 2%, IF(staff[[#This Row],[Tenure]]&lt;5, 5%, 10%)) * staff[[#This Row],[Salary]]</f>
        <v>4973.0390000000007</v>
      </c>
    </row>
    <row r="151" spans="3:17" x14ac:dyDescent="0.3">
      <c r="C151" t="s">
        <v>715</v>
      </c>
      <c r="D151" t="s">
        <v>716</v>
      </c>
      <c r="E151" t="s">
        <v>717</v>
      </c>
      <c r="F151" t="s">
        <v>15</v>
      </c>
      <c r="G151" t="s">
        <v>50</v>
      </c>
      <c r="H151" s="5">
        <v>30077.45</v>
      </c>
      <c r="I151" t="s">
        <v>65</v>
      </c>
      <c r="J151" s="6">
        <v>43474</v>
      </c>
      <c r="K151">
        <v>1</v>
      </c>
      <c r="L151" t="s">
        <v>18</v>
      </c>
      <c r="M151" t="s">
        <v>45</v>
      </c>
      <c r="N151" s="17">
        <v>5.4520547945205475</v>
      </c>
      <c r="O151" t="s">
        <v>20</v>
      </c>
      <c r="P151">
        <f>staff[[#This Row],[Salary]]*5%</f>
        <v>1503.8725000000002</v>
      </c>
      <c r="Q151">
        <f>IF(staff[[#This Row],[Tenure]]&lt;3, 2%, IF(staff[[#This Row],[Tenure]]&lt;5, 5%, 10%)) * staff[[#This Row],[Salary]]</f>
        <v>3007.7450000000003</v>
      </c>
    </row>
    <row r="152" spans="3:17" x14ac:dyDescent="0.3">
      <c r="C152" t="s">
        <v>621</v>
      </c>
      <c r="D152" t="s">
        <v>622</v>
      </c>
      <c r="E152" t="s">
        <v>623</v>
      </c>
      <c r="F152" t="s">
        <v>15</v>
      </c>
      <c r="G152" t="s">
        <v>124</v>
      </c>
      <c r="H152" s="5">
        <v>80360.41</v>
      </c>
      <c r="I152" t="s">
        <v>26</v>
      </c>
      <c r="J152" s="6">
        <v>44167</v>
      </c>
      <c r="K152">
        <v>1</v>
      </c>
      <c r="L152" t="s">
        <v>18</v>
      </c>
      <c r="M152" t="s">
        <v>19</v>
      </c>
      <c r="N152" s="17">
        <v>3.5534246575342467</v>
      </c>
      <c r="O152" t="s">
        <v>20</v>
      </c>
      <c r="P152">
        <f>staff[[#This Row],[Salary]]*5%</f>
        <v>4018.0205000000005</v>
      </c>
      <c r="Q152">
        <f>IF(staff[[#This Row],[Tenure]]&lt;3, 2%, IF(staff[[#This Row],[Tenure]]&lt;5, 5%, 10%)) * staff[[#This Row],[Salary]]</f>
        <v>4018.0205000000005</v>
      </c>
    </row>
    <row r="153" spans="3:17" x14ac:dyDescent="0.3">
      <c r="C153" t="s">
        <v>563</v>
      </c>
      <c r="D153" t="s">
        <v>564</v>
      </c>
      <c r="E153" t="s">
        <v>565</v>
      </c>
      <c r="F153" t="s">
        <v>24</v>
      </c>
      <c r="G153" t="s">
        <v>124</v>
      </c>
      <c r="H153" s="5">
        <v>68795.48</v>
      </c>
      <c r="I153" t="s">
        <v>26</v>
      </c>
      <c r="J153" s="6">
        <v>44277</v>
      </c>
      <c r="K153">
        <v>0.2</v>
      </c>
      <c r="L153" t="s">
        <v>18</v>
      </c>
      <c r="M153" t="s">
        <v>19</v>
      </c>
      <c r="N153" s="17">
        <v>3.2520547945205478</v>
      </c>
      <c r="O153" t="s">
        <v>28</v>
      </c>
      <c r="P153">
        <f>staff[[#This Row],[Salary]]*5%</f>
        <v>3439.7739999999999</v>
      </c>
      <c r="Q153">
        <f>IF(staff[[#This Row],[Tenure]]&lt;3, 2%, IF(staff[[#This Row],[Tenure]]&lt;5, 5%, 10%)) * staff[[#This Row],[Salary]]</f>
        <v>3439.7739999999999</v>
      </c>
    </row>
    <row r="154" spans="3:17" x14ac:dyDescent="0.3">
      <c r="C154" t="s">
        <v>563</v>
      </c>
      <c r="D154" t="s">
        <v>564</v>
      </c>
      <c r="E154" t="s">
        <v>565</v>
      </c>
      <c r="F154" t="s">
        <v>24</v>
      </c>
      <c r="G154" t="s">
        <v>124</v>
      </c>
      <c r="H154" s="5">
        <v>68795.48</v>
      </c>
      <c r="I154" t="s">
        <v>26</v>
      </c>
      <c r="J154" s="6">
        <v>44277</v>
      </c>
      <c r="K154">
        <v>0.2</v>
      </c>
      <c r="L154" t="s">
        <v>18</v>
      </c>
      <c r="M154" t="s">
        <v>19</v>
      </c>
      <c r="N154" s="17">
        <v>3.2520547945205478</v>
      </c>
      <c r="O154" t="s">
        <v>28</v>
      </c>
      <c r="P154">
        <f>staff[[#This Row],[Salary]]*5%</f>
        <v>3439.7739999999999</v>
      </c>
      <c r="Q154">
        <f>IF(staff[[#This Row],[Tenure]]&lt;3, 2%, IF(staff[[#This Row],[Tenure]]&lt;5, 5%, 10%)) * staff[[#This Row],[Salary]]</f>
        <v>3439.7739999999999</v>
      </c>
    </row>
    <row r="155" spans="3:17" x14ac:dyDescent="0.3">
      <c r="C155" t="s">
        <v>386</v>
      </c>
      <c r="D155" t="s">
        <v>387</v>
      </c>
      <c r="E155" t="s">
        <v>388</v>
      </c>
      <c r="F155" t="s">
        <v>15</v>
      </c>
      <c r="G155" t="s">
        <v>25</v>
      </c>
      <c r="H155" s="5">
        <v>88511.17</v>
      </c>
      <c r="I155" t="s">
        <v>26</v>
      </c>
      <c r="J155" s="6">
        <v>43950</v>
      </c>
      <c r="K155">
        <v>1</v>
      </c>
      <c r="L155" t="s">
        <v>18</v>
      </c>
      <c r="M155" t="s">
        <v>72</v>
      </c>
      <c r="N155" s="17">
        <v>4.1479452054794521</v>
      </c>
      <c r="O155" t="s">
        <v>20</v>
      </c>
      <c r="P155">
        <f>staff[[#This Row],[Salary]]*5%</f>
        <v>4425.5585000000001</v>
      </c>
      <c r="Q155">
        <f>IF(staff[[#This Row],[Tenure]]&lt;3, 2%, IF(staff[[#This Row],[Tenure]]&lt;5, 5%, 10%)) * staff[[#This Row],[Salary]]</f>
        <v>4425.5585000000001</v>
      </c>
    </row>
    <row r="156" spans="3:17" x14ac:dyDescent="0.3">
      <c r="C156" t="s">
        <v>581</v>
      </c>
      <c r="D156" t="s">
        <v>582</v>
      </c>
      <c r="E156" t="s">
        <v>583</v>
      </c>
      <c r="F156" t="s">
        <v>15</v>
      </c>
      <c r="G156" t="s">
        <v>101</v>
      </c>
      <c r="H156" s="5">
        <v>57925.91</v>
      </c>
      <c r="I156" t="s">
        <v>26</v>
      </c>
      <c r="J156" s="6">
        <v>43572</v>
      </c>
      <c r="K156">
        <v>0.5</v>
      </c>
      <c r="L156" t="s">
        <v>18</v>
      </c>
      <c r="M156" t="s">
        <v>45</v>
      </c>
      <c r="N156" s="17">
        <v>5.183561643835616</v>
      </c>
      <c r="O156" t="s">
        <v>28</v>
      </c>
      <c r="P156">
        <f>staff[[#This Row],[Salary]]*5%</f>
        <v>2896.2955000000002</v>
      </c>
      <c r="Q156">
        <f>IF(staff[[#This Row],[Tenure]]&lt;3, 2%, IF(staff[[#This Row],[Tenure]]&lt;5, 5%, 10%)) * staff[[#This Row],[Salary]]</f>
        <v>5792.5910000000003</v>
      </c>
    </row>
    <row r="157" spans="3:17" x14ac:dyDescent="0.3">
      <c r="C157" t="s">
        <v>168</v>
      </c>
      <c r="D157" t="s">
        <v>169</v>
      </c>
      <c r="E157" t="s">
        <v>170</v>
      </c>
      <c r="F157" t="s">
        <v>15</v>
      </c>
      <c r="G157" t="s">
        <v>25</v>
      </c>
      <c r="H157" s="5">
        <v>80169.42</v>
      </c>
      <c r="I157" t="s">
        <v>26</v>
      </c>
      <c r="J157" s="6">
        <v>44053</v>
      </c>
      <c r="K157">
        <v>1</v>
      </c>
      <c r="L157" t="s">
        <v>18</v>
      </c>
      <c r="M157" t="s">
        <v>77</v>
      </c>
      <c r="N157" s="17">
        <v>3.8657534246575342</v>
      </c>
      <c r="O157" t="s">
        <v>20</v>
      </c>
      <c r="P157">
        <f>staff[[#This Row],[Salary]]*5%</f>
        <v>4008.471</v>
      </c>
      <c r="Q157">
        <f>IF(staff[[#This Row],[Tenure]]&lt;3, 2%, IF(staff[[#This Row],[Tenure]]&lt;5, 5%, 10%)) * staff[[#This Row],[Salary]]</f>
        <v>4008.471</v>
      </c>
    </row>
    <row r="158" spans="3:17" x14ac:dyDescent="0.3">
      <c r="C158" t="s">
        <v>168</v>
      </c>
      <c r="D158" t="s">
        <v>169</v>
      </c>
      <c r="E158" t="s">
        <v>170</v>
      </c>
      <c r="F158" t="s">
        <v>15</v>
      </c>
      <c r="G158" t="s">
        <v>25</v>
      </c>
      <c r="H158" s="5">
        <v>80169.42</v>
      </c>
      <c r="I158" t="s">
        <v>26</v>
      </c>
      <c r="J158" s="6">
        <v>44053</v>
      </c>
      <c r="K158">
        <v>1</v>
      </c>
      <c r="L158" t="s">
        <v>18</v>
      </c>
      <c r="M158" t="s">
        <v>77</v>
      </c>
      <c r="N158" s="17">
        <v>3.8657534246575342</v>
      </c>
      <c r="O158" t="s">
        <v>20</v>
      </c>
      <c r="P158">
        <f>staff[[#This Row],[Salary]]*5%</f>
        <v>4008.471</v>
      </c>
      <c r="Q158">
        <f>IF(staff[[#This Row],[Tenure]]&lt;3, 2%, IF(staff[[#This Row],[Tenure]]&lt;5, 5%, 10%)) * staff[[#This Row],[Salary]]</f>
        <v>4008.471</v>
      </c>
    </row>
    <row r="159" spans="3:17" x14ac:dyDescent="0.3">
      <c r="C159" t="s">
        <v>422</v>
      </c>
      <c r="D159" t="s">
        <v>423</v>
      </c>
      <c r="E159" t="s">
        <v>424</v>
      </c>
      <c r="F159" t="s">
        <v>15</v>
      </c>
      <c r="G159" t="s">
        <v>32</v>
      </c>
      <c r="H159" s="5">
        <v>88689.09</v>
      </c>
      <c r="I159" t="s">
        <v>26</v>
      </c>
      <c r="J159" s="6">
        <v>43740</v>
      </c>
      <c r="K159">
        <v>1</v>
      </c>
      <c r="L159" t="s">
        <v>18</v>
      </c>
      <c r="M159" t="s">
        <v>27</v>
      </c>
      <c r="N159" s="17">
        <v>4.7232876712328764</v>
      </c>
      <c r="O159" t="s">
        <v>20</v>
      </c>
      <c r="P159">
        <f>staff[[#This Row],[Salary]]*5%</f>
        <v>4434.4544999999998</v>
      </c>
      <c r="Q159">
        <f>IF(staff[[#This Row],[Tenure]]&lt;3, 2%, IF(staff[[#This Row],[Tenure]]&lt;5, 5%, 10%)) * staff[[#This Row],[Salary]]</f>
        <v>4434.4544999999998</v>
      </c>
    </row>
    <row r="160" spans="3:17" x14ac:dyDescent="0.3">
      <c r="C160" t="s">
        <v>697</v>
      </c>
      <c r="D160" t="s">
        <v>133</v>
      </c>
      <c r="E160" t="s">
        <v>134</v>
      </c>
      <c r="F160" t="s">
        <v>15</v>
      </c>
      <c r="G160" t="s">
        <v>25</v>
      </c>
      <c r="H160" s="5">
        <v>90884.32</v>
      </c>
      <c r="I160" t="s">
        <v>26</v>
      </c>
      <c r="J160" s="6">
        <v>44039</v>
      </c>
      <c r="K160">
        <v>0.5</v>
      </c>
      <c r="L160" t="s">
        <v>18</v>
      </c>
      <c r="M160" t="s">
        <v>72</v>
      </c>
      <c r="N160" s="17">
        <v>3.904109589041096</v>
      </c>
      <c r="O160" t="s">
        <v>28</v>
      </c>
      <c r="P160">
        <f>staff[[#This Row],[Salary]]*5%</f>
        <v>4544.2160000000003</v>
      </c>
      <c r="Q160">
        <f>IF(staff[[#This Row],[Tenure]]&lt;3, 2%, IF(staff[[#This Row],[Tenure]]&lt;5, 5%, 10%)) * staff[[#This Row],[Salary]]</f>
        <v>4544.2160000000003</v>
      </c>
    </row>
    <row r="161" spans="3:17" x14ac:dyDescent="0.3">
      <c r="C161" t="s">
        <v>660</v>
      </c>
      <c r="D161" t="s">
        <v>661</v>
      </c>
      <c r="E161" t="s">
        <v>662</v>
      </c>
      <c r="F161" t="s">
        <v>15</v>
      </c>
      <c r="G161" t="s">
        <v>58</v>
      </c>
      <c r="H161" s="5">
        <v>69709.509999999995</v>
      </c>
      <c r="I161" t="s">
        <v>26</v>
      </c>
      <c r="J161" s="6">
        <v>43472</v>
      </c>
      <c r="K161">
        <v>1</v>
      </c>
      <c r="L161" t="s">
        <v>18</v>
      </c>
      <c r="M161" t="s">
        <v>41</v>
      </c>
      <c r="N161" s="17">
        <v>5.4575342465753423</v>
      </c>
      <c r="O161" t="s">
        <v>20</v>
      </c>
      <c r="P161">
        <f>staff[[#This Row],[Salary]]*5%</f>
        <v>3485.4755</v>
      </c>
      <c r="Q161">
        <f>IF(staff[[#This Row],[Tenure]]&lt;3, 2%, IF(staff[[#This Row],[Tenure]]&lt;5, 5%, 10%)) * staff[[#This Row],[Salary]]</f>
        <v>6970.951</v>
      </c>
    </row>
    <row r="162" spans="3:17" x14ac:dyDescent="0.3">
      <c r="C162" t="s">
        <v>718</v>
      </c>
      <c r="D162" t="s">
        <v>719</v>
      </c>
      <c r="E162" t="s">
        <v>720</v>
      </c>
      <c r="F162" t="s">
        <v>49</v>
      </c>
      <c r="G162" t="s">
        <v>101</v>
      </c>
      <c r="H162" s="5">
        <v>98012.63</v>
      </c>
      <c r="I162" t="s">
        <v>26</v>
      </c>
      <c r="J162" s="6">
        <v>43780</v>
      </c>
      <c r="K162">
        <v>1</v>
      </c>
      <c r="L162" t="s">
        <v>18</v>
      </c>
      <c r="M162" t="s">
        <v>19</v>
      </c>
      <c r="N162" s="17">
        <v>4.6136986301369864</v>
      </c>
      <c r="O162" t="s">
        <v>20</v>
      </c>
      <c r="P162">
        <f>staff[[#This Row],[Salary]]*5%</f>
        <v>4900.6315000000004</v>
      </c>
      <c r="Q162">
        <f>IF(staff[[#This Row],[Tenure]]&lt;3, 2%, IF(staff[[#This Row],[Tenure]]&lt;5, 5%, 10%)) * staff[[#This Row],[Salary]]</f>
        <v>4900.6315000000004</v>
      </c>
    </row>
    <row r="163" spans="3:17" x14ac:dyDescent="0.3">
      <c r="C163" t="s">
        <v>691</v>
      </c>
      <c r="D163" t="s">
        <v>692</v>
      </c>
      <c r="E163" t="s">
        <v>693</v>
      </c>
      <c r="F163" t="s">
        <v>15</v>
      </c>
      <c r="G163" t="s">
        <v>97</v>
      </c>
      <c r="H163" s="5">
        <v>28329.77</v>
      </c>
      <c r="I163" t="s">
        <v>65</v>
      </c>
      <c r="J163" s="6">
        <v>43402</v>
      </c>
      <c r="K163">
        <v>1</v>
      </c>
      <c r="L163" t="s">
        <v>18</v>
      </c>
      <c r="M163" t="s">
        <v>27</v>
      </c>
      <c r="N163" s="17">
        <v>5.6493150684931503</v>
      </c>
      <c r="O163" t="s">
        <v>20</v>
      </c>
      <c r="P163">
        <f>staff[[#This Row],[Salary]]*5%</f>
        <v>1416.4885000000002</v>
      </c>
      <c r="Q163">
        <f>IF(staff[[#This Row],[Tenure]]&lt;3, 2%, IF(staff[[#This Row],[Tenure]]&lt;5, 5%, 10%)) * staff[[#This Row],[Salary]]</f>
        <v>2832.9770000000003</v>
      </c>
    </row>
    <row r="164" spans="3:17" x14ac:dyDescent="0.3">
      <c r="C164" t="s">
        <v>252</v>
      </c>
      <c r="D164" t="s">
        <v>253</v>
      </c>
      <c r="E164" t="s">
        <v>254</v>
      </c>
      <c r="F164" t="s">
        <v>49</v>
      </c>
      <c r="G164" t="s">
        <v>97</v>
      </c>
      <c r="H164" s="5">
        <v>67957.899999999994</v>
      </c>
      <c r="I164" t="s">
        <v>26</v>
      </c>
      <c r="J164" s="6">
        <v>43430</v>
      </c>
      <c r="K164">
        <v>1</v>
      </c>
      <c r="L164" t="s">
        <v>18</v>
      </c>
      <c r="M164" t="s">
        <v>84</v>
      </c>
      <c r="N164" s="17">
        <v>5.5726027397260278</v>
      </c>
      <c r="O164" t="s">
        <v>20</v>
      </c>
      <c r="P164">
        <f>staff[[#This Row],[Salary]]*5%</f>
        <v>3397.895</v>
      </c>
      <c r="Q164">
        <f>IF(staff[[#This Row],[Tenure]]&lt;3, 2%, IF(staff[[#This Row],[Tenure]]&lt;5, 5%, 10%)) * staff[[#This Row],[Salary]]</f>
        <v>6795.79</v>
      </c>
    </row>
    <row r="165" spans="3:17" x14ac:dyDescent="0.3">
      <c r="C165" t="s">
        <v>156</v>
      </c>
      <c r="D165" t="s">
        <v>157</v>
      </c>
      <c r="E165" t="s">
        <v>158</v>
      </c>
      <c r="F165" t="s">
        <v>24</v>
      </c>
      <c r="G165" t="s">
        <v>101</v>
      </c>
      <c r="H165" s="5">
        <v>69163.39</v>
      </c>
      <c r="I165" t="s">
        <v>26</v>
      </c>
      <c r="J165" s="6">
        <v>43397</v>
      </c>
      <c r="K165">
        <v>1</v>
      </c>
      <c r="L165" t="s">
        <v>18</v>
      </c>
      <c r="M165" t="s">
        <v>19</v>
      </c>
      <c r="N165" s="17">
        <v>5.6630136986301371</v>
      </c>
      <c r="O165" t="s">
        <v>20</v>
      </c>
      <c r="P165">
        <f>staff[[#This Row],[Salary]]*5%</f>
        <v>3458.1695</v>
      </c>
      <c r="Q165">
        <f>IF(staff[[#This Row],[Tenure]]&lt;3, 2%, IF(staff[[#This Row],[Tenure]]&lt;5, 5%, 10%)) * staff[[#This Row],[Salary]]</f>
        <v>6916.3389999999999</v>
      </c>
    </row>
    <row r="166" spans="3:17" x14ac:dyDescent="0.3">
      <c r="C166" t="s">
        <v>156</v>
      </c>
      <c r="D166" t="s">
        <v>157</v>
      </c>
      <c r="E166" t="s">
        <v>158</v>
      </c>
      <c r="F166" t="s">
        <v>24</v>
      </c>
      <c r="G166" t="s">
        <v>101</v>
      </c>
      <c r="H166" s="5">
        <v>69163.39</v>
      </c>
      <c r="I166" t="s">
        <v>26</v>
      </c>
      <c r="J166" s="6">
        <v>43397</v>
      </c>
      <c r="K166">
        <v>1</v>
      </c>
      <c r="L166" t="s">
        <v>18</v>
      </c>
      <c r="M166" t="s">
        <v>19</v>
      </c>
      <c r="N166" s="17">
        <v>5.6630136986301371</v>
      </c>
      <c r="O166" t="s">
        <v>20</v>
      </c>
      <c r="P166">
        <f>staff[[#This Row],[Salary]]*5%</f>
        <v>3458.1695</v>
      </c>
      <c r="Q166">
        <f>IF(staff[[#This Row],[Tenure]]&lt;3, 2%, IF(staff[[#This Row],[Tenure]]&lt;5, 5%, 10%)) * staff[[#This Row],[Salary]]</f>
        <v>6916.3389999999999</v>
      </c>
    </row>
    <row r="167" spans="3:17" x14ac:dyDescent="0.3">
      <c r="C167" t="s">
        <v>492</v>
      </c>
      <c r="D167" t="s">
        <v>493</v>
      </c>
      <c r="E167" t="s">
        <v>494</v>
      </c>
      <c r="F167" t="s">
        <v>15</v>
      </c>
      <c r="G167" t="s">
        <v>105</v>
      </c>
      <c r="H167" s="5">
        <v>96753.78</v>
      </c>
      <c r="I167" t="s">
        <v>26</v>
      </c>
      <c r="J167" s="6">
        <v>44494</v>
      </c>
      <c r="K167">
        <v>1</v>
      </c>
      <c r="L167" t="s">
        <v>18</v>
      </c>
      <c r="M167" t="s">
        <v>77</v>
      </c>
      <c r="N167" s="17">
        <v>2.6575342465753424</v>
      </c>
      <c r="O167" t="s">
        <v>20</v>
      </c>
      <c r="P167">
        <f>staff[[#This Row],[Salary]]*5%</f>
        <v>4837.6890000000003</v>
      </c>
      <c r="Q167">
        <f>IF(staff[[#This Row],[Tenure]]&lt;3, 2%, IF(staff[[#This Row],[Tenure]]&lt;5, 5%, 10%)) * staff[[#This Row],[Salary]]</f>
        <v>1935.0756000000001</v>
      </c>
    </row>
    <row r="168" spans="3:17" x14ac:dyDescent="0.3">
      <c r="C168" t="s">
        <v>492</v>
      </c>
      <c r="D168" t="s">
        <v>493</v>
      </c>
      <c r="E168" t="s">
        <v>494</v>
      </c>
      <c r="F168" t="s">
        <v>15</v>
      </c>
      <c r="G168" t="s">
        <v>105</v>
      </c>
      <c r="H168" s="5">
        <v>96753.78</v>
      </c>
      <c r="I168" t="s">
        <v>26</v>
      </c>
      <c r="J168" s="6">
        <v>44494</v>
      </c>
      <c r="K168">
        <v>1</v>
      </c>
      <c r="L168" t="s">
        <v>18</v>
      </c>
      <c r="M168" t="s">
        <v>77</v>
      </c>
      <c r="N168" s="17">
        <v>2.6575342465753424</v>
      </c>
      <c r="O168" t="s">
        <v>20</v>
      </c>
      <c r="P168">
        <f>staff[[#This Row],[Salary]]*5%</f>
        <v>4837.6890000000003</v>
      </c>
      <c r="Q168">
        <f>IF(staff[[#This Row],[Tenure]]&lt;3, 2%, IF(staff[[#This Row],[Tenure]]&lt;5, 5%, 10%)) * staff[[#This Row],[Salary]]</f>
        <v>1935.0756000000001</v>
      </c>
    </row>
    <row r="169" spans="3:17" x14ac:dyDescent="0.3">
      <c r="C169" t="s">
        <v>495</v>
      </c>
      <c r="D169" t="s">
        <v>496</v>
      </c>
      <c r="E169" t="s">
        <v>497</v>
      </c>
      <c r="F169" t="s">
        <v>24</v>
      </c>
      <c r="G169" t="s">
        <v>50</v>
      </c>
      <c r="H169" s="5">
        <v>28974.03</v>
      </c>
      <c r="I169" t="s">
        <v>65</v>
      </c>
      <c r="J169" s="6">
        <v>43733</v>
      </c>
      <c r="K169">
        <v>1</v>
      </c>
      <c r="L169" t="s">
        <v>18</v>
      </c>
      <c r="M169" t="s">
        <v>77</v>
      </c>
      <c r="N169" s="17">
        <v>4.7424657534246579</v>
      </c>
      <c r="O169" t="s">
        <v>20</v>
      </c>
      <c r="P169">
        <f>staff[[#This Row],[Salary]]*5%</f>
        <v>1448.7015000000001</v>
      </c>
      <c r="Q169">
        <f>IF(staff[[#This Row],[Tenure]]&lt;3, 2%, IF(staff[[#This Row],[Tenure]]&lt;5, 5%, 10%)) * staff[[#This Row],[Salary]]</f>
        <v>1448.7015000000001</v>
      </c>
    </row>
    <row r="170" spans="3:17" x14ac:dyDescent="0.3">
      <c r="C170" t="s">
        <v>38</v>
      </c>
      <c r="D170" t="s">
        <v>39</v>
      </c>
      <c r="E170" t="s">
        <v>40</v>
      </c>
      <c r="F170" t="s">
        <v>24</v>
      </c>
      <c r="G170" t="s">
        <v>36</v>
      </c>
      <c r="H170" s="5">
        <v>57002.02</v>
      </c>
      <c r="I170" t="s">
        <v>26</v>
      </c>
      <c r="J170" s="6">
        <v>43192</v>
      </c>
      <c r="K170">
        <v>0.7</v>
      </c>
      <c r="L170" t="s">
        <v>18</v>
      </c>
      <c r="M170" t="s">
        <v>41</v>
      </c>
      <c r="N170" s="17">
        <v>6.2246575342465755</v>
      </c>
      <c r="O170" t="s">
        <v>28</v>
      </c>
      <c r="P170">
        <f>staff[[#This Row],[Salary]]*5%</f>
        <v>2850.1010000000001</v>
      </c>
      <c r="Q170">
        <f>IF(staff[[#This Row],[Tenure]]&lt;3, 2%, IF(staff[[#This Row],[Tenure]]&lt;5, 5%, 10%)) * staff[[#This Row],[Salary]]</f>
        <v>5700.2020000000002</v>
      </c>
    </row>
    <row r="171" spans="3:17" x14ac:dyDescent="0.3">
      <c r="C171" t="s">
        <v>439</v>
      </c>
      <c r="D171" t="s">
        <v>440</v>
      </c>
      <c r="E171" t="s">
        <v>441</v>
      </c>
      <c r="F171" t="s">
        <v>24</v>
      </c>
      <c r="G171" t="s">
        <v>25</v>
      </c>
      <c r="H171" s="5">
        <v>33031.26</v>
      </c>
      <c r="I171" t="s">
        <v>65</v>
      </c>
      <c r="J171" s="6">
        <v>43468</v>
      </c>
      <c r="K171">
        <v>0.4</v>
      </c>
      <c r="L171" t="s">
        <v>18</v>
      </c>
      <c r="M171" t="s">
        <v>41</v>
      </c>
      <c r="N171" s="17">
        <v>5.4684931506849317</v>
      </c>
      <c r="O171" t="s">
        <v>28</v>
      </c>
      <c r="P171">
        <f>staff[[#This Row],[Salary]]*5%</f>
        <v>1651.5630000000001</v>
      </c>
      <c r="Q171">
        <f>IF(staff[[#This Row],[Tenure]]&lt;3, 2%, IF(staff[[#This Row],[Tenure]]&lt;5, 5%, 10%)) * staff[[#This Row],[Salary]]</f>
        <v>3303.1260000000002</v>
      </c>
    </row>
    <row r="172" spans="3:17" x14ac:dyDescent="0.3">
      <c r="C172" t="s">
        <v>231</v>
      </c>
      <c r="D172" t="s">
        <v>232</v>
      </c>
      <c r="E172" t="s">
        <v>233</v>
      </c>
      <c r="F172" t="s">
        <v>24</v>
      </c>
      <c r="G172" t="s">
        <v>105</v>
      </c>
      <c r="H172" s="5">
        <v>84762.76</v>
      </c>
      <c r="I172" t="s">
        <v>26</v>
      </c>
      <c r="J172" s="6">
        <v>43332</v>
      </c>
      <c r="K172">
        <v>1</v>
      </c>
      <c r="L172" t="s">
        <v>18</v>
      </c>
      <c r="M172" t="s">
        <v>41</v>
      </c>
      <c r="N172" s="17">
        <v>5.8410958904109593</v>
      </c>
      <c r="O172" t="s">
        <v>20</v>
      </c>
      <c r="P172">
        <f>staff[[#This Row],[Salary]]*5%</f>
        <v>4238.1379999999999</v>
      </c>
      <c r="Q172">
        <f>IF(staff[[#This Row],[Tenure]]&lt;3, 2%, IF(staff[[#This Row],[Tenure]]&lt;5, 5%, 10%)) * staff[[#This Row],[Salary]]</f>
        <v>8476.2759999999998</v>
      </c>
    </row>
    <row r="173" spans="3:17" x14ac:dyDescent="0.3">
      <c r="C173" t="s">
        <v>722</v>
      </c>
      <c r="D173" t="s">
        <v>723</v>
      </c>
      <c r="E173" t="s">
        <v>724</v>
      </c>
      <c r="F173" t="s">
        <v>15</v>
      </c>
      <c r="G173" t="s">
        <v>16</v>
      </c>
      <c r="H173" s="5">
        <v>92943.89</v>
      </c>
      <c r="I173" t="s">
        <v>26</v>
      </c>
      <c r="J173" s="6">
        <v>44510</v>
      </c>
      <c r="K173">
        <v>1</v>
      </c>
      <c r="L173" t="s">
        <v>18</v>
      </c>
      <c r="M173" t="s">
        <v>41</v>
      </c>
      <c r="N173" s="17">
        <v>2.6136986301369864</v>
      </c>
      <c r="O173" t="s">
        <v>20</v>
      </c>
      <c r="P173">
        <f>staff[[#This Row],[Salary]]*5%</f>
        <v>4647.1945000000005</v>
      </c>
      <c r="Q173">
        <f>IF(staff[[#This Row],[Tenure]]&lt;3, 2%, IF(staff[[#This Row],[Tenure]]&lt;5, 5%, 10%)) * staff[[#This Row],[Salary]]</f>
        <v>1858.8778</v>
      </c>
    </row>
    <row r="174" spans="3:17" x14ac:dyDescent="0.3">
      <c r="C174" t="s">
        <v>207</v>
      </c>
      <c r="D174" t="s">
        <v>208</v>
      </c>
      <c r="E174" t="s">
        <v>209</v>
      </c>
      <c r="F174" t="s">
        <v>24</v>
      </c>
      <c r="G174" t="s">
        <v>58</v>
      </c>
      <c r="H174" s="5">
        <v>39700.82</v>
      </c>
      <c r="I174" t="s">
        <v>65</v>
      </c>
      <c r="J174" s="6">
        <v>44203</v>
      </c>
      <c r="K174">
        <v>0.8</v>
      </c>
      <c r="L174" t="s">
        <v>18</v>
      </c>
      <c r="M174" t="s">
        <v>84</v>
      </c>
      <c r="N174" s="17">
        <v>3.4547945205479453</v>
      </c>
      <c r="O174" t="s">
        <v>28</v>
      </c>
      <c r="P174">
        <f>staff[[#This Row],[Salary]]*5%</f>
        <v>1985.0410000000002</v>
      </c>
      <c r="Q174">
        <f>IF(staff[[#This Row],[Tenure]]&lt;3, 2%, IF(staff[[#This Row],[Tenure]]&lt;5, 5%, 10%)) * staff[[#This Row],[Salary]]</f>
        <v>1985.0410000000002</v>
      </c>
    </row>
    <row r="175" spans="3:17" x14ac:dyDescent="0.3">
      <c r="C175" t="s">
        <v>207</v>
      </c>
      <c r="D175" t="s">
        <v>592</v>
      </c>
      <c r="E175" t="s">
        <v>731</v>
      </c>
      <c r="F175" t="s">
        <v>24</v>
      </c>
      <c r="G175" t="s">
        <v>58</v>
      </c>
      <c r="H175" s="5">
        <v>39700.82</v>
      </c>
      <c r="I175" t="s">
        <v>65</v>
      </c>
      <c r="J175" s="6">
        <v>44203</v>
      </c>
      <c r="K175">
        <v>0.8</v>
      </c>
      <c r="L175" t="s">
        <v>18</v>
      </c>
      <c r="M175" t="s">
        <v>84</v>
      </c>
      <c r="N175" s="17">
        <v>3.4547945205479453</v>
      </c>
      <c r="O175" t="s">
        <v>28</v>
      </c>
      <c r="P175">
        <f>staff[[#This Row],[Salary]]*5%</f>
        <v>1985.0410000000002</v>
      </c>
      <c r="Q175">
        <f>IF(staff[[#This Row],[Tenure]]&lt;3, 2%, IF(staff[[#This Row],[Tenure]]&lt;5, 5%, 10%)) * staff[[#This Row],[Salary]]</f>
        <v>1985.0410000000002</v>
      </c>
    </row>
    <row r="176" spans="3:17" x14ac:dyDescent="0.3">
      <c r="C176" t="s">
        <v>377</v>
      </c>
      <c r="D176" t="s">
        <v>378</v>
      </c>
      <c r="E176" t="s">
        <v>379</v>
      </c>
      <c r="F176" t="s">
        <v>15</v>
      </c>
      <c r="G176" t="s">
        <v>25</v>
      </c>
      <c r="H176" s="5">
        <v>39784.239999999998</v>
      </c>
      <c r="I176" t="s">
        <v>65</v>
      </c>
      <c r="J176" s="6">
        <v>43465</v>
      </c>
      <c r="K176">
        <v>1</v>
      </c>
      <c r="L176" t="s">
        <v>37</v>
      </c>
      <c r="M176" t="s">
        <v>84</v>
      </c>
      <c r="N176" s="17">
        <v>5.4767123287671229</v>
      </c>
      <c r="O176" t="s">
        <v>20</v>
      </c>
      <c r="P176">
        <f>staff[[#This Row],[Salary]]*5%</f>
        <v>1989.212</v>
      </c>
      <c r="Q176">
        <f>IF(staff[[#This Row],[Tenure]]&lt;3, 2%, IF(staff[[#This Row],[Tenure]]&lt;5, 5%, 10%)) * staff[[#This Row],[Salary]]</f>
        <v>3978.424</v>
      </c>
    </row>
    <row r="177" spans="3:17" x14ac:dyDescent="0.3">
      <c r="C177" t="s">
        <v>554</v>
      </c>
      <c r="D177" t="s">
        <v>555</v>
      </c>
      <c r="E177" t="s">
        <v>556</v>
      </c>
      <c r="F177" t="s">
        <v>15</v>
      </c>
      <c r="G177" t="s">
        <v>54</v>
      </c>
      <c r="H177" s="5">
        <v>31816.57</v>
      </c>
      <c r="I177" t="s">
        <v>65</v>
      </c>
      <c r="J177" s="6">
        <v>43497</v>
      </c>
      <c r="K177">
        <v>0.3</v>
      </c>
      <c r="L177" t="s">
        <v>37</v>
      </c>
      <c r="M177" t="s">
        <v>19</v>
      </c>
      <c r="N177" s="17">
        <v>5.3890410958904109</v>
      </c>
      <c r="O177" t="s">
        <v>28</v>
      </c>
      <c r="P177">
        <f>staff[[#This Row],[Salary]]*5%</f>
        <v>1590.8285000000001</v>
      </c>
      <c r="Q177">
        <f>IF(staff[[#This Row],[Tenure]]&lt;3, 2%, IF(staff[[#This Row],[Tenure]]&lt;5, 5%, 10%)) * staff[[#This Row],[Salary]]</f>
        <v>3181.6570000000002</v>
      </c>
    </row>
    <row r="178" spans="3:17" x14ac:dyDescent="0.3">
      <c r="C178" t="s">
        <v>180</v>
      </c>
      <c r="D178" t="s">
        <v>181</v>
      </c>
      <c r="E178" t="s">
        <v>182</v>
      </c>
      <c r="F178" t="s">
        <v>24</v>
      </c>
      <c r="G178" t="s">
        <v>124</v>
      </c>
      <c r="H178" s="5">
        <v>67818.14</v>
      </c>
      <c r="I178" t="s">
        <v>26</v>
      </c>
      <c r="J178" s="6">
        <v>43406</v>
      </c>
      <c r="K178">
        <v>0.6</v>
      </c>
      <c r="L178" t="s">
        <v>37</v>
      </c>
      <c r="M178" t="s">
        <v>19</v>
      </c>
      <c r="N178" s="17">
        <v>5.6383561643835618</v>
      </c>
      <c r="O178" t="s">
        <v>28</v>
      </c>
      <c r="P178">
        <f>staff[[#This Row],[Salary]]*5%</f>
        <v>3390.9070000000002</v>
      </c>
      <c r="Q178">
        <f>IF(staff[[#This Row],[Tenure]]&lt;3, 2%, IF(staff[[#This Row],[Tenure]]&lt;5, 5%, 10%)) * staff[[#This Row],[Salary]]</f>
        <v>6781.8140000000003</v>
      </c>
    </row>
    <row r="179" spans="3:17" x14ac:dyDescent="0.3">
      <c r="C179" t="s">
        <v>180</v>
      </c>
      <c r="D179" t="s">
        <v>181</v>
      </c>
      <c r="E179" t="s">
        <v>182</v>
      </c>
      <c r="F179" t="s">
        <v>24</v>
      </c>
      <c r="G179" t="s">
        <v>124</v>
      </c>
      <c r="H179" s="5">
        <v>67818.14</v>
      </c>
      <c r="I179" t="s">
        <v>26</v>
      </c>
      <c r="J179" s="6">
        <v>43406</v>
      </c>
      <c r="K179">
        <v>0.6</v>
      </c>
      <c r="L179" t="s">
        <v>37</v>
      </c>
      <c r="M179" t="s">
        <v>19</v>
      </c>
      <c r="N179" s="17">
        <v>5.6383561643835618</v>
      </c>
      <c r="O179" t="s">
        <v>28</v>
      </c>
      <c r="P179">
        <f>staff[[#This Row],[Salary]]*5%</f>
        <v>3390.9070000000002</v>
      </c>
      <c r="Q179">
        <f>IF(staff[[#This Row],[Tenure]]&lt;3, 2%, IF(staff[[#This Row],[Tenure]]&lt;5, 5%, 10%)) * staff[[#This Row],[Salary]]</f>
        <v>6781.8140000000003</v>
      </c>
    </row>
    <row r="180" spans="3:17" x14ac:dyDescent="0.3">
      <c r="C180" t="s">
        <v>195</v>
      </c>
      <c r="D180" t="s">
        <v>196</v>
      </c>
      <c r="E180" t="s">
        <v>197</v>
      </c>
      <c r="F180" t="s">
        <v>15</v>
      </c>
      <c r="G180" t="s">
        <v>36</v>
      </c>
      <c r="H180" s="5">
        <v>79567.69</v>
      </c>
      <c r="I180" t="s">
        <v>26</v>
      </c>
      <c r="J180" s="6">
        <v>43272</v>
      </c>
      <c r="K180">
        <v>1</v>
      </c>
      <c r="L180" t="s">
        <v>37</v>
      </c>
      <c r="M180" t="s">
        <v>84</v>
      </c>
      <c r="N180" s="17">
        <v>6.0054794520547947</v>
      </c>
      <c r="O180" t="s">
        <v>20</v>
      </c>
      <c r="P180">
        <f>staff[[#This Row],[Salary]]*5%</f>
        <v>3978.3845000000001</v>
      </c>
      <c r="Q180">
        <f>IF(staff[[#This Row],[Tenure]]&lt;3, 2%, IF(staff[[#This Row],[Tenure]]&lt;5, 5%, 10%)) * staff[[#This Row],[Salary]]</f>
        <v>7956.7690000000002</v>
      </c>
    </row>
    <row r="181" spans="3:17" x14ac:dyDescent="0.3">
      <c r="C181" t="s">
        <v>219</v>
      </c>
      <c r="D181" t="s">
        <v>220</v>
      </c>
      <c r="E181" t="s">
        <v>221</v>
      </c>
      <c r="F181" t="s">
        <v>15</v>
      </c>
      <c r="G181" t="s">
        <v>97</v>
      </c>
      <c r="H181" s="5">
        <v>72876.91</v>
      </c>
      <c r="I181" t="s">
        <v>26</v>
      </c>
      <c r="J181" s="6">
        <v>43612</v>
      </c>
      <c r="K181">
        <v>0.4</v>
      </c>
      <c r="L181" t="s">
        <v>37</v>
      </c>
      <c r="M181" t="s">
        <v>77</v>
      </c>
      <c r="N181" s="17">
        <v>5.0739726027397261</v>
      </c>
      <c r="O181" t="s">
        <v>28</v>
      </c>
      <c r="P181">
        <f>staff[[#This Row],[Salary]]*5%</f>
        <v>3643.8455000000004</v>
      </c>
      <c r="Q181">
        <f>IF(staff[[#This Row],[Tenure]]&lt;3, 2%, IF(staff[[#This Row],[Tenure]]&lt;5, 5%, 10%)) * staff[[#This Row],[Salary]]</f>
        <v>7287.6910000000007</v>
      </c>
    </row>
    <row r="182" spans="3:17" x14ac:dyDescent="0.3">
      <c r="C182" t="s">
        <v>569</v>
      </c>
      <c r="D182" t="s">
        <v>570</v>
      </c>
      <c r="E182" t="s">
        <v>571</v>
      </c>
      <c r="F182" t="s">
        <v>15</v>
      </c>
      <c r="G182" t="s">
        <v>58</v>
      </c>
      <c r="H182" s="5">
        <v>78705.929999999993</v>
      </c>
      <c r="I182" t="s">
        <v>26</v>
      </c>
      <c r="J182" s="6">
        <v>43409</v>
      </c>
      <c r="K182">
        <v>1</v>
      </c>
      <c r="L182" t="s">
        <v>37</v>
      </c>
      <c r="M182" t="s">
        <v>27</v>
      </c>
      <c r="N182" s="17">
        <v>5.6301369863013697</v>
      </c>
      <c r="O182" t="s">
        <v>20</v>
      </c>
      <c r="P182">
        <f>staff[[#This Row],[Salary]]*5%</f>
        <v>3935.2964999999999</v>
      </c>
      <c r="Q182">
        <f>IF(staff[[#This Row],[Tenure]]&lt;3, 2%, IF(staff[[#This Row],[Tenure]]&lt;5, 5%, 10%)) * staff[[#This Row],[Salary]]</f>
        <v>7870.5929999999998</v>
      </c>
    </row>
    <row r="183" spans="3:17" x14ac:dyDescent="0.3">
      <c r="C183" t="s">
        <v>106</v>
      </c>
      <c r="D183" t="s">
        <v>107</v>
      </c>
      <c r="E183" t="s">
        <v>108</v>
      </c>
      <c r="F183" t="s">
        <v>15</v>
      </c>
      <c r="G183" t="s">
        <v>16</v>
      </c>
      <c r="H183" s="5">
        <v>43329.22</v>
      </c>
      <c r="I183" t="s">
        <v>65</v>
      </c>
      <c r="J183" s="6">
        <v>43809</v>
      </c>
      <c r="K183">
        <v>0.5</v>
      </c>
      <c r="L183" t="s">
        <v>37</v>
      </c>
      <c r="M183" t="s">
        <v>19</v>
      </c>
      <c r="N183" s="17">
        <v>4.5342465753424657</v>
      </c>
      <c r="O183" t="s">
        <v>28</v>
      </c>
      <c r="P183">
        <f>staff[[#This Row],[Salary]]*5%</f>
        <v>2166.4610000000002</v>
      </c>
      <c r="Q183">
        <f>IF(staff[[#This Row],[Tenure]]&lt;3, 2%, IF(staff[[#This Row],[Tenure]]&lt;5, 5%, 10%)) * staff[[#This Row],[Salary]]</f>
        <v>2166.4610000000002</v>
      </c>
    </row>
    <row r="184" spans="3:17" x14ac:dyDescent="0.3">
      <c r="C184" t="s">
        <v>303</v>
      </c>
      <c r="D184" t="s">
        <v>304</v>
      </c>
      <c r="E184" t="s">
        <v>305</v>
      </c>
      <c r="F184" t="s">
        <v>24</v>
      </c>
      <c r="G184" t="s">
        <v>58</v>
      </c>
      <c r="H184" s="5">
        <v>99683.67</v>
      </c>
      <c r="I184" t="s">
        <v>26</v>
      </c>
      <c r="J184" s="6">
        <v>43500</v>
      </c>
      <c r="K184">
        <v>1</v>
      </c>
      <c r="L184" t="s">
        <v>37</v>
      </c>
      <c r="M184" t="s">
        <v>27</v>
      </c>
      <c r="N184" s="17">
        <v>5.3808219178082188</v>
      </c>
      <c r="O184" t="s">
        <v>20</v>
      </c>
      <c r="P184">
        <f>staff[[#This Row],[Salary]]*5%</f>
        <v>4984.1835000000001</v>
      </c>
      <c r="Q184">
        <f>IF(staff[[#This Row],[Tenure]]&lt;3, 2%, IF(staff[[#This Row],[Tenure]]&lt;5, 5%, 10%)) * staff[[#This Row],[Salary]]</f>
        <v>9968.3670000000002</v>
      </c>
    </row>
    <row r="185" spans="3:17" x14ac:dyDescent="0.3">
      <c r="C185" t="s">
        <v>303</v>
      </c>
      <c r="D185" t="s">
        <v>304</v>
      </c>
      <c r="E185" t="s">
        <v>305</v>
      </c>
      <c r="F185" t="s">
        <v>24</v>
      </c>
      <c r="G185" t="s">
        <v>58</v>
      </c>
      <c r="H185" s="5">
        <v>99683.67</v>
      </c>
      <c r="I185" t="s">
        <v>26</v>
      </c>
      <c r="J185" s="6">
        <v>43500</v>
      </c>
      <c r="K185">
        <v>1</v>
      </c>
      <c r="L185" t="s">
        <v>37</v>
      </c>
      <c r="M185" t="s">
        <v>27</v>
      </c>
      <c r="N185" s="17">
        <v>5.3808219178082188</v>
      </c>
      <c r="O185" t="s">
        <v>20</v>
      </c>
      <c r="P185">
        <f>staff[[#This Row],[Salary]]*5%</f>
        <v>4984.1835000000001</v>
      </c>
      <c r="Q185">
        <f>IF(staff[[#This Row],[Tenure]]&lt;3, 2%, IF(staff[[#This Row],[Tenure]]&lt;5, 5%, 10%)) * staff[[#This Row],[Salary]]</f>
        <v>9968.3670000000002</v>
      </c>
    </row>
    <row r="186" spans="3:17" x14ac:dyDescent="0.3">
      <c r="C186" t="s">
        <v>264</v>
      </c>
      <c r="D186" t="s">
        <v>265</v>
      </c>
      <c r="E186" t="s">
        <v>266</v>
      </c>
      <c r="F186" t="s">
        <v>15</v>
      </c>
      <c r="G186" t="s">
        <v>124</v>
      </c>
      <c r="H186" s="5">
        <v>106775.14</v>
      </c>
      <c r="I186" t="s">
        <v>17</v>
      </c>
      <c r="J186" s="6">
        <v>43563</v>
      </c>
      <c r="K186">
        <v>1</v>
      </c>
      <c r="L186" t="s">
        <v>37</v>
      </c>
      <c r="M186" t="s">
        <v>41</v>
      </c>
      <c r="N186" s="17">
        <v>5.2082191780821914</v>
      </c>
      <c r="O186" t="s">
        <v>20</v>
      </c>
      <c r="P186">
        <f>staff[[#This Row],[Salary]]*5%</f>
        <v>5338.7570000000005</v>
      </c>
      <c r="Q186">
        <f>IF(staff[[#This Row],[Tenure]]&lt;3, 2%, IF(staff[[#This Row],[Tenure]]&lt;5, 5%, 10%)) * staff[[#This Row],[Salary]]</f>
        <v>10677.514000000001</v>
      </c>
    </row>
    <row r="187" spans="3:17" x14ac:dyDescent="0.3">
      <c r="C187" t="s">
        <v>264</v>
      </c>
      <c r="D187" t="s">
        <v>363</v>
      </c>
      <c r="E187" t="s">
        <v>364</v>
      </c>
      <c r="F187" t="s">
        <v>15</v>
      </c>
      <c r="G187" t="s">
        <v>124</v>
      </c>
      <c r="H187" s="5">
        <v>106775.14</v>
      </c>
      <c r="I187" t="s">
        <v>17</v>
      </c>
      <c r="J187" s="6">
        <v>43563</v>
      </c>
      <c r="K187">
        <v>1</v>
      </c>
      <c r="L187" t="s">
        <v>37</v>
      </c>
      <c r="M187" t="s">
        <v>41</v>
      </c>
      <c r="N187" s="17">
        <v>5.2082191780821914</v>
      </c>
      <c r="O187" t="s">
        <v>20</v>
      </c>
      <c r="P187">
        <f>staff[[#This Row],[Salary]]*5%</f>
        <v>5338.7570000000005</v>
      </c>
      <c r="Q187">
        <f>IF(staff[[#This Row],[Tenure]]&lt;3, 2%, IF(staff[[#This Row],[Tenure]]&lt;5, 5%, 10%)) * staff[[#This Row],[Salary]]</f>
        <v>10677.514000000001</v>
      </c>
    </row>
    <row r="188" spans="3:17" x14ac:dyDescent="0.3">
      <c r="C188" t="s">
        <v>539</v>
      </c>
      <c r="D188" t="s">
        <v>540</v>
      </c>
      <c r="E188" t="s">
        <v>541</v>
      </c>
      <c r="F188" t="s">
        <v>24</v>
      </c>
      <c r="G188" t="s">
        <v>97</v>
      </c>
      <c r="H188" s="5">
        <v>73488.679999999993</v>
      </c>
      <c r="I188" t="s">
        <v>26</v>
      </c>
      <c r="J188" s="6">
        <v>43570</v>
      </c>
      <c r="K188">
        <v>1</v>
      </c>
      <c r="L188" t="s">
        <v>37</v>
      </c>
      <c r="M188" t="s">
        <v>27</v>
      </c>
      <c r="N188" s="17">
        <v>5.1890410958904107</v>
      </c>
      <c r="O188" t="s">
        <v>20</v>
      </c>
      <c r="P188">
        <f>staff[[#This Row],[Salary]]*5%</f>
        <v>3674.4339999999997</v>
      </c>
      <c r="Q188">
        <f>IF(staff[[#This Row],[Tenure]]&lt;3, 2%, IF(staff[[#This Row],[Tenure]]&lt;5, 5%, 10%)) * staff[[#This Row],[Salary]]</f>
        <v>7348.8679999999995</v>
      </c>
    </row>
    <row r="189" spans="3:17" x14ac:dyDescent="0.3">
      <c r="C189" t="s">
        <v>383</v>
      </c>
      <c r="D189" t="s">
        <v>384</v>
      </c>
      <c r="E189" t="s">
        <v>385</v>
      </c>
      <c r="F189" t="s">
        <v>15</v>
      </c>
      <c r="G189" t="s">
        <v>131</v>
      </c>
      <c r="H189" s="5">
        <v>72843.23</v>
      </c>
      <c r="I189" t="s">
        <v>26</v>
      </c>
      <c r="J189" s="6">
        <v>43280</v>
      </c>
      <c r="K189">
        <v>1</v>
      </c>
      <c r="L189" t="s">
        <v>37</v>
      </c>
      <c r="M189" t="s">
        <v>45</v>
      </c>
      <c r="N189" s="17">
        <v>5.9835616438356167</v>
      </c>
      <c r="O189" t="s">
        <v>20</v>
      </c>
      <c r="P189">
        <f>staff[[#This Row],[Salary]]*5%</f>
        <v>3642.1615000000002</v>
      </c>
      <c r="Q189">
        <f>IF(staff[[#This Row],[Tenure]]&lt;3, 2%, IF(staff[[#This Row],[Tenure]]&lt;5, 5%, 10%)) * staff[[#This Row],[Salary]]</f>
        <v>7284.3230000000003</v>
      </c>
    </row>
    <row r="190" spans="3:17" x14ac:dyDescent="0.3">
      <c r="C190" t="s">
        <v>576</v>
      </c>
      <c r="D190" t="s">
        <v>238</v>
      </c>
      <c r="E190" t="s">
        <v>577</v>
      </c>
      <c r="F190" t="s">
        <v>24</v>
      </c>
      <c r="G190" t="s">
        <v>124</v>
      </c>
      <c r="H190" s="5">
        <v>91929.69</v>
      </c>
      <c r="I190" t="s">
        <v>26</v>
      </c>
      <c r="J190" s="6">
        <v>44085</v>
      </c>
      <c r="K190">
        <v>1</v>
      </c>
      <c r="L190" t="s">
        <v>37</v>
      </c>
      <c r="M190" t="s">
        <v>19</v>
      </c>
      <c r="N190" s="17">
        <v>3.7780821917808218</v>
      </c>
      <c r="O190" t="s">
        <v>20</v>
      </c>
      <c r="P190">
        <f>staff[[#This Row],[Salary]]*5%</f>
        <v>4596.4845000000005</v>
      </c>
      <c r="Q190">
        <f>IF(staff[[#This Row],[Tenure]]&lt;3, 2%, IF(staff[[#This Row],[Tenure]]&lt;5, 5%, 10%)) * staff[[#This Row],[Salary]]</f>
        <v>4596.4845000000005</v>
      </c>
    </row>
    <row r="191" spans="3:17" x14ac:dyDescent="0.3">
      <c r="C191" t="s">
        <v>542</v>
      </c>
      <c r="D191" t="s">
        <v>543</v>
      </c>
      <c r="E191" t="s">
        <v>544</v>
      </c>
      <c r="F191" t="s">
        <v>24</v>
      </c>
      <c r="G191" t="s">
        <v>97</v>
      </c>
      <c r="H191" s="5">
        <v>92704.48</v>
      </c>
      <c r="I191" t="s">
        <v>26</v>
      </c>
      <c r="J191" s="6">
        <v>43430</v>
      </c>
      <c r="K191">
        <v>1</v>
      </c>
      <c r="L191" t="s">
        <v>37</v>
      </c>
      <c r="M191" t="s">
        <v>72</v>
      </c>
      <c r="N191" s="17">
        <v>5.5726027397260278</v>
      </c>
      <c r="O191" t="s">
        <v>20</v>
      </c>
      <c r="P191">
        <f>staff[[#This Row],[Salary]]*5%</f>
        <v>4635.2240000000002</v>
      </c>
      <c r="Q191">
        <f>IF(staff[[#This Row],[Tenure]]&lt;3, 2%, IF(staff[[#This Row],[Tenure]]&lt;5, 5%, 10%)) * staff[[#This Row],[Salary]]</f>
        <v>9270.4480000000003</v>
      </c>
    </row>
    <row r="192" spans="3:17" x14ac:dyDescent="0.3">
      <c r="C192" t="s">
        <v>153</v>
      </c>
      <c r="D192" t="s">
        <v>154</v>
      </c>
      <c r="E192" t="s">
        <v>155</v>
      </c>
      <c r="F192" t="s">
        <v>24</v>
      </c>
      <c r="G192" t="s">
        <v>50</v>
      </c>
      <c r="H192" s="5">
        <v>100371.31</v>
      </c>
      <c r="I192" t="s">
        <v>17</v>
      </c>
      <c r="J192" s="6">
        <v>44067</v>
      </c>
      <c r="K192">
        <v>0.8</v>
      </c>
      <c r="L192" t="s">
        <v>37</v>
      </c>
      <c r="M192" t="s">
        <v>77</v>
      </c>
      <c r="N192" s="17">
        <v>3.8273972602739725</v>
      </c>
      <c r="O192" t="s">
        <v>28</v>
      </c>
      <c r="P192">
        <f>staff[[#This Row],[Salary]]*5%</f>
        <v>5018.5655000000006</v>
      </c>
      <c r="Q192">
        <f>IF(staff[[#This Row],[Tenure]]&lt;3, 2%, IF(staff[[#This Row],[Tenure]]&lt;5, 5%, 10%)) * staff[[#This Row],[Salary]]</f>
        <v>5018.5655000000006</v>
      </c>
    </row>
    <row r="193" spans="3:17" x14ac:dyDescent="0.3">
      <c r="C193" t="s">
        <v>694</v>
      </c>
      <c r="D193" t="s">
        <v>695</v>
      </c>
      <c r="E193" t="s">
        <v>696</v>
      </c>
      <c r="F193" t="s">
        <v>24</v>
      </c>
      <c r="G193" t="s">
        <v>36</v>
      </c>
      <c r="H193" s="5">
        <v>93964.3</v>
      </c>
      <c r="I193" t="s">
        <v>26</v>
      </c>
      <c r="J193" s="6">
        <v>44454</v>
      </c>
      <c r="K193">
        <v>0.4</v>
      </c>
      <c r="L193" t="s">
        <v>37</v>
      </c>
      <c r="M193" t="s">
        <v>41</v>
      </c>
      <c r="N193" s="17">
        <v>2.7671232876712328</v>
      </c>
      <c r="O193" t="s">
        <v>28</v>
      </c>
      <c r="P193">
        <f>staff[[#This Row],[Salary]]*5%</f>
        <v>4698.2150000000001</v>
      </c>
      <c r="Q193">
        <f>IF(staff[[#This Row],[Tenure]]&lt;3, 2%, IF(staff[[#This Row],[Tenure]]&lt;5, 5%, 10%)) * staff[[#This Row],[Salary]]</f>
        <v>1879.2860000000001</v>
      </c>
    </row>
    <row r="194" spans="3:17" x14ac:dyDescent="0.3">
      <c r="C194" t="s">
        <v>237</v>
      </c>
      <c r="D194" t="s">
        <v>238</v>
      </c>
      <c r="E194" t="s">
        <v>239</v>
      </c>
      <c r="F194" t="s">
        <v>49</v>
      </c>
      <c r="G194" t="s">
        <v>97</v>
      </c>
      <c r="H194" s="5">
        <v>99448.78</v>
      </c>
      <c r="I194" t="s">
        <v>26</v>
      </c>
      <c r="J194" s="6">
        <v>43473</v>
      </c>
      <c r="K194">
        <v>1</v>
      </c>
      <c r="L194" t="s">
        <v>37</v>
      </c>
      <c r="M194" t="s">
        <v>45</v>
      </c>
      <c r="N194" s="17">
        <v>5.4547945205479449</v>
      </c>
      <c r="O194" t="s">
        <v>20</v>
      </c>
      <c r="P194">
        <f>staff[[#This Row],[Salary]]*5%</f>
        <v>4972.4390000000003</v>
      </c>
      <c r="Q194">
        <f>IF(staff[[#This Row],[Tenure]]&lt;3, 2%, IF(staff[[#This Row],[Tenure]]&lt;5, 5%, 10%)) * staff[[#This Row],[Salary]]</f>
        <v>9944.8780000000006</v>
      </c>
    </row>
    <row r="195" spans="3:17" x14ac:dyDescent="0.3">
      <c r="C195" t="s">
        <v>237</v>
      </c>
      <c r="D195" t="s">
        <v>238</v>
      </c>
      <c r="E195" t="s">
        <v>239</v>
      </c>
      <c r="F195" t="s">
        <v>49</v>
      </c>
      <c r="G195" t="s">
        <v>97</v>
      </c>
      <c r="H195" s="5">
        <v>99448.78</v>
      </c>
      <c r="I195" t="s">
        <v>26</v>
      </c>
      <c r="J195" s="6">
        <v>43473</v>
      </c>
      <c r="K195">
        <v>1</v>
      </c>
      <c r="L195" t="s">
        <v>37</v>
      </c>
      <c r="M195" t="s">
        <v>45</v>
      </c>
      <c r="N195" s="17">
        <v>5.4547945205479449</v>
      </c>
      <c r="O195" t="s">
        <v>20</v>
      </c>
      <c r="P195">
        <f>staff[[#This Row],[Salary]]*5%</f>
        <v>4972.4390000000003</v>
      </c>
      <c r="Q195">
        <f>IF(staff[[#This Row],[Tenure]]&lt;3, 2%, IF(staff[[#This Row],[Tenure]]&lt;5, 5%, 10%)) * staff[[#This Row],[Salary]]</f>
        <v>9944.8780000000006</v>
      </c>
    </row>
    <row r="196" spans="3:17" x14ac:dyDescent="0.3">
      <c r="C196" t="s">
        <v>475</v>
      </c>
      <c r="D196" t="s">
        <v>476</v>
      </c>
      <c r="E196" t="s">
        <v>477</v>
      </c>
      <c r="F196" t="s">
        <v>15</v>
      </c>
      <c r="G196" t="s">
        <v>25</v>
      </c>
      <c r="H196" s="5">
        <v>69764.100000000006</v>
      </c>
      <c r="I196" t="s">
        <v>26</v>
      </c>
      <c r="J196" s="6">
        <v>44195</v>
      </c>
      <c r="K196">
        <v>1</v>
      </c>
      <c r="L196" t="s">
        <v>37</v>
      </c>
      <c r="M196" t="s">
        <v>27</v>
      </c>
      <c r="N196" s="17">
        <v>3.4767123287671233</v>
      </c>
      <c r="O196" t="s">
        <v>20</v>
      </c>
      <c r="P196">
        <f>staff[[#This Row],[Salary]]*5%</f>
        <v>3488.2050000000004</v>
      </c>
      <c r="Q196">
        <f>IF(staff[[#This Row],[Tenure]]&lt;3, 2%, IF(staff[[#This Row],[Tenure]]&lt;5, 5%, 10%)) * staff[[#This Row],[Salary]]</f>
        <v>3488.2050000000004</v>
      </c>
    </row>
    <row r="197" spans="3:17" x14ac:dyDescent="0.3">
      <c r="C197" t="s">
        <v>300</v>
      </c>
      <c r="D197" t="s">
        <v>301</v>
      </c>
      <c r="E197" t="s">
        <v>302</v>
      </c>
      <c r="F197" t="s">
        <v>24</v>
      </c>
      <c r="G197" t="s">
        <v>50</v>
      </c>
      <c r="H197" s="5">
        <v>104038.9</v>
      </c>
      <c r="I197" t="s">
        <v>17</v>
      </c>
      <c r="J197" s="6">
        <v>43815</v>
      </c>
      <c r="K197">
        <v>1</v>
      </c>
      <c r="L197" t="s">
        <v>37</v>
      </c>
      <c r="M197" t="s">
        <v>19</v>
      </c>
      <c r="N197" s="17">
        <v>4.5178082191780824</v>
      </c>
      <c r="O197" t="s">
        <v>20</v>
      </c>
      <c r="P197">
        <f>staff[[#This Row],[Salary]]*5%</f>
        <v>5201.9449999999997</v>
      </c>
      <c r="Q197">
        <f>IF(staff[[#This Row],[Tenure]]&lt;3, 2%, IF(staff[[#This Row],[Tenure]]&lt;5, 5%, 10%)) * staff[[#This Row],[Salary]]</f>
        <v>5201.9449999999997</v>
      </c>
    </row>
    <row r="198" spans="3:17" x14ac:dyDescent="0.3">
      <c r="C198" t="s">
        <v>732</v>
      </c>
      <c r="D198" t="s">
        <v>733</v>
      </c>
      <c r="E198" t="s">
        <v>734</v>
      </c>
      <c r="F198" t="s">
        <v>24</v>
      </c>
      <c r="G198" t="s">
        <v>131</v>
      </c>
      <c r="H198" s="5">
        <v>31089.22</v>
      </c>
      <c r="I198" t="s">
        <v>65</v>
      </c>
      <c r="J198" s="6">
        <v>43776</v>
      </c>
      <c r="K198">
        <v>1</v>
      </c>
      <c r="L198" t="s">
        <v>37</v>
      </c>
      <c r="M198" t="s">
        <v>84</v>
      </c>
      <c r="N198" s="17">
        <v>4.624657534246575</v>
      </c>
      <c r="O198" t="s">
        <v>20</v>
      </c>
      <c r="P198">
        <f>staff[[#This Row],[Salary]]*5%</f>
        <v>1554.4610000000002</v>
      </c>
      <c r="Q198">
        <f>IF(staff[[#This Row],[Tenure]]&lt;3, 2%, IF(staff[[#This Row],[Tenure]]&lt;5, 5%, 10%)) * staff[[#This Row],[Salary]]</f>
        <v>1554.4610000000002</v>
      </c>
    </row>
    <row r="199" spans="3:17" x14ac:dyDescent="0.3">
      <c r="C199" t="s">
        <v>587</v>
      </c>
      <c r="D199" t="s">
        <v>588</v>
      </c>
      <c r="E199" t="s">
        <v>589</v>
      </c>
      <c r="F199" t="s">
        <v>15</v>
      </c>
      <c r="G199" t="s">
        <v>16</v>
      </c>
      <c r="H199" s="5">
        <v>53184.02</v>
      </c>
      <c r="I199" t="s">
        <v>26</v>
      </c>
      <c r="J199" s="6">
        <v>43180</v>
      </c>
      <c r="K199">
        <v>1</v>
      </c>
      <c r="L199" t="s">
        <v>37</v>
      </c>
      <c r="M199" t="s">
        <v>19</v>
      </c>
      <c r="N199" s="17">
        <v>6.2575342465753421</v>
      </c>
      <c r="O199" t="s">
        <v>20</v>
      </c>
      <c r="P199">
        <f>staff[[#This Row],[Salary]]*5%</f>
        <v>2659.201</v>
      </c>
      <c r="Q199">
        <f>IF(staff[[#This Row],[Tenure]]&lt;3, 2%, IF(staff[[#This Row],[Tenure]]&lt;5, 5%, 10%)) * staff[[#This Row],[Salary]]</f>
        <v>5318.402</v>
      </c>
    </row>
    <row r="200" spans="3:17" x14ac:dyDescent="0.3">
      <c r="C200" t="s">
        <v>636</v>
      </c>
      <c r="D200" t="s">
        <v>637</v>
      </c>
      <c r="E200" t="s">
        <v>638</v>
      </c>
      <c r="F200" t="s">
        <v>24</v>
      </c>
      <c r="G200" t="s">
        <v>124</v>
      </c>
      <c r="H200" s="5">
        <v>49625.64</v>
      </c>
      <c r="I200" t="s">
        <v>65</v>
      </c>
      <c r="J200" s="6">
        <v>44384</v>
      </c>
      <c r="K200">
        <v>0.5</v>
      </c>
      <c r="L200" t="s">
        <v>37</v>
      </c>
      <c r="M200" t="s">
        <v>19</v>
      </c>
      <c r="N200" s="17">
        <v>2.9589041095890409</v>
      </c>
      <c r="O200" t="s">
        <v>28</v>
      </c>
      <c r="P200">
        <f>staff[[#This Row],[Salary]]*5%</f>
        <v>2481.2820000000002</v>
      </c>
      <c r="Q200">
        <f>IF(staff[[#This Row],[Tenure]]&lt;3, 2%, IF(staff[[#This Row],[Tenure]]&lt;5, 5%, 10%)) * staff[[#This Row],[Salary]]</f>
        <v>992.51279999999997</v>
      </c>
    </row>
    <row r="201" spans="3:17" x14ac:dyDescent="0.3">
      <c r="C201" t="s">
        <v>463</v>
      </c>
      <c r="D201" t="s">
        <v>464</v>
      </c>
      <c r="E201" t="s">
        <v>465</v>
      </c>
      <c r="F201" t="s">
        <v>15</v>
      </c>
      <c r="G201" t="s">
        <v>32</v>
      </c>
      <c r="H201" s="5">
        <v>47646.95</v>
      </c>
      <c r="I201" t="s">
        <v>65</v>
      </c>
      <c r="J201" s="6">
        <v>43791</v>
      </c>
      <c r="K201">
        <v>0.3</v>
      </c>
      <c r="L201" t="s">
        <v>37</v>
      </c>
      <c r="M201" t="s">
        <v>84</v>
      </c>
      <c r="N201" s="17">
        <v>4.5835616438356164</v>
      </c>
      <c r="O201" t="s">
        <v>28</v>
      </c>
      <c r="P201">
        <f>staff[[#This Row],[Salary]]*5%</f>
        <v>2382.3474999999999</v>
      </c>
      <c r="Q201">
        <f>IF(staff[[#This Row],[Tenure]]&lt;3, 2%, IF(staff[[#This Row],[Tenure]]&lt;5, 5%, 10%)) * staff[[#This Row],[Salary]]</f>
        <v>2382.3474999999999</v>
      </c>
    </row>
    <row r="202" spans="3:17" x14ac:dyDescent="0.3">
      <c r="C202" t="s">
        <v>615</v>
      </c>
      <c r="D202" t="s">
        <v>247</v>
      </c>
      <c r="E202" t="s">
        <v>616</v>
      </c>
      <c r="F202" t="s">
        <v>15</v>
      </c>
      <c r="G202" t="s">
        <v>124</v>
      </c>
      <c r="H202" s="5">
        <v>89960.6</v>
      </c>
      <c r="I202" t="s">
        <v>26</v>
      </c>
      <c r="J202" s="6">
        <v>43515</v>
      </c>
      <c r="K202">
        <v>1</v>
      </c>
      <c r="L202" t="s">
        <v>37</v>
      </c>
      <c r="M202" t="s">
        <v>77</v>
      </c>
      <c r="N202" s="17">
        <v>5.3397260273972602</v>
      </c>
      <c r="O202" t="s">
        <v>20</v>
      </c>
      <c r="P202">
        <f>staff[[#This Row],[Salary]]*5%</f>
        <v>4498.0300000000007</v>
      </c>
      <c r="Q202">
        <f>IF(staff[[#This Row],[Tenure]]&lt;3, 2%, IF(staff[[#This Row],[Tenure]]&lt;5, 5%, 10%)) * staff[[#This Row],[Salary]]</f>
        <v>8996.0600000000013</v>
      </c>
    </row>
    <row r="203" spans="3:17" x14ac:dyDescent="0.3">
      <c r="C203" t="s">
        <v>710</v>
      </c>
      <c r="D203" t="s">
        <v>711</v>
      </c>
      <c r="E203" t="s">
        <v>712</v>
      </c>
      <c r="F203" t="s">
        <v>15</v>
      </c>
      <c r="G203" t="s">
        <v>105</v>
      </c>
      <c r="H203" s="5">
        <v>91314.75</v>
      </c>
      <c r="I203" t="s">
        <v>26</v>
      </c>
      <c r="J203" s="6">
        <v>43931</v>
      </c>
      <c r="K203">
        <v>1</v>
      </c>
      <c r="L203" t="s">
        <v>37</v>
      </c>
      <c r="M203" t="s">
        <v>27</v>
      </c>
      <c r="N203" s="17">
        <v>4.2</v>
      </c>
      <c r="O203" t="s">
        <v>20</v>
      </c>
      <c r="P203">
        <f>staff[[#This Row],[Salary]]*5%</f>
        <v>4565.7375000000002</v>
      </c>
      <c r="Q203">
        <f>IF(staff[[#This Row],[Tenure]]&lt;3, 2%, IF(staff[[#This Row],[Tenure]]&lt;5, 5%, 10%)) * staff[[#This Row],[Salary]]</f>
        <v>4565.7375000000002</v>
      </c>
    </row>
    <row r="204" spans="3:17" x14ac:dyDescent="0.3">
      <c r="C204" t="s">
        <v>62</v>
      </c>
      <c r="D204" t="s">
        <v>63</v>
      </c>
      <c r="E204" t="s">
        <v>64</v>
      </c>
      <c r="F204" t="s">
        <v>24</v>
      </c>
      <c r="G204" t="s">
        <v>32</v>
      </c>
      <c r="H204" s="5">
        <v>42314.39</v>
      </c>
      <c r="I204" t="s">
        <v>65</v>
      </c>
      <c r="J204" s="6">
        <v>44487</v>
      </c>
      <c r="K204">
        <v>1</v>
      </c>
      <c r="L204" t="s">
        <v>37</v>
      </c>
      <c r="M204" t="s">
        <v>19</v>
      </c>
      <c r="N204" s="17">
        <v>2.6767123287671235</v>
      </c>
      <c r="O204" t="s">
        <v>20</v>
      </c>
      <c r="P204">
        <f>staff[[#This Row],[Salary]]*5%</f>
        <v>2115.7195000000002</v>
      </c>
      <c r="Q204">
        <f>IF(staff[[#This Row],[Tenure]]&lt;3, 2%, IF(staff[[#This Row],[Tenure]]&lt;5, 5%, 10%)) * staff[[#This Row],[Salary]]</f>
        <v>846.28780000000006</v>
      </c>
    </row>
    <row r="205" spans="3:17" x14ac:dyDescent="0.3">
      <c r="C205" t="s">
        <v>478</v>
      </c>
      <c r="D205" t="s">
        <v>479</v>
      </c>
      <c r="E205" t="s">
        <v>480</v>
      </c>
      <c r="F205" t="s">
        <v>24</v>
      </c>
      <c r="G205" t="s">
        <v>105</v>
      </c>
      <c r="H205" s="5">
        <v>84598.88</v>
      </c>
      <c r="I205" t="s">
        <v>26</v>
      </c>
      <c r="J205" s="6">
        <v>44116</v>
      </c>
      <c r="K205">
        <v>1</v>
      </c>
      <c r="L205" t="s">
        <v>37</v>
      </c>
      <c r="M205" t="s">
        <v>27</v>
      </c>
      <c r="N205" s="17">
        <v>3.6931506849315068</v>
      </c>
      <c r="O205" t="s">
        <v>20</v>
      </c>
      <c r="P205">
        <f>staff[[#This Row],[Salary]]*5%</f>
        <v>4229.9440000000004</v>
      </c>
      <c r="Q205">
        <f>IF(staff[[#This Row],[Tenure]]&lt;3, 2%, IF(staff[[#This Row],[Tenure]]&lt;5, 5%, 10%)) * staff[[#This Row],[Salary]]</f>
        <v>4229.9440000000004</v>
      </c>
    </row>
    <row r="206" spans="3:17" x14ac:dyDescent="0.3">
      <c r="C206" t="s">
        <v>478</v>
      </c>
      <c r="D206" t="s">
        <v>479</v>
      </c>
      <c r="E206" t="s">
        <v>480</v>
      </c>
      <c r="F206" t="s">
        <v>24</v>
      </c>
      <c r="G206" t="s">
        <v>105</v>
      </c>
      <c r="H206" s="5">
        <v>84598.88</v>
      </c>
      <c r="I206" t="s">
        <v>26</v>
      </c>
      <c r="J206" s="6">
        <v>44116</v>
      </c>
      <c r="K206">
        <v>1</v>
      </c>
      <c r="L206" t="s">
        <v>37</v>
      </c>
      <c r="M206" t="s">
        <v>27</v>
      </c>
      <c r="N206" s="17">
        <v>3.6931506849315068</v>
      </c>
      <c r="O206" t="s">
        <v>20</v>
      </c>
      <c r="P206">
        <f>staff[[#This Row],[Salary]]*5%</f>
        <v>4229.9440000000004</v>
      </c>
      <c r="Q206">
        <f>IF(staff[[#This Row],[Tenure]]&lt;3, 2%, IF(staff[[#This Row],[Tenure]]&lt;5, 5%, 10%)) * staff[[#This Row],[Salary]]</f>
        <v>4229.9440000000004</v>
      </c>
    </row>
    <row r="207" spans="3:17" x14ac:dyDescent="0.3">
      <c r="C207" t="s">
        <v>545</v>
      </c>
      <c r="D207" t="s">
        <v>546</v>
      </c>
      <c r="E207" t="s">
        <v>547</v>
      </c>
      <c r="F207" t="s">
        <v>15</v>
      </c>
      <c r="G207" t="s">
        <v>16</v>
      </c>
      <c r="H207" s="5">
        <v>78443.78</v>
      </c>
      <c r="I207" t="s">
        <v>26</v>
      </c>
      <c r="J207" s="6">
        <v>43599</v>
      </c>
      <c r="K207">
        <v>1</v>
      </c>
      <c r="L207" t="s">
        <v>37</v>
      </c>
      <c r="M207" t="s">
        <v>41</v>
      </c>
      <c r="N207" s="17">
        <v>5.1095890410958908</v>
      </c>
      <c r="O207" t="s">
        <v>20</v>
      </c>
      <c r="P207">
        <f>staff[[#This Row],[Salary]]*5%</f>
        <v>3922.1890000000003</v>
      </c>
      <c r="Q207">
        <f>IF(staff[[#This Row],[Tenure]]&lt;3, 2%, IF(staff[[#This Row],[Tenure]]&lt;5, 5%, 10%)) * staff[[#This Row],[Salary]]</f>
        <v>7844.3780000000006</v>
      </c>
    </row>
    <row r="208" spans="3:17" x14ac:dyDescent="0.3">
      <c r="C208" t="s">
        <v>663</v>
      </c>
      <c r="D208" t="s">
        <v>664</v>
      </c>
      <c r="E208" t="s">
        <v>665</v>
      </c>
      <c r="F208" t="s">
        <v>24</v>
      </c>
      <c r="G208" t="s">
        <v>58</v>
      </c>
      <c r="H208" s="5">
        <v>46751.7</v>
      </c>
      <c r="I208" t="s">
        <v>65</v>
      </c>
      <c r="J208" s="6">
        <v>43843</v>
      </c>
      <c r="K208">
        <v>1</v>
      </c>
      <c r="L208" t="s">
        <v>37</v>
      </c>
      <c r="M208" t="s">
        <v>41</v>
      </c>
      <c r="N208" s="17">
        <v>4.441095890410959</v>
      </c>
      <c r="O208" t="s">
        <v>20</v>
      </c>
      <c r="P208">
        <f>staff[[#This Row],[Salary]]*5%</f>
        <v>2337.585</v>
      </c>
      <c r="Q208">
        <f>IF(staff[[#This Row],[Tenure]]&lt;3, 2%, IF(staff[[#This Row],[Tenure]]&lt;5, 5%, 10%)) * staff[[#This Row],[Salary]]</f>
        <v>2337.585</v>
      </c>
    </row>
    <row r="209" spans="3:17" x14ac:dyDescent="0.3">
      <c r="C209" t="s">
        <v>177</v>
      </c>
      <c r="D209" t="s">
        <v>178</v>
      </c>
      <c r="E209" t="s">
        <v>179</v>
      </c>
      <c r="F209" t="s">
        <v>15</v>
      </c>
      <c r="G209" t="s">
        <v>101</v>
      </c>
      <c r="H209" s="5">
        <v>57419.35</v>
      </c>
      <c r="I209" t="s">
        <v>26</v>
      </c>
      <c r="J209" s="6">
        <v>43305</v>
      </c>
      <c r="K209">
        <v>1</v>
      </c>
      <c r="L209" t="s">
        <v>37</v>
      </c>
      <c r="M209" t="s">
        <v>77</v>
      </c>
      <c r="N209" s="17">
        <v>5.9150684931506845</v>
      </c>
      <c r="O209" t="s">
        <v>20</v>
      </c>
      <c r="P209">
        <f>staff[[#This Row],[Salary]]*5%</f>
        <v>2870.9675000000002</v>
      </c>
      <c r="Q209">
        <f>IF(staff[[#This Row],[Tenure]]&lt;3, 2%, IF(staff[[#This Row],[Tenure]]&lt;5, 5%, 10%)) * staff[[#This Row],[Salary]]</f>
        <v>5741.9350000000004</v>
      </c>
    </row>
    <row r="210" spans="3:17" x14ac:dyDescent="0.3">
      <c r="C210" t="s">
        <v>472</v>
      </c>
      <c r="D210" t="s">
        <v>473</v>
      </c>
      <c r="E210" t="s">
        <v>474</v>
      </c>
      <c r="F210" t="s">
        <v>15</v>
      </c>
      <c r="G210" t="s">
        <v>50</v>
      </c>
      <c r="H210" s="5">
        <v>95017.1</v>
      </c>
      <c r="I210" t="s">
        <v>26</v>
      </c>
      <c r="J210" s="6">
        <v>43283</v>
      </c>
      <c r="K210">
        <v>1</v>
      </c>
      <c r="L210" t="s">
        <v>37</v>
      </c>
      <c r="M210" t="s">
        <v>27</v>
      </c>
      <c r="N210" s="17">
        <v>5.9753424657534246</v>
      </c>
      <c r="O210" t="s">
        <v>20</v>
      </c>
      <c r="P210">
        <f>staff[[#This Row],[Salary]]*5%</f>
        <v>4750.8550000000005</v>
      </c>
      <c r="Q210">
        <f>IF(staff[[#This Row],[Tenure]]&lt;3, 2%, IF(staff[[#This Row],[Tenure]]&lt;5, 5%, 10%)) * staff[[#This Row],[Salary]]</f>
        <v>9501.7100000000009</v>
      </c>
    </row>
    <row r="211" spans="3:17" x14ac:dyDescent="0.3">
      <c r="C211" t="s">
        <v>572</v>
      </c>
      <c r="D211" t="s">
        <v>573</v>
      </c>
      <c r="E211" t="s">
        <v>574</v>
      </c>
      <c r="F211" t="s">
        <v>15</v>
      </c>
      <c r="G211" t="s">
        <v>54</v>
      </c>
      <c r="H211" s="5">
        <v>53535.62</v>
      </c>
      <c r="I211" t="s">
        <v>26</v>
      </c>
      <c r="J211" s="6">
        <v>44110</v>
      </c>
      <c r="K211">
        <v>0.5</v>
      </c>
      <c r="L211" t="s">
        <v>37</v>
      </c>
      <c r="M211" t="s">
        <v>27</v>
      </c>
      <c r="N211" s="17">
        <v>3.7095890410958905</v>
      </c>
      <c r="O211" t="s">
        <v>28</v>
      </c>
      <c r="P211">
        <f>staff[[#This Row],[Salary]]*5%</f>
        <v>2676.7810000000004</v>
      </c>
      <c r="Q211">
        <f>IF(staff[[#This Row],[Tenure]]&lt;3, 2%, IF(staff[[#This Row],[Tenure]]&lt;5, 5%, 10%)) * staff[[#This Row],[Salary]]</f>
        <v>2676.7810000000004</v>
      </c>
    </row>
    <row r="212" spans="3:17" x14ac:dyDescent="0.3">
      <c r="C212" t="s">
        <v>222</v>
      </c>
      <c r="D212" t="s">
        <v>223</v>
      </c>
      <c r="E212" t="s">
        <v>224</v>
      </c>
      <c r="F212" t="s">
        <v>24</v>
      </c>
      <c r="G212" t="s">
        <v>131</v>
      </c>
      <c r="H212" s="5">
        <v>31042.51</v>
      </c>
      <c r="I212" t="s">
        <v>65</v>
      </c>
      <c r="J212" s="6">
        <v>44473</v>
      </c>
      <c r="K212">
        <v>0.3</v>
      </c>
      <c r="L212" t="s">
        <v>37</v>
      </c>
      <c r="M212" t="s">
        <v>19</v>
      </c>
      <c r="N212" s="17">
        <v>2.7150684931506848</v>
      </c>
      <c r="O212" t="s">
        <v>28</v>
      </c>
      <c r="P212">
        <f>staff[[#This Row],[Salary]]*5%</f>
        <v>1552.1255000000001</v>
      </c>
      <c r="Q212">
        <f>IF(staff[[#This Row],[Tenure]]&lt;3, 2%, IF(staff[[#This Row],[Tenure]]&lt;5, 5%, 10%)) * staff[[#This Row],[Salary]]</f>
        <v>620.85019999999997</v>
      </c>
    </row>
    <row r="213" spans="3:17" x14ac:dyDescent="0.3">
      <c r="C213" t="s">
        <v>498</v>
      </c>
      <c r="D213" t="s">
        <v>499</v>
      </c>
      <c r="E213" t="s">
        <v>500</v>
      </c>
      <c r="F213" t="s">
        <v>24</v>
      </c>
      <c r="G213" t="s">
        <v>25</v>
      </c>
      <c r="H213" s="5">
        <v>86233.83</v>
      </c>
      <c r="I213" t="s">
        <v>26</v>
      </c>
      <c r="J213" s="6">
        <v>43706</v>
      </c>
      <c r="K213">
        <v>1</v>
      </c>
      <c r="L213" t="s">
        <v>37</v>
      </c>
      <c r="M213" t="s">
        <v>84</v>
      </c>
      <c r="N213" s="17">
        <v>4.816438356164384</v>
      </c>
      <c r="O213" t="s">
        <v>20</v>
      </c>
      <c r="P213">
        <f>staff[[#This Row],[Salary]]*5%</f>
        <v>4311.6914999999999</v>
      </c>
      <c r="Q213">
        <f>IF(staff[[#This Row],[Tenure]]&lt;3, 2%, IF(staff[[#This Row],[Tenure]]&lt;5, 5%, 10%)) * staff[[#This Row],[Salary]]</f>
        <v>4311.6914999999999</v>
      </c>
    </row>
    <row r="214" spans="3:17" x14ac:dyDescent="0.3">
      <c r="C214" t="s">
        <v>288</v>
      </c>
      <c r="D214" t="s">
        <v>289</v>
      </c>
      <c r="E214" t="s">
        <v>290</v>
      </c>
      <c r="F214" t="s">
        <v>24</v>
      </c>
      <c r="G214" t="s">
        <v>25</v>
      </c>
      <c r="H214" s="5">
        <v>86558.58</v>
      </c>
      <c r="I214" t="s">
        <v>26</v>
      </c>
      <c r="J214" s="6">
        <v>43887</v>
      </c>
      <c r="K214">
        <v>1</v>
      </c>
      <c r="L214" t="s">
        <v>37</v>
      </c>
      <c r="M214" t="s">
        <v>19</v>
      </c>
      <c r="N214" s="17">
        <v>4.3205479452054796</v>
      </c>
      <c r="O214" t="s">
        <v>20</v>
      </c>
      <c r="P214">
        <f>staff[[#This Row],[Salary]]*5%</f>
        <v>4327.9290000000001</v>
      </c>
      <c r="Q214">
        <f>IF(staff[[#This Row],[Tenure]]&lt;3, 2%, IF(staff[[#This Row],[Tenure]]&lt;5, 5%, 10%)) * staff[[#This Row],[Salary]]</f>
        <v>4327.9290000000001</v>
      </c>
    </row>
    <row r="215" spans="3:17" x14ac:dyDescent="0.3">
      <c r="C215" t="s">
        <v>398</v>
      </c>
      <c r="D215" t="s">
        <v>399</v>
      </c>
      <c r="E215" t="s">
        <v>400</v>
      </c>
      <c r="F215" t="s">
        <v>24</v>
      </c>
      <c r="G215" t="s">
        <v>101</v>
      </c>
      <c r="H215" s="5">
        <v>76303.820000000007</v>
      </c>
      <c r="I215" t="s">
        <v>26</v>
      </c>
      <c r="J215" s="6">
        <v>43458</v>
      </c>
      <c r="K215">
        <v>1</v>
      </c>
      <c r="L215" t="s">
        <v>37</v>
      </c>
      <c r="M215" t="s">
        <v>41</v>
      </c>
      <c r="N215" s="17">
        <v>5.4958904109589044</v>
      </c>
      <c r="O215" t="s">
        <v>20</v>
      </c>
      <c r="P215">
        <f>staff[[#This Row],[Salary]]*5%</f>
        <v>3815.1910000000007</v>
      </c>
      <c r="Q215">
        <f>IF(staff[[#This Row],[Tenure]]&lt;3, 2%, IF(staff[[#This Row],[Tenure]]&lt;5, 5%, 10%)) * staff[[#This Row],[Salary]]</f>
        <v>7630.3820000000014</v>
      </c>
    </row>
    <row r="216" spans="3:17" x14ac:dyDescent="0.3">
      <c r="C216" t="s">
        <v>398</v>
      </c>
      <c r="D216" t="s">
        <v>531</v>
      </c>
      <c r="E216" t="s">
        <v>532</v>
      </c>
      <c r="F216" t="s">
        <v>24</v>
      </c>
      <c r="G216" t="s">
        <v>101</v>
      </c>
      <c r="H216" s="5">
        <v>76303.820000000007</v>
      </c>
      <c r="I216" t="s">
        <v>26</v>
      </c>
      <c r="J216" s="6">
        <v>43458</v>
      </c>
      <c r="K216">
        <v>1</v>
      </c>
      <c r="L216" t="s">
        <v>37</v>
      </c>
      <c r="M216" t="s">
        <v>41</v>
      </c>
      <c r="N216" s="17">
        <v>5.4958904109589044</v>
      </c>
      <c r="O216" t="s">
        <v>20</v>
      </c>
      <c r="P216">
        <f>staff[[#This Row],[Salary]]*5%</f>
        <v>3815.1910000000007</v>
      </c>
      <c r="Q216">
        <f>IF(staff[[#This Row],[Tenure]]&lt;3, 2%, IF(staff[[#This Row],[Tenure]]&lt;5, 5%, 10%)) * staff[[#This Row],[Salary]]</f>
        <v>7630.3820000000014</v>
      </c>
    </row>
    <row r="217" spans="3:17" x14ac:dyDescent="0.3">
      <c r="C217" t="s">
        <v>297</v>
      </c>
      <c r="D217" t="s">
        <v>298</v>
      </c>
      <c r="E217" t="s">
        <v>299</v>
      </c>
      <c r="F217" t="s">
        <v>24</v>
      </c>
      <c r="G217" t="s">
        <v>36</v>
      </c>
      <c r="H217" s="5">
        <v>101187.36</v>
      </c>
      <c r="I217" t="s">
        <v>17</v>
      </c>
      <c r="J217" s="6">
        <v>43258</v>
      </c>
      <c r="K217">
        <v>1</v>
      </c>
      <c r="L217" t="s">
        <v>37</v>
      </c>
      <c r="M217" t="s">
        <v>72</v>
      </c>
      <c r="N217" s="17">
        <v>6.043835616438356</v>
      </c>
      <c r="O217" t="s">
        <v>20</v>
      </c>
      <c r="P217">
        <f>staff[[#This Row],[Salary]]*5%</f>
        <v>5059.3680000000004</v>
      </c>
      <c r="Q217">
        <f>IF(staff[[#This Row],[Tenure]]&lt;3, 2%, IF(staff[[#This Row],[Tenure]]&lt;5, 5%, 10%)) * staff[[#This Row],[Salary]]</f>
        <v>10118.736000000001</v>
      </c>
    </row>
    <row r="218" spans="3:17" x14ac:dyDescent="0.3">
      <c r="C218" t="s">
        <v>516</v>
      </c>
      <c r="D218" t="s">
        <v>517</v>
      </c>
      <c r="E218" t="s">
        <v>518</v>
      </c>
      <c r="F218" t="s">
        <v>15</v>
      </c>
      <c r="G218" t="s">
        <v>16</v>
      </c>
      <c r="H218" s="5">
        <v>61624.77</v>
      </c>
      <c r="I218" t="s">
        <v>26</v>
      </c>
      <c r="J218" s="6">
        <v>43430</v>
      </c>
      <c r="K218">
        <v>0.3</v>
      </c>
      <c r="L218" t="s">
        <v>37</v>
      </c>
      <c r="M218" t="s">
        <v>41</v>
      </c>
      <c r="N218" s="17">
        <v>5.5726027397260278</v>
      </c>
      <c r="O218" t="s">
        <v>28</v>
      </c>
      <c r="P218">
        <f>staff[[#This Row],[Salary]]*5%</f>
        <v>3081.2384999999999</v>
      </c>
      <c r="Q218">
        <f>IF(staff[[#This Row],[Tenure]]&lt;3, 2%, IF(staff[[#This Row],[Tenure]]&lt;5, 5%, 10%)) * staff[[#This Row],[Salary]]</f>
        <v>6162.4769999999999</v>
      </c>
    </row>
    <row r="219" spans="3:17" x14ac:dyDescent="0.3">
      <c r="C219" t="s">
        <v>165</v>
      </c>
      <c r="D219" t="s">
        <v>166</v>
      </c>
      <c r="E219" t="s">
        <v>167</v>
      </c>
      <c r="F219" t="s">
        <v>24</v>
      </c>
      <c r="G219" t="s">
        <v>32</v>
      </c>
      <c r="H219" s="5">
        <v>31172.77</v>
      </c>
      <c r="I219" t="s">
        <v>65</v>
      </c>
      <c r="J219" s="6">
        <v>43665</v>
      </c>
      <c r="K219">
        <v>1</v>
      </c>
      <c r="L219" t="s">
        <v>37</v>
      </c>
      <c r="M219" t="s">
        <v>19</v>
      </c>
      <c r="N219" s="17">
        <v>4.9287671232876713</v>
      </c>
      <c r="O219" t="s">
        <v>20</v>
      </c>
      <c r="P219">
        <f>staff[[#This Row],[Salary]]*5%</f>
        <v>1558.6385</v>
      </c>
      <c r="Q219">
        <f>IF(staff[[#This Row],[Tenure]]&lt;3, 2%, IF(staff[[#This Row],[Tenure]]&lt;5, 5%, 10%)) * staff[[#This Row],[Salary]]</f>
        <v>1558.6385</v>
      </c>
    </row>
    <row r="220" spans="3:17" x14ac:dyDescent="0.3">
      <c r="C220" t="s">
        <v>599</v>
      </c>
      <c r="D220" t="s">
        <v>600</v>
      </c>
      <c r="E220" t="s">
        <v>601</v>
      </c>
      <c r="F220" t="s">
        <v>15</v>
      </c>
      <c r="G220" t="s">
        <v>101</v>
      </c>
      <c r="H220" s="5">
        <v>102515.81</v>
      </c>
      <c r="I220" t="s">
        <v>17</v>
      </c>
      <c r="J220" s="6">
        <v>43902</v>
      </c>
      <c r="K220">
        <v>1</v>
      </c>
      <c r="L220" t="s">
        <v>37</v>
      </c>
      <c r="M220" t="s">
        <v>84</v>
      </c>
      <c r="N220" s="17">
        <v>4.279452054794521</v>
      </c>
      <c r="O220" t="s">
        <v>20</v>
      </c>
      <c r="P220">
        <f>staff[[#This Row],[Salary]]*5%</f>
        <v>5125.7905000000001</v>
      </c>
      <c r="Q220">
        <f>IF(staff[[#This Row],[Tenure]]&lt;3, 2%, IF(staff[[#This Row],[Tenure]]&lt;5, 5%, 10%)) * staff[[#This Row],[Salary]]</f>
        <v>5125.7905000000001</v>
      </c>
    </row>
    <row r="221" spans="3:17" x14ac:dyDescent="0.3">
      <c r="C221" t="s">
        <v>33</v>
      </c>
      <c r="D221" t="s">
        <v>34</v>
      </c>
      <c r="E221" t="s">
        <v>35</v>
      </c>
      <c r="F221" t="s">
        <v>24</v>
      </c>
      <c r="G221" t="s">
        <v>36</v>
      </c>
      <c r="H221" s="5">
        <v>93128.34</v>
      </c>
      <c r="I221" t="s">
        <v>26</v>
      </c>
      <c r="J221" s="6">
        <v>43164</v>
      </c>
      <c r="K221">
        <v>1</v>
      </c>
      <c r="L221" t="s">
        <v>37</v>
      </c>
      <c r="M221" t="s">
        <v>27</v>
      </c>
      <c r="N221" s="17">
        <v>6.3013698630136989</v>
      </c>
      <c r="O221" t="s">
        <v>20</v>
      </c>
      <c r="P221">
        <f>staff[[#This Row],[Salary]]*5%</f>
        <v>4656.4170000000004</v>
      </c>
      <c r="Q221">
        <f>IF(staff[[#This Row],[Tenure]]&lt;3, 2%, IF(staff[[#This Row],[Tenure]]&lt;5, 5%, 10%)) * staff[[#This Row],[Salary]]</f>
        <v>9312.8340000000007</v>
      </c>
    </row>
    <row r="222" spans="3:17" x14ac:dyDescent="0.3">
      <c r="C222" t="s">
        <v>330</v>
      </c>
      <c r="D222" t="s">
        <v>331</v>
      </c>
      <c r="E222" t="s">
        <v>332</v>
      </c>
      <c r="F222" t="s">
        <v>15</v>
      </c>
      <c r="G222" t="s">
        <v>36</v>
      </c>
      <c r="H222" s="5">
        <v>112778.28</v>
      </c>
      <c r="I222" t="s">
        <v>17</v>
      </c>
      <c r="J222" s="6">
        <v>43250</v>
      </c>
      <c r="K222">
        <v>1</v>
      </c>
      <c r="L222" t="s">
        <v>37</v>
      </c>
      <c r="M222" t="s">
        <v>19</v>
      </c>
      <c r="N222" s="17">
        <v>6.065753424657534</v>
      </c>
      <c r="O222" t="s">
        <v>20</v>
      </c>
      <c r="P222">
        <f>staff[[#This Row],[Salary]]*5%</f>
        <v>5638.9140000000007</v>
      </c>
      <c r="Q222">
        <f>IF(staff[[#This Row],[Tenure]]&lt;3, 2%, IF(staff[[#This Row],[Tenure]]&lt;5, 5%, 10%)) * staff[[#This Row],[Salary]]</f>
        <v>11277.828000000001</v>
      </c>
    </row>
    <row r="223" spans="3:17" x14ac:dyDescent="0.3">
      <c r="C223" t="s">
        <v>330</v>
      </c>
      <c r="D223" t="s">
        <v>331</v>
      </c>
      <c r="E223" t="s">
        <v>332</v>
      </c>
      <c r="F223" t="s">
        <v>15</v>
      </c>
      <c r="G223" t="s">
        <v>36</v>
      </c>
      <c r="H223" s="5">
        <v>112778.28</v>
      </c>
      <c r="I223" t="s">
        <v>17</v>
      </c>
      <c r="J223" s="6">
        <v>43250</v>
      </c>
      <c r="K223">
        <v>1</v>
      </c>
      <c r="L223" t="s">
        <v>37</v>
      </c>
      <c r="M223" t="s">
        <v>19</v>
      </c>
      <c r="N223" s="17">
        <v>6.065753424657534</v>
      </c>
      <c r="O223" t="s">
        <v>20</v>
      </c>
      <c r="P223">
        <f>staff[[#This Row],[Salary]]*5%</f>
        <v>5638.9140000000007</v>
      </c>
      <c r="Q223">
        <f>IF(staff[[#This Row],[Tenure]]&lt;3, 2%, IF(staff[[#This Row],[Tenure]]&lt;5, 5%, 10%)) * staff[[#This Row],[Salary]]</f>
        <v>11277.828000000001</v>
      </c>
    </row>
    <row r="224" spans="3:17" x14ac:dyDescent="0.3">
      <c r="C224" t="s">
        <v>677</v>
      </c>
      <c r="D224" t="s">
        <v>678</v>
      </c>
      <c r="E224" t="s">
        <v>679</v>
      </c>
      <c r="F224" t="s">
        <v>15</v>
      </c>
      <c r="G224" t="s">
        <v>97</v>
      </c>
      <c r="H224" s="5">
        <v>65569.36</v>
      </c>
      <c r="I224" t="s">
        <v>26</v>
      </c>
      <c r="J224" s="6">
        <v>43293</v>
      </c>
      <c r="K224">
        <v>1</v>
      </c>
      <c r="L224" t="s">
        <v>37</v>
      </c>
      <c r="M224" t="s">
        <v>77</v>
      </c>
      <c r="N224" s="17">
        <v>5.9479452054794519</v>
      </c>
      <c r="O224" t="s">
        <v>20</v>
      </c>
      <c r="P224">
        <f>staff[[#This Row],[Salary]]*5%</f>
        <v>3278.4680000000003</v>
      </c>
      <c r="Q224">
        <f>IF(staff[[#This Row],[Tenure]]&lt;3, 2%, IF(staff[[#This Row],[Tenure]]&lt;5, 5%, 10%)) * staff[[#This Row],[Salary]]</f>
        <v>6556.9360000000006</v>
      </c>
    </row>
    <row r="225" spans="3:17" x14ac:dyDescent="0.3">
      <c r="C225" t="s">
        <v>249</v>
      </c>
      <c r="D225" t="s">
        <v>250</v>
      </c>
      <c r="E225" t="s">
        <v>251</v>
      </c>
      <c r="F225" t="s">
        <v>24</v>
      </c>
      <c r="G225" t="s">
        <v>16</v>
      </c>
      <c r="H225" s="5">
        <v>51165.37</v>
      </c>
      <c r="I225" t="s">
        <v>26</v>
      </c>
      <c r="J225" s="6">
        <v>44237</v>
      </c>
      <c r="K225">
        <v>1</v>
      </c>
      <c r="L225" t="s">
        <v>37</v>
      </c>
      <c r="M225" t="s">
        <v>41</v>
      </c>
      <c r="N225" s="17">
        <v>3.3616438356164382</v>
      </c>
      <c r="O225" t="s">
        <v>20</v>
      </c>
      <c r="P225">
        <f>staff[[#This Row],[Salary]]*5%</f>
        <v>2558.2685000000001</v>
      </c>
      <c r="Q225">
        <f>IF(staff[[#This Row],[Tenure]]&lt;3, 2%, IF(staff[[#This Row],[Tenure]]&lt;5, 5%, 10%)) * staff[[#This Row],[Salary]]</f>
        <v>2558.2685000000001</v>
      </c>
    </row>
    <row r="226" spans="3:17" x14ac:dyDescent="0.3">
      <c r="C226" t="s">
        <v>228</v>
      </c>
      <c r="D226" t="s">
        <v>229</v>
      </c>
      <c r="E226" t="s">
        <v>230</v>
      </c>
      <c r="F226" t="s">
        <v>24</v>
      </c>
      <c r="G226" t="s">
        <v>58</v>
      </c>
      <c r="H226" s="5">
        <v>59434.18</v>
      </c>
      <c r="I226" t="s">
        <v>26</v>
      </c>
      <c r="J226" s="6">
        <v>43931</v>
      </c>
      <c r="K226">
        <v>1</v>
      </c>
      <c r="L226" t="s">
        <v>76</v>
      </c>
      <c r="M226" t="s">
        <v>27</v>
      </c>
      <c r="N226" s="17">
        <v>4.2</v>
      </c>
      <c r="O226" t="s">
        <v>20</v>
      </c>
      <c r="P226">
        <f>staff[[#This Row],[Salary]]*5%</f>
        <v>2971.7090000000003</v>
      </c>
      <c r="Q226">
        <f>IF(staff[[#This Row],[Tenure]]&lt;3, 2%, IF(staff[[#This Row],[Tenure]]&lt;5, 5%, 10%)) * staff[[#This Row],[Salary]]</f>
        <v>2971.7090000000003</v>
      </c>
    </row>
    <row r="227" spans="3:17" x14ac:dyDescent="0.3">
      <c r="C227" t="s">
        <v>144</v>
      </c>
      <c r="D227" t="s">
        <v>145</v>
      </c>
      <c r="E227" t="s">
        <v>146</v>
      </c>
      <c r="F227" t="s">
        <v>15</v>
      </c>
      <c r="G227" t="s">
        <v>36</v>
      </c>
      <c r="H227" s="5">
        <v>53949.26</v>
      </c>
      <c r="I227" t="s">
        <v>26</v>
      </c>
      <c r="J227" s="6">
        <v>43808</v>
      </c>
      <c r="K227">
        <v>1</v>
      </c>
      <c r="L227" t="s">
        <v>76</v>
      </c>
      <c r="M227" t="s">
        <v>72</v>
      </c>
      <c r="N227" s="17">
        <v>4.536986301369863</v>
      </c>
      <c r="O227" t="s">
        <v>20</v>
      </c>
      <c r="P227">
        <f>staff[[#This Row],[Salary]]*5%</f>
        <v>2697.4630000000002</v>
      </c>
      <c r="Q227">
        <f>IF(staff[[#This Row],[Tenure]]&lt;3, 2%, IF(staff[[#This Row],[Tenure]]&lt;5, 5%, 10%)) * staff[[#This Row],[Salary]]</f>
        <v>2697.4630000000002</v>
      </c>
    </row>
    <row r="228" spans="3:17" x14ac:dyDescent="0.3">
      <c r="C228" t="s">
        <v>144</v>
      </c>
      <c r="D228" t="s">
        <v>145</v>
      </c>
      <c r="E228" t="s">
        <v>146</v>
      </c>
      <c r="F228" t="s">
        <v>15</v>
      </c>
      <c r="G228" t="s">
        <v>36</v>
      </c>
      <c r="H228" s="5">
        <v>53949.26</v>
      </c>
      <c r="I228" t="s">
        <v>26</v>
      </c>
      <c r="J228" s="6">
        <v>43808</v>
      </c>
      <c r="K228">
        <v>1</v>
      </c>
      <c r="L228" t="s">
        <v>76</v>
      </c>
      <c r="M228" t="s">
        <v>72</v>
      </c>
      <c r="N228" s="17">
        <v>4.536986301369863</v>
      </c>
      <c r="O228" t="s">
        <v>20</v>
      </c>
      <c r="P228">
        <f>staff[[#This Row],[Salary]]*5%</f>
        <v>2697.4630000000002</v>
      </c>
      <c r="Q228">
        <f>IF(staff[[#This Row],[Tenure]]&lt;3, 2%, IF(staff[[#This Row],[Tenure]]&lt;5, 5%, 10%)) * staff[[#This Row],[Salary]]</f>
        <v>2697.4630000000002</v>
      </c>
    </row>
    <row r="229" spans="3:17" x14ac:dyDescent="0.3">
      <c r="C229" t="s">
        <v>425</v>
      </c>
      <c r="D229" t="s">
        <v>426</v>
      </c>
      <c r="E229" t="s">
        <v>427</v>
      </c>
      <c r="F229" t="s">
        <v>24</v>
      </c>
      <c r="G229" t="s">
        <v>58</v>
      </c>
      <c r="H229" s="5">
        <v>96555.53</v>
      </c>
      <c r="I229" t="s">
        <v>26</v>
      </c>
      <c r="J229" s="6">
        <v>43489</v>
      </c>
      <c r="K229">
        <v>0.2</v>
      </c>
      <c r="L229" t="s">
        <v>76</v>
      </c>
      <c r="M229" t="s">
        <v>41</v>
      </c>
      <c r="N229" s="17">
        <v>5.4109589041095889</v>
      </c>
      <c r="O229" t="s">
        <v>28</v>
      </c>
      <c r="P229">
        <f>staff[[#This Row],[Salary]]*5%</f>
        <v>4827.7764999999999</v>
      </c>
      <c r="Q229">
        <f>IF(staff[[#This Row],[Tenure]]&lt;3, 2%, IF(staff[[#This Row],[Tenure]]&lt;5, 5%, 10%)) * staff[[#This Row],[Salary]]</f>
        <v>9655.5529999999999</v>
      </c>
    </row>
    <row r="230" spans="3:17" x14ac:dyDescent="0.3">
      <c r="C230" t="s">
        <v>315</v>
      </c>
      <c r="D230" t="s">
        <v>316</v>
      </c>
      <c r="E230" t="s">
        <v>317</v>
      </c>
      <c r="F230" t="s">
        <v>24</v>
      </c>
      <c r="G230" t="s">
        <v>101</v>
      </c>
      <c r="H230" s="5">
        <v>71823.56</v>
      </c>
      <c r="I230" t="s">
        <v>26</v>
      </c>
      <c r="J230" s="6">
        <v>43374</v>
      </c>
      <c r="K230">
        <v>0.3</v>
      </c>
      <c r="L230" t="s">
        <v>76</v>
      </c>
      <c r="M230" t="s">
        <v>19</v>
      </c>
      <c r="N230" s="17">
        <v>5.7260273972602738</v>
      </c>
      <c r="O230" t="s">
        <v>28</v>
      </c>
      <c r="P230">
        <f>staff[[#This Row],[Salary]]*5%</f>
        <v>3591.1779999999999</v>
      </c>
      <c r="Q230">
        <f>IF(staff[[#This Row],[Tenure]]&lt;3, 2%, IF(staff[[#This Row],[Tenure]]&lt;5, 5%, 10%)) * staff[[#This Row],[Salary]]</f>
        <v>7182.3559999999998</v>
      </c>
    </row>
    <row r="231" spans="3:17" x14ac:dyDescent="0.3">
      <c r="C231" t="s">
        <v>315</v>
      </c>
      <c r="D231" t="s">
        <v>316</v>
      </c>
      <c r="E231" t="s">
        <v>317</v>
      </c>
      <c r="F231" t="s">
        <v>24</v>
      </c>
      <c r="G231" t="s">
        <v>101</v>
      </c>
      <c r="H231" s="5">
        <v>71823.56</v>
      </c>
      <c r="I231" t="s">
        <v>26</v>
      </c>
      <c r="J231" s="6">
        <v>43374</v>
      </c>
      <c r="K231">
        <v>0.3</v>
      </c>
      <c r="L231" t="s">
        <v>76</v>
      </c>
      <c r="M231" t="s">
        <v>19</v>
      </c>
      <c r="N231" s="17">
        <v>5.7260273972602738</v>
      </c>
      <c r="O231" t="s">
        <v>28</v>
      </c>
      <c r="P231">
        <f>staff[[#This Row],[Salary]]*5%</f>
        <v>3591.1779999999999</v>
      </c>
      <c r="Q231">
        <f>IF(staff[[#This Row],[Tenure]]&lt;3, 2%, IF(staff[[#This Row],[Tenure]]&lt;5, 5%, 10%)) * staff[[#This Row],[Salary]]</f>
        <v>7182.3559999999998</v>
      </c>
    </row>
    <row r="232" spans="3:17" x14ac:dyDescent="0.3">
      <c r="C232" t="s">
        <v>73</v>
      </c>
      <c r="D232" t="s">
        <v>74</v>
      </c>
      <c r="E232" t="s">
        <v>75</v>
      </c>
      <c r="F232" t="s">
        <v>15</v>
      </c>
      <c r="G232" t="s">
        <v>50</v>
      </c>
      <c r="H232" s="5">
        <v>61214.26</v>
      </c>
      <c r="I232" t="s">
        <v>26</v>
      </c>
      <c r="J232" s="6">
        <v>43171</v>
      </c>
      <c r="K232">
        <v>1</v>
      </c>
      <c r="L232" t="s">
        <v>76</v>
      </c>
      <c r="M232" t="s">
        <v>77</v>
      </c>
      <c r="N232" s="17">
        <v>6.2821917808219174</v>
      </c>
      <c r="O232" t="s">
        <v>20</v>
      </c>
      <c r="P232">
        <f>staff[[#This Row],[Salary]]*5%</f>
        <v>3060.7130000000002</v>
      </c>
      <c r="Q232">
        <f>IF(staff[[#This Row],[Tenure]]&lt;3, 2%, IF(staff[[#This Row],[Tenure]]&lt;5, 5%, 10%)) * staff[[#This Row],[Salary]]</f>
        <v>6121.4260000000004</v>
      </c>
    </row>
    <row r="233" spans="3:17" x14ac:dyDescent="0.3">
      <c r="C233" t="s">
        <v>255</v>
      </c>
      <c r="D233" t="s">
        <v>256</v>
      </c>
      <c r="E233" t="s">
        <v>257</v>
      </c>
      <c r="F233" t="s">
        <v>15</v>
      </c>
      <c r="G233" t="s">
        <v>16</v>
      </c>
      <c r="H233" s="5">
        <v>114465.93</v>
      </c>
      <c r="I233" t="s">
        <v>17</v>
      </c>
      <c r="J233" s="6">
        <v>43291</v>
      </c>
      <c r="K233">
        <v>1</v>
      </c>
      <c r="L233" t="s">
        <v>76</v>
      </c>
      <c r="M233" t="s">
        <v>45</v>
      </c>
      <c r="N233" s="17">
        <v>5.9534246575342467</v>
      </c>
      <c r="O233" t="s">
        <v>20</v>
      </c>
      <c r="P233">
        <f>staff[[#This Row],[Salary]]*5%</f>
        <v>5723.2965000000004</v>
      </c>
      <c r="Q233">
        <f>IF(staff[[#This Row],[Tenure]]&lt;3, 2%, IF(staff[[#This Row],[Tenure]]&lt;5, 5%, 10%)) * staff[[#This Row],[Salary]]</f>
        <v>11446.593000000001</v>
      </c>
    </row>
    <row r="234" spans="3:17" x14ac:dyDescent="0.3">
      <c r="C234" t="s">
        <v>442</v>
      </c>
      <c r="D234" t="s">
        <v>443</v>
      </c>
      <c r="E234" t="s">
        <v>444</v>
      </c>
      <c r="F234" t="s">
        <v>24</v>
      </c>
      <c r="G234" t="s">
        <v>131</v>
      </c>
      <c r="H234" s="5">
        <v>32496.880000000001</v>
      </c>
      <c r="I234" t="s">
        <v>65</v>
      </c>
      <c r="J234" s="6">
        <v>43234</v>
      </c>
      <c r="K234">
        <v>1</v>
      </c>
      <c r="L234" t="s">
        <v>76</v>
      </c>
      <c r="M234" t="s">
        <v>19</v>
      </c>
      <c r="N234" s="17">
        <v>6.1095890410958908</v>
      </c>
      <c r="O234" t="s">
        <v>20</v>
      </c>
      <c r="P234">
        <f>staff[[#This Row],[Salary]]*5%</f>
        <v>1624.8440000000001</v>
      </c>
      <c r="Q234">
        <f>IF(staff[[#This Row],[Tenure]]&lt;3, 2%, IF(staff[[#This Row],[Tenure]]&lt;5, 5%, 10%)) * staff[[#This Row],[Salary]]</f>
        <v>3249.6880000000001</v>
      </c>
    </row>
    <row r="235" spans="3:17" x14ac:dyDescent="0.3">
      <c r="C235" t="s">
        <v>85</v>
      </c>
      <c r="D235" t="s">
        <v>86</v>
      </c>
      <c r="E235" t="s">
        <v>87</v>
      </c>
      <c r="F235" t="s">
        <v>15</v>
      </c>
      <c r="G235" t="s">
        <v>16</v>
      </c>
      <c r="H235" s="5">
        <v>39969.72</v>
      </c>
      <c r="I235" t="s">
        <v>65</v>
      </c>
      <c r="J235" s="6">
        <v>43444</v>
      </c>
      <c r="K235">
        <v>1</v>
      </c>
      <c r="L235" t="s">
        <v>76</v>
      </c>
      <c r="M235" t="s">
        <v>72</v>
      </c>
      <c r="N235" s="17">
        <v>5.5342465753424657</v>
      </c>
      <c r="O235" t="s">
        <v>20</v>
      </c>
      <c r="P235">
        <f>staff[[#This Row],[Salary]]*5%</f>
        <v>1998.4860000000001</v>
      </c>
      <c r="Q235">
        <f>IF(staff[[#This Row],[Tenure]]&lt;3, 2%, IF(staff[[#This Row],[Tenure]]&lt;5, 5%, 10%)) * staff[[#This Row],[Salary]]</f>
        <v>3996.9720000000002</v>
      </c>
    </row>
    <row r="236" spans="3:17" x14ac:dyDescent="0.3">
      <c r="C236" t="s">
        <v>270</v>
      </c>
      <c r="D236" t="s">
        <v>271</v>
      </c>
      <c r="E236" t="s">
        <v>272</v>
      </c>
      <c r="F236" t="s">
        <v>15</v>
      </c>
      <c r="G236" t="s">
        <v>131</v>
      </c>
      <c r="H236" s="5">
        <v>28481.16</v>
      </c>
      <c r="I236" t="s">
        <v>65</v>
      </c>
      <c r="J236" s="6">
        <v>44228</v>
      </c>
      <c r="K236">
        <v>1</v>
      </c>
      <c r="L236" t="s">
        <v>76</v>
      </c>
      <c r="M236" t="s">
        <v>84</v>
      </c>
      <c r="N236" s="17">
        <v>3.3863013698630136</v>
      </c>
      <c r="O236" t="s">
        <v>20</v>
      </c>
      <c r="P236">
        <f>staff[[#This Row],[Salary]]*5%</f>
        <v>1424.058</v>
      </c>
      <c r="Q236">
        <f>IF(staff[[#This Row],[Tenure]]&lt;3, 2%, IF(staff[[#This Row],[Tenure]]&lt;5, 5%, 10%)) * staff[[#This Row],[Salary]]</f>
        <v>1424.058</v>
      </c>
    </row>
    <row r="237" spans="3:17" x14ac:dyDescent="0.3">
      <c r="C237" t="s">
        <v>159</v>
      </c>
      <c r="D237" t="s">
        <v>160</v>
      </c>
      <c r="E237" t="s">
        <v>161</v>
      </c>
      <c r="F237" t="s">
        <v>15</v>
      </c>
      <c r="G237" t="s">
        <v>36</v>
      </c>
      <c r="H237" s="5">
        <v>114691.03</v>
      </c>
      <c r="I237" t="s">
        <v>17</v>
      </c>
      <c r="J237" s="6">
        <v>44039</v>
      </c>
      <c r="K237">
        <v>1</v>
      </c>
      <c r="L237" t="s">
        <v>76</v>
      </c>
      <c r="M237" t="s">
        <v>45</v>
      </c>
      <c r="N237" s="17">
        <v>3.904109589041096</v>
      </c>
      <c r="O237" t="s">
        <v>20</v>
      </c>
      <c r="P237">
        <f>staff[[#This Row],[Salary]]*5%</f>
        <v>5734.5515000000005</v>
      </c>
      <c r="Q237">
        <f>IF(staff[[#This Row],[Tenure]]&lt;3, 2%, IF(staff[[#This Row],[Tenure]]&lt;5, 5%, 10%)) * staff[[#This Row],[Salary]]</f>
        <v>5734.5515000000005</v>
      </c>
    </row>
    <row r="238" spans="3:17" x14ac:dyDescent="0.3">
      <c r="C238" t="s">
        <v>584</v>
      </c>
      <c r="D238" t="s">
        <v>585</v>
      </c>
      <c r="E238" t="s">
        <v>586</v>
      </c>
      <c r="F238" t="s">
        <v>15</v>
      </c>
      <c r="G238" t="s">
        <v>16</v>
      </c>
      <c r="H238" s="5">
        <v>82239.53</v>
      </c>
      <c r="I238" t="s">
        <v>26</v>
      </c>
      <c r="J238" s="6">
        <v>43846</v>
      </c>
      <c r="K238">
        <v>1</v>
      </c>
      <c r="L238" t="s">
        <v>76</v>
      </c>
      <c r="M238" t="s">
        <v>72</v>
      </c>
      <c r="N238" s="17">
        <v>4.4328767123287669</v>
      </c>
      <c r="O238" t="s">
        <v>20</v>
      </c>
      <c r="P238">
        <f>staff[[#This Row],[Salary]]*5%</f>
        <v>4111.9764999999998</v>
      </c>
      <c r="Q238">
        <f>IF(staff[[#This Row],[Tenure]]&lt;3, 2%, IF(staff[[#This Row],[Tenure]]&lt;5, 5%, 10%)) * staff[[#This Row],[Salary]]</f>
        <v>4111.9764999999998</v>
      </c>
    </row>
    <row r="239" spans="3:17" x14ac:dyDescent="0.3">
      <c r="C239" t="s">
        <v>261</v>
      </c>
      <c r="D239" t="s">
        <v>262</v>
      </c>
      <c r="E239" t="s">
        <v>263</v>
      </c>
      <c r="F239" t="s">
        <v>15</v>
      </c>
      <c r="G239" t="s">
        <v>105</v>
      </c>
      <c r="H239" s="5">
        <v>83191.95</v>
      </c>
      <c r="I239" t="s">
        <v>26</v>
      </c>
      <c r="J239" s="6">
        <v>43700</v>
      </c>
      <c r="K239">
        <v>0.6</v>
      </c>
      <c r="L239" t="s">
        <v>76</v>
      </c>
      <c r="M239" t="s">
        <v>19</v>
      </c>
      <c r="N239" s="17">
        <v>4.8328767123287673</v>
      </c>
      <c r="O239" t="s">
        <v>28</v>
      </c>
      <c r="P239">
        <f>staff[[#This Row],[Salary]]*5%</f>
        <v>4159.5974999999999</v>
      </c>
      <c r="Q239">
        <f>IF(staff[[#This Row],[Tenure]]&lt;3, 2%, IF(staff[[#This Row],[Tenure]]&lt;5, 5%, 10%)) * staff[[#This Row],[Salary]]</f>
        <v>4159.5974999999999</v>
      </c>
    </row>
    <row r="240" spans="3:17" x14ac:dyDescent="0.3">
      <c r="C240" t="s">
        <v>243</v>
      </c>
      <c r="D240" t="s">
        <v>244</v>
      </c>
      <c r="E240" t="s">
        <v>245</v>
      </c>
      <c r="F240" t="s">
        <v>15</v>
      </c>
      <c r="G240" t="s">
        <v>131</v>
      </c>
      <c r="H240" s="5">
        <v>113747.56</v>
      </c>
      <c r="I240" t="s">
        <v>17</v>
      </c>
      <c r="J240" s="6">
        <v>44270</v>
      </c>
      <c r="K240">
        <v>0.7</v>
      </c>
      <c r="L240" t="s">
        <v>76</v>
      </c>
      <c r="M240" t="s">
        <v>72</v>
      </c>
      <c r="N240" s="17">
        <v>3.2712328767123289</v>
      </c>
      <c r="O240" t="s">
        <v>28</v>
      </c>
      <c r="P240">
        <f>staff[[#This Row],[Salary]]*5%</f>
        <v>5687.3780000000006</v>
      </c>
      <c r="Q240">
        <f>IF(staff[[#This Row],[Tenure]]&lt;3, 2%, IF(staff[[#This Row],[Tenure]]&lt;5, 5%, 10%)) * staff[[#This Row],[Salary]]</f>
        <v>5687.3780000000006</v>
      </c>
    </row>
    <row r="241" spans="3:17" x14ac:dyDescent="0.3">
      <c r="C241" t="s">
        <v>243</v>
      </c>
      <c r="D241" t="s">
        <v>244</v>
      </c>
      <c r="E241" t="s">
        <v>245</v>
      </c>
      <c r="F241" t="s">
        <v>15</v>
      </c>
      <c r="G241" t="s">
        <v>131</v>
      </c>
      <c r="H241" s="5">
        <v>113747.56</v>
      </c>
      <c r="I241" t="s">
        <v>17</v>
      </c>
      <c r="J241" s="6">
        <v>44270</v>
      </c>
      <c r="K241">
        <v>0.7</v>
      </c>
      <c r="L241" t="s">
        <v>76</v>
      </c>
      <c r="M241" t="s">
        <v>72</v>
      </c>
      <c r="N241" s="17">
        <v>3.2712328767123289</v>
      </c>
      <c r="O241" t="s">
        <v>28</v>
      </c>
      <c r="P241">
        <f>staff[[#This Row],[Salary]]*5%</f>
        <v>5687.3780000000006</v>
      </c>
      <c r="Q241">
        <f>IF(staff[[#This Row],[Tenure]]&lt;3, 2%, IF(staff[[#This Row],[Tenure]]&lt;5, 5%, 10%)) * staff[[#This Row],[Salary]]</f>
        <v>5687.3780000000006</v>
      </c>
    </row>
    <row r="242" spans="3:17" x14ac:dyDescent="0.3">
      <c r="C242" t="s">
        <v>354</v>
      </c>
      <c r="D242" t="s">
        <v>355</v>
      </c>
      <c r="E242" t="s">
        <v>356</v>
      </c>
      <c r="F242" t="s">
        <v>15</v>
      </c>
      <c r="G242" t="s">
        <v>50</v>
      </c>
      <c r="H242" s="5">
        <v>37062.1</v>
      </c>
      <c r="I242" t="s">
        <v>65</v>
      </c>
      <c r="J242" s="6">
        <v>44357</v>
      </c>
      <c r="K242">
        <v>1</v>
      </c>
      <c r="L242" t="s">
        <v>76</v>
      </c>
      <c r="M242" t="s">
        <v>84</v>
      </c>
      <c r="N242" s="17">
        <v>3.032876712328767</v>
      </c>
      <c r="O242" t="s">
        <v>20</v>
      </c>
      <c r="P242">
        <f>staff[[#This Row],[Salary]]*5%</f>
        <v>1853.105</v>
      </c>
      <c r="Q242">
        <f>IF(staff[[#This Row],[Tenure]]&lt;3, 2%, IF(staff[[#This Row],[Tenure]]&lt;5, 5%, 10%)) * staff[[#This Row],[Salary]]</f>
        <v>1853.105</v>
      </c>
    </row>
    <row r="243" spans="3:17" x14ac:dyDescent="0.3">
      <c r="C243" t="s">
        <v>138</v>
      </c>
      <c r="D243" t="s">
        <v>139</v>
      </c>
      <c r="E243" t="s">
        <v>140</v>
      </c>
      <c r="F243" t="s">
        <v>15</v>
      </c>
      <c r="G243" t="s">
        <v>25</v>
      </c>
      <c r="H243" s="5">
        <v>73360.38</v>
      </c>
      <c r="I243" t="s">
        <v>26</v>
      </c>
      <c r="J243" s="6">
        <v>43972</v>
      </c>
      <c r="K243">
        <v>1</v>
      </c>
      <c r="L243" t="s">
        <v>76</v>
      </c>
      <c r="M243" t="s">
        <v>19</v>
      </c>
      <c r="N243" s="17">
        <v>4.087671232876712</v>
      </c>
      <c r="O243" t="s">
        <v>20</v>
      </c>
      <c r="P243">
        <f>staff[[#This Row],[Salary]]*5%</f>
        <v>3668.0190000000002</v>
      </c>
      <c r="Q243">
        <f>IF(staff[[#This Row],[Tenure]]&lt;3, 2%, IF(staff[[#This Row],[Tenure]]&lt;5, 5%, 10%)) * staff[[#This Row],[Salary]]</f>
        <v>3668.0190000000002</v>
      </c>
    </row>
    <row r="244" spans="3:17" x14ac:dyDescent="0.3">
      <c r="C244" t="s">
        <v>138</v>
      </c>
      <c r="D244" t="s">
        <v>139</v>
      </c>
      <c r="E244" t="s">
        <v>140</v>
      </c>
      <c r="F244" t="s">
        <v>15</v>
      </c>
      <c r="G244" t="s">
        <v>25</v>
      </c>
      <c r="H244" s="5">
        <v>73360.38</v>
      </c>
      <c r="I244" t="s">
        <v>26</v>
      </c>
      <c r="J244" s="6">
        <v>43972</v>
      </c>
      <c r="K244">
        <v>1</v>
      </c>
      <c r="L244" t="s">
        <v>76</v>
      </c>
      <c r="M244" t="s">
        <v>19</v>
      </c>
      <c r="N244" s="17">
        <v>4.087671232876712</v>
      </c>
      <c r="O244" t="s">
        <v>20</v>
      </c>
      <c r="P244">
        <f>staff[[#This Row],[Salary]]*5%</f>
        <v>3668.0190000000002</v>
      </c>
      <c r="Q244">
        <f>IF(staff[[#This Row],[Tenure]]&lt;3, 2%, IF(staff[[#This Row],[Tenure]]&lt;5, 5%, 10%)) * staff[[#This Row],[Salary]]</f>
        <v>3668.0190000000002</v>
      </c>
    </row>
    <row r="245" spans="3:17" x14ac:dyDescent="0.3">
      <c r="C245" t="s">
        <v>481</v>
      </c>
      <c r="D245" t="s">
        <v>482</v>
      </c>
      <c r="E245" t="s">
        <v>483</v>
      </c>
      <c r="F245" t="s">
        <v>15</v>
      </c>
      <c r="G245" t="s">
        <v>16</v>
      </c>
      <c r="H245" s="5">
        <v>36536.26</v>
      </c>
      <c r="I245" t="s">
        <v>65</v>
      </c>
      <c r="J245" s="6">
        <v>44358</v>
      </c>
      <c r="K245">
        <v>1</v>
      </c>
      <c r="L245" t="s">
        <v>76</v>
      </c>
      <c r="M245" t="s">
        <v>41</v>
      </c>
      <c r="N245" s="17">
        <v>3.0301369863013701</v>
      </c>
      <c r="O245" t="s">
        <v>20</v>
      </c>
      <c r="P245">
        <f>staff[[#This Row],[Salary]]*5%</f>
        <v>1826.8130000000001</v>
      </c>
      <c r="Q245">
        <f>IF(staff[[#This Row],[Tenure]]&lt;3, 2%, IF(staff[[#This Row],[Tenure]]&lt;5, 5%, 10%)) * staff[[#This Row],[Salary]]</f>
        <v>1826.8130000000001</v>
      </c>
    </row>
    <row r="246" spans="3:17" x14ac:dyDescent="0.3">
      <c r="C246" t="s">
        <v>380</v>
      </c>
      <c r="D246" t="s">
        <v>381</v>
      </c>
      <c r="E246" t="s">
        <v>382</v>
      </c>
      <c r="F246" t="s">
        <v>24</v>
      </c>
      <c r="G246" t="s">
        <v>124</v>
      </c>
      <c r="H246" s="5">
        <v>89829.33</v>
      </c>
      <c r="I246" t="s">
        <v>26</v>
      </c>
      <c r="J246" s="6">
        <v>43794</v>
      </c>
      <c r="K246">
        <v>1</v>
      </c>
      <c r="L246" t="s">
        <v>76</v>
      </c>
      <c r="M246" t="s">
        <v>84</v>
      </c>
      <c r="N246" s="17">
        <v>4.5753424657534243</v>
      </c>
      <c r="O246" t="s">
        <v>20</v>
      </c>
      <c r="P246">
        <f>staff[[#This Row],[Salary]]*5%</f>
        <v>4491.4665000000005</v>
      </c>
      <c r="Q246">
        <f>IF(staff[[#This Row],[Tenure]]&lt;3, 2%, IF(staff[[#This Row],[Tenure]]&lt;5, 5%, 10%)) * staff[[#This Row],[Salary]]</f>
        <v>4491.4665000000005</v>
      </c>
    </row>
    <row r="247" spans="3:17" x14ac:dyDescent="0.3">
      <c r="C247" t="s">
        <v>454</v>
      </c>
      <c r="D247" t="s">
        <v>455</v>
      </c>
      <c r="E247" t="s">
        <v>456</v>
      </c>
      <c r="F247" t="s">
        <v>49</v>
      </c>
      <c r="G247" t="s">
        <v>131</v>
      </c>
      <c r="H247" s="5">
        <v>63447.07</v>
      </c>
      <c r="I247" t="s">
        <v>26</v>
      </c>
      <c r="J247" s="6">
        <v>44148</v>
      </c>
      <c r="K247">
        <v>1</v>
      </c>
      <c r="L247" t="s">
        <v>76</v>
      </c>
      <c r="M247" t="s">
        <v>45</v>
      </c>
      <c r="N247" s="17">
        <v>3.6054794520547944</v>
      </c>
      <c r="O247" t="s">
        <v>20</v>
      </c>
      <c r="P247">
        <f>staff[[#This Row],[Salary]]*5%</f>
        <v>3172.3535000000002</v>
      </c>
      <c r="Q247">
        <f>IF(staff[[#This Row],[Tenure]]&lt;3, 2%, IF(staff[[#This Row],[Tenure]]&lt;5, 5%, 10%)) * staff[[#This Row],[Salary]]</f>
        <v>3172.3535000000002</v>
      </c>
    </row>
    <row r="248" spans="3:17" x14ac:dyDescent="0.3">
      <c r="C248" t="s">
        <v>701</v>
      </c>
      <c r="D248" t="s">
        <v>702</v>
      </c>
      <c r="E248" t="s">
        <v>703</v>
      </c>
      <c r="F248" t="s">
        <v>15</v>
      </c>
      <c r="G248" t="s">
        <v>105</v>
      </c>
      <c r="H248" s="5">
        <v>80772.92</v>
      </c>
      <c r="I248" t="s">
        <v>26</v>
      </c>
      <c r="J248" s="6">
        <v>44137</v>
      </c>
      <c r="K248">
        <v>1</v>
      </c>
      <c r="L248" t="s">
        <v>76</v>
      </c>
      <c r="M248" t="s">
        <v>19</v>
      </c>
      <c r="N248" s="17">
        <v>3.6356164383561644</v>
      </c>
      <c r="O248" t="s">
        <v>20</v>
      </c>
      <c r="P248">
        <f>staff[[#This Row],[Salary]]*5%</f>
        <v>4038.6460000000002</v>
      </c>
      <c r="Q248">
        <f>IF(staff[[#This Row],[Tenure]]&lt;3, 2%, IF(staff[[#This Row],[Tenure]]&lt;5, 5%, 10%)) * staff[[#This Row],[Salary]]</f>
        <v>4038.6460000000002</v>
      </c>
    </row>
    <row r="249" spans="3:17" x14ac:dyDescent="0.3">
      <c r="C249" t="s">
        <v>125</v>
      </c>
      <c r="D249" t="s">
        <v>126</v>
      </c>
      <c r="E249" t="s">
        <v>127</v>
      </c>
      <c r="F249" t="s">
        <v>15</v>
      </c>
      <c r="G249" t="s">
        <v>101</v>
      </c>
      <c r="H249" s="5">
        <v>52246.29</v>
      </c>
      <c r="I249" t="s">
        <v>26</v>
      </c>
      <c r="J249" s="6">
        <v>43573</v>
      </c>
      <c r="K249">
        <v>1</v>
      </c>
      <c r="L249" t="s">
        <v>76</v>
      </c>
      <c r="M249" t="s">
        <v>45</v>
      </c>
      <c r="N249" s="17">
        <v>5.1808219178082195</v>
      </c>
      <c r="O249" t="s">
        <v>20</v>
      </c>
      <c r="P249">
        <f>staff[[#This Row],[Salary]]*5%</f>
        <v>2612.3145000000004</v>
      </c>
      <c r="Q249">
        <f>IF(staff[[#This Row],[Tenure]]&lt;3, 2%, IF(staff[[#This Row],[Tenure]]&lt;5, 5%, 10%)) * staff[[#This Row],[Salary]]</f>
        <v>5224.6290000000008</v>
      </c>
    </row>
    <row r="250" spans="3:17" x14ac:dyDescent="0.3">
      <c r="C250" t="s">
        <v>171</v>
      </c>
      <c r="D250" t="s">
        <v>172</v>
      </c>
      <c r="E250" t="s">
        <v>173</v>
      </c>
      <c r="F250" t="s">
        <v>24</v>
      </c>
      <c r="G250" t="s">
        <v>50</v>
      </c>
      <c r="H250" s="5">
        <v>58935.92</v>
      </c>
      <c r="I250" t="s">
        <v>26</v>
      </c>
      <c r="J250" s="6">
        <v>43717</v>
      </c>
      <c r="K250">
        <v>1</v>
      </c>
      <c r="L250" t="s">
        <v>76</v>
      </c>
      <c r="M250" t="s">
        <v>41</v>
      </c>
      <c r="N250" s="17">
        <v>4.7863013698630139</v>
      </c>
      <c r="O250" t="s">
        <v>20</v>
      </c>
      <c r="P250">
        <f>staff[[#This Row],[Salary]]*5%</f>
        <v>2946.7960000000003</v>
      </c>
      <c r="Q250">
        <f>IF(staff[[#This Row],[Tenure]]&lt;3, 2%, IF(staff[[#This Row],[Tenure]]&lt;5, 5%, 10%)) * staff[[#This Row],[Salary]]</f>
        <v>2946.7960000000003</v>
      </c>
    </row>
    <row r="251" spans="3:17" x14ac:dyDescent="0.3">
      <c r="C251" t="s">
        <v>267</v>
      </c>
      <c r="D251" t="s">
        <v>268</v>
      </c>
      <c r="E251" t="s">
        <v>269</v>
      </c>
      <c r="F251" t="s">
        <v>15</v>
      </c>
      <c r="G251" t="s">
        <v>97</v>
      </c>
      <c r="H251" s="5">
        <v>83396.5</v>
      </c>
      <c r="I251" t="s">
        <v>26</v>
      </c>
      <c r="J251" s="6">
        <v>44285</v>
      </c>
      <c r="K251">
        <v>1</v>
      </c>
      <c r="L251" t="s">
        <v>76</v>
      </c>
      <c r="M251" t="s">
        <v>77</v>
      </c>
      <c r="N251" s="17">
        <v>3.2301369863013698</v>
      </c>
      <c r="O251" t="s">
        <v>20</v>
      </c>
      <c r="P251">
        <f>staff[[#This Row],[Salary]]*5%</f>
        <v>4169.8249999999998</v>
      </c>
      <c r="Q251">
        <f>IF(staff[[#This Row],[Tenure]]&lt;3, 2%, IF(staff[[#This Row],[Tenure]]&lt;5, 5%, 10%)) * staff[[#This Row],[Salary]]</f>
        <v>4169.8249999999998</v>
      </c>
    </row>
    <row r="252" spans="3:17" x14ac:dyDescent="0.3">
      <c r="C252" t="s">
        <v>374</v>
      </c>
      <c r="D252" t="s">
        <v>375</v>
      </c>
      <c r="E252" t="s">
        <v>376</v>
      </c>
      <c r="F252" t="s">
        <v>15</v>
      </c>
      <c r="G252" t="s">
        <v>32</v>
      </c>
      <c r="H252" s="5">
        <v>111815.49</v>
      </c>
      <c r="I252" t="s">
        <v>17</v>
      </c>
      <c r="J252" s="6">
        <v>43895</v>
      </c>
      <c r="K252">
        <v>0.7</v>
      </c>
      <c r="L252" t="s">
        <v>76</v>
      </c>
      <c r="M252" t="s">
        <v>19</v>
      </c>
      <c r="N252" s="17">
        <v>4.2986301369863016</v>
      </c>
      <c r="O252" t="s">
        <v>28</v>
      </c>
      <c r="P252">
        <f>staff[[#This Row],[Salary]]*5%</f>
        <v>5590.7745000000004</v>
      </c>
      <c r="Q252">
        <f>IF(staff[[#This Row],[Tenure]]&lt;3, 2%, IF(staff[[#This Row],[Tenure]]&lt;5, 5%, 10%)) * staff[[#This Row],[Salary]]</f>
        <v>5590.7745000000004</v>
      </c>
    </row>
    <row r="253" spans="3:17" x14ac:dyDescent="0.3">
      <c r="C253" t="s">
        <v>374</v>
      </c>
      <c r="D253" t="s">
        <v>375</v>
      </c>
      <c r="E253" t="s">
        <v>376</v>
      </c>
      <c r="F253" t="s">
        <v>15</v>
      </c>
      <c r="G253" t="s">
        <v>32</v>
      </c>
      <c r="H253" s="5">
        <v>111815.49</v>
      </c>
      <c r="I253" t="s">
        <v>17</v>
      </c>
      <c r="J253" s="6">
        <v>43895</v>
      </c>
      <c r="K253">
        <v>0.7</v>
      </c>
      <c r="L253" t="s">
        <v>76</v>
      </c>
      <c r="M253" t="s">
        <v>19</v>
      </c>
      <c r="N253" s="17">
        <v>4.2986301369863016</v>
      </c>
      <c r="O253" t="s">
        <v>28</v>
      </c>
      <c r="P253">
        <f>staff[[#This Row],[Salary]]*5%</f>
        <v>5590.7745000000004</v>
      </c>
      <c r="Q253">
        <f>IF(staff[[#This Row],[Tenure]]&lt;3, 2%, IF(staff[[#This Row],[Tenure]]&lt;5, 5%, 10%)) * staff[[#This Row],[Salary]]</f>
        <v>5590.7745000000004</v>
      </c>
    </row>
    <row r="254" spans="3:17" x14ac:dyDescent="0.3">
      <c r="C254" t="s">
        <v>201</v>
      </c>
      <c r="D254" t="s">
        <v>202</v>
      </c>
      <c r="E254" t="s">
        <v>203</v>
      </c>
      <c r="F254" t="s">
        <v>24</v>
      </c>
      <c r="G254" t="s">
        <v>36</v>
      </c>
      <c r="H254" s="5">
        <v>116767.63</v>
      </c>
      <c r="I254" t="s">
        <v>17</v>
      </c>
      <c r="J254" s="6">
        <v>43949</v>
      </c>
      <c r="K254">
        <v>0.4</v>
      </c>
      <c r="L254" t="s">
        <v>76</v>
      </c>
      <c r="M254" t="s">
        <v>84</v>
      </c>
      <c r="N254" s="17">
        <v>4.1506849315068495</v>
      </c>
      <c r="O254" t="s">
        <v>28</v>
      </c>
      <c r="P254">
        <f>staff[[#This Row],[Salary]]*5%</f>
        <v>5838.3815000000004</v>
      </c>
      <c r="Q254">
        <f>IF(staff[[#This Row],[Tenure]]&lt;3, 2%, IF(staff[[#This Row],[Tenure]]&lt;5, 5%, 10%)) * staff[[#This Row],[Salary]]</f>
        <v>5838.3815000000004</v>
      </c>
    </row>
    <row r="255" spans="3:17" x14ac:dyDescent="0.3">
      <c r="C255" t="s">
        <v>201</v>
      </c>
      <c r="D255" t="s">
        <v>619</v>
      </c>
      <c r="E255" t="s">
        <v>620</v>
      </c>
      <c r="F255" t="s">
        <v>24</v>
      </c>
      <c r="G255" t="s">
        <v>36</v>
      </c>
      <c r="H255" s="5">
        <v>116767.63</v>
      </c>
      <c r="I255" t="s">
        <v>17</v>
      </c>
      <c r="J255" s="6">
        <v>43949</v>
      </c>
      <c r="K255">
        <v>0.4</v>
      </c>
      <c r="L255" t="s">
        <v>76</v>
      </c>
      <c r="M255" t="s">
        <v>84</v>
      </c>
      <c r="N255" s="17">
        <v>4.1506849315068495</v>
      </c>
      <c r="O255" t="s">
        <v>28</v>
      </c>
      <c r="P255">
        <f>staff[[#This Row],[Salary]]*5%</f>
        <v>5838.3815000000004</v>
      </c>
      <c r="Q255">
        <f>IF(staff[[#This Row],[Tenure]]&lt;3, 2%, IF(staff[[#This Row],[Tenure]]&lt;5, 5%, 10%)) * staff[[#This Row],[Salary]]</f>
        <v>5838.3815000000004</v>
      </c>
    </row>
    <row r="256" spans="3:17" x14ac:dyDescent="0.3">
      <c r="C256" t="s">
        <v>112</v>
      </c>
      <c r="D256" t="s">
        <v>113</v>
      </c>
      <c r="E256" t="s">
        <v>114</v>
      </c>
      <c r="F256" t="s">
        <v>49</v>
      </c>
      <c r="G256" t="s">
        <v>36</v>
      </c>
      <c r="H256" s="5">
        <v>78840.23</v>
      </c>
      <c r="I256" t="s">
        <v>26</v>
      </c>
      <c r="J256" s="6">
        <v>43633</v>
      </c>
      <c r="K256">
        <v>1</v>
      </c>
      <c r="L256" t="s">
        <v>76</v>
      </c>
      <c r="M256" t="s">
        <v>19</v>
      </c>
      <c r="N256" s="17">
        <v>5.0164383561643833</v>
      </c>
      <c r="O256" t="s">
        <v>20</v>
      </c>
      <c r="P256">
        <f>staff[[#This Row],[Salary]]*5%</f>
        <v>3942.0115000000001</v>
      </c>
      <c r="Q256">
        <f>IF(staff[[#This Row],[Tenure]]&lt;3, 2%, IF(staff[[#This Row],[Tenure]]&lt;5, 5%, 10%)) * staff[[#This Row],[Salary]]</f>
        <v>7884.0230000000001</v>
      </c>
    </row>
    <row r="257" spans="3:17" x14ac:dyDescent="0.3">
      <c r="C257" t="s">
        <v>602</v>
      </c>
      <c r="D257" t="s">
        <v>603</v>
      </c>
      <c r="E257" t="s">
        <v>604</v>
      </c>
      <c r="F257" t="s">
        <v>15</v>
      </c>
      <c r="G257" t="s">
        <v>101</v>
      </c>
      <c r="H257" s="5">
        <v>38825.18</v>
      </c>
      <c r="I257" t="s">
        <v>65</v>
      </c>
      <c r="J257" s="6">
        <v>43696</v>
      </c>
      <c r="K257">
        <v>1</v>
      </c>
      <c r="L257" t="s">
        <v>76</v>
      </c>
      <c r="M257" t="s">
        <v>19</v>
      </c>
      <c r="N257" s="17">
        <v>4.8438356164383558</v>
      </c>
      <c r="O257" t="s">
        <v>20</v>
      </c>
      <c r="P257">
        <f>staff[[#This Row],[Salary]]*5%</f>
        <v>1941.259</v>
      </c>
      <c r="Q257">
        <f>IF(staff[[#This Row],[Tenure]]&lt;3, 2%, IF(staff[[#This Row],[Tenure]]&lt;5, 5%, 10%)) * staff[[#This Row],[Salary]]</f>
        <v>1941.259</v>
      </c>
    </row>
    <row r="258" spans="3:17" x14ac:dyDescent="0.3">
      <c r="C258" t="s">
        <v>651</v>
      </c>
      <c r="D258" t="s">
        <v>652</v>
      </c>
      <c r="E258" t="s">
        <v>653</v>
      </c>
      <c r="F258" t="s">
        <v>15</v>
      </c>
      <c r="G258" t="s">
        <v>25</v>
      </c>
      <c r="H258" s="5">
        <v>106400.02</v>
      </c>
      <c r="I258" t="s">
        <v>17</v>
      </c>
      <c r="J258" s="6">
        <v>44021</v>
      </c>
      <c r="K258">
        <v>1</v>
      </c>
      <c r="L258" t="s">
        <v>76</v>
      </c>
      <c r="M258" t="s">
        <v>84</v>
      </c>
      <c r="N258" s="17">
        <v>3.9534246575342467</v>
      </c>
      <c r="O258" t="s">
        <v>20</v>
      </c>
      <c r="P258">
        <f>staff[[#This Row],[Salary]]*5%</f>
        <v>5320.0010000000002</v>
      </c>
      <c r="Q258">
        <f>IF(staff[[#This Row],[Tenure]]&lt;3, 2%, IF(staff[[#This Row],[Tenure]]&lt;5, 5%, 10%)) * staff[[#This Row],[Salary]]</f>
        <v>5320.0010000000002</v>
      </c>
    </row>
    <row r="259" spans="3:17" x14ac:dyDescent="0.3">
      <c r="C259" t="s">
        <v>651</v>
      </c>
      <c r="D259" t="s">
        <v>675</v>
      </c>
      <c r="E259" t="s">
        <v>676</v>
      </c>
      <c r="F259" t="s">
        <v>15</v>
      </c>
      <c r="G259" t="s">
        <v>25</v>
      </c>
      <c r="H259" s="5">
        <v>106400.02</v>
      </c>
      <c r="I259" t="s">
        <v>17</v>
      </c>
      <c r="J259" s="6">
        <v>44021</v>
      </c>
      <c r="K259">
        <v>1</v>
      </c>
      <c r="L259" t="s">
        <v>76</v>
      </c>
      <c r="M259" t="s">
        <v>84</v>
      </c>
      <c r="N259" s="17">
        <v>3.9534246575342467</v>
      </c>
      <c r="O259" t="s">
        <v>20</v>
      </c>
      <c r="P259">
        <f>staff[[#This Row],[Salary]]*5%</f>
        <v>5320.0010000000002</v>
      </c>
      <c r="Q259">
        <f>IF(staff[[#This Row],[Tenure]]&lt;3, 2%, IF(staff[[#This Row],[Tenure]]&lt;5, 5%, 10%)) * staff[[#This Row],[Salary]]</f>
        <v>5320.0010000000002</v>
      </c>
    </row>
    <row r="260" spans="3:17" x14ac:dyDescent="0.3">
      <c r="C260" t="s">
        <v>522</v>
      </c>
      <c r="D260" t="s">
        <v>523</v>
      </c>
      <c r="E260" t="s">
        <v>524</v>
      </c>
      <c r="F260" t="s">
        <v>15</v>
      </c>
      <c r="G260" t="s">
        <v>58</v>
      </c>
      <c r="H260" s="5">
        <v>28160.79</v>
      </c>
      <c r="I260" t="s">
        <v>65</v>
      </c>
      <c r="J260" s="6">
        <v>43129</v>
      </c>
      <c r="K260">
        <v>1</v>
      </c>
      <c r="L260" t="s">
        <v>76</v>
      </c>
      <c r="M260" t="s">
        <v>19</v>
      </c>
      <c r="N260" s="17">
        <v>6.397260273972603</v>
      </c>
      <c r="O260" t="s">
        <v>20</v>
      </c>
      <c r="P260">
        <f>staff[[#This Row],[Salary]]*5%</f>
        <v>1408.0395000000001</v>
      </c>
      <c r="Q260">
        <f>IF(staff[[#This Row],[Tenure]]&lt;3, 2%, IF(staff[[#This Row],[Tenure]]&lt;5, 5%, 10%)) * staff[[#This Row],[Salary]]</f>
        <v>2816.0790000000002</v>
      </c>
    </row>
    <row r="261" spans="3:17" x14ac:dyDescent="0.3">
      <c r="C261" t="s">
        <v>536</v>
      </c>
      <c r="D261" t="s">
        <v>537</v>
      </c>
      <c r="E261" t="s">
        <v>538</v>
      </c>
      <c r="F261" t="s">
        <v>24</v>
      </c>
      <c r="G261" t="s">
        <v>36</v>
      </c>
      <c r="H261" s="5">
        <v>58744.17</v>
      </c>
      <c r="I261" t="s">
        <v>26</v>
      </c>
      <c r="J261" s="6">
        <v>43171</v>
      </c>
      <c r="K261">
        <v>1</v>
      </c>
      <c r="L261" t="s">
        <v>76</v>
      </c>
      <c r="M261" t="s">
        <v>72</v>
      </c>
      <c r="N261" s="17">
        <v>6.2821917808219174</v>
      </c>
      <c r="O261" t="s">
        <v>20</v>
      </c>
      <c r="P261">
        <f>staff[[#This Row],[Salary]]*5%</f>
        <v>2937.2085000000002</v>
      </c>
      <c r="Q261">
        <f>IF(staff[[#This Row],[Tenure]]&lt;3, 2%, IF(staff[[#This Row],[Tenure]]&lt;5, 5%, 10%)) * staff[[#This Row],[Salary]]</f>
        <v>5874.4170000000004</v>
      </c>
    </row>
    <row r="262" spans="3:17" x14ac:dyDescent="0.3">
      <c r="C262" t="s">
        <v>528</v>
      </c>
      <c r="D262" t="s">
        <v>529</v>
      </c>
      <c r="E262" t="s">
        <v>530</v>
      </c>
      <c r="F262" t="s">
        <v>24</v>
      </c>
      <c r="G262" t="s">
        <v>54</v>
      </c>
      <c r="H262" s="5">
        <v>70755.5</v>
      </c>
      <c r="I262" t="s">
        <v>26</v>
      </c>
      <c r="J262" s="6">
        <v>44090</v>
      </c>
      <c r="K262">
        <v>0.8</v>
      </c>
      <c r="L262" t="s">
        <v>76</v>
      </c>
      <c r="M262" t="s">
        <v>41</v>
      </c>
      <c r="N262" s="17">
        <v>3.7643835616438355</v>
      </c>
      <c r="O262" t="s">
        <v>28</v>
      </c>
      <c r="P262">
        <f>staff[[#This Row],[Salary]]*5%</f>
        <v>3537.7750000000001</v>
      </c>
      <c r="Q262">
        <f>IF(staff[[#This Row],[Tenure]]&lt;3, 2%, IF(staff[[#This Row],[Tenure]]&lt;5, 5%, 10%)) * staff[[#This Row],[Salary]]</f>
        <v>3537.7750000000001</v>
      </c>
    </row>
    <row r="263" spans="3:17" x14ac:dyDescent="0.3">
      <c r="C263" t="s">
        <v>457</v>
      </c>
      <c r="D263" t="s">
        <v>458</v>
      </c>
      <c r="E263" t="s">
        <v>459</v>
      </c>
      <c r="F263" t="s">
        <v>24</v>
      </c>
      <c r="G263" t="s">
        <v>124</v>
      </c>
      <c r="H263" s="5">
        <v>106665.67</v>
      </c>
      <c r="I263" t="s">
        <v>17</v>
      </c>
      <c r="J263" s="6">
        <v>43311</v>
      </c>
      <c r="K263">
        <v>1</v>
      </c>
      <c r="L263" t="s">
        <v>76</v>
      </c>
      <c r="M263" t="s">
        <v>72</v>
      </c>
      <c r="N263" s="17">
        <v>5.8986301369863012</v>
      </c>
      <c r="O263" t="s">
        <v>20</v>
      </c>
      <c r="P263">
        <f>staff[[#This Row],[Salary]]*5%</f>
        <v>5333.2835000000005</v>
      </c>
      <c r="Q263">
        <f>IF(staff[[#This Row],[Tenure]]&lt;3, 2%, IF(staff[[#This Row],[Tenure]]&lt;5, 5%, 10%)) * staff[[#This Row],[Salary]]</f>
        <v>10666.567000000001</v>
      </c>
    </row>
    <row r="264" spans="3:17" x14ac:dyDescent="0.3">
      <c r="C264" t="s">
        <v>135</v>
      </c>
      <c r="D264" t="s">
        <v>136</v>
      </c>
      <c r="E264" t="s">
        <v>137</v>
      </c>
      <c r="F264" t="s">
        <v>15</v>
      </c>
      <c r="G264" t="s">
        <v>97</v>
      </c>
      <c r="H264" s="5">
        <v>76320.44</v>
      </c>
      <c r="I264" t="s">
        <v>26</v>
      </c>
      <c r="J264" s="6">
        <v>44383</v>
      </c>
      <c r="K264">
        <v>0.8</v>
      </c>
      <c r="L264" t="s">
        <v>76</v>
      </c>
      <c r="M264" t="s">
        <v>19</v>
      </c>
      <c r="N264" s="17">
        <v>2.9616438356164383</v>
      </c>
      <c r="O264" t="s">
        <v>28</v>
      </c>
      <c r="P264">
        <f>staff[[#This Row],[Salary]]*5%</f>
        <v>3816.0220000000004</v>
      </c>
      <c r="Q264">
        <f>IF(staff[[#This Row],[Tenure]]&lt;3, 2%, IF(staff[[#This Row],[Tenure]]&lt;5, 5%, 10%)) * staff[[#This Row],[Salary]]</f>
        <v>1526.4088000000002</v>
      </c>
    </row>
    <row r="265" spans="3:17" x14ac:dyDescent="0.3">
      <c r="C265" t="s">
        <v>150</v>
      </c>
      <c r="D265" t="s">
        <v>151</v>
      </c>
      <c r="E265" t="s">
        <v>152</v>
      </c>
      <c r="F265" t="s">
        <v>24</v>
      </c>
      <c r="G265" t="s">
        <v>124</v>
      </c>
      <c r="H265" s="5">
        <v>110906.35</v>
      </c>
      <c r="I265" t="s">
        <v>17</v>
      </c>
      <c r="J265" s="6">
        <v>43434</v>
      </c>
      <c r="K265">
        <v>1</v>
      </c>
      <c r="L265" t="s">
        <v>76</v>
      </c>
      <c r="M265" t="s">
        <v>45</v>
      </c>
      <c r="N265" s="17">
        <v>5.5616438356164384</v>
      </c>
      <c r="O265" t="s">
        <v>20</v>
      </c>
      <c r="P265">
        <f>staff[[#This Row],[Salary]]*5%</f>
        <v>5545.317500000001</v>
      </c>
      <c r="Q265">
        <f>IF(staff[[#This Row],[Tenure]]&lt;3, 2%, IF(staff[[#This Row],[Tenure]]&lt;5, 5%, 10%)) * staff[[#This Row],[Salary]]</f>
        <v>11090.635000000002</v>
      </c>
    </row>
    <row r="266" spans="3:17" x14ac:dyDescent="0.3">
      <c r="C266" t="s">
        <v>725</v>
      </c>
      <c r="D266" t="s">
        <v>726</v>
      </c>
      <c r="E266" t="s">
        <v>727</v>
      </c>
      <c r="F266" t="s">
        <v>24</v>
      </c>
      <c r="G266" t="s">
        <v>97</v>
      </c>
      <c r="H266" s="5">
        <v>29808.07</v>
      </c>
      <c r="I266" t="s">
        <v>65</v>
      </c>
      <c r="J266" s="6">
        <v>43291</v>
      </c>
      <c r="K266">
        <v>0.3</v>
      </c>
      <c r="L266" t="s">
        <v>76</v>
      </c>
      <c r="M266" t="s">
        <v>41</v>
      </c>
      <c r="N266" s="17">
        <v>5.9534246575342467</v>
      </c>
      <c r="O266" t="s">
        <v>28</v>
      </c>
      <c r="P266">
        <f>staff[[#This Row],[Salary]]*5%</f>
        <v>1490.4035000000001</v>
      </c>
      <c r="Q266">
        <f>IF(staff[[#This Row],[Tenure]]&lt;3, 2%, IF(staff[[#This Row],[Tenure]]&lt;5, 5%, 10%)) * staff[[#This Row],[Salary]]</f>
        <v>2980.8070000000002</v>
      </c>
    </row>
    <row r="267" spans="3:17" x14ac:dyDescent="0.3">
      <c r="C267" t="s">
        <v>306</v>
      </c>
      <c r="D267" t="s">
        <v>307</v>
      </c>
      <c r="E267" t="s">
        <v>308</v>
      </c>
      <c r="F267" t="s">
        <v>15</v>
      </c>
      <c r="G267" t="s">
        <v>16</v>
      </c>
      <c r="H267" s="5">
        <v>47362.62</v>
      </c>
      <c r="I267" t="s">
        <v>65</v>
      </c>
      <c r="J267" s="6">
        <v>43973</v>
      </c>
      <c r="K267">
        <v>1</v>
      </c>
      <c r="L267" t="s">
        <v>76</v>
      </c>
      <c r="M267" t="s">
        <v>19</v>
      </c>
      <c r="N267" s="17">
        <v>4.0849315068493155</v>
      </c>
      <c r="O267" t="s">
        <v>20</v>
      </c>
      <c r="P267">
        <f>staff[[#This Row],[Salary]]*5%</f>
        <v>2368.1310000000003</v>
      </c>
      <c r="Q267">
        <f>IF(staff[[#This Row],[Tenure]]&lt;3, 2%, IF(staff[[#This Row],[Tenure]]&lt;5, 5%, 10%)) * staff[[#This Row],[Salary]]</f>
        <v>2368.1310000000003</v>
      </c>
    </row>
    <row r="268" spans="3:17" x14ac:dyDescent="0.3">
      <c r="H268" s="5">
        <f>SUBTOTAL(101,staff[Salary])</f>
        <v>73861.325230769246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06E8-967B-437C-B97A-A3AA7E6942D3}">
  <dimension ref="A1:N265"/>
  <sheetViews>
    <sheetView showGridLines="0" zoomScale="205" zoomScaleNormal="205" workbookViewId="0">
      <selection activeCell="D6" sqref="D6"/>
    </sheetView>
  </sheetViews>
  <sheetFormatPr defaultRowHeight="14.4" x14ac:dyDescent="0.3"/>
  <cols>
    <col min="1" max="1" width="1.6640625" customWidth="1"/>
    <col min="2" max="2" width="3.6640625" customWidth="1"/>
    <col min="3" max="3" width="4.5546875" customWidth="1"/>
    <col min="4" max="4" width="53.6640625" customWidth="1"/>
    <col min="5" max="5" width="14.88671875" bestFit="1" customWidth="1"/>
    <col min="6" max="6" width="9.88671875" customWidth="1"/>
    <col min="7" max="7" width="13.88671875" customWidth="1"/>
    <col min="8" max="8" width="11.88671875" bestFit="1" customWidth="1"/>
    <col min="9" max="9" width="14.88671875" customWidth="1"/>
    <col min="10" max="10" width="11.88671875" customWidth="1"/>
    <col min="12" max="12" width="16.44140625" customWidth="1"/>
    <col min="13" max="13" width="15.5546875" customWidth="1"/>
    <col min="14" max="14" width="13.44140625" bestFit="1" customWidth="1"/>
    <col min="15" max="15" width="12.6640625" customWidth="1"/>
  </cols>
  <sheetData>
    <row r="1" spans="1:14" s="2" customFormat="1" ht="52.5" customHeight="1" x14ac:dyDescent="0.3">
      <c r="A1" s="1"/>
      <c r="C1" s="3" t="s">
        <v>739</v>
      </c>
    </row>
    <row r="5" spans="1:14" x14ac:dyDescent="0.3">
      <c r="C5" s="8" t="s">
        <v>740</v>
      </c>
    </row>
    <row r="6" spans="1:14" x14ac:dyDescent="0.3">
      <c r="C6" s="21">
        <v>1</v>
      </c>
      <c r="D6" s="18" t="s">
        <v>741</v>
      </c>
      <c r="H6" s="5"/>
      <c r="J6" s="6"/>
      <c r="N6" s="4"/>
    </row>
    <row r="7" spans="1:14" x14ac:dyDescent="0.3">
      <c r="C7" s="22">
        <v>2</v>
      </c>
      <c r="D7" s="19" t="s">
        <v>743</v>
      </c>
      <c r="H7" s="5"/>
      <c r="J7" s="6"/>
      <c r="N7" s="4"/>
    </row>
    <row r="8" spans="1:14" x14ac:dyDescent="0.3">
      <c r="C8" s="22">
        <v>3</v>
      </c>
      <c r="D8" s="19" t="s">
        <v>742</v>
      </c>
      <c r="H8" s="5"/>
      <c r="J8" s="6"/>
      <c r="N8" s="4"/>
    </row>
    <row r="9" spans="1:14" x14ac:dyDescent="0.3">
      <c r="C9" s="22">
        <v>4</v>
      </c>
      <c r="D9" s="19" t="s">
        <v>744</v>
      </c>
      <c r="H9" s="5"/>
      <c r="J9" s="6"/>
      <c r="N9" s="4"/>
    </row>
    <row r="10" spans="1:14" x14ac:dyDescent="0.3">
      <c r="C10" s="23">
        <v>5</v>
      </c>
      <c r="D10" s="20" t="s">
        <v>745</v>
      </c>
      <c r="H10" s="5"/>
      <c r="J10" s="6"/>
      <c r="N10" s="4"/>
    </row>
    <row r="11" spans="1:14" x14ac:dyDescent="0.3">
      <c r="H11" s="5"/>
      <c r="J11" s="6"/>
      <c r="N11" s="4"/>
    </row>
    <row r="12" spans="1:14" x14ac:dyDescent="0.3">
      <c r="H12" s="5"/>
      <c r="J12" s="6"/>
      <c r="N12" s="4"/>
    </row>
    <row r="13" spans="1:14" x14ac:dyDescent="0.3">
      <c r="H13" s="5"/>
      <c r="J13" s="6"/>
      <c r="N13" s="4"/>
    </row>
    <row r="14" spans="1:14" x14ac:dyDescent="0.3">
      <c r="H14" s="5"/>
      <c r="J14" s="6"/>
      <c r="N14" s="4"/>
    </row>
    <row r="15" spans="1:14" x14ac:dyDescent="0.3">
      <c r="H15" s="5"/>
      <c r="J15" s="6"/>
      <c r="N15" s="4"/>
    </row>
    <row r="16" spans="1:14" x14ac:dyDescent="0.3">
      <c r="H16" s="5"/>
      <c r="J16" s="6"/>
      <c r="N16" s="4"/>
    </row>
    <row r="17" spans="8:14" x14ac:dyDescent="0.3">
      <c r="H17" s="5"/>
      <c r="J17" s="6"/>
      <c r="N17" s="4"/>
    </row>
    <row r="18" spans="8:14" x14ac:dyDescent="0.3">
      <c r="H18" s="5"/>
      <c r="J18" s="6"/>
      <c r="N18" s="4"/>
    </row>
    <row r="19" spans="8:14" x14ac:dyDescent="0.3">
      <c r="H19" s="5"/>
      <c r="J19" s="6"/>
      <c r="N19" s="4"/>
    </row>
    <row r="20" spans="8:14" x14ac:dyDescent="0.3">
      <c r="H20" s="5"/>
      <c r="J20" s="6"/>
      <c r="N20" s="4"/>
    </row>
    <row r="21" spans="8:14" x14ac:dyDescent="0.3">
      <c r="H21" s="5"/>
      <c r="J21" s="6"/>
      <c r="N21" s="4"/>
    </row>
    <row r="22" spans="8:14" x14ac:dyDescent="0.3">
      <c r="H22" s="5"/>
      <c r="J22" s="6"/>
      <c r="N22" s="4"/>
    </row>
    <row r="23" spans="8:14" x14ac:dyDescent="0.3">
      <c r="H23" s="5"/>
      <c r="J23" s="6"/>
      <c r="N23" s="4"/>
    </row>
    <row r="24" spans="8:14" x14ac:dyDescent="0.3">
      <c r="H24" s="5"/>
      <c r="J24" s="6"/>
      <c r="N24" s="4"/>
    </row>
    <row r="25" spans="8:14" x14ac:dyDescent="0.3">
      <c r="H25" s="5"/>
      <c r="J25" s="6"/>
      <c r="N25" s="4"/>
    </row>
    <row r="26" spans="8:14" x14ac:dyDescent="0.3">
      <c r="H26" s="5"/>
      <c r="J26" s="6"/>
      <c r="N26" s="4"/>
    </row>
    <row r="27" spans="8:14" x14ac:dyDescent="0.3">
      <c r="H27" s="5"/>
      <c r="J27" s="6"/>
      <c r="N27" s="4"/>
    </row>
    <row r="28" spans="8:14" x14ac:dyDescent="0.3">
      <c r="H28" s="5"/>
      <c r="J28" s="6"/>
      <c r="N28" s="4"/>
    </row>
    <row r="29" spans="8:14" x14ac:dyDescent="0.3">
      <c r="H29" s="5"/>
      <c r="J29" s="6"/>
      <c r="N29" s="4"/>
    </row>
    <row r="30" spans="8:14" x14ac:dyDescent="0.3">
      <c r="H30" s="5"/>
      <c r="J30" s="6"/>
      <c r="N30" s="4"/>
    </row>
    <row r="31" spans="8:14" x14ac:dyDescent="0.3">
      <c r="H31" s="5"/>
      <c r="J31" s="6"/>
      <c r="N31" s="4"/>
    </row>
    <row r="32" spans="8:14" x14ac:dyDescent="0.3">
      <c r="H32" s="5"/>
      <c r="J32" s="6"/>
      <c r="N32" s="4"/>
    </row>
    <row r="33" spans="8:14" x14ac:dyDescent="0.3">
      <c r="H33" s="5"/>
      <c r="J33" s="6"/>
      <c r="N33" s="4"/>
    </row>
    <row r="34" spans="8:14" x14ac:dyDescent="0.3">
      <c r="H34" s="5"/>
      <c r="J34" s="6"/>
      <c r="N34" s="4"/>
    </row>
    <row r="35" spans="8:14" x14ac:dyDescent="0.3">
      <c r="H35" s="5"/>
      <c r="J35" s="6"/>
      <c r="N35" s="4"/>
    </row>
    <row r="36" spans="8:14" x14ac:dyDescent="0.3">
      <c r="H36" s="5"/>
      <c r="J36" s="6"/>
      <c r="N36" s="4"/>
    </row>
    <row r="37" spans="8:14" x14ac:dyDescent="0.3">
      <c r="H37" s="5"/>
      <c r="J37" s="6"/>
      <c r="N37" s="4"/>
    </row>
    <row r="38" spans="8:14" x14ac:dyDescent="0.3">
      <c r="H38" s="5"/>
      <c r="J38" s="6"/>
      <c r="N38" s="4"/>
    </row>
    <row r="39" spans="8:14" x14ac:dyDescent="0.3">
      <c r="H39" s="5"/>
      <c r="J39" s="6"/>
      <c r="N39" s="4"/>
    </row>
    <row r="40" spans="8:14" x14ac:dyDescent="0.3">
      <c r="H40" s="5"/>
      <c r="J40" s="6"/>
      <c r="N40" s="4"/>
    </row>
    <row r="41" spans="8:14" x14ac:dyDescent="0.3">
      <c r="H41" s="5"/>
      <c r="J41" s="6"/>
      <c r="N41" s="4"/>
    </row>
    <row r="42" spans="8:14" x14ac:dyDescent="0.3">
      <c r="H42" s="5"/>
      <c r="J42" s="6"/>
      <c r="N42" s="4"/>
    </row>
    <row r="43" spans="8:14" x14ac:dyDescent="0.3">
      <c r="H43" s="5"/>
      <c r="J43" s="6"/>
      <c r="N43" s="4"/>
    </row>
    <row r="44" spans="8:14" x14ac:dyDescent="0.3">
      <c r="H44" s="5"/>
      <c r="J44" s="6"/>
      <c r="N44" s="4"/>
    </row>
    <row r="45" spans="8:14" x14ac:dyDescent="0.3">
      <c r="H45" s="5"/>
      <c r="J45" s="6"/>
      <c r="N45" s="4"/>
    </row>
    <row r="46" spans="8:14" x14ac:dyDescent="0.3">
      <c r="H46" s="5"/>
      <c r="J46" s="6"/>
      <c r="N46" s="4"/>
    </row>
    <row r="47" spans="8:14" x14ac:dyDescent="0.3">
      <c r="H47" s="5"/>
      <c r="J47" s="6"/>
      <c r="N47" s="4"/>
    </row>
    <row r="48" spans="8:14" x14ac:dyDescent="0.3">
      <c r="H48" s="5"/>
      <c r="J48" s="6"/>
      <c r="N48" s="4"/>
    </row>
    <row r="49" spans="8:14" x14ac:dyDescent="0.3">
      <c r="H49" s="5"/>
      <c r="J49" s="6"/>
      <c r="N49" s="4"/>
    </row>
    <row r="50" spans="8:14" x14ac:dyDescent="0.3">
      <c r="H50" s="5"/>
      <c r="J50" s="6"/>
      <c r="N50" s="4"/>
    </row>
    <row r="51" spans="8:14" x14ac:dyDescent="0.3">
      <c r="H51" s="5"/>
      <c r="J51" s="6"/>
      <c r="N51" s="4"/>
    </row>
    <row r="52" spans="8:14" x14ac:dyDescent="0.3">
      <c r="H52" s="5"/>
      <c r="J52" s="6"/>
      <c r="N52" s="4"/>
    </row>
    <row r="53" spans="8:14" x14ac:dyDescent="0.3">
      <c r="H53" s="5"/>
      <c r="J53" s="6"/>
      <c r="N53" s="4"/>
    </row>
    <row r="54" spans="8:14" x14ac:dyDescent="0.3">
      <c r="H54" s="5"/>
      <c r="J54" s="6"/>
      <c r="N54" s="4"/>
    </row>
    <row r="55" spans="8:14" x14ac:dyDescent="0.3">
      <c r="H55" s="5"/>
      <c r="J55" s="6"/>
      <c r="N55" s="4"/>
    </row>
    <row r="56" spans="8:14" x14ac:dyDescent="0.3">
      <c r="H56" s="5"/>
      <c r="J56" s="6"/>
      <c r="N56" s="4"/>
    </row>
    <row r="57" spans="8:14" x14ac:dyDescent="0.3">
      <c r="H57" s="5"/>
      <c r="J57" s="6"/>
      <c r="N57" s="4"/>
    </row>
    <row r="58" spans="8:14" x14ac:dyDescent="0.3">
      <c r="H58" s="5"/>
      <c r="J58" s="6"/>
      <c r="N58" s="4"/>
    </row>
    <row r="59" spans="8:14" x14ac:dyDescent="0.3">
      <c r="H59" s="5"/>
      <c r="J59" s="6"/>
      <c r="N59" s="4"/>
    </row>
    <row r="60" spans="8:14" x14ac:dyDescent="0.3">
      <c r="H60" s="5"/>
      <c r="J60" s="6"/>
      <c r="N60" s="4"/>
    </row>
    <row r="61" spans="8:14" x14ac:dyDescent="0.3">
      <c r="H61" s="5"/>
      <c r="J61" s="6"/>
      <c r="N61" s="4"/>
    </row>
    <row r="62" spans="8:14" x14ac:dyDescent="0.3">
      <c r="H62" s="5"/>
      <c r="J62" s="6"/>
      <c r="N62" s="4"/>
    </row>
    <row r="63" spans="8:14" x14ac:dyDescent="0.3">
      <c r="H63" s="5"/>
      <c r="J63" s="6"/>
      <c r="N63" s="4"/>
    </row>
    <row r="64" spans="8:14" x14ac:dyDescent="0.3">
      <c r="H64" s="5"/>
      <c r="J64" s="6"/>
      <c r="N64" s="4"/>
    </row>
    <row r="65" spans="8:14" x14ac:dyDescent="0.3">
      <c r="H65" s="5"/>
      <c r="J65" s="6"/>
      <c r="N65" s="4"/>
    </row>
    <row r="66" spans="8:14" x14ac:dyDescent="0.3">
      <c r="H66" s="5"/>
      <c r="J66" s="6"/>
      <c r="N66" s="4"/>
    </row>
    <row r="67" spans="8:14" x14ac:dyDescent="0.3">
      <c r="H67" s="5"/>
      <c r="J67" s="6"/>
      <c r="N67" s="4"/>
    </row>
    <row r="68" spans="8:14" x14ac:dyDescent="0.3">
      <c r="H68" s="5"/>
      <c r="J68" s="6"/>
      <c r="N68" s="4"/>
    </row>
    <row r="69" spans="8:14" x14ac:dyDescent="0.3">
      <c r="H69" s="5"/>
      <c r="J69" s="6"/>
      <c r="N69" s="4"/>
    </row>
    <row r="70" spans="8:14" x14ac:dyDescent="0.3">
      <c r="H70" s="5"/>
      <c r="J70" s="6"/>
      <c r="N70" s="4"/>
    </row>
    <row r="71" spans="8:14" x14ac:dyDescent="0.3">
      <c r="H71" s="5"/>
      <c r="J71" s="6"/>
      <c r="N71" s="4"/>
    </row>
    <row r="72" spans="8:14" x14ac:dyDescent="0.3">
      <c r="H72" s="5"/>
      <c r="J72" s="6"/>
      <c r="N72" s="4"/>
    </row>
    <row r="73" spans="8:14" x14ac:dyDescent="0.3">
      <c r="H73" s="5"/>
      <c r="J73" s="6"/>
      <c r="N73" s="4"/>
    </row>
    <row r="74" spans="8:14" x14ac:dyDescent="0.3">
      <c r="H74" s="5"/>
      <c r="J74" s="6"/>
      <c r="N74" s="4"/>
    </row>
    <row r="75" spans="8:14" x14ac:dyDescent="0.3">
      <c r="H75" s="5"/>
      <c r="J75" s="6"/>
      <c r="N75" s="4"/>
    </row>
    <row r="76" spans="8:14" x14ac:dyDescent="0.3">
      <c r="H76" s="5"/>
      <c r="J76" s="6"/>
      <c r="N76" s="4"/>
    </row>
    <row r="77" spans="8:14" x14ac:dyDescent="0.3">
      <c r="H77" s="5"/>
      <c r="J77" s="6"/>
      <c r="N77" s="4"/>
    </row>
    <row r="78" spans="8:14" x14ac:dyDescent="0.3">
      <c r="H78" s="5"/>
      <c r="J78" s="6"/>
      <c r="N78" s="4"/>
    </row>
    <row r="79" spans="8:14" x14ac:dyDescent="0.3">
      <c r="H79" s="5"/>
      <c r="J79" s="6"/>
      <c r="N79" s="4"/>
    </row>
    <row r="80" spans="8:14" x14ac:dyDescent="0.3">
      <c r="H80" s="5"/>
      <c r="J80" s="6"/>
      <c r="N80" s="4"/>
    </row>
    <row r="81" spans="8:14" x14ac:dyDescent="0.3">
      <c r="H81" s="5"/>
      <c r="J81" s="6"/>
      <c r="N81" s="4"/>
    </row>
    <row r="82" spans="8:14" x14ac:dyDescent="0.3">
      <c r="H82" s="5"/>
      <c r="J82" s="6"/>
      <c r="N82" s="4"/>
    </row>
    <row r="83" spans="8:14" x14ac:dyDescent="0.3">
      <c r="H83" s="5"/>
      <c r="J83" s="6"/>
      <c r="N83" s="4"/>
    </row>
    <row r="84" spans="8:14" x14ac:dyDescent="0.3">
      <c r="H84" s="5"/>
      <c r="J84" s="6"/>
      <c r="N84" s="4"/>
    </row>
    <row r="85" spans="8:14" x14ac:dyDescent="0.3">
      <c r="H85" s="5"/>
      <c r="J85" s="6"/>
      <c r="N85" s="4"/>
    </row>
    <row r="86" spans="8:14" x14ac:dyDescent="0.3">
      <c r="H86" s="5"/>
      <c r="J86" s="6"/>
      <c r="N86" s="4"/>
    </row>
    <row r="87" spans="8:14" x14ac:dyDescent="0.3">
      <c r="H87" s="5"/>
      <c r="J87" s="6"/>
      <c r="N87" s="4"/>
    </row>
    <row r="88" spans="8:14" x14ac:dyDescent="0.3">
      <c r="H88" s="5"/>
      <c r="J88" s="6"/>
      <c r="N88" s="4"/>
    </row>
    <row r="89" spans="8:14" x14ac:dyDescent="0.3">
      <c r="H89" s="5"/>
      <c r="J89" s="6"/>
      <c r="N89" s="4"/>
    </row>
    <row r="90" spans="8:14" x14ac:dyDescent="0.3">
      <c r="H90" s="5"/>
      <c r="J90" s="6"/>
      <c r="N90" s="4"/>
    </row>
    <row r="91" spans="8:14" x14ac:dyDescent="0.3">
      <c r="H91" s="5"/>
      <c r="J91" s="6"/>
      <c r="N91" s="4"/>
    </row>
    <row r="92" spans="8:14" x14ac:dyDescent="0.3">
      <c r="H92" s="5"/>
      <c r="J92" s="6"/>
      <c r="N92" s="4"/>
    </row>
    <row r="93" spans="8:14" x14ac:dyDescent="0.3">
      <c r="H93" s="5"/>
      <c r="J93" s="6"/>
      <c r="N93" s="4"/>
    </row>
    <row r="94" spans="8:14" x14ac:dyDescent="0.3">
      <c r="H94" s="5"/>
      <c r="J94" s="6"/>
      <c r="N94" s="4"/>
    </row>
    <row r="95" spans="8:14" x14ac:dyDescent="0.3">
      <c r="H95" s="5"/>
      <c r="J95" s="6"/>
      <c r="N95" s="4"/>
    </row>
    <row r="96" spans="8:14" x14ac:dyDescent="0.3">
      <c r="H96" s="5"/>
      <c r="J96" s="6"/>
      <c r="N96" s="4"/>
    </row>
    <row r="97" spans="8:14" x14ac:dyDescent="0.3">
      <c r="H97" s="5"/>
      <c r="J97" s="6"/>
      <c r="N97" s="4"/>
    </row>
    <row r="98" spans="8:14" x14ac:dyDescent="0.3">
      <c r="H98" s="5"/>
      <c r="J98" s="6"/>
      <c r="N98" s="4"/>
    </row>
    <row r="99" spans="8:14" x14ac:dyDescent="0.3">
      <c r="H99" s="5"/>
      <c r="J99" s="6"/>
      <c r="N99" s="4"/>
    </row>
    <row r="100" spans="8:14" x14ac:dyDescent="0.3">
      <c r="H100" s="5"/>
      <c r="J100" s="6"/>
      <c r="N100" s="4"/>
    </row>
    <row r="101" spans="8:14" x14ac:dyDescent="0.3">
      <c r="H101" s="5"/>
      <c r="J101" s="6"/>
      <c r="N101" s="4"/>
    </row>
    <row r="102" spans="8:14" x14ac:dyDescent="0.3">
      <c r="H102" s="5"/>
      <c r="J102" s="6"/>
      <c r="N102" s="4"/>
    </row>
    <row r="103" spans="8:14" x14ac:dyDescent="0.3">
      <c r="H103" s="5"/>
      <c r="J103" s="6"/>
      <c r="N103" s="4"/>
    </row>
    <row r="104" spans="8:14" x14ac:dyDescent="0.3">
      <c r="H104" s="5"/>
      <c r="J104" s="6"/>
      <c r="N104" s="4"/>
    </row>
    <row r="105" spans="8:14" x14ac:dyDescent="0.3">
      <c r="H105" s="5"/>
      <c r="J105" s="6"/>
      <c r="N105" s="4"/>
    </row>
    <row r="106" spans="8:14" x14ac:dyDescent="0.3">
      <c r="H106" s="5"/>
      <c r="J106" s="6"/>
      <c r="N106" s="4"/>
    </row>
    <row r="107" spans="8:14" x14ac:dyDescent="0.3">
      <c r="H107" s="5"/>
      <c r="J107" s="6"/>
      <c r="N107" s="4"/>
    </row>
    <row r="108" spans="8:14" x14ac:dyDescent="0.3">
      <c r="H108" s="5"/>
      <c r="J108" s="6"/>
      <c r="N108" s="4"/>
    </row>
    <row r="109" spans="8:14" x14ac:dyDescent="0.3">
      <c r="H109" s="5"/>
      <c r="J109" s="6"/>
      <c r="N109" s="4"/>
    </row>
    <row r="110" spans="8:14" x14ac:dyDescent="0.3">
      <c r="H110" s="5"/>
      <c r="J110" s="6"/>
      <c r="N110" s="4"/>
    </row>
    <row r="111" spans="8:14" x14ac:dyDescent="0.3">
      <c r="H111" s="5"/>
      <c r="J111" s="6"/>
      <c r="N111" s="4"/>
    </row>
    <row r="112" spans="8:14" x14ac:dyDescent="0.3">
      <c r="H112" s="5"/>
      <c r="J112" s="6"/>
      <c r="N112" s="4"/>
    </row>
    <row r="113" spans="8:14" x14ac:dyDescent="0.3">
      <c r="H113" s="5"/>
      <c r="J113" s="6"/>
      <c r="N113" s="4"/>
    </row>
    <row r="114" spans="8:14" x14ac:dyDescent="0.3">
      <c r="H114" s="5"/>
      <c r="J114" s="6"/>
      <c r="N114" s="4"/>
    </row>
    <row r="115" spans="8:14" x14ac:dyDescent="0.3">
      <c r="H115" s="5"/>
      <c r="J115" s="6"/>
      <c r="N115" s="4"/>
    </row>
    <row r="116" spans="8:14" x14ac:dyDescent="0.3">
      <c r="H116" s="5"/>
      <c r="J116" s="6"/>
      <c r="N116" s="4"/>
    </row>
    <row r="117" spans="8:14" x14ac:dyDescent="0.3">
      <c r="H117" s="5"/>
      <c r="J117" s="6"/>
      <c r="N117" s="4"/>
    </row>
    <row r="118" spans="8:14" x14ac:dyDescent="0.3">
      <c r="H118" s="5"/>
      <c r="J118" s="6"/>
      <c r="N118" s="4"/>
    </row>
    <row r="119" spans="8:14" x14ac:dyDescent="0.3">
      <c r="H119" s="5"/>
      <c r="J119" s="6"/>
      <c r="N119" s="4"/>
    </row>
    <row r="120" spans="8:14" x14ac:dyDescent="0.3">
      <c r="H120" s="5"/>
      <c r="J120" s="6"/>
      <c r="N120" s="4"/>
    </row>
    <row r="121" spans="8:14" x14ac:dyDescent="0.3">
      <c r="H121" s="5"/>
      <c r="J121" s="6"/>
      <c r="N121" s="4"/>
    </row>
    <row r="122" spans="8:14" x14ac:dyDescent="0.3">
      <c r="H122" s="5"/>
      <c r="J122" s="6"/>
      <c r="N122" s="4"/>
    </row>
    <row r="123" spans="8:14" x14ac:dyDescent="0.3">
      <c r="H123" s="5"/>
      <c r="J123" s="6"/>
      <c r="N123" s="4"/>
    </row>
    <row r="124" spans="8:14" x14ac:dyDescent="0.3">
      <c r="H124" s="5"/>
      <c r="J124" s="6"/>
      <c r="N124" s="4"/>
    </row>
    <row r="125" spans="8:14" x14ac:dyDescent="0.3">
      <c r="H125" s="5"/>
      <c r="J125" s="6"/>
      <c r="N125" s="4"/>
    </row>
    <row r="126" spans="8:14" x14ac:dyDescent="0.3">
      <c r="H126" s="5"/>
      <c r="J126" s="6"/>
      <c r="N126" s="4"/>
    </row>
    <row r="127" spans="8:14" x14ac:dyDescent="0.3">
      <c r="H127" s="5"/>
      <c r="J127" s="6"/>
      <c r="N127" s="4"/>
    </row>
    <row r="128" spans="8:14" x14ac:dyDescent="0.3">
      <c r="H128" s="5"/>
      <c r="J128" s="6"/>
      <c r="N128" s="4"/>
    </row>
    <row r="129" spans="8:14" x14ac:dyDescent="0.3">
      <c r="H129" s="5"/>
      <c r="J129" s="6"/>
      <c r="N129" s="4"/>
    </row>
    <row r="130" spans="8:14" x14ac:dyDescent="0.3">
      <c r="H130" s="5"/>
      <c r="J130" s="6"/>
      <c r="N130" s="4"/>
    </row>
    <row r="131" spans="8:14" x14ac:dyDescent="0.3">
      <c r="H131" s="5"/>
      <c r="J131" s="6"/>
      <c r="N131" s="4"/>
    </row>
    <row r="132" spans="8:14" x14ac:dyDescent="0.3">
      <c r="H132" s="5"/>
      <c r="J132" s="6"/>
      <c r="N132" s="4"/>
    </row>
    <row r="133" spans="8:14" x14ac:dyDescent="0.3">
      <c r="H133" s="5"/>
      <c r="J133" s="6"/>
      <c r="N133" s="4"/>
    </row>
    <row r="134" spans="8:14" x14ac:dyDescent="0.3">
      <c r="H134" s="5"/>
      <c r="J134" s="6"/>
      <c r="N134" s="4"/>
    </row>
    <row r="135" spans="8:14" x14ac:dyDescent="0.3">
      <c r="H135" s="5"/>
      <c r="J135" s="6"/>
      <c r="N135" s="4"/>
    </row>
    <row r="136" spans="8:14" x14ac:dyDescent="0.3">
      <c r="H136" s="5"/>
      <c r="J136" s="6"/>
      <c r="N136" s="4"/>
    </row>
    <row r="137" spans="8:14" x14ac:dyDescent="0.3">
      <c r="H137" s="5"/>
      <c r="J137" s="6"/>
      <c r="N137" s="4"/>
    </row>
    <row r="138" spans="8:14" x14ac:dyDescent="0.3">
      <c r="H138" s="5"/>
      <c r="J138" s="6"/>
      <c r="N138" s="4"/>
    </row>
    <row r="139" spans="8:14" x14ac:dyDescent="0.3">
      <c r="H139" s="5"/>
      <c r="J139" s="6"/>
      <c r="N139" s="4"/>
    </row>
    <row r="140" spans="8:14" x14ac:dyDescent="0.3">
      <c r="H140" s="5"/>
      <c r="J140" s="6"/>
      <c r="N140" s="4"/>
    </row>
    <row r="141" spans="8:14" x14ac:dyDescent="0.3">
      <c r="H141" s="5"/>
      <c r="J141" s="6"/>
      <c r="N141" s="4"/>
    </row>
    <row r="142" spans="8:14" x14ac:dyDescent="0.3">
      <c r="H142" s="5"/>
      <c r="J142" s="6"/>
      <c r="N142" s="4"/>
    </row>
    <row r="143" spans="8:14" x14ac:dyDescent="0.3">
      <c r="H143" s="5"/>
      <c r="J143" s="6"/>
      <c r="N143" s="4"/>
    </row>
    <row r="144" spans="8:14" x14ac:dyDescent="0.3">
      <c r="H144" s="5"/>
      <c r="J144" s="6"/>
      <c r="N144" s="4"/>
    </row>
    <row r="145" spans="8:14" x14ac:dyDescent="0.3">
      <c r="H145" s="5"/>
      <c r="J145" s="6"/>
      <c r="N145" s="4"/>
    </row>
    <row r="146" spans="8:14" x14ac:dyDescent="0.3">
      <c r="H146" s="5"/>
      <c r="J146" s="6"/>
      <c r="N146" s="4"/>
    </row>
    <row r="147" spans="8:14" x14ac:dyDescent="0.3">
      <c r="H147" s="5"/>
      <c r="J147" s="6"/>
      <c r="N147" s="4"/>
    </row>
    <row r="148" spans="8:14" x14ac:dyDescent="0.3">
      <c r="H148" s="5"/>
      <c r="J148" s="6"/>
      <c r="N148" s="4"/>
    </row>
    <row r="149" spans="8:14" x14ac:dyDescent="0.3">
      <c r="H149" s="5"/>
      <c r="J149" s="6"/>
      <c r="N149" s="4"/>
    </row>
    <row r="150" spans="8:14" x14ac:dyDescent="0.3">
      <c r="H150" s="5"/>
      <c r="J150" s="6"/>
      <c r="N150" s="4"/>
    </row>
    <row r="151" spans="8:14" x14ac:dyDescent="0.3">
      <c r="H151" s="5"/>
      <c r="J151" s="6"/>
      <c r="N151" s="4"/>
    </row>
    <row r="152" spans="8:14" x14ac:dyDescent="0.3">
      <c r="H152" s="5"/>
      <c r="J152" s="6"/>
      <c r="N152" s="4"/>
    </row>
    <row r="153" spans="8:14" x14ac:dyDescent="0.3">
      <c r="H153" s="5"/>
      <c r="J153" s="6"/>
      <c r="N153" s="4"/>
    </row>
    <row r="154" spans="8:14" x14ac:dyDescent="0.3">
      <c r="H154" s="5"/>
      <c r="J154" s="6"/>
      <c r="N154" s="4"/>
    </row>
    <row r="155" spans="8:14" x14ac:dyDescent="0.3">
      <c r="H155" s="5"/>
      <c r="J155" s="6"/>
      <c r="N155" s="4"/>
    </row>
    <row r="156" spans="8:14" x14ac:dyDescent="0.3">
      <c r="H156" s="5"/>
      <c r="J156" s="6"/>
      <c r="N156" s="4"/>
    </row>
    <row r="157" spans="8:14" x14ac:dyDescent="0.3">
      <c r="H157" s="5"/>
      <c r="J157" s="6"/>
      <c r="N157" s="4"/>
    </row>
    <row r="158" spans="8:14" x14ac:dyDescent="0.3">
      <c r="H158" s="5"/>
      <c r="J158" s="6"/>
      <c r="N158" s="4"/>
    </row>
    <row r="159" spans="8:14" x14ac:dyDescent="0.3">
      <c r="H159" s="5"/>
      <c r="J159" s="6"/>
      <c r="N159" s="4"/>
    </row>
    <row r="160" spans="8:14" x14ac:dyDescent="0.3">
      <c r="H160" s="5"/>
      <c r="J160" s="6"/>
      <c r="N160" s="4"/>
    </row>
    <row r="161" spans="8:14" x14ac:dyDescent="0.3">
      <c r="H161" s="5"/>
      <c r="J161" s="6"/>
      <c r="N161" s="4"/>
    </row>
    <row r="162" spans="8:14" x14ac:dyDescent="0.3">
      <c r="H162" s="5"/>
      <c r="J162" s="6"/>
      <c r="N162" s="4"/>
    </row>
    <row r="163" spans="8:14" x14ac:dyDescent="0.3">
      <c r="H163" s="5"/>
      <c r="J163" s="6"/>
      <c r="N163" s="4"/>
    </row>
    <row r="164" spans="8:14" x14ac:dyDescent="0.3">
      <c r="H164" s="5"/>
      <c r="J164" s="6"/>
      <c r="N164" s="4"/>
    </row>
    <row r="165" spans="8:14" x14ac:dyDescent="0.3">
      <c r="H165" s="5"/>
      <c r="J165" s="6"/>
      <c r="N165" s="4"/>
    </row>
    <row r="166" spans="8:14" x14ac:dyDescent="0.3">
      <c r="H166" s="5"/>
      <c r="J166" s="6"/>
      <c r="N166" s="4"/>
    </row>
    <row r="167" spans="8:14" x14ac:dyDescent="0.3">
      <c r="H167" s="5"/>
      <c r="J167" s="6"/>
      <c r="N167" s="4"/>
    </row>
    <row r="168" spans="8:14" x14ac:dyDescent="0.3">
      <c r="H168" s="5"/>
      <c r="J168" s="6"/>
      <c r="N168" s="4"/>
    </row>
    <row r="169" spans="8:14" x14ac:dyDescent="0.3">
      <c r="H169" s="5"/>
      <c r="J169" s="6"/>
      <c r="N169" s="4"/>
    </row>
    <row r="170" spans="8:14" x14ac:dyDescent="0.3">
      <c r="H170" s="5"/>
      <c r="J170" s="6"/>
      <c r="N170" s="4"/>
    </row>
    <row r="171" spans="8:14" x14ac:dyDescent="0.3">
      <c r="H171" s="5"/>
      <c r="J171" s="6"/>
      <c r="N171" s="4"/>
    </row>
    <row r="172" spans="8:14" x14ac:dyDescent="0.3">
      <c r="H172" s="5"/>
      <c r="J172" s="6"/>
      <c r="N172" s="4"/>
    </row>
    <row r="173" spans="8:14" x14ac:dyDescent="0.3">
      <c r="H173" s="5"/>
      <c r="J173" s="6"/>
      <c r="N173" s="4"/>
    </row>
    <row r="174" spans="8:14" x14ac:dyDescent="0.3">
      <c r="H174" s="5"/>
      <c r="J174" s="6"/>
      <c r="N174" s="4"/>
    </row>
    <row r="175" spans="8:14" x14ac:dyDescent="0.3">
      <c r="H175" s="5"/>
      <c r="J175" s="6"/>
      <c r="N175" s="4"/>
    </row>
    <row r="176" spans="8:14" x14ac:dyDescent="0.3">
      <c r="H176" s="5"/>
      <c r="J176" s="6"/>
      <c r="N176" s="4"/>
    </row>
    <row r="177" spans="8:14" x14ac:dyDescent="0.3">
      <c r="H177" s="5"/>
      <c r="J177" s="6"/>
      <c r="N177" s="4"/>
    </row>
    <row r="178" spans="8:14" x14ac:dyDescent="0.3">
      <c r="H178" s="5"/>
      <c r="J178" s="6"/>
      <c r="N178" s="4"/>
    </row>
    <row r="179" spans="8:14" x14ac:dyDescent="0.3">
      <c r="H179" s="5"/>
      <c r="J179" s="6"/>
      <c r="N179" s="4"/>
    </row>
    <row r="180" spans="8:14" x14ac:dyDescent="0.3">
      <c r="H180" s="5"/>
      <c r="J180" s="6"/>
      <c r="N180" s="4"/>
    </row>
    <row r="181" spans="8:14" x14ac:dyDescent="0.3">
      <c r="H181" s="5"/>
      <c r="J181" s="6"/>
      <c r="N181" s="4"/>
    </row>
    <row r="182" spans="8:14" x14ac:dyDescent="0.3">
      <c r="H182" s="5"/>
      <c r="J182" s="6"/>
      <c r="N182" s="4"/>
    </row>
    <row r="183" spans="8:14" x14ac:dyDescent="0.3">
      <c r="H183" s="5"/>
      <c r="J183" s="6"/>
      <c r="N183" s="4"/>
    </row>
    <row r="184" spans="8:14" x14ac:dyDescent="0.3">
      <c r="H184" s="5"/>
      <c r="J184" s="6"/>
      <c r="N184" s="4"/>
    </row>
    <row r="185" spans="8:14" x14ac:dyDescent="0.3">
      <c r="H185" s="5"/>
      <c r="J185" s="6"/>
      <c r="N185" s="4"/>
    </row>
    <row r="186" spans="8:14" x14ac:dyDescent="0.3">
      <c r="H186" s="5"/>
      <c r="J186" s="6"/>
      <c r="N186" s="4"/>
    </row>
    <row r="187" spans="8:14" x14ac:dyDescent="0.3">
      <c r="H187" s="5"/>
      <c r="J187" s="6"/>
      <c r="N187" s="4"/>
    </row>
    <row r="188" spans="8:14" x14ac:dyDescent="0.3">
      <c r="H188" s="5"/>
      <c r="J188" s="6"/>
      <c r="N188" s="4"/>
    </row>
    <row r="189" spans="8:14" x14ac:dyDescent="0.3">
      <c r="H189" s="5"/>
      <c r="J189" s="6"/>
      <c r="N189" s="4"/>
    </row>
    <row r="190" spans="8:14" x14ac:dyDescent="0.3">
      <c r="H190" s="5"/>
      <c r="J190" s="6"/>
      <c r="N190" s="4"/>
    </row>
    <row r="191" spans="8:14" x14ac:dyDescent="0.3">
      <c r="H191" s="5"/>
      <c r="J191" s="6"/>
      <c r="N191" s="4"/>
    </row>
    <row r="192" spans="8:14" x14ac:dyDescent="0.3">
      <c r="H192" s="5"/>
      <c r="J192" s="6"/>
      <c r="N192" s="4"/>
    </row>
    <row r="193" spans="8:14" x14ac:dyDescent="0.3">
      <c r="H193" s="5"/>
      <c r="J193" s="6"/>
      <c r="N193" s="4"/>
    </row>
    <row r="194" spans="8:14" x14ac:dyDescent="0.3">
      <c r="H194" s="5"/>
      <c r="J194" s="6"/>
      <c r="N194" s="4"/>
    </row>
    <row r="195" spans="8:14" x14ac:dyDescent="0.3">
      <c r="H195" s="5"/>
      <c r="J195" s="6"/>
      <c r="N195" s="4"/>
    </row>
    <row r="196" spans="8:14" x14ac:dyDescent="0.3">
      <c r="H196" s="5"/>
      <c r="J196" s="6"/>
      <c r="N196" s="4"/>
    </row>
    <row r="197" spans="8:14" x14ac:dyDescent="0.3">
      <c r="H197" s="5"/>
      <c r="J197" s="6"/>
      <c r="N197" s="4"/>
    </row>
    <row r="198" spans="8:14" x14ac:dyDescent="0.3">
      <c r="H198" s="5"/>
      <c r="J198" s="6"/>
      <c r="N198" s="4"/>
    </row>
    <row r="199" spans="8:14" x14ac:dyDescent="0.3">
      <c r="H199" s="5"/>
      <c r="J199" s="6"/>
      <c r="N199" s="4"/>
    </row>
    <row r="200" spans="8:14" x14ac:dyDescent="0.3">
      <c r="H200" s="5"/>
      <c r="J200" s="6"/>
      <c r="N200" s="4"/>
    </row>
    <row r="201" spans="8:14" x14ac:dyDescent="0.3">
      <c r="H201" s="5"/>
      <c r="J201" s="6"/>
      <c r="N201" s="4"/>
    </row>
    <row r="202" spans="8:14" x14ac:dyDescent="0.3">
      <c r="H202" s="5"/>
      <c r="J202" s="6"/>
      <c r="N202" s="4"/>
    </row>
    <row r="203" spans="8:14" x14ac:dyDescent="0.3">
      <c r="H203" s="5"/>
      <c r="J203" s="6"/>
      <c r="N203" s="4"/>
    </row>
    <row r="204" spans="8:14" x14ac:dyDescent="0.3">
      <c r="H204" s="5"/>
      <c r="J204" s="6"/>
      <c r="N204" s="4"/>
    </row>
    <row r="205" spans="8:14" x14ac:dyDescent="0.3">
      <c r="H205" s="5"/>
      <c r="J205" s="6"/>
      <c r="N205" s="4"/>
    </row>
    <row r="206" spans="8:14" x14ac:dyDescent="0.3">
      <c r="H206" s="5"/>
      <c r="J206" s="6"/>
      <c r="N206" s="4"/>
    </row>
    <row r="207" spans="8:14" x14ac:dyDescent="0.3">
      <c r="H207" s="5"/>
      <c r="J207" s="6"/>
      <c r="N207" s="4"/>
    </row>
    <row r="208" spans="8:14" x14ac:dyDescent="0.3">
      <c r="H208" s="5"/>
      <c r="J208" s="6"/>
      <c r="N208" s="4"/>
    </row>
    <row r="209" spans="8:14" x14ac:dyDescent="0.3">
      <c r="H209" s="5"/>
      <c r="J209" s="6"/>
      <c r="N209" s="4"/>
    </row>
    <row r="210" spans="8:14" x14ac:dyDescent="0.3">
      <c r="H210" s="5"/>
      <c r="J210" s="6"/>
      <c r="N210" s="4"/>
    </row>
    <row r="211" spans="8:14" x14ac:dyDescent="0.3">
      <c r="H211" s="5"/>
      <c r="J211" s="6"/>
      <c r="N211" s="4"/>
    </row>
    <row r="212" spans="8:14" x14ac:dyDescent="0.3">
      <c r="H212" s="5"/>
      <c r="J212" s="6"/>
      <c r="N212" s="4"/>
    </row>
    <row r="213" spans="8:14" x14ac:dyDescent="0.3">
      <c r="H213" s="5"/>
      <c r="J213" s="6"/>
      <c r="N213" s="4"/>
    </row>
    <row r="214" spans="8:14" x14ac:dyDescent="0.3">
      <c r="H214" s="5"/>
      <c r="J214" s="6"/>
      <c r="N214" s="4"/>
    </row>
    <row r="215" spans="8:14" x14ac:dyDescent="0.3">
      <c r="H215" s="5"/>
      <c r="J215" s="6"/>
      <c r="N215" s="4"/>
    </row>
    <row r="216" spans="8:14" x14ac:dyDescent="0.3">
      <c r="H216" s="5"/>
      <c r="J216" s="6"/>
      <c r="N216" s="4"/>
    </row>
    <row r="217" spans="8:14" x14ac:dyDescent="0.3">
      <c r="H217" s="5"/>
      <c r="J217" s="6"/>
      <c r="N217" s="4"/>
    </row>
    <row r="218" spans="8:14" x14ac:dyDescent="0.3">
      <c r="H218" s="5"/>
      <c r="J218" s="6"/>
      <c r="N218" s="4"/>
    </row>
    <row r="219" spans="8:14" x14ac:dyDescent="0.3">
      <c r="H219" s="5"/>
      <c r="J219" s="6"/>
      <c r="N219" s="4"/>
    </row>
    <row r="220" spans="8:14" x14ac:dyDescent="0.3">
      <c r="H220" s="5"/>
      <c r="J220" s="6"/>
      <c r="N220" s="4"/>
    </row>
    <row r="221" spans="8:14" x14ac:dyDescent="0.3">
      <c r="H221" s="5"/>
      <c r="J221" s="6"/>
      <c r="N221" s="4"/>
    </row>
    <row r="222" spans="8:14" x14ac:dyDescent="0.3">
      <c r="H222" s="5"/>
      <c r="J222" s="6"/>
      <c r="N222" s="4"/>
    </row>
    <row r="223" spans="8:14" x14ac:dyDescent="0.3">
      <c r="H223" s="5"/>
      <c r="J223" s="6"/>
      <c r="N223" s="4"/>
    </row>
    <row r="224" spans="8:14" x14ac:dyDescent="0.3">
      <c r="H224" s="5"/>
      <c r="J224" s="6"/>
      <c r="N224" s="4"/>
    </row>
    <row r="225" spans="8:14" x14ac:dyDescent="0.3">
      <c r="H225" s="5"/>
      <c r="J225" s="6"/>
      <c r="N225" s="4"/>
    </row>
    <row r="226" spans="8:14" x14ac:dyDescent="0.3">
      <c r="H226" s="5"/>
      <c r="J226" s="6"/>
      <c r="N226" s="4"/>
    </row>
    <row r="227" spans="8:14" x14ac:dyDescent="0.3">
      <c r="H227" s="5"/>
      <c r="J227" s="6"/>
      <c r="N227" s="4"/>
    </row>
    <row r="228" spans="8:14" x14ac:dyDescent="0.3">
      <c r="H228" s="5"/>
      <c r="J228" s="6"/>
      <c r="N228" s="4"/>
    </row>
    <row r="229" spans="8:14" x14ac:dyDescent="0.3">
      <c r="H229" s="5"/>
      <c r="J229" s="6"/>
      <c r="N229" s="4"/>
    </row>
    <row r="230" spans="8:14" x14ac:dyDescent="0.3">
      <c r="H230" s="5"/>
      <c r="J230" s="6"/>
      <c r="N230" s="4"/>
    </row>
    <row r="231" spans="8:14" x14ac:dyDescent="0.3">
      <c r="H231" s="5"/>
      <c r="J231" s="6"/>
      <c r="N231" s="4"/>
    </row>
    <row r="232" spans="8:14" x14ac:dyDescent="0.3">
      <c r="H232" s="5"/>
      <c r="J232" s="6"/>
      <c r="N232" s="4"/>
    </row>
    <row r="233" spans="8:14" x14ac:dyDescent="0.3">
      <c r="H233" s="5"/>
      <c r="J233" s="6"/>
      <c r="N233" s="4"/>
    </row>
    <row r="234" spans="8:14" x14ac:dyDescent="0.3">
      <c r="H234" s="5"/>
      <c r="J234" s="6"/>
      <c r="N234" s="4"/>
    </row>
    <row r="235" spans="8:14" x14ac:dyDescent="0.3">
      <c r="H235" s="5"/>
      <c r="J235" s="6"/>
      <c r="N235" s="4"/>
    </row>
    <row r="236" spans="8:14" x14ac:dyDescent="0.3">
      <c r="H236" s="5"/>
      <c r="J236" s="6"/>
      <c r="N236" s="4"/>
    </row>
    <row r="237" spans="8:14" x14ac:dyDescent="0.3">
      <c r="H237" s="5"/>
      <c r="J237" s="6"/>
      <c r="N237" s="4"/>
    </row>
    <row r="238" spans="8:14" x14ac:dyDescent="0.3">
      <c r="H238" s="5"/>
      <c r="J238" s="6"/>
      <c r="N238" s="4"/>
    </row>
    <row r="239" spans="8:14" x14ac:dyDescent="0.3">
      <c r="H239" s="5"/>
      <c r="J239" s="6"/>
      <c r="N239" s="4"/>
    </row>
    <row r="240" spans="8:14" x14ac:dyDescent="0.3">
      <c r="H240" s="5"/>
      <c r="J240" s="6"/>
      <c r="N240" s="4"/>
    </row>
    <row r="241" spans="8:14" x14ac:dyDescent="0.3">
      <c r="H241" s="5"/>
      <c r="J241" s="6"/>
      <c r="N241" s="4"/>
    </row>
    <row r="242" spans="8:14" x14ac:dyDescent="0.3">
      <c r="H242" s="5"/>
      <c r="J242" s="6"/>
      <c r="N242" s="4"/>
    </row>
    <row r="243" spans="8:14" x14ac:dyDescent="0.3">
      <c r="H243" s="5"/>
      <c r="J243" s="6"/>
      <c r="N243" s="4"/>
    </row>
    <row r="244" spans="8:14" x14ac:dyDescent="0.3">
      <c r="H244" s="5"/>
      <c r="J244" s="6"/>
      <c r="N244" s="4"/>
    </row>
    <row r="245" spans="8:14" x14ac:dyDescent="0.3">
      <c r="H245" s="5"/>
      <c r="J245" s="6"/>
      <c r="N245" s="4"/>
    </row>
    <row r="246" spans="8:14" x14ac:dyDescent="0.3">
      <c r="H246" s="5"/>
      <c r="J246" s="6"/>
      <c r="N246" s="4"/>
    </row>
    <row r="247" spans="8:14" x14ac:dyDescent="0.3">
      <c r="H247" s="5"/>
      <c r="J247" s="6"/>
      <c r="N247" s="4"/>
    </row>
    <row r="248" spans="8:14" x14ac:dyDescent="0.3">
      <c r="H248" s="5"/>
      <c r="J248" s="6"/>
      <c r="N248" s="4"/>
    </row>
    <row r="249" spans="8:14" x14ac:dyDescent="0.3">
      <c r="H249" s="5"/>
      <c r="J249" s="6"/>
      <c r="N249" s="4"/>
    </row>
    <row r="250" spans="8:14" x14ac:dyDescent="0.3">
      <c r="H250" s="5"/>
      <c r="J250" s="6"/>
      <c r="N250" s="4"/>
    </row>
    <row r="251" spans="8:14" x14ac:dyDescent="0.3">
      <c r="H251" s="5"/>
      <c r="J251" s="6"/>
      <c r="N251" s="4"/>
    </row>
    <row r="252" spans="8:14" x14ac:dyDescent="0.3">
      <c r="H252" s="5"/>
      <c r="J252" s="6"/>
      <c r="N252" s="4"/>
    </row>
    <row r="253" spans="8:14" x14ac:dyDescent="0.3">
      <c r="H253" s="5"/>
      <c r="J253" s="6"/>
      <c r="N253" s="4"/>
    </row>
    <row r="254" spans="8:14" x14ac:dyDescent="0.3">
      <c r="H254" s="5"/>
      <c r="J254" s="6"/>
      <c r="N254" s="4"/>
    </row>
    <row r="255" spans="8:14" x14ac:dyDescent="0.3">
      <c r="H255" s="5"/>
      <c r="J255" s="6"/>
      <c r="N255" s="4"/>
    </row>
    <row r="256" spans="8:14" x14ac:dyDescent="0.3">
      <c r="H256" s="5"/>
      <c r="J256" s="6"/>
      <c r="N256" s="4"/>
    </row>
    <row r="257" spans="8:14" x14ac:dyDescent="0.3">
      <c r="H257" s="5"/>
      <c r="J257" s="6"/>
      <c r="N257" s="4"/>
    </row>
    <row r="258" spans="8:14" x14ac:dyDescent="0.3">
      <c r="H258" s="5"/>
      <c r="J258" s="6"/>
      <c r="N258" s="4"/>
    </row>
    <row r="259" spans="8:14" x14ac:dyDescent="0.3">
      <c r="H259" s="5"/>
      <c r="J259" s="6"/>
      <c r="N259" s="4"/>
    </row>
    <row r="260" spans="8:14" x14ac:dyDescent="0.3">
      <c r="H260" s="5"/>
      <c r="J260" s="6"/>
      <c r="N260" s="4"/>
    </row>
    <row r="261" spans="8:14" x14ac:dyDescent="0.3">
      <c r="H261" s="5"/>
      <c r="J261" s="6"/>
      <c r="N261" s="4"/>
    </row>
    <row r="262" spans="8:14" x14ac:dyDescent="0.3">
      <c r="H262" s="5"/>
      <c r="J262" s="6"/>
      <c r="N262" s="4"/>
    </row>
    <row r="263" spans="8:14" x14ac:dyDescent="0.3">
      <c r="H263" s="5"/>
      <c r="J263" s="6"/>
      <c r="N263" s="4"/>
    </row>
    <row r="264" spans="8:14" x14ac:dyDescent="0.3">
      <c r="H264" s="5"/>
      <c r="J264" s="6"/>
      <c r="N264" s="4"/>
    </row>
    <row r="265" spans="8:14" x14ac:dyDescent="0.3">
      <c r="H265" s="5"/>
      <c r="J265" s="6"/>
      <c r="N265"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1D6E-843C-4439-9B8A-27FB8CC69941}">
  <dimension ref="A1:K51"/>
  <sheetViews>
    <sheetView topLeftCell="A32" zoomScaleNormal="100" workbookViewId="0">
      <selection activeCell="E56" sqref="E56"/>
    </sheetView>
  </sheetViews>
  <sheetFormatPr defaultRowHeight="14.4" x14ac:dyDescent="0.3"/>
  <cols>
    <col min="1" max="1" width="2.6640625" customWidth="1"/>
    <col min="2" max="2" width="3.5546875" customWidth="1"/>
    <col min="3" max="3" width="15.5546875" customWidth="1"/>
    <col min="4" max="8" width="12.5546875" customWidth="1"/>
  </cols>
  <sheetData>
    <row r="1" spans="1:11" s="2" customFormat="1" ht="52.5" customHeight="1" x14ac:dyDescent="0.3">
      <c r="A1" s="1"/>
      <c r="C1" s="3" t="s">
        <v>746</v>
      </c>
    </row>
    <row r="4" spans="1:11" x14ac:dyDescent="0.3">
      <c r="C4" s="9" t="s">
        <v>753</v>
      </c>
      <c r="D4" s="9">
        <v>1000</v>
      </c>
      <c r="F4" t="s">
        <v>755</v>
      </c>
      <c r="G4" t="s">
        <v>756</v>
      </c>
    </row>
    <row r="5" spans="1:11" x14ac:dyDescent="0.3">
      <c r="C5" s="9" t="s">
        <v>754</v>
      </c>
      <c r="D5" s="9">
        <v>0.61</v>
      </c>
      <c r="F5" t="s">
        <v>757</v>
      </c>
      <c r="G5" t="s">
        <v>758</v>
      </c>
    </row>
    <row r="6" spans="1:11" x14ac:dyDescent="0.3">
      <c r="C6" s="9" t="s">
        <v>768</v>
      </c>
      <c r="D6" s="11">
        <f>D5*D4</f>
        <v>610</v>
      </c>
      <c r="F6" t="s">
        <v>759</v>
      </c>
      <c r="G6" t="s">
        <v>761</v>
      </c>
    </row>
    <row r="7" spans="1:11" x14ac:dyDescent="0.3">
      <c r="F7" t="s">
        <v>760</v>
      </c>
    </row>
    <row r="8" spans="1:11" x14ac:dyDescent="0.3">
      <c r="K8">
        <v>500</v>
      </c>
    </row>
    <row r="9" spans="1:11" x14ac:dyDescent="0.3">
      <c r="K9">
        <v>59</v>
      </c>
    </row>
    <row r="10" spans="1:11" x14ac:dyDescent="0.3">
      <c r="D10">
        <f>$D$5*$D$4</f>
        <v>610</v>
      </c>
      <c r="K10" s="11"/>
    </row>
    <row r="20" spans="3:8" x14ac:dyDescent="0.3">
      <c r="C20" t="s">
        <v>762</v>
      </c>
    </row>
    <row r="23" spans="3:8" x14ac:dyDescent="0.3">
      <c r="C23" s="8"/>
      <c r="D23" s="14">
        <v>0.61</v>
      </c>
      <c r="E23" s="14">
        <v>51.11</v>
      </c>
      <c r="F23" s="14">
        <v>0.48</v>
      </c>
      <c r="G23" s="14">
        <v>0.56999999999999995</v>
      </c>
      <c r="H23" s="14">
        <v>0.92</v>
      </c>
    </row>
    <row r="24" spans="3:8" x14ac:dyDescent="0.3">
      <c r="C24" s="15" t="s">
        <v>747</v>
      </c>
      <c r="D24" s="14" t="s">
        <v>748</v>
      </c>
      <c r="E24" s="14" t="s">
        <v>749</v>
      </c>
      <c r="F24" s="14" t="s">
        <v>750</v>
      </c>
      <c r="G24" s="14" t="s">
        <v>751</v>
      </c>
      <c r="H24" s="14" t="s">
        <v>752</v>
      </c>
    </row>
    <row r="25" spans="3:8" x14ac:dyDescent="0.3">
      <c r="C25" s="10">
        <v>1000</v>
      </c>
      <c r="D25" s="24">
        <f>$C25*D$23</f>
        <v>610</v>
      </c>
      <c r="E25" s="24">
        <f t="shared" ref="E25:H30" si="0">$C25*E$23</f>
        <v>51110</v>
      </c>
      <c r="F25" s="24">
        <f t="shared" si="0"/>
        <v>480</v>
      </c>
      <c r="G25" s="24">
        <f t="shared" si="0"/>
        <v>570</v>
      </c>
      <c r="H25" s="24">
        <f t="shared" si="0"/>
        <v>920</v>
      </c>
    </row>
    <row r="26" spans="3:8" x14ac:dyDescent="0.3">
      <c r="C26" s="10">
        <v>10000</v>
      </c>
      <c r="D26" s="24">
        <f t="shared" ref="D26:D30" si="1">$C26*D$23</f>
        <v>6100</v>
      </c>
      <c r="E26" s="24">
        <f t="shared" si="0"/>
        <v>511100</v>
      </c>
      <c r="F26" s="24">
        <f t="shared" si="0"/>
        <v>4800</v>
      </c>
      <c r="G26" s="24">
        <f t="shared" si="0"/>
        <v>5699.9999999999991</v>
      </c>
      <c r="H26" s="24">
        <f t="shared" si="0"/>
        <v>9200</v>
      </c>
    </row>
    <row r="27" spans="3:8" x14ac:dyDescent="0.3">
      <c r="C27" s="10">
        <v>50000</v>
      </c>
      <c r="D27" s="24">
        <f t="shared" si="1"/>
        <v>30500</v>
      </c>
      <c r="E27" s="24">
        <f t="shared" si="0"/>
        <v>2555500</v>
      </c>
      <c r="F27" s="24">
        <f t="shared" si="0"/>
        <v>24000</v>
      </c>
      <c r="G27" s="24">
        <f t="shared" si="0"/>
        <v>28499.999999999996</v>
      </c>
      <c r="H27" s="24">
        <f t="shared" si="0"/>
        <v>46000</v>
      </c>
    </row>
    <row r="28" spans="3:8" x14ac:dyDescent="0.3">
      <c r="C28" s="10">
        <v>75000</v>
      </c>
      <c r="D28" s="24">
        <f t="shared" si="1"/>
        <v>45750</v>
      </c>
      <c r="E28" s="24">
        <f t="shared" si="0"/>
        <v>3833250</v>
      </c>
      <c r="F28" s="24">
        <f t="shared" si="0"/>
        <v>36000</v>
      </c>
      <c r="G28" s="24">
        <f t="shared" si="0"/>
        <v>42749.999999999993</v>
      </c>
      <c r="H28" s="24">
        <f t="shared" si="0"/>
        <v>69000</v>
      </c>
    </row>
    <row r="29" spans="3:8" x14ac:dyDescent="0.3">
      <c r="C29" s="10">
        <v>100000</v>
      </c>
      <c r="D29" s="24">
        <f t="shared" si="1"/>
        <v>61000</v>
      </c>
      <c r="E29" s="24">
        <f t="shared" si="0"/>
        <v>5111000</v>
      </c>
      <c r="F29" s="24">
        <f t="shared" si="0"/>
        <v>48000</v>
      </c>
      <c r="G29" s="24">
        <f t="shared" si="0"/>
        <v>56999.999999999993</v>
      </c>
      <c r="H29" s="24">
        <f t="shared" si="0"/>
        <v>92000</v>
      </c>
    </row>
    <row r="30" spans="3:8" x14ac:dyDescent="0.3">
      <c r="C30" s="10">
        <v>200000</v>
      </c>
      <c r="D30" s="24">
        <f t="shared" si="1"/>
        <v>122000</v>
      </c>
      <c r="E30" s="24">
        <f t="shared" si="0"/>
        <v>10222000</v>
      </c>
      <c r="F30" s="24">
        <f t="shared" si="0"/>
        <v>96000</v>
      </c>
      <c r="G30" s="24">
        <f t="shared" si="0"/>
        <v>113999.99999999999</v>
      </c>
      <c r="H30" s="24">
        <f t="shared" si="0"/>
        <v>184000</v>
      </c>
    </row>
    <row r="42" spans="3:8" x14ac:dyDescent="0.3">
      <c r="C42" t="s">
        <v>763</v>
      </c>
    </row>
    <row r="44" spans="3:8" x14ac:dyDescent="0.3">
      <c r="D44" s="12">
        <v>0.61</v>
      </c>
      <c r="E44" s="12">
        <v>51.11</v>
      </c>
      <c r="F44" s="12">
        <v>0.48</v>
      </c>
      <c r="G44" s="12">
        <v>0.56999999999999995</v>
      </c>
      <c r="H44" s="12">
        <v>0.92</v>
      </c>
    </row>
    <row r="45" spans="3:8" x14ac:dyDescent="0.3">
      <c r="C45" s="13" t="s">
        <v>747</v>
      </c>
      <c r="D45" s="12" t="s">
        <v>748</v>
      </c>
      <c r="E45" s="12" t="s">
        <v>749</v>
      </c>
      <c r="F45" s="12" t="s">
        <v>750</v>
      </c>
      <c r="G45" s="12" t="s">
        <v>751</v>
      </c>
      <c r="H45" s="12" t="s">
        <v>752</v>
      </c>
    </row>
    <row r="46" spans="3:8" x14ac:dyDescent="0.3">
      <c r="C46" s="10">
        <v>1000</v>
      </c>
      <c r="D46" s="24">
        <f>$C46:$C51*D$44:H$44</f>
        <v>610</v>
      </c>
      <c r="E46" s="24">
        <f t="shared" ref="E46:H46" si="2">$C46:$C51*E$44:I$44</f>
        <v>51110</v>
      </c>
      <c r="F46" s="24">
        <f t="shared" si="2"/>
        <v>480</v>
      </c>
      <c r="G46" s="24">
        <f t="shared" si="2"/>
        <v>570</v>
      </c>
      <c r="H46" s="24">
        <f t="shared" si="2"/>
        <v>920</v>
      </c>
    </row>
    <row r="47" spans="3:8" x14ac:dyDescent="0.3">
      <c r="C47" s="10">
        <v>10000</v>
      </c>
      <c r="D47" s="24">
        <f t="shared" ref="D47:D51" si="3">$C47:$C52*D$44:H$44</f>
        <v>6100</v>
      </c>
      <c r="E47" s="24">
        <f t="shared" ref="E47:E51" si="4">$C47:$C52*E$44:I$44</f>
        <v>511100</v>
      </c>
      <c r="F47" s="24">
        <f t="shared" ref="F47:F51" si="5">$C47:$C52*F$44:J$44</f>
        <v>4800</v>
      </c>
      <c r="G47" s="24">
        <f t="shared" ref="G47:G51" si="6">$C47:$C52*G$44:K$44</f>
        <v>5699.9999999999991</v>
      </c>
      <c r="H47" s="24">
        <f t="shared" ref="H47:H51" si="7">$C47:$C52*H$44:L$44</f>
        <v>9200</v>
      </c>
    </row>
    <row r="48" spans="3:8" x14ac:dyDescent="0.3">
      <c r="C48" s="10">
        <v>50000</v>
      </c>
      <c r="D48" s="24">
        <f t="shared" si="3"/>
        <v>30500</v>
      </c>
      <c r="E48" s="24">
        <f t="shared" si="4"/>
        <v>2555500</v>
      </c>
      <c r="F48" s="24">
        <f t="shared" si="5"/>
        <v>24000</v>
      </c>
      <c r="G48" s="24">
        <f t="shared" si="6"/>
        <v>28499.999999999996</v>
      </c>
      <c r="H48" s="24">
        <f t="shared" si="7"/>
        <v>46000</v>
      </c>
    </row>
    <row r="49" spans="3:8" x14ac:dyDescent="0.3">
      <c r="C49" s="10">
        <v>75000</v>
      </c>
      <c r="D49" s="24">
        <f t="shared" si="3"/>
        <v>45750</v>
      </c>
      <c r="E49" s="24">
        <f t="shared" si="4"/>
        <v>3833250</v>
      </c>
      <c r="F49" s="24">
        <f t="shared" si="5"/>
        <v>36000</v>
      </c>
      <c r="G49" s="24">
        <f t="shared" si="6"/>
        <v>42749.999999999993</v>
      </c>
      <c r="H49" s="24">
        <f t="shared" si="7"/>
        <v>69000</v>
      </c>
    </row>
    <row r="50" spans="3:8" x14ac:dyDescent="0.3">
      <c r="C50" s="10">
        <v>100000</v>
      </c>
      <c r="D50" s="24">
        <f t="shared" si="3"/>
        <v>61000</v>
      </c>
      <c r="E50" s="24">
        <f t="shared" si="4"/>
        <v>5111000</v>
      </c>
      <c r="F50" s="24">
        <f t="shared" si="5"/>
        <v>48000</v>
      </c>
      <c r="G50" s="24">
        <f t="shared" si="6"/>
        <v>56999.999999999993</v>
      </c>
      <c r="H50" s="24">
        <f t="shared" si="7"/>
        <v>92000</v>
      </c>
    </row>
    <row r="51" spans="3:8" x14ac:dyDescent="0.3">
      <c r="C51" s="10">
        <v>200000</v>
      </c>
      <c r="D51" s="24">
        <f t="shared" si="3"/>
        <v>122000</v>
      </c>
      <c r="E51" s="24">
        <f t="shared" si="4"/>
        <v>10222000</v>
      </c>
      <c r="F51" s="24">
        <f t="shared" si="5"/>
        <v>96000</v>
      </c>
      <c r="G51" s="24">
        <f t="shared" si="6"/>
        <v>113999.99999999999</v>
      </c>
      <c r="H51" s="24">
        <f t="shared" si="7"/>
        <v>184000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560C-AF1B-4A2C-BD07-2AF43BDFF266}">
  <dimension ref="A1:G23"/>
  <sheetViews>
    <sheetView topLeftCell="A13" zoomScale="70" zoomScaleNormal="70" workbookViewId="0">
      <selection activeCell="E14" sqref="E14"/>
    </sheetView>
  </sheetViews>
  <sheetFormatPr defaultRowHeight="14.4" x14ac:dyDescent="0.3"/>
  <cols>
    <col min="1" max="1" width="26.44140625" customWidth="1"/>
    <col min="2" max="2" width="12.44140625" customWidth="1"/>
    <col min="3" max="3" width="14" customWidth="1"/>
  </cols>
  <sheetData>
    <row r="1" spans="1:3" x14ac:dyDescent="0.3">
      <c r="A1" t="s">
        <v>765</v>
      </c>
    </row>
    <row r="11" spans="1:3" x14ac:dyDescent="0.3">
      <c r="C11" t="s">
        <v>769</v>
      </c>
    </row>
    <row r="13" spans="1:3" x14ac:dyDescent="0.3">
      <c r="C13" t="s">
        <v>769</v>
      </c>
    </row>
    <row r="23" spans="7:7" x14ac:dyDescent="0.3">
      <c r="G23" t="s">
        <v>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9031-E365-49DE-AB9C-6D1D38B369F3}">
  <dimension ref="B1"/>
  <sheetViews>
    <sheetView zoomScale="160" zoomScaleNormal="160" workbookViewId="0">
      <selection activeCell="B1" sqref="B1"/>
    </sheetView>
  </sheetViews>
  <sheetFormatPr defaultRowHeight="14.4" x14ac:dyDescent="0.3"/>
  <cols>
    <col min="1" max="1" width="4.44140625" customWidth="1"/>
  </cols>
  <sheetData>
    <row r="1" spans="2:2" x14ac:dyDescent="0.3">
      <c r="B1" s="8" t="s">
        <v>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Questions</vt:lpstr>
      <vt:lpstr>Currency Converter</vt:lpstr>
      <vt:lpstr>Pivot</vt:lpstr>
      <vt:lpstr>Box 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Arvinkritik S.R</cp:lastModifiedBy>
  <dcterms:created xsi:type="dcterms:W3CDTF">2021-03-14T20:21:32Z</dcterms:created>
  <dcterms:modified xsi:type="dcterms:W3CDTF">2024-09-30T21:41:55Z</dcterms:modified>
</cp:coreProperties>
</file>