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wri-my.sharepoint.com/personal/arvind_manickam_wri_org/Documents/Integrated Planning and Scheduling Tool - GIZ/IPST - GIZ (Technical)/4.1 Market Data/"/>
    </mc:Choice>
  </mc:AlternateContent>
  <xr:revisionPtr revIDLastSave="28" documentId="8_{CAF0C746-EA49-4660-9B41-5D48C62D9272}" xr6:coauthVersionLast="47" xr6:coauthVersionMax="47" xr10:uidLastSave="{7B075180-F33C-420B-AE27-DAC17E3E712C}"/>
  <bookViews>
    <workbookView minimized="1" xWindow="8925" yWindow="0" windowWidth="21600" windowHeight="11385" xr2:uid="{E762278E-24B8-4D18-B824-E6235ACC8E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N13" i="1"/>
  <c r="F3" i="1" l="1"/>
  <c r="F4" i="1"/>
  <c r="F5" i="1"/>
  <c r="F6" i="1"/>
  <c r="F7" i="1"/>
  <c r="F8" i="1"/>
  <c r="F9" i="1"/>
  <c r="F10" i="1"/>
  <c r="F11" i="1"/>
  <c r="F12" i="1"/>
  <c r="F2" i="1"/>
  <c r="N3" i="1" l="1"/>
  <c r="N4" i="1"/>
  <c r="N5" i="1"/>
  <c r="N6" i="1"/>
  <c r="N7" i="1"/>
  <c r="N8" i="1"/>
  <c r="N9" i="1"/>
  <c r="N10" i="1"/>
  <c r="N11" i="1"/>
  <c r="N12" i="1"/>
  <c r="N2" i="1"/>
  <c r="C3" i="1"/>
  <c r="C4" i="1"/>
  <c r="C5" i="1"/>
  <c r="C6" i="1"/>
  <c r="C7" i="1"/>
  <c r="C8" i="1"/>
  <c r="C9" i="1"/>
  <c r="C10" i="1"/>
  <c r="C11" i="1"/>
  <c r="C12" i="1"/>
  <c r="C2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<sst xmlns="http://schemas.openxmlformats.org/spreadsheetml/2006/main" count="75" uniqueCount="39">
  <si>
    <t>id</t>
  </si>
  <si>
    <t>short_name</t>
  </si>
  <si>
    <t>full_name</t>
  </si>
  <si>
    <t>oem</t>
  </si>
  <si>
    <t>bus_dimension</t>
  </si>
  <si>
    <t>GVW</t>
  </si>
  <si>
    <t>Air Conditioning</t>
  </si>
  <si>
    <t>Seating Capacity</t>
  </si>
  <si>
    <t>bus_cost</t>
  </si>
  <si>
    <t>Charger Type</t>
  </si>
  <si>
    <t>power_consumption</t>
  </si>
  <si>
    <t>battery_capacity</t>
  </si>
  <si>
    <t>battery_cost</t>
  </si>
  <si>
    <t>Lito</t>
  </si>
  <si>
    <t>Foton-PMI</t>
  </si>
  <si>
    <t>Mini (6 - 7 m)</t>
  </si>
  <si>
    <t>Yes</t>
  </si>
  <si>
    <t>GB/T; CCS</t>
  </si>
  <si>
    <t>Ebus K6</t>
  </si>
  <si>
    <t>Olectra</t>
  </si>
  <si>
    <t>GB/ T</t>
  </si>
  <si>
    <t>Ultra 9/9m</t>
  </si>
  <si>
    <t>Tata Motors</t>
  </si>
  <si>
    <t>Midi (9 m)</t>
  </si>
  <si>
    <t>Optional</t>
  </si>
  <si>
    <t>CCS2</t>
  </si>
  <si>
    <t>Ebus K7</t>
  </si>
  <si>
    <t>Regio</t>
  </si>
  <si>
    <t>ECOLIFE 9m</t>
  </si>
  <si>
    <t>JBM Solaris</t>
  </si>
  <si>
    <t>Urban 9/12m</t>
  </si>
  <si>
    <t>Standard (12 m)</t>
  </si>
  <si>
    <t>Starbus 4/12m</t>
  </si>
  <si>
    <t>Ebus K9</t>
  </si>
  <si>
    <t>Urban</t>
  </si>
  <si>
    <t>ECOLIFE 12m</t>
  </si>
  <si>
    <t>curb weight</t>
  </si>
  <si>
    <t>Foton-Lucknow</t>
  </si>
  <si>
    <t>Foton-PMI-Lucknow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</si>
</sst>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9A5C-0E94-4C5E-A9EA-C153E139357A}">
  <dimension ref="A1:N13"/>
  <sheetViews>
    <sheetView tabSelected="1" workbookViewId="0">
      <selection activeCell="L1" activeCellId="1" sqref="B1:B4 L1:L4"/>
    </sheetView>
  </sheetViews>
  <sheetFormatPr defaultRowHeight="15" x14ac:dyDescent="0.25"/>
  <cols>
    <col min="1" max="1" width="3" bestFit="1" customWidth="1"/>
    <col min="2" max="3" width="25.140625" bestFit="1" customWidth="1"/>
    <col min="4" max="4" width="11.42578125" bestFit="1" customWidth="1"/>
    <col min="5" max="5" width="14.7109375" bestFit="1" customWidth="1"/>
    <col min="6" max="6" width="14.7109375" customWidth="1"/>
    <col min="7" max="7" width="9.42578125" customWidth="1"/>
    <col min="8" max="8" width="15.5703125" bestFit="1" customWidth="1"/>
    <col min="9" max="9" width="15.7109375" bestFit="1" customWidth="1"/>
    <col min="10" max="10" width="15.7109375" customWidth="1"/>
    <col min="11" max="12" width="19.5703125" bestFit="1" customWidth="1"/>
    <col min="13" max="13" width="15.7109375" bestFit="1" customWidth="1"/>
    <col min="14" max="14" width="15.570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>
        <v>1</v>
      </c>
      <c r="B2" s="2" t="s">
        <v>13</v>
      </c>
      <c r="C2" s="2" t="str">
        <f t="shared" ref="C2:C12" si="0">_xlfn.CONCAT(D2,"-",B2)</f>
        <v>Foton-PMI-Lito</v>
      </c>
      <c r="D2" s="2" t="s">
        <v>14</v>
      </c>
      <c r="E2" s="2" t="s">
        <v>15</v>
      </c>
      <c r="F2" s="2">
        <f>G2*0.8</f>
        <v>6800</v>
      </c>
      <c r="G2" s="2">
        <v>8500</v>
      </c>
      <c r="H2" s="2" t="s">
        <v>16</v>
      </c>
      <c r="I2" s="2">
        <v>16</v>
      </c>
      <c r="J2" s="2">
        <v>7000000</v>
      </c>
      <c r="K2" s="2" t="s">
        <v>17</v>
      </c>
      <c r="L2" s="3">
        <f t="shared" ref="L2:L12" si="1">0.08*G2/1000</f>
        <v>0.68</v>
      </c>
      <c r="M2" s="2">
        <v>77</v>
      </c>
      <c r="N2" s="2">
        <f>J2/2</f>
        <v>3500000</v>
      </c>
    </row>
    <row r="3" spans="1:14" x14ac:dyDescent="0.25">
      <c r="A3" s="2">
        <v>2</v>
      </c>
      <c r="B3" s="2" t="s">
        <v>18</v>
      </c>
      <c r="C3" s="2" t="str">
        <f t="shared" si="0"/>
        <v>Olectra-Ebus K6</v>
      </c>
      <c r="D3" s="2" t="s">
        <v>19</v>
      </c>
      <c r="E3" s="2" t="s">
        <v>15</v>
      </c>
      <c r="F3" s="2">
        <f t="shared" ref="F3:F13" si="2">G3*0.8</f>
        <v>7644</v>
      </c>
      <c r="G3" s="2">
        <v>9555</v>
      </c>
      <c r="H3" s="2" t="s">
        <v>16</v>
      </c>
      <c r="I3" s="2">
        <v>22</v>
      </c>
      <c r="J3" s="2">
        <v>7000000</v>
      </c>
      <c r="K3" s="2" t="s">
        <v>20</v>
      </c>
      <c r="L3" s="3">
        <f t="shared" si="1"/>
        <v>0.76439999999999997</v>
      </c>
      <c r="M3" s="2">
        <v>120</v>
      </c>
      <c r="N3" s="2">
        <f t="shared" ref="N3:N13" si="3">J3/2</f>
        <v>3500000</v>
      </c>
    </row>
    <row r="4" spans="1:14" x14ac:dyDescent="0.25">
      <c r="A4" s="2">
        <v>3</v>
      </c>
      <c r="B4" s="2" t="s">
        <v>21</v>
      </c>
      <c r="C4" s="2" t="str">
        <f t="shared" si="0"/>
        <v>Tata Motors-Ultra 9/9m</v>
      </c>
      <c r="D4" s="2" t="s">
        <v>22</v>
      </c>
      <c r="E4" s="2" t="s">
        <v>23</v>
      </c>
      <c r="F4" s="2">
        <f t="shared" si="2"/>
        <v>8280</v>
      </c>
      <c r="G4" s="2">
        <v>10350</v>
      </c>
      <c r="H4" s="2" t="s">
        <v>24</v>
      </c>
      <c r="I4" s="2">
        <v>31</v>
      </c>
      <c r="J4" s="2">
        <v>9000000</v>
      </c>
      <c r="K4" s="2" t="s">
        <v>25</v>
      </c>
      <c r="L4" s="3">
        <f t="shared" si="1"/>
        <v>0.82799999999999996</v>
      </c>
      <c r="M4" s="2">
        <v>124</v>
      </c>
      <c r="N4" s="2">
        <f t="shared" si="3"/>
        <v>4500000</v>
      </c>
    </row>
    <row r="5" spans="1:14" x14ac:dyDescent="0.25">
      <c r="A5" s="2">
        <v>4</v>
      </c>
      <c r="B5" s="2" t="s">
        <v>26</v>
      </c>
      <c r="C5" s="2" t="str">
        <f t="shared" si="0"/>
        <v>Olectra-Ebus K7</v>
      </c>
      <c r="D5" s="2" t="s">
        <v>19</v>
      </c>
      <c r="E5" s="2" t="s">
        <v>23</v>
      </c>
      <c r="F5" s="2">
        <f t="shared" si="2"/>
        <v>10800</v>
      </c>
      <c r="G5" s="2">
        <v>13500</v>
      </c>
      <c r="H5" s="2" t="s">
        <v>16</v>
      </c>
      <c r="I5" s="2">
        <v>31</v>
      </c>
      <c r="J5" s="2">
        <v>9000000</v>
      </c>
      <c r="K5" s="2" t="s">
        <v>20</v>
      </c>
      <c r="L5" s="3">
        <f t="shared" si="1"/>
        <v>1.08</v>
      </c>
      <c r="M5" s="2">
        <v>180</v>
      </c>
      <c r="N5" s="2">
        <f t="shared" si="3"/>
        <v>4500000</v>
      </c>
    </row>
    <row r="6" spans="1:14" x14ac:dyDescent="0.25">
      <c r="A6" s="2">
        <v>5</v>
      </c>
      <c r="B6" s="2" t="s">
        <v>27</v>
      </c>
      <c r="C6" s="2" t="str">
        <f t="shared" si="0"/>
        <v>Foton-PMI-Regio</v>
      </c>
      <c r="D6" s="2" t="s">
        <v>14</v>
      </c>
      <c r="E6" s="2" t="s">
        <v>23</v>
      </c>
      <c r="F6" s="2">
        <f t="shared" si="2"/>
        <v>10000</v>
      </c>
      <c r="G6" s="2">
        <v>12500</v>
      </c>
      <c r="H6" s="2" t="s">
        <v>16</v>
      </c>
      <c r="I6" s="2">
        <v>30</v>
      </c>
      <c r="J6" s="2">
        <v>9000000</v>
      </c>
      <c r="K6" s="2" t="s">
        <v>17</v>
      </c>
      <c r="L6" s="3">
        <f t="shared" si="1"/>
        <v>1</v>
      </c>
      <c r="M6" s="2">
        <v>102</v>
      </c>
      <c r="N6" s="2">
        <f t="shared" si="3"/>
        <v>4500000</v>
      </c>
    </row>
    <row r="7" spans="1:14" x14ac:dyDescent="0.25">
      <c r="A7" s="2">
        <v>6</v>
      </c>
      <c r="B7" s="2" t="s">
        <v>28</v>
      </c>
      <c r="C7" s="2" t="str">
        <f t="shared" si="0"/>
        <v>JBM Solaris-ECOLIFE 9m</v>
      </c>
      <c r="D7" s="2" t="s">
        <v>29</v>
      </c>
      <c r="E7" s="2" t="s">
        <v>23</v>
      </c>
      <c r="F7" s="2">
        <f t="shared" si="2"/>
        <v>10800</v>
      </c>
      <c r="G7" s="2">
        <v>13500</v>
      </c>
      <c r="H7" s="2" t="s">
        <v>24</v>
      </c>
      <c r="I7" s="2">
        <v>32</v>
      </c>
      <c r="J7" s="2">
        <v>9000000</v>
      </c>
      <c r="K7" s="2" t="s">
        <v>25</v>
      </c>
      <c r="L7" s="3">
        <f t="shared" si="1"/>
        <v>1.08</v>
      </c>
      <c r="M7" s="2">
        <v>160</v>
      </c>
      <c r="N7" s="2">
        <f t="shared" si="3"/>
        <v>4500000</v>
      </c>
    </row>
    <row r="8" spans="1:14" x14ac:dyDescent="0.25">
      <c r="A8" s="2">
        <v>7</v>
      </c>
      <c r="B8" s="2" t="s">
        <v>30</v>
      </c>
      <c r="C8" s="2" t="str">
        <f t="shared" si="0"/>
        <v>Tata Motors-Urban 9/12m</v>
      </c>
      <c r="D8" s="2" t="s">
        <v>22</v>
      </c>
      <c r="E8" s="2" t="s">
        <v>31</v>
      </c>
      <c r="F8" s="2">
        <f t="shared" si="2"/>
        <v>14440</v>
      </c>
      <c r="G8" s="2">
        <v>18050</v>
      </c>
      <c r="H8" s="2" t="s">
        <v>24</v>
      </c>
      <c r="I8" s="2">
        <v>40</v>
      </c>
      <c r="J8" s="2">
        <v>12000000</v>
      </c>
      <c r="K8" s="2" t="s">
        <v>25</v>
      </c>
      <c r="L8" s="3">
        <f t="shared" si="1"/>
        <v>1.444</v>
      </c>
      <c r="M8" s="2">
        <v>186</v>
      </c>
      <c r="N8" s="2">
        <f t="shared" si="3"/>
        <v>6000000</v>
      </c>
    </row>
    <row r="9" spans="1:14" x14ac:dyDescent="0.25">
      <c r="A9" s="2">
        <v>8</v>
      </c>
      <c r="B9" s="2" t="s">
        <v>32</v>
      </c>
      <c r="C9" s="2" t="str">
        <f t="shared" si="0"/>
        <v>Tata Motors-Starbus 4/12m</v>
      </c>
      <c r="D9" s="2" t="s">
        <v>22</v>
      </c>
      <c r="E9" s="2" t="s">
        <v>31</v>
      </c>
      <c r="F9" s="2">
        <f t="shared" si="2"/>
        <v>15600</v>
      </c>
      <c r="G9" s="2">
        <v>19500</v>
      </c>
      <c r="H9" s="2" t="s">
        <v>24</v>
      </c>
      <c r="I9" s="2">
        <v>31</v>
      </c>
      <c r="J9" s="2">
        <v>12000000</v>
      </c>
      <c r="K9" s="2" t="s">
        <v>25</v>
      </c>
      <c r="L9" s="3">
        <f t="shared" si="1"/>
        <v>1.56</v>
      </c>
      <c r="M9" s="2">
        <v>250</v>
      </c>
      <c r="N9" s="2">
        <f t="shared" si="3"/>
        <v>6000000</v>
      </c>
    </row>
    <row r="10" spans="1:14" x14ac:dyDescent="0.25">
      <c r="A10" s="2">
        <v>9</v>
      </c>
      <c r="B10" s="2" t="s">
        <v>33</v>
      </c>
      <c r="C10" s="2" t="str">
        <f t="shared" si="0"/>
        <v>Olectra-Ebus K9</v>
      </c>
      <c r="D10" s="2" t="s">
        <v>19</v>
      </c>
      <c r="E10" s="2" t="s">
        <v>31</v>
      </c>
      <c r="F10" s="2">
        <f t="shared" si="2"/>
        <v>14400</v>
      </c>
      <c r="G10" s="2">
        <v>18000</v>
      </c>
      <c r="H10" s="2" t="s">
        <v>16</v>
      </c>
      <c r="I10" s="2">
        <v>39</v>
      </c>
      <c r="J10" s="2">
        <v>12000000</v>
      </c>
      <c r="K10" s="2" t="s">
        <v>20</v>
      </c>
      <c r="L10" s="3">
        <f t="shared" si="1"/>
        <v>1.44</v>
      </c>
      <c r="M10" s="2">
        <v>324</v>
      </c>
      <c r="N10" s="2">
        <f t="shared" si="3"/>
        <v>6000000</v>
      </c>
    </row>
    <row r="11" spans="1:14" x14ac:dyDescent="0.25">
      <c r="A11" s="2">
        <v>10</v>
      </c>
      <c r="B11" s="2" t="s">
        <v>34</v>
      </c>
      <c r="C11" s="2" t="str">
        <f t="shared" si="0"/>
        <v>Foton-PMI-Urban</v>
      </c>
      <c r="D11" s="2" t="s">
        <v>14</v>
      </c>
      <c r="E11" s="2" t="s">
        <v>31</v>
      </c>
      <c r="F11" s="2">
        <f t="shared" si="2"/>
        <v>14400</v>
      </c>
      <c r="G11" s="2">
        <v>18000</v>
      </c>
      <c r="H11" s="2" t="s">
        <v>16</v>
      </c>
      <c r="I11" s="2">
        <v>35</v>
      </c>
      <c r="J11" s="2">
        <v>12000000</v>
      </c>
      <c r="K11" s="2" t="s">
        <v>17</v>
      </c>
      <c r="L11" s="3">
        <f t="shared" si="1"/>
        <v>1.44</v>
      </c>
      <c r="M11" s="2">
        <v>152</v>
      </c>
      <c r="N11" s="2">
        <f t="shared" si="3"/>
        <v>6000000</v>
      </c>
    </row>
    <row r="12" spans="1:14" x14ac:dyDescent="0.25">
      <c r="A12" s="2">
        <v>11</v>
      </c>
      <c r="B12" s="2" t="s">
        <v>35</v>
      </c>
      <c r="C12" s="2" t="str">
        <f t="shared" si="0"/>
        <v>JBM Solaris-ECOLIFE 12m</v>
      </c>
      <c r="D12" s="2" t="s">
        <v>29</v>
      </c>
      <c r="E12" s="2" t="s">
        <v>31</v>
      </c>
      <c r="F12" s="2">
        <f t="shared" si="2"/>
        <v>14400</v>
      </c>
      <c r="G12" s="2">
        <v>18000</v>
      </c>
      <c r="H12" s="2" t="s">
        <v>24</v>
      </c>
      <c r="I12" s="2">
        <v>40</v>
      </c>
      <c r="J12" s="2">
        <v>12000000</v>
      </c>
      <c r="K12" s="2" t="s">
        <v>25</v>
      </c>
      <c r="L12" s="3">
        <f t="shared" si="1"/>
        <v>1.44</v>
      </c>
      <c r="M12" s="2">
        <v>200</v>
      </c>
      <c r="N12" s="2">
        <f t="shared" si="3"/>
        <v>6000000</v>
      </c>
    </row>
    <row r="13" spans="1:14" x14ac:dyDescent="0.25">
      <c r="A13" s="2">
        <v>12</v>
      </c>
      <c r="B13" s="2" t="s">
        <v>37</v>
      </c>
      <c r="C13" s="2" t="s">
        <v>38</v>
      </c>
      <c r="D13" s="2" t="s">
        <v>14</v>
      </c>
      <c r="E13" s="2" t="s">
        <v>23</v>
      </c>
      <c r="F13" s="2">
        <f t="shared" si="2"/>
        <v>10400</v>
      </c>
      <c r="G13" s="2">
        <v>13000</v>
      </c>
      <c r="H13" s="2" t="s">
        <v>16</v>
      </c>
      <c r="I13" s="2">
        <v>30</v>
      </c>
      <c r="J13" s="2">
        <v>10000000</v>
      </c>
      <c r="K13" s="2" t="s">
        <v>17</v>
      </c>
      <c r="L13" s="2">
        <v>1</v>
      </c>
      <c r="M13" s="2">
        <v>151</v>
      </c>
      <c r="N13" s="2">
        <f t="shared" si="3"/>
        <v>5000000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B8AB547E2DA542A6945EBA9A8540AC" ma:contentTypeVersion="17" ma:contentTypeDescription="Create a new document." ma:contentTypeScope="" ma:versionID="76b91be811ba84d4487fd2972e7c2011">
  <xsd:schema xmlns:xsd="http://www.w3.org/2001/XMLSchema" xmlns:xs="http://www.w3.org/2001/XMLSchema" xmlns:p="http://schemas.microsoft.com/office/2006/metadata/properties" xmlns:ns3="9fef64ef-2b0d-4324-b297-58e716f77fa0" xmlns:ns4="7727e8ac-6681-49c3-9144-7d8d797ef465" targetNamespace="http://schemas.microsoft.com/office/2006/metadata/properties" ma:root="true" ma:fieldsID="cdc67f6387456af149c9dd40f1924ee1" ns3:_="" ns4:_="">
    <xsd:import namespace="9fef64ef-2b0d-4324-b297-58e716f77fa0"/>
    <xsd:import namespace="7727e8ac-6681-49c3-9144-7d8d797ef46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f64ef-2b0d-4324-b297-58e716f77f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7e8ac-6681-49c3-9144-7d8d797ef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727e8ac-6681-49c3-9144-7d8d797ef465" xsi:nil="true"/>
  </documentManagement>
</p:properties>
</file>

<file path=customXml/itemProps1.xml><?xml version="1.0" encoding="utf-8"?>
<ds:datastoreItem xmlns:ds="http://schemas.openxmlformats.org/officeDocument/2006/customXml" ds:itemID="{79B75098-C408-414A-9606-937DD2D2E9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0E2EA8-D61C-42FC-802E-45343A4143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ef64ef-2b0d-4324-b297-58e716f77fa0"/>
    <ds:schemaRef ds:uri="7727e8ac-6681-49c3-9144-7d8d797ef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A7BC0C-6EBA-40B7-8F2A-8CE163B0ECE8}">
  <ds:schemaRefs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7727e8ac-6681-49c3-9144-7d8d797ef465"/>
    <ds:schemaRef ds:uri="http://purl.org/dc/elements/1.1/"/>
    <ds:schemaRef ds:uri="http://schemas.openxmlformats.org/package/2006/metadata/core-properties"/>
    <ds:schemaRef ds:uri="9fef64ef-2b0d-4324-b297-58e716f77fa0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Arvind Manickam</dc:creator>
  <cp:keywords/>
  <dc:description/>
  <cp:lastModifiedBy>Arvind Manickam</cp:lastModifiedBy>
  <cp:revision/>
  <dcterms:created xsi:type="dcterms:W3CDTF">2024-05-20T12:55:05Z</dcterms:created>
  <dcterms:modified xsi:type="dcterms:W3CDTF">2024-06-03T12:43:49Z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0x01010053B8AB547E2DA542A6945EBA9A8540AC</vt:lpwstr>
  </property>
  <property fmtid="{D5CDD505-2E9C-101B-9397-08002B2CF9AE}" pid="3" name="WorkbookGuid">
    <vt:lpwstr>1671e62b-5748-458b-8b16-14486a124c0f</vt:lpwstr>
  </property>
</Properties>
</file>