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<sst xmlns="http://schemas.openxmlformats.org/spreadsheetml/2006/main" count="230" uniqueCount="34">
  <si>
    <t>Dist_to_work</t>
  </si>
  <si>
    <t>Age_cat</t>
  </si>
  <si>
    <t>Abs_cat</t>
  </si>
  <si>
    <t>Count</t>
  </si>
  <si>
    <t>Total</t>
  </si>
  <si>
    <t>Pj</t>
  </si>
  <si>
    <t>log2 (Pj)</t>
  </si>
  <si>
    <t>-Pj*log2(Pj)</t>
  </si>
  <si>
    <t>H(T)</t>
  </si>
  <si>
    <t>Dist_Med</t>
  </si>
  <si>
    <t>Age_Young</t>
  </si>
  <si>
    <t>Abs_High</t>
  </si>
  <si>
    <t>Abs_high</t>
  </si>
  <si>
    <t>Dist_High</t>
  </si>
  <si>
    <t>Age_Very_young</t>
  </si>
  <si>
    <t>Abs_Med</t>
  </si>
  <si>
    <t>Abs_med</t>
  </si>
  <si>
    <t>Age_higher</t>
  </si>
  <si>
    <t>Abs_low</t>
  </si>
  <si>
    <t>Dist_low</t>
  </si>
  <si>
    <t>Categories</t>
  </si>
  <si>
    <t>Row Total</t>
  </si>
  <si>
    <t>Percent</t>
  </si>
  <si>
    <t>Percent*Row Total</t>
  </si>
  <si>
    <t>Dist_to_work= Dist_Low</t>
  </si>
  <si>
    <t>Dist_to_work= Dist_med</t>
  </si>
  <si>
    <t>Dist_to_work = Dist_high</t>
  </si>
  <si>
    <t xml:space="preserve">Total </t>
  </si>
  <si>
    <t xml:space="preserve">Net Gain </t>
  </si>
  <si>
    <t>Age_Middle_Age</t>
  </si>
  <si>
    <t>Age_cast = Age_young</t>
  </si>
  <si>
    <t>Age_cast = Age_very_young</t>
  </si>
  <si>
    <t>Age_cast = Age_Middle_Age</t>
  </si>
  <si>
    <t>Age_cast = Age_higher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</si>
</sst>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0.000"/>
    <numFmt numFmtId="179" formatCode="0.0"/>
    <numFmt numFmtId="180" formatCode="_ * #,##0.00_ ;_ * \-#,##0.00_ ;_ * &quot;-&quot;??_ ;_ @_ "/>
    <numFmt numFmtId="181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0"/>
      <color rgb="FF000000"/>
      <name val="Helvetica Neue"/>
      <charset val="134"/>
    </font>
    <font>
      <sz val="11"/>
      <color theme="1"/>
      <name val="Calibri"/>
      <charset val="0"/>
      <scheme val="minor"/>
    </font>
    <font>
      <sz val="10"/>
      <color rgb="FF000000"/>
      <name val="Helvetica Neue"/>
      <charset val="134"/>
    </font>
    <font>
      <b/>
      <sz val="12"/>
      <color theme="1"/>
      <name val="Calibri"/>
      <charset val="134"/>
    </font>
    <font>
      <b/>
      <sz val="16"/>
      <color theme="1"/>
      <name val="Calibri"/>
      <charset val="134"/>
    </font>
    <font>
      <b/>
      <sz val="18"/>
      <color theme="1"/>
      <name val="Calibri"/>
      <charset val="134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rgb="FF00B050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rgb="FF00B050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22" applyNumberFormat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0" fillId="21" borderId="2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6" borderId="2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28" borderId="29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5" fillId="28" borderId="26" applyNumberFormat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69">
    <xf numFmtId="0" fontId="0" fillId="0" borderId="0" xfId="0" applyFont="1" applyAlignment="1"/>
    <xf numFmtId="0" fontId="1" fillId="0" borderId="1" xfId="0" applyFont="1" applyBorder="1"/>
    <xf numFmtId="0" fontId="2" fillId="2" borderId="2" xfId="34" applyFill="1" applyBorder="1"/>
    <xf numFmtId="0" fontId="2" fillId="2" borderId="3" xfId="34" applyFill="1" applyBorder="1"/>
    <xf numFmtId="0" fontId="2" fillId="2" borderId="4" xfId="34" applyFill="1" applyBorder="1"/>
    <xf numFmtId="0" fontId="3" fillId="3" borderId="0" xfId="0" applyFont="1" applyFill="1" applyBorder="1"/>
    <xf numFmtId="0" fontId="1" fillId="0" borderId="5" xfId="0" applyFont="1" applyBorder="1"/>
    <xf numFmtId="0" fontId="4" fillId="4" borderId="6" xfId="22" applyFont="1" applyBorder="1"/>
    <xf numFmtId="0" fontId="4" fillId="4" borderId="0" xfId="22" applyFont="1"/>
    <xf numFmtId="0" fontId="4" fillId="4" borderId="7" xfId="22" applyFont="1" applyBorder="1"/>
    <xf numFmtId="0" fontId="5" fillId="0" borderId="8" xfId="0" applyFont="1" applyBorder="1"/>
    <xf numFmtId="0" fontId="1" fillId="0" borderId="9" xfId="0" applyFont="1" applyBorder="1"/>
    <xf numFmtId="0" fontId="4" fillId="5" borderId="6" xfId="13" applyBorder="1"/>
    <xf numFmtId="0" fontId="5" fillId="0" borderId="0" xfId="0" applyFont="1"/>
    <xf numFmtId="0" fontId="4" fillId="5" borderId="10" xfId="13" applyBorder="1"/>
    <xf numFmtId="0" fontId="4" fillId="6" borderId="11" xfId="40" applyFont="1" applyFill="1" applyBorder="1" applyAlignment="1">
      <alignment horizontal="center" vertical="center"/>
    </xf>
    <xf numFmtId="0" fontId="4" fillId="7" borderId="10" xfId="40" applyFont="1" applyBorder="1"/>
    <xf numFmtId="0" fontId="4" fillId="8" borderId="12" xfId="39" applyBorder="1"/>
    <xf numFmtId="0" fontId="4" fillId="8" borderId="13" xfId="39" applyBorder="1"/>
    <xf numFmtId="0" fontId="4" fillId="8" borderId="14" xfId="39" applyBorder="1"/>
    <xf numFmtId="0" fontId="4" fillId="8" borderId="15" xfId="39" applyBorder="1"/>
    <xf numFmtId="0" fontId="2" fillId="9" borderId="11" xfId="43" applyFill="1" applyBorder="1" applyAlignment="1">
      <alignment horizontal="center" vertical="center"/>
    </xf>
    <xf numFmtId="0" fontId="2" fillId="10" borderId="10" xfId="43" applyBorder="1"/>
    <xf numFmtId="0" fontId="4" fillId="4" borderId="10" xfId="22" applyFont="1" applyBorder="1"/>
    <xf numFmtId="0" fontId="4" fillId="4" borderId="16" xfId="22" applyFont="1" applyBorder="1"/>
    <xf numFmtId="0" fontId="4" fillId="4" borderId="17" xfId="22" applyFont="1" applyBorder="1"/>
    <xf numFmtId="0" fontId="2" fillId="2" borderId="3" xfId="34" applyFill="1" applyBorder="1" applyAlignment="1">
      <alignment horizontal="center"/>
    </xf>
    <xf numFmtId="0" fontId="2" fillId="2" borderId="4" xfId="34" applyFill="1" applyBorder="1" applyAlignment="1">
      <alignment horizontal="center"/>
    </xf>
    <xf numFmtId="0" fontId="4" fillId="5" borderId="0" xfId="13"/>
    <xf numFmtId="178" fontId="4" fillId="5" borderId="0" xfId="13" applyNumberFormat="1"/>
    <xf numFmtId="179" fontId="4" fillId="5" borderId="0" xfId="13" applyNumberFormat="1"/>
    <xf numFmtId="2" fontId="4" fillId="5" borderId="0" xfId="13" applyNumberFormat="1"/>
    <xf numFmtId="2" fontId="4" fillId="5" borderId="7" xfId="13" applyNumberFormat="1" applyBorder="1" applyAlignment="1">
      <alignment horizontal="center" vertical="center"/>
    </xf>
    <xf numFmtId="0" fontId="4" fillId="5" borderId="7" xfId="13" applyBorder="1"/>
    <xf numFmtId="0" fontId="4" fillId="5" borderId="16" xfId="13" applyBorder="1"/>
    <xf numFmtId="178" fontId="4" fillId="5" borderId="16" xfId="13" applyNumberFormat="1" applyBorder="1"/>
    <xf numFmtId="179" fontId="4" fillId="5" borderId="16" xfId="13" applyNumberFormat="1" applyBorder="1"/>
    <xf numFmtId="2" fontId="4" fillId="5" borderId="16" xfId="13" applyNumberFormat="1" applyBorder="1"/>
    <xf numFmtId="0" fontId="4" fillId="5" borderId="17" xfId="13" applyBorder="1"/>
    <xf numFmtId="0" fontId="4" fillId="6" borderId="18" xfId="40" applyFont="1" applyFill="1" applyBorder="1" applyAlignment="1">
      <alignment horizontal="center" vertical="center"/>
    </xf>
    <xf numFmtId="0" fontId="4" fillId="7" borderId="18" xfId="40" applyFont="1" applyBorder="1"/>
    <xf numFmtId="0" fontId="4" fillId="6" borderId="16" xfId="40" applyFont="1" applyFill="1" applyBorder="1" applyAlignment="1">
      <alignment horizontal="center" vertical="center"/>
    </xf>
    <xf numFmtId="0" fontId="4" fillId="8" borderId="18" xfId="39" applyBorder="1"/>
    <xf numFmtId="178" fontId="4" fillId="8" borderId="18" xfId="39" applyNumberFormat="1" applyBorder="1"/>
    <xf numFmtId="0" fontId="4" fillId="8" borderId="0" xfId="39"/>
    <xf numFmtId="178" fontId="4" fillId="8" borderId="0" xfId="39" applyNumberFormat="1"/>
    <xf numFmtId="0" fontId="4" fillId="8" borderId="0" xfId="39" applyAlignment="1"/>
    <xf numFmtId="178" fontId="4" fillId="8" borderId="2" xfId="39" applyNumberFormat="1" applyBorder="1" applyAlignment="1">
      <alignment horizontal="center"/>
    </xf>
    <xf numFmtId="0" fontId="4" fillId="8" borderId="3" xfId="39" applyBorder="1"/>
    <xf numFmtId="0" fontId="2" fillId="9" borderId="18" xfId="43" applyFill="1" applyBorder="1" applyAlignment="1">
      <alignment horizontal="center" vertical="center"/>
    </xf>
    <xf numFmtId="0" fontId="2" fillId="10" borderId="18" xfId="43" applyBorder="1"/>
    <xf numFmtId="0" fontId="2" fillId="9" borderId="16" xfId="43" applyFill="1" applyBorder="1" applyAlignment="1">
      <alignment horizontal="center" vertical="center"/>
    </xf>
    <xf numFmtId="0" fontId="6" fillId="0" borderId="19" xfId="0" applyFont="1" applyBorder="1"/>
    <xf numFmtId="0" fontId="7" fillId="0" borderId="0" xfId="0" applyFont="1"/>
    <xf numFmtId="0" fontId="6" fillId="0" borderId="20" xfId="0" applyFont="1" applyBorder="1"/>
    <xf numFmtId="0" fontId="8" fillId="0" borderId="0" xfId="0" applyFont="1" applyAlignment="1">
      <alignment horizontal="center"/>
    </xf>
    <xf numFmtId="0" fontId="4" fillId="6" borderId="18" xfId="40" applyFont="1" applyFill="1" applyBorder="1" applyAlignment="1">
      <alignment horizontal="center" vertical="center" wrapText="1"/>
    </xf>
    <xf numFmtId="0" fontId="4" fillId="6" borderId="21" xfId="40" applyFont="1" applyFill="1" applyBorder="1" applyAlignment="1">
      <alignment horizontal="center" vertical="center"/>
    </xf>
    <xf numFmtId="0" fontId="4" fillId="7" borderId="16" xfId="40" applyFont="1" applyBorder="1"/>
    <xf numFmtId="0" fontId="4" fillId="7" borderId="17" xfId="40" applyFont="1" applyBorder="1"/>
    <xf numFmtId="178" fontId="4" fillId="8" borderId="21" xfId="39" applyNumberFormat="1" applyBorder="1"/>
    <xf numFmtId="178" fontId="4" fillId="8" borderId="7" xfId="39" applyNumberFormat="1" applyBorder="1"/>
    <xf numFmtId="178" fontId="4" fillId="8" borderId="11" xfId="39" applyNumberFormat="1" applyBorder="1"/>
    <xf numFmtId="0" fontId="4" fillId="8" borderId="4" xfId="39" applyBorder="1"/>
    <xf numFmtId="0" fontId="2" fillId="9" borderId="18" xfId="43" applyFill="1" applyBorder="1" applyAlignment="1">
      <alignment horizontal="center" vertical="center" wrapText="1"/>
    </xf>
    <xf numFmtId="0" fontId="2" fillId="9" borderId="21" xfId="43" applyFill="1" applyBorder="1" applyAlignment="1">
      <alignment horizontal="center" vertical="center"/>
    </xf>
    <xf numFmtId="0" fontId="2" fillId="10" borderId="16" xfId="43" applyBorder="1"/>
    <xf numFmtId="0" fontId="2" fillId="10" borderId="17" xfId="43" applyBorder="1"/>
    <xf numFmtId="178" fontId="4" fillId="8" borderId="12" xfId="39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20</xdr:col>
      <xdr:colOff>0</xdr:colOff>
      <xdr:row>36</xdr:row>
      <xdr:rowOff>0</xdr:rowOff>
    </xdr:from>
    <xdr:ext cx="304800" cy="304800"/>
    <xdr:sp>
      <xdr:nvSpPr>
        <xdr:cNvPr id="3" name="Shape 3"/>
        <xdr:cNvSpPr/>
      </xdr:nvSpPr>
      <xdr:spPr>
        <a:xfrm>
          <a:off x="18131155" y="65532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44</xdr:row>
      <xdr:rowOff>0</xdr:rowOff>
    </xdr:from>
    <xdr:ext cx="304800" cy="190500"/>
    <xdr:sp>
      <xdr:nvSpPr>
        <xdr:cNvPr id="4" name="Shape 4"/>
        <xdr:cNvSpPr/>
      </xdr:nvSpPr>
      <xdr:spPr>
        <a:xfrm>
          <a:off x="12165965" y="8001000"/>
          <a:ext cx="304800" cy="1905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44</xdr:row>
      <xdr:rowOff>0</xdr:rowOff>
    </xdr:from>
    <xdr:ext cx="304800" cy="190500"/>
    <xdr:sp>
      <xdr:nvSpPr>
        <xdr:cNvPr id="2" name="Shape 4"/>
        <xdr:cNvSpPr/>
      </xdr:nvSpPr>
      <xdr:spPr>
        <a:xfrm>
          <a:off x="12165965" y="8001000"/>
          <a:ext cx="304800" cy="1905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641985</xdr:colOff>
      <xdr:row>35</xdr:row>
      <xdr:rowOff>95250</xdr:rowOff>
    </xdr:from>
    <xdr:ext cx="7974965" cy="6425565"/>
    <xdr:pic>
      <xdr:nvPicPr>
        <xdr:cNvPr id="5" name="image1.png" descr="C:\Users\adaba\Downloads\Picsart_23-05-09_23-39-20-885.jpgPicsart_23-05-09_23-39-20-885"/>
        <xdr:cNvPicPr preferRelativeResize="0"/>
      </xdr:nvPicPr>
      <xdr:blipFill>
        <a:blip r:embed="rId1"/>
        <a:srcRect/>
        <a:stretch>
          <a:fillRect/>
        </a:stretch>
      </xdr:blipFill>
      <xdr:spPr>
        <a:xfrm>
          <a:off x="10163175" y="6467475"/>
          <a:ext cx="7974965" cy="642556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1000"/>
  <sheetViews>
    <sheetView tabSelected="1" zoomScale="55" zoomScaleNormal="55" topLeftCell="A13" workbookViewId="0">
      <selection activeCell="A22" sqref="A22"/>
    </sheetView>
  </sheetViews>
  <sheetFormatPr defaultColWidth="14.4259259259259" defaultRowHeight="15" customHeight="1"/>
  <cols>
    <col min="1" max="7" width="12.4259259259259" customWidth="1"/>
    <col min="8" max="8" width="27" customWidth="1"/>
    <col min="9" max="10" width="12.4259259259259" customWidth="1"/>
    <col min="11" max="11" width="13.712962962963" customWidth="1"/>
    <col min="12" max="22" width="12.4259259259259" customWidth="1"/>
    <col min="23" max="23" width="18.712962962963" customWidth="1"/>
    <col min="24" max="27" width="12.4259259259259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 spans="6:6">
      <c r="F6" s="1"/>
    </row>
    <row r="7" ht="14.25" customHeight="1" spans="3:14">
      <c r="C7" s="2" t="s">
        <v>0</v>
      </c>
      <c r="D7" s="3" t="s">
        <v>1</v>
      </c>
      <c r="E7" s="4" t="s">
        <v>2</v>
      </c>
      <c r="F7" s="5"/>
      <c r="G7" s="6"/>
      <c r="H7" s="2" t="s">
        <v>2</v>
      </c>
      <c r="I7" s="3" t="s">
        <v>3</v>
      </c>
      <c r="J7" s="3" t="s">
        <v>4</v>
      </c>
      <c r="K7" s="3" t="s">
        <v>5</v>
      </c>
      <c r="L7" s="26" t="s">
        <v>6</v>
      </c>
      <c r="M7" s="26" t="s">
        <v>7</v>
      </c>
      <c r="N7" s="27" t="s">
        <v>8</v>
      </c>
    </row>
    <row r="8" ht="14.25" customHeight="1" spans="3:14">
      <c r="C8" s="7" t="s">
        <v>9</v>
      </c>
      <c r="D8" s="8" t="s">
        <v>10</v>
      </c>
      <c r="E8" s="9" t="s">
        <v>11</v>
      </c>
      <c r="F8" s="10"/>
      <c r="G8" s="11"/>
      <c r="H8" s="12" t="s">
        <v>12</v>
      </c>
      <c r="I8" s="28">
        <v>21</v>
      </c>
      <c r="J8" s="28">
        <v>56</v>
      </c>
      <c r="K8" s="29">
        <f t="shared" ref="K8:K10" si="0">I8/J8</f>
        <v>0.375</v>
      </c>
      <c r="L8" s="30">
        <f t="shared" ref="L8:L10" si="1">LOG(K8,20)</f>
        <v>-0.327408848137193</v>
      </c>
      <c r="M8" s="31">
        <f t="shared" ref="M8:M10" si="2">-1*K8*L8</f>
        <v>0.122778318051447</v>
      </c>
      <c r="N8" s="32">
        <f>SUM(M8:M10)</f>
        <v>0.294978812396806</v>
      </c>
    </row>
    <row r="9" ht="14.25" customHeight="1" spans="3:14">
      <c r="C9" s="7" t="s">
        <v>13</v>
      </c>
      <c r="D9" s="8" t="s">
        <v>14</v>
      </c>
      <c r="E9" s="9" t="s">
        <v>15</v>
      </c>
      <c r="F9" s="13"/>
      <c r="H9" s="12" t="s">
        <v>16</v>
      </c>
      <c r="I9" s="28">
        <v>4</v>
      </c>
      <c r="J9" s="28">
        <v>56</v>
      </c>
      <c r="K9" s="29">
        <f t="shared" si="0"/>
        <v>0.0714285714285714</v>
      </c>
      <c r="L9" s="30">
        <f t="shared" si="1"/>
        <v>-0.880938978730702</v>
      </c>
      <c r="M9" s="31">
        <f t="shared" si="2"/>
        <v>0.0629242127664787</v>
      </c>
      <c r="N9" s="33"/>
    </row>
    <row r="10" ht="14.25" customHeight="1" spans="3:14">
      <c r="C10" s="7" t="s">
        <v>9</v>
      </c>
      <c r="D10" s="8" t="s">
        <v>17</v>
      </c>
      <c r="E10" s="9" t="s">
        <v>11</v>
      </c>
      <c r="F10" s="13"/>
      <c r="H10" s="14" t="s">
        <v>18</v>
      </c>
      <c r="I10" s="34">
        <v>31</v>
      </c>
      <c r="J10" s="34">
        <v>56</v>
      </c>
      <c r="K10" s="35">
        <f t="shared" si="0"/>
        <v>0.553571428571429</v>
      </c>
      <c r="L10" s="36">
        <f t="shared" si="1"/>
        <v>-0.197402315110234</v>
      </c>
      <c r="M10" s="37">
        <f t="shared" si="2"/>
        <v>0.10927628157888</v>
      </c>
      <c r="N10" s="38"/>
    </row>
    <row r="11" ht="14.25" customHeight="1" spans="3:6">
      <c r="C11" s="7" t="s">
        <v>9</v>
      </c>
      <c r="D11" s="8" t="s">
        <v>14</v>
      </c>
      <c r="E11" s="9" t="s">
        <v>18</v>
      </c>
      <c r="F11" s="13"/>
    </row>
    <row r="12" ht="14.25" customHeight="1" spans="3:6">
      <c r="C12" s="7" t="s">
        <v>19</v>
      </c>
      <c r="D12" s="8" t="s">
        <v>17</v>
      </c>
      <c r="E12" s="9" t="s">
        <v>18</v>
      </c>
      <c r="F12" s="13"/>
    </row>
    <row r="13" ht="15.75" customHeight="1" spans="3:23">
      <c r="C13" s="7" t="s">
        <v>9</v>
      </c>
      <c r="D13" s="8" t="s">
        <v>10</v>
      </c>
      <c r="E13" s="9" t="s">
        <v>11</v>
      </c>
      <c r="F13" s="13"/>
      <c r="H13" s="15" t="s">
        <v>20</v>
      </c>
      <c r="I13" s="39" t="s">
        <v>12</v>
      </c>
      <c r="J13" s="40"/>
      <c r="K13" s="40"/>
      <c r="L13" s="40"/>
      <c r="M13" s="39" t="s">
        <v>16</v>
      </c>
      <c r="N13" s="40"/>
      <c r="O13" s="40"/>
      <c r="P13" s="40"/>
      <c r="Q13" s="39" t="s">
        <v>18</v>
      </c>
      <c r="R13" s="40"/>
      <c r="S13" s="40"/>
      <c r="T13" s="40"/>
      <c r="U13" s="56" t="s">
        <v>21</v>
      </c>
      <c r="V13" s="39" t="s">
        <v>22</v>
      </c>
      <c r="W13" s="57" t="s">
        <v>23</v>
      </c>
    </row>
    <row r="14" ht="14.25" customHeight="1" spans="3:23">
      <c r="C14" s="7" t="s">
        <v>9</v>
      </c>
      <c r="D14" s="8" t="s">
        <v>14</v>
      </c>
      <c r="E14" s="9" t="s">
        <v>18</v>
      </c>
      <c r="F14" s="13"/>
      <c r="H14" s="16"/>
      <c r="I14" s="41" t="s">
        <v>3</v>
      </c>
      <c r="J14" s="41" t="s">
        <v>4</v>
      </c>
      <c r="K14" s="41" t="s">
        <v>5</v>
      </c>
      <c r="L14" s="41" t="s">
        <v>7</v>
      </c>
      <c r="M14" s="41" t="s">
        <v>3</v>
      </c>
      <c r="N14" s="41" t="s">
        <v>4</v>
      </c>
      <c r="O14" s="41" t="s">
        <v>5</v>
      </c>
      <c r="P14" s="41" t="s">
        <v>7</v>
      </c>
      <c r="Q14" s="41" t="s">
        <v>3</v>
      </c>
      <c r="R14" s="41" t="s">
        <v>4</v>
      </c>
      <c r="S14" s="41" t="s">
        <v>5</v>
      </c>
      <c r="T14" s="41" t="s">
        <v>7</v>
      </c>
      <c r="U14" s="58"/>
      <c r="V14" s="58"/>
      <c r="W14" s="59"/>
    </row>
    <row r="15" ht="14.25" customHeight="1" spans="3:23">
      <c r="C15" s="7" t="s">
        <v>9</v>
      </c>
      <c r="D15" s="8" t="s">
        <v>10</v>
      </c>
      <c r="E15" s="9" t="s">
        <v>11</v>
      </c>
      <c r="F15" s="13"/>
      <c r="H15" s="17" t="s">
        <v>24</v>
      </c>
      <c r="I15" s="42">
        <v>4</v>
      </c>
      <c r="J15" s="42">
        <v>13</v>
      </c>
      <c r="K15" s="43">
        <f t="shared" ref="K15:K17" si="3">I15/J15</f>
        <v>0.307692307692308</v>
      </c>
      <c r="L15" s="43">
        <f t="shared" ref="L15:L17" si="4">-1*K15*LOG(K15,2)</f>
        <v>0.52321222096649</v>
      </c>
      <c r="M15" s="42">
        <v>0</v>
      </c>
      <c r="N15" s="42">
        <v>13</v>
      </c>
      <c r="O15" s="43">
        <f t="shared" ref="O15:O17" si="5">M15/N15</f>
        <v>0</v>
      </c>
      <c r="P15" s="43">
        <f>O15</f>
        <v>0</v>
      </c>
      <c r="Q15" s="42">
        <v>9</v>
      </c>
      <c r="R15" s="42">
        <v>13</v>
      </c>
      <c r="S15" s="43">
        <f t="shared" ref="S15:S17" si="6">Q15/R15</f>
        <v>0.692307692307692</v>
      </c>
      <c r="T15" s="43">
        <f t="shared" ref="T15:T17" si="7">-1*S15*LOG(S15,2)</f>
        <v>0.367279419253001</v>
      </c>
      <c r="U15" s="43">
        <f t="shared" ref="U15:U17" si="8">SUM(L15,P15,T15)</f>
        <v>0.890491640219491</v>
      </c>
      <c r="V15" s="43">
        <f>J15/J8</f>
        <v>0.232142857142857</v>
      </c>
      <c r="W15" s="60">
        <f t="shared" ref="W15:W17" si="9">U15*V15</f>
        <v>0.206721273622382</v>
      </c>
    </row>
    <row r="16" ht="14.25" customHeight="1" spans="3:23">
      <c r="C16" s="7" t="s">
        <v>19</v>
      </c>
      <c r="D16" s="8" t="s">
        <v>10</v>
      </c>
      <c r="E16" s="9" t="s">
        <v>11</v>
      </c>
      <c r="F16" s="13"/>
      <c r="H16" s="18" t="s">
        <v>25</v>
      </c>
      <c r="I16" s="44">
        <v>13</v>
      </c>
      <c r="J16" s="44">
        <v>26</v>
      </c>
      <c r="K16" s="45">
        <f t="shared" si="3"/>
        <v>0.5</v>
      </c>
      <c r="L16" s="45">
        <f t="shared" si="4"/>
        <v>0.5</v>
      </c>
      <c r="M16" s="44">
        <v>2</v>
      </c>
      <c r="N16" s="44">
        <v>26</v>
      </c>
      <c r="O16" s="45">
        <f t="shared" si="5"/>
        <v>0.0769230769230769</v>
      </c>
      <c r="P16" s="45">
        <f t="shared" ref="P16:P17" si="10">-1*O16*LOG(O16,2)</f>
        <v>0.284649209087776</v>
      </c>
      <c r="Q16" s="44">
        <v>11</v>
      </c>
      <c r="R16" s="44">
        <v>26</v>
      </c>
      <c r="S16" s="45">
        <f t="shared" si="6"/>
        <v>0.423076923076923</v>
      </c>
      <c r="T16" s="45">
        <f t="shared" si="7"/>
        <v>0.525041888251605</v>
      </c>
      <c r="U16" s="45">
        <f t="shared" si="8"/>
        <v>1.30969109733938</v>
      </c>
      <c r="V16" s="45">
        <f>J16/J8</f>
        <v>0.464285714285714</v>
      </c>
      <c r="W16" s="61">
        <f t="shared" si="9"/>
        <v>0.608070866621856</v>
      </c>
    </row>
    <row r="17" ht="14.25" customHeight="1" spans="3:23">
      <c r="C17" s="7" t="s">
        <v>9</v>
      </c>
      <c r="D17" s="8" t="s">
        <v>14</v>
      </c>
      <c r="E17" s="9" t="s">
        <v>11</v>
      </c>
      <c r="F17" s="13"/>
      <c r="H17" s="18" t="s">
        <v>26</v>
      </c>
      <c r="I17" s="44">
        <v>4</v>
      </c>
      <c r="J17" s="44">
        <v>17</v>
      </c>
      <c r="K17" s="45">
        <f t="shared" si="3"/>
        <v>0.235294117647059</v>
      </c>
      <c r="L17" s="45">
        <f t="shared" si="4"/>
        <v>0.491167727353021</v>
      </c>
      <c r="M17" s="44">
        <v>2</v>
      </c>
      <c r="N17" s="44">
        <v>17</v>
      </c>
      <c r="O17" s="45">
        <f t="shared" si="5"/>
        <v>0.117647058823529</v>
      </c>
      <c r="P17" s="45">
        <f t="shared" si="10"/>
        <v>0.36323092250004</v>
      </c>
      <c r="Q17" s="44">
        <v>11</v>
      </c>
      <c r="R17" s="44">
        <v>17</v>
      </c>
      <c r="S17" s="45">
        <f t="shared" si="6"/>
        <v>0.647058823529412</v>
      </c>
      <c r="T17" s="45">
        <f t="shared" si="7"/>
        <v>0.406373144043733</v>
      </c>
      <c r="U17" s="45">
        <f t="shared" si="8"/>
        <v>1.26077179389679</v>
      </c>
      <c r="V17" s="45">
        <f>N17/J8</f>
        <v>0.303571428571429</v>
      </c>
      <c r="W17" s="61">
        <f t="shared" si="9"/>
        <v>0.382734294575812</v>
      </c>
    </row>
    <row r="18" ht="14.25" customHeight="1" spans="3:23">
      <c r="C18" s="7" t="s">
        <v>9</v>
      </c>
      <c r="D18" s="8" t="s">
        <v>10</v>
      </c>
      <c r="E18" s="9" t="s">
        <v>18</v>
      </c>
      <c r="F18" s="13"/>
      <c r="H18" s="19" t="s">
        <v>27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62">
        <f t="shared" ref="V18:W18" si="11">SUM(V15:V17)</f>
        <v>1</v>
      </c>
      <c r="W18" s="60">
        <f t="shared" si="11"/>
        <v>1.19752643482005</v>
      </c>
    </row>
    <row r="19" ht="14.25" customHeight="1" spans="3:23">
      <c r="C19" s="7" t="s">
        <v>9</v>
      </c>
      <c r="D19" s="8" t="s">
        <v>10</v>
      </c>
      <c r="E19" s="9" t="s">
        <v>18</v>
      </c>
      <c r="F19" s="13"/>
      <c r="H19" s="20" t="s">
        <v>28</v>
      </c>
      <c r="I19" s="47">
        <f>N8-W18</f>
        <v>-0.902547622423244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63"/>
    </row>
    <row r="20" ht="14.25" customHeight="1" spans="3:6">
      <c r="C20" s="7" t="s">
        <v>9</v>
      </c>
      <c r="D20" s="8" t="s">
        <v>10</v>
      </c>
      <c r="E20" s="9" t="s">
        <v>11</v>
      </c>
      <c r="F20" s="13"/>
    </row>
    <row r="21" ht="14.25" customHeight="1" spans="3:6">
      <c r="C21" s="7" t="s">
        <v>9</v>
      </c>
      <c r="D21" s="8" t="s">
        <v>14</v>
      </c>
      <c r="E21" s="9" t="s">
        <v>18</v>
      </c>
      <c r="F21" s="13"/>
    </row>
    <row r="22" ht="15.75" customHeight="1" spans="3:6">
      <c r="C22" s="7" t="s">
        <v>9</v>
      </c>
      <c r="D22" s="8" t="s">
        <v>17</v>
      </c>
      <c r="E22" s="9" t="s">
        <v>11</v>
      </c>
      <c r="F22" s="13"/>
    </row>
    <row r="23" ht="14.25" customHeight="1" spans="3:6">
      <c r="C23" s="7" t="s">
        <v>13</v>
      </c>
      <c r="D23" s="8" t="s">
        <v>29</v>
      </c>
      <c r="E23" s="9" t="s">
        <v>11</v>
      </c>
      <c r="F23" s="13"/>
    </row>
    <row r="24" ht="14.25" customHeight="1" spans="3:23">
      <c r="C24" s="7" t="s">
        <v>9</v>
      </c>
      <c r="D24" s="8" t="s">
        <v>17</v>
      </c>
      <c r="E24" s="9" t="s">
        <v>11</v>
      </c>
      <c r="F24" s="13"/>
      <c r="H24" s="21" t="s">
        <v>20</v>
      </c>
      <c r="I24" s="49" t="s">
        <v>12</v>
      </c>
      <c r="J24" s="50"/>
      <c r="K24" s="50"/>
      <c r="L24" s="50"/>
      <c r="M24" s="49" t="s">
        <v>16</v>
      </c>
      <c r="N24" s="50"/>
      <c r="O24" s="50"/>
      <c r="P24" s="50"/>
      <c r="Q24" s="49" t="s">
        <v>18</v>
      </c>
      <c r="R24" s="50"/>
      <c r="S24" s="50"/>
      <c r="T24" s="50"/>
      <c r="U24" s="64" t="s">
        <v>21</v>
      </c>
      <c r="V24" s="49" t="s">
        <v>22</v>
      </c>
      <c r="W24" s="65" t="s">
        <v>23</v>
      </c>
    </row>
    <row r="25" ht="14.25" customHeight="1" spans="3:23">
      <c r="C25" s="7" t="s">
        <v>13</v>
      </c>
      <c r="D25" s="8" t="s">
        <v>29</v>
      </c>
      <c r="E25" s="9" t="s">
        <v>18</v>
      </c>
      <c r="F25" s="13"/>
      <c r="H25" s="22"/>
      <c r="I25" s="51" t="s">
        <v>3</v>
      </c>
      <c r="J25" s="51" t="s">
        <v>4</v>
      </c>
      <c r="K25" s="51" t="s">
        <v>5</v>
      </c>
      <c r="L25" s="51" t="s">
        <v>7</v>
      </c>
      <c r="M25" s="51" t="s">
        <v>3</v>
      </c>
      <c r="N25" s="51" t="s">
        <v>4</v>
      </c>
      <c r="O25" s="51" t="s">
        <v>5</v>
      </c>
      <c r="P25" s="51" t="s">
        <v>7</v>
      </c>
      <c r="Q25" s="51" t="s">
        <v>3</v>
      </c>
      <c r="R25" s="51" t="s">
        <v>4</v>
      </c>
      <c r="S25" s="51" t="s">
        <v>5</v>
      </c>
      <c r="T25" s="51" t="s">
        <v>7</v>
      </c>
      <c r="U25" s="66"/>
      <c r="V25" s="66"/>
      <c r="W25" s="67"/>
    </row>
    <row r="26" ht="14.25" customHeight="1" spans="3:23">
      <c r="C26" s="7" t="s">
        <v>13</v>
      </c>
      <c r="D26" s="8" t="s">
        <v>14</v>
      </c>
      <c r="E26" s="9" t="s">
        <v>11</v>
      </c>
      <c r="F26" s="13"/>
      <c r="H26" s="17" t="s">
        <v>30</v>
      </c>
      <c r="I26" s="44">
        <v>9</v>
      </c>
      <c r="J26" s="44">
        <v>15</v>
      </c>
      <c r="K26" s="45">
        <f t="shared" ref="K26:K29" si="12">I26/J26</f>
        <v>0.6</v>
      </c>
      <c r="L26" s="45">
        <f t="shared" ref="L26:L29" si="13">-1*K26*LOG(K26,2)</f>
        <v>0.442179356499724</v>
      </c>
      <c r="M26" s="44">
        <v>1</v>
      </c>
      <c r="N26" s="44">
        <v>15</v>
      </c>
      <c r="O26" s="45">
        <f t="shared" ref="O26:O29" si="14">M26/N26</f>
        <v>0.0666666666666667</v>
      </c>
      <c r="P26" s="45">
        <f t="shared" ref="P26:P28" si="15">-1*O26*LOG(O26,2)</f>
        <v>0.260459373040568</v>
      </c>
      <c r="Q26" s="44">
        <v>5</v>
      </c>
      <c r="R26" s="44">
        <v>15</v>
      </c>
      <c r="S26" s="45">
        <f t="shared" ref="S26:S29" si="16">Q26/R26</f>
        <v>0.333333333333333</v>
      </c>
      <c r="T26" s="45">
        <f t="shared" ref="T26:T29" si="17">-1*S26*LOG(S26,2)</f>
        <v>0.528320833573719</v>
      </c>
      <c r="U26" s="45">
        <f t="shared" ref="U26:U29" si="18">SUM(L26,P26,T26)</f>
        <v>1.23095956311401</v>
      </c>
      <c r="V26" s="45">
        <f>J26/J8</f>
        <v>0.267857142857143</v>
      </c>
      <c r="W26" s="61">
        <f t="shared" ref="W26:W29" si="19">U26*V26</f>
        <v>0.329721311548396</v>
      </c>
    </row>
    <row r="27" ht="14.25" customHeight="1" spans="3:23">
      <c r="C27" s="7" t="s">
        <v>9</v>
      </c>
      <c r="D27" s="8" t="s">
        <v>10</v>
      </c>
      <c r="E27" s="9" t="s">
        <v>15</v>
      </c>
      <c r="F27" s="13"/>
      <c r="H27" s="18" t="s">
        <v>31</v>
      </c>
      <c r="I27" s="44">
        <v>6</v>
      </c>
      <c r="J27" s="44">
        <v>13</v>
      </c>
      <c r="K27" s="45">
        <f t="shared" si="12"/>
        <v>0.461538461538462</v>
      </c>
      <c r="L27" s="45">
        <f t="shared" si="13"/>
        <v>0.514835638809201</v>
      </c>
      <c r="M27" s="44">
        <v>2</v>
      </c>
      <c r="N27" s="44">
        <v>13</v>
      </c>
      <c r="O27" s="45">
        <f t="shared" si="14"/>
        <v>0.153846153846154</v>
      </c>
      <c r="P27" s="45">
        <f t="shared" si="15"/>
        <v>0.415452264329399</v>
      </c>
      <c r="Q27" s="44">
        <v>5</v>
      </c>
      <c r="R27" s="44">
        <v>13</v>
      </c>
      <c r="S27" s="45">
        <f t="shared" si="16"/>
        <v>0.384615384615385</v>
      </c>
      <c r="T27" s="45">
        <f t="shared" si="17"/>
        <v>0.530196778174511</v>
      </c>
      <c r="U27" s="45">
        <f t="shared" si="18"/>
        <v>1.46048468131311</v>
      </c>
      <c r="V27" s="45">
        <f>J27/J8</f>
        <v>0.232142857142857</v>
      </c>
      <c r="W27" s="61">
        <f t="shared" si="19"/>
        <v>0.339041086733401</v>
      </c>
    </row>
    <row r="28" ht="14.25" customHeight="1" spans="3:23">
      <c r="C28" s="7" t="s">
        <v>9</v>
      </c>
      <c r="D28" s="8" t="s">
        <v>10</v>
      </c>
      <c r="E28" s="9" t="s">
        <v>11</v>
      </c>
      <c r="F28" s="13"/>
      <c r="H28" s="18" t="s">
        <v>32</v>
      </c>
      <c r="I28" s="44">
        <v>1</v>
      </c>
      <c r="J28" s="44">
        <v>15</v>
      </c>
      <c r="K28" s="45">
        <f t="shared" si="12"/>
        <v>0.0666666666666667</v>
      </c>
      <c r="L28" s="45">
        <f t="shared" si="13"/>
        <v>0.260459373040568</v>
      </c>
      <c r="M28" s="44">
        <v>1</v>
      </c>
      <c r="N28" s="44">
        <v>15</v>
      </c>
      <c r="O28" s="45">
        <f t="shared" si="14"/>
        <v>0.0666666666666667</v>
      </c>
      <c r="P28" s="45">
        <f t="shared" si="15"/>
        <v>0.260459373040568</v>
      </c>
      <c r="Q28" s="44">
        <v>13</v>
      </c>
      <c r="R28" s="44">
        <v>15</v>
      </c>
      <c r="S28" s="45">
        <f t="shared" si="16"/>
        <v>0.866666666666667</v>
      </c>
      <c r="T28" s="45">
        <f t="shared" si="17"/>
        <v>0.178924093805103</v>
      </c>
      <c r="U28" s="45">
        <f t="shared" si="18"/>
        <v>0.699842839886239</v>
      </c>
      <c r="V28" s="45">
        <f>J28/J8</f>
        <v>0.267857142857143</v>
      </c>
      <c r="W28" s="61">
        <f t="shared" si="19"/>
        <v>0.187457903540957</v>
      </c>
    </row>
    <row r="29" ht="14.25" customHeight="1" spans="3:27">
      <c r="C29" s="7" t="s">
        <v>9</v>
      </c>
      <c r="D29" s="8" t="s">
        <v>17</v>
      </c>
      <c r="E29" s="9" t="s">
        <v>18</v>
      </c>
      <c r="F29" s="13"/>
      <c r="H29" s="18" t="s">
        <v>33</v>
      </c>
      <c r="I29" s="44">
        <v>5</v>
      </c>
      <c r="J29" s="44">
        <v>13</v>
      </c>
      <c r="K29" s="45">
        <f t="shared" si="12"/>
        <v>0.384615384615385</v>
      </c>
      <c r="L29" s="45">
        <f t="shared" si="13"/>
        <v>0.530196778174511</v>
      </c>
      <c r="M29" s="44">
        <v>0</v>
      </c>
      <c r="N29" s="44">
        <v>13</v>
      </c>
      <c r="O29" s="44">
        <f t="shared" si="14"/>
        <v>0</v>
      </c>
      <c r="P29" s="44">
        <f>O29</f>
        <v>0</v>
      </c>
      <c r="Q29" s="44">
        <v>8</v>
      </c>
      <c r="R29" s="44">
        <v>13</v>
      </c>
      <c r="S29" s="45">
        <f t="shared" si="16"/>
        <v>0.615384615384615</v>
      </c>
      <c r="T29" s="45">
        <f t="shared" si="17"/>
        <v>0.431039826548364</v>
      </c>
      <c r="U29" s="45">
        <f t="shared" si="18"/>
        <v>0.961236604722876</v>
      </c>
      <c r="V29" s="45">
        <f>J29/J8</f>
        <v>0.232142857142857</v>
      </c>
      <c r="W29" s="61">
        <f t="shared" si="19"/>
        <v>0.223144211810668</v>
      </c>
      <c r="X29" s="52"/>
      <c r="Y29" s="52"/>
      <c r="Z29" s="52"/>
      <c r="AA29" s="52"/>
    </row>
    <row r="30" ht="14.25" customHeight="1" spans="3:23">
      <c r="C30" s="7" t="s">
        <v>13</v>
      </c>
      <c r="D30" s="8" t="s">
        <v>29</v>
      </c>
      <c r="E30" s="9" t="s">
        <v>18</v>
      </c>
      <c r="F30" s="13"/>
      <c r="H30" s="19" t="s">
        <v>27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68">
        <f t="shared" ref="V30:W30" si="20">SUM(V26:V29)</f>
        <v>1</v>
      </c>
      <c r="W30" s="68">
        <f t="shared" si="20"/>
        <v>1.07936451363342</v>
      </c>
    </row>
    <row r="31" ht="14.25" customHeight="1" spans="3:23">
      <c r="C31" s="7" t="s">
        <v>9</v>
      </c>
      <c r="D31" s="8" t="s">
        <v>10</v>
      </c>
      <c r="E31" s="9" t="s">
        <v>18</v>
      </c>
      <c r="F31" s="13"/>
      <c r="H31" s="20" t="s">
        <v>28</v>
      </c>
      <c r="I31" s="47">
        <f>N8-W30</f>
        <v>-0.784385701236615</v>
      </c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63"/>
    </row>
    <row r="32" ht="14.25" customHeight="1" spans="3:6">
      <c r="C32" s="7" t="s">
        <v>9</v>
      </c>
      <c r="D32" s="8" t="s">
        <v>17</v>
      </c>
      <c r="E32" s="9" t="s">
        <v>11</v>
      </c>
      <c r="F32" s="13"/>
    </row>
    <row r="33" ht="14.25" customHeight="1" spans="3:6">
      <c r="C33" s="7" t="s">
        <v>19</v>
      </c>
      <c r="D33" s="8" t="s">
        <v>29</v>
      </c>
      <c r="E33" s="9" t="s">
        <v>18</v>
      </c>
      <c r="F33" s="13"/>
    </row>
    <row r="34" ht="14.25" customHeight="1" spans="3:6">
      <c r="C34" s="7" t="s">
        <v>19</v>
      </c>
      <c r="D34" s="8" t="s">
        <v>10</v>
      </c>
      <c r="E34" s="9" t="s">
        <v>18</v>
      </c>
      <c r="F34" s="13"/>
    </row>
    <row r="35" ht="14.25" customHeight="1" spans="3:6">
      <c r="C35" s="7" t="s">
        <v>9</v>
      </c>
      <c r="D35" s="8" t="s">
        <v>10</v>
      </c>
      <c r="E35" s="9" t="s">
        <v>11</v>
      </c>
      <c r="F35" s="13"/>
    </row>
    <row r="36" ht="14.25" customHeight="1" spans="3:6">
      <c r="C36" s="7" t="s">
        <v>13</v>
      </c>
      <c r="D36" s="8" t="s">
        <v>29</v>
      </c>
      <c r="E36" s="9" t="s">
        <v>18</v>
      </c>
      <c r="F36" s="13"/>
    </row>
    <row r="37" ht="14.25" customHeight="1" spans="3:13">
      <c r="C37" s="7" t="s">
        <v>13</v>
      </c>
      <c r="D37" s="8" t="s">
        <v>29</v>
      </c>
      <c r="E37" s="9" t="s">
        <v>18</v>
      </c>
      <c r="F37" s="13"/>
      <c r="M37" s="52"/>
    </row>
    <row r="38" ht="14.25" customHeight="1" spans="3:14">
      <c r="C38" s="7" t="s">
        <v>19</v>
      </c>
      <c r="D38" s="8" t="s">
        <v>17</v>
      </c>
      <c r="E38" s="9" t="s">
        <v>18</v>
      </c>
      <c r="F38" s="13"/>
      <c r="N38" s="53"/>
    </row>
    <row r="39" ht="14.25" customHeight="1" spans="3:6">
      <c r="C39" s="7" t="s">
        <v>9</v>
      </c>
      <c r="D39" s="8" t="s">
        <v>14</v>
      </c>
      <c r="E39" s="9" t="s">
        <v>15</v>
      </c>
      <c r="F39" s="13"/>
    </row>
    <row r="40" ht="14.25" customHeight="1" spans="3:6">
      <c r="C40" s="7" t="s">
        <v>9</v>
      </c>
      <c r="D40" s="8" t="s">
        <v>14</v>
      </c>
      <c r="E40" s="9" t="s">
        <v>18</v>
      </c>
      <c r="F40" s="13"/>
    </row>
    <row r="41" ht="14.25" customHeight="1" spans="3:13">
      <c r="C41" s="7" t="s">
        <v>19</v>
      </c>
      <c r="D41" s="8" t="s">
        <v>10</v>
      </c>
      <c r="E41" s="9" t="s">
        <v>18</v>
      </c>
      <c r="F41" s="13"/>
      <c r="M41" s="54"/>
    </row>
    <row r="42" ht="14.25" customHeight="1" spans="3:6">
      <c r="C42" s="7" t="s">
        <v>19</v>
      </c>
      <c r="D42" s="8" t="s">
        <v>17</v>
      </c>
      <c r="E42" s="9" t="s">
        <v>18</v>
      </c>
      <c r="F42" s="13"/>
    </row>
    <row r="43" ht="14.25" customHeight="1" spans="3:6">
      <c r="C43" s="7" t="s">
        <v>19</v>
      </c>
      <c r="D43" s="8" t="s">
        <v>10</v>
      </c>
      <c r="E43" s="9" t="s">
        <v>11</v>
      </c>
      <c r="F43" s="13"/>
    </row>
    <row r="44" ht="14.25" customHeight="1" spans="3:6">
      <c r="C44" s="7" t="s">
        <v>13</v>
      </c>
      <c r="D44" s="8" t="s">
        <v>29</v>
      </c>
      <c r="E44" s="9" t="s">
        <v>15</v>
      </c>
      <c r="F44" s="13"/>
    </row>
    <row r="45" ht="14.25" customHeight="1" spans="3:15">
      <c r="C45" s="7" t="s">
        <v>9</v>
      </c>
      <c r="D45" s="8" t="s">
        <v>29</v>
      </c>
      <c r="E45" s="9" t="s">
        <v>18</v>
      </c>
      <c r="F45" s="13"/>
      <c r="O45" s="55"/>
    </row>
    <row r="46" ht="14.25" customHeight="1" spans="3:6">
      <c r="C46" s="7" t="s">
        <v>13</v>
      </c>
      <c r="D46" s="8" t="s">
        <v>14</v>
      </c>
      <c r="E46" s="9" t="s">
        <v>11</v>
      </c>
      <c r="F46" s="13"/>
    </row>
    <row r="47" ht="14.25" customHeight="1" spans="3:6">
      <c r="C47" s="7" t="s">
        <v>9</v>
      </c>
      <c r="D47" s="8" t="s">
        <v>14</v>
      </c>
      <c r="E47" s="9" t="s">
        <v>11</v>
      </c>
      <c r="F47" s="13"/>
    </row>
    <row r="48" ht="14.25" customHeight="1" spans="3:6">
      <c r="C48" s="7" t="s">
        <v>13</v>
      </c>
      <c r="D48" s="8" t="s">
        <v>29</v>
      </c>
      <c r="E48" s="9" t="s">
        <v>18</v>
      </c>
      <c r="F48" s="13"/>
    </row>
    <row r="49" ht="14.25" customHeight="1" spans="3:6">
      <c r="C49" s="7" t="s">
        <v>19</v>
      </c>
      <c r="D49" s="8" t="s">
        <v>10</v>
      </c>
      <c r="E49" s="9" t="s">
        <v>11</v>
      </c>
      <c r="F49" s="13"/>
    </row>
    <row r="50" ht="14.25" customHeight="1" spans="3:6">
      <c r="C50" s="7" t="s">
        <v>9</v>
      </c>
      <c r="D50" s="8" t="s">
        <v>14</v>
      </c>
      <c r="E50" s="9" t="s">
        <v>18</v>
      </c>
      <c r="F50" s="13"/>
    </row>
    <row r="51" ht="14.25" customHeight="1" spans="3:6">
      <c r="C51" s="7" t="s">
        <v>9</v>
      </c>
      <c r="D51" s="8" t="s">
        <v>14</v>
      </c>
      <c r="E51" s="9" t="s">
        <v>11</v>
      </c>
      <c r="F51" s="13"/>
    </row>
    <row r="52" ht="14.25" customHeight="1" spans="3:6">
      <c r="C52" s="7" t="s">
        <v>13</v>
      </c>
      <c r="D52" s="8" t="s">
        <v>29</v>
      </c>
      <c r="E52" s="9" t="s">
        <v>18</v>
      </c>
      <c r="F52" s="13"/>
    </row>
    <row r="53" ht="14.25" customHeight="1" spans="3:6">
      <c r="C53" s="7" t="s">
        <v>13</v>
      </c>
      <c r="D53" s="8" t="s">
        <v>29</v>
      </c>
      <c r="E53" s="9" t="s">
        <v>18</v>
      </c>
      <c r="F53" s="13"/>
    </row>
    <row r="54" ht="14.25" customHeight="1" spans="3:6">
      <c r="C54" s="7" t="s">
        <v>13</v>
      </c>
      <c r="D54" s="8" t="s">
        <v>29</v>
      </c>
      <c r="E54" s="9" t="s">
        <v>18</v>
      </c>
      <c r="F54" s="13"/>
    </row>
    <row r="55" ht="14.25" customHeight="1" spans="3:6">
      <c r="C55" s="7" t="s">
        <v>13</v>
      </c>
      <c r="D55" s="8" t="s">
        <v>29</v>
      </c>
      <c r="E55" s="9" t="s">
        <v>18</v>
      </c>
      <c r="F55" s="13"/>
    </row>
    <row r="56" ht="14.25" customHeight="1" spans="3:6">
      <c r="C56" s="7" t="s">
        <v>13</v>
      </c>
      <c r="D56" s="8" t="s">
        <v>29</v>
      </c>
      <c r="E56" s="9" t="s">
        <v>18</v>
      </c>
      <c r="F56" s="13"/>
    </row>
    <row r="57" ht="14.25" customHeight="1" spans="3:6">
      <c r="C57" s="7" t="s">
        <v>13</v>
      </c>
      <c r="D57" s="8" t="s">
        <v>29</v>
      </c>
      <c r="E57" s="9" t="s">
        <v>18</v>
      </c>
      <c r="F57" s="13"/>
    </row>
    <row r="58" ht="14.25" customHeight="1" spans="3:6">
      <c r="C58" s="7" t="s">
        <v>19</v>
      </c>
      <c r="D58" s="8" t="s">
        <v>17</v>
      </c>
      <c r="E58" s="9" t="s">
        <v>18</v>
      </c>
      <c r="F58" s="13"/>
    </row>
    <row r="59" ht="14.25" customHeight="1" spans="3:6">
      <c r="C59" s="7" t="s">
        <v>19</v>
      </c>
      <c r="D59" s="8" t="s">
        <v>17</v>
      </c>
      <c r="E59" s="9" t="s">
        <v>18</v>
      </c>
      <c r="F59" s="13"/>
    </row>
    <row r="60" ht="14.25" customHeight="1" spans="3:6">
      <c r="C60" s="7" t="s">
        <v>19</v>
      </c>
      <c r="D60" s="8" t="s">
        <v>17</v>
      </c>
      <c r="E60" s="9" t="s">
        <v>18</v>
      </c>
      <c r="F60" s="13"/>
    </row>
    <row r="61" ht="14.25" customHeight="1" spans="3:6">
      <c r="C61" s="7" t="s">
        <v>13</v>
      </c>
      <c r="D61" s="8" t="s">
        <v>14</v>
      </c>
      <c r="E61" s="9" t="s">
        <v>11</v>
      </c>
      <c r="F61" s="13"/>
    </row>
    <row r="62" ht="14.25" customHeight="1" spans="3:6">
      <c r="C62" s="7" t="s">
        <v>9</v>
      </c>
      <c r="D62" s="8" t="s">
        <v>17</v>
      </c>
      <c r="E62" s="9" t="s">
        <v>18</v>
      </c>
      <c r="F62" s="13"/>
    </row>
    <row r="63" ht="14.25" customHeight="1" spans="3:6">
      <c r="C63" s="23" t="s">
        <v>19</v>
      </c>
      <c r="D63" s="24" t="s">
        <v>17</v>
      </c>
      <c r="E63" s="25" t="s">
        <v>11</v>
      </c>
      <c r="F63" s="13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I13:L13"/>
    <mergeCell ref="M13:P13"/>
    <mergeCell ref="Q13:T13"/>
    <mergeCell ref="I19:W19"/>
    <mergeCell ref="I24:L24"/>
    <mergeCell ref="M24:P24"/>
    <mergeCell ref="Q24:T24"/>
    <mergeCell ref="I31:W31"/>
    <mergeCell ref="O45:Q45"/>
    <mergeCell ref="H13:H14"/>
    <mergeCell ref="H24:H25"/>
    <mergeCell ref="N8:N10"/>
    <mergeCell ref="U13:U14"/>
    <mergeCell ref="U24:U25"/>
    <mergeCell ref="V13:V14"/>
    <mergeCell ref="V24:V25"/>
    <mergeCell ref="W13:W14"/>
    <mergeCell ref="W24:W25"/>
  </mergeCells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SHAH</dc:creator>
  <cp:lastModifiedBy>adaba</cp:lastModifiedBy>
  <dcterms:created xsi:type="dcterms:W3CDTF">2023-05-08T20:37:00Z</dcterms:created>
  <dcterms:modified xsi:type="dcterms:W3CDTF">2023-05-10T03:41:43Z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16A82C69FDA44BC181850406D9910FDD</vt:lpwstr>
  </property>
  <property fmtid="{D5CDD505-2E9C-101B-9397-08002B2CF9AE}" pid="3" name="KSOProductBuildVer">
    <vt:lpwstr>1033-11.2.0.11537</vt:lpwstr>
  </property>
</Properties>
</file>