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ya\Desktop\EXCEL\"/>
    </mc:Choice>
  </mc:AlternateContent>
  <xr:revisionPtr revIDLastSave="0" documentId="8_{1AF08911-820E-4D64-B132-2EAA321ED87C}" xr6:coauthVersionLast="47" xr6:coauthVersionMax="47" xr10:uidLastSave="{00000000-0000-0000-0000-000000000000}"/>
  <bookViews>
    <workbookView xWindow="8976" yWindow="0" windowWidth="14160" windowHeight="12336" xr2:uid="{D15A59D6-5BD1-41A1-A6B4-DA4ADF384C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8" i="1" l="1"/>
  <c r="AC27" i="1"/>
  <c r="AC26" i="1"/>
  <c r="AC25" i="1"/>
  <c r="AA6" i="1"/>
  <c r="Z8" i="1"/>
  <c r="Z10" i="1"/>
  <c r="AA18" i="1"/>
  <c r="AB18" i="1"/>
  <c r="Z3" i="1"/>
  <c r="AA3" i="1"/>
  <c r="AB3" i="1" s="1"/>
  <c r="Y3" i="1"/>
  <c r="S6" i="1"/>
  <c r="S7" i="1"/>
  <c r="S8" i="1"/>
  <c r="S9" i="1"/>
  <c r="S10" i="1"/>
  <c r="S11" i="1"/>
  <c r="S12" i="1"/>
  <c r="S13" i="1"/>
  <c r="S14" i="1"/>
  <c r="S15" i="1"/>
  <c r="S22" i="1"/>
  <c r="V4" i="1"/>
  <c r="W4" i="1"/>
  <c r="U5" i="1"/>
  <c r="V5" i="1"/>
  <c r="W5" i="1"/>
  <c r="T6" i="1"/>
  <c r="V6" i="1"/>
  <c r="U8" i="1"/>
  <c r="V8" i="1"/>
  <c r="T9" i="1"/>
  <c r="U9" i="1"/>
  <c r="V9" i="1"/>
  <c r="T10" i="1"/>
  <c r="Y10" i="1" s="1"/>
  <c r="U10" i="1"/>
  <c r="U12" i="1"/>
  <c r="T13" i="1"/>
  <c r="U13" i="1"/>
  <c r="W13" i="1"/>
  <c r="AB13" i="1" s="1"/>
  <c r="T14" i="1"/>
  <c r="Y14" i="1" s="1"/>
  <c r="T16" i="1"/>
  <c r="W16" i="1"/>
  <c r="T17" i="1"/>
  <c r="V17" i="1"/>
  <c r="AA17" i="1" s="1"/>
  <c r="W17" i="1"/>
  <c r="T18" i="1"/>
  <c r="V18" i="1"/>
  <c r="W18" i="1"/>
  <c r="W19" i="1"/>
  <c r="V20" i="1"/>
  <c r="W20" i="1"/>
  <c r="U21" i="1"/>
  <c r="V21" i="1"/>
  <c r="W21" i="1"/>
  <c r="T22" i="1"/>
  <c r="V22" i="1"/>
  <c r="AA22" i="1" s="1"/>
  <c r="S23" i="1"/>
  <c r="T3" i="1"/>
  <c r="U3" i="1" s="1"/>
  <c r="V3" i="1" s="1"/>
  <c r="W3" i="1" s="1"/>
  <c r="R23" i="1"/>
  <c r="R22" i="1"/>
  <c r="R21" i="1"/>
  <c r="AB21" i="1" s="1"/>
  <c r="R20" i="1"/>
  <c r="AB20" i="1" s="1"/>
  <c r="R19" i="1"/>
  <c r="AB19" i="1" s="1"/>
  <c r="R18" i="1"/>
  <c r="R17" i="1"/>
  <c r="AB17" i="1" s="1"/>
  <c r="R16" i="1"/>
  <c r="AB16" i="1" s="1"/>
  <c r="R15" i="1"/>
  <c r="R14" i="1"/>
  <c r="R13" i="1"/>
  <c r="R12" i="1"/>
  <c r="R11" i="1"/>
  <c r="R10" i="1"/>
  <c r="R9" i="1"/>
  <c r="R8" i="1"/>
  <c r="R7" i="1"/>
  <c r="R6" i="1"/>
  <c r="R5" i="1"/>
  <c r="AB5" i="1" s="1"/>
  <c r="R4" i="1"/>
  <c r="R28" i="1" s="1"/>
  <c r="Q23" i="1"/>
  <c r="AA23" i="1" s="1"/>
  <c r="Q22" i="1"/>
  <c r="Q21" i="1"/>
  <c r="AA21" i="1" s="1"/>
  <c r="Q20" i="1"/>
  <c r="AA20" i="1" s="1"/>
  <c r="Q19" i="1"/>
  <c r="Q18" i="1"/>
  <c r="Q17" i="1"/>
  <c r="Q16" i="1"/>
  <c r="Q15" i="1"/>
  <c r="Q14" i="1"/>
  <c r="Q13" i="1"/>
  <c r="Q12" i="1"/>
  <c r="Q11" i="1"/>
  <c r="Q10" i="1"/>
  <c r="Q9" i="1"/>
  <c r="AA9" i="1" s="1"/>
  <c r="Q8" i="1"/>
  <c r="AA8" i="1" s="1"/>
  <c r="Q7" i="1"/>
  <c r="AA7" i="1" s="1"/>
  <c r="Q6" i="1"/>
  <c r="Q5" i="1"/>
  <c r="Q28" i="1" s="1"/>
  <c r="Q4" i="1"/>
  <c r="Q27" i="1" s="1"/>
  <c r="P23" i="1"/>
  <c r="P22" i="1"/>
  <c r="P21" i="1"/>
  <c r="Z21" i="1" s="1"/>
  <c r="P20" i="1"/>
  <c r="P19" i="1"/>
  <c r="P18" i="1"/>
  <c r="P17" i="1"/>
  <c r="P16" i="1"/>
  <c r="P15" i="1"/>
  <c r="P14" i="1"/>
  <c r="P13" i="1"/>
  <c r="Z13" i="1" s="1"/>
  <c r="P12" i="1"/>
  <c r="Z12" i="1" s="1"/>
  <c r="P11" i="1"/>
  <c r="P28" i="1" s="1"/>
  <c r="P10" i="1"/>
  <c r="P9" i="1"/>
  <c r="P27" i="1" s="1"/>
  <c r="P8" i="1"/>
  <c r="P7" i="1"/>
  <c r="P6" i="1"/>
  <c r="P5" i="1"/>
  <c r="Z5" i="1" s="1"/>
  <c r="P4" i="1"/>
  <c r="P26" i="1" s="1"/>
  <c r="O23" i="1"/>
  <c r="O22" i="1"/>
  <c r="Y22" i="1" s="1"/>
  <c r="O21" i="1"/>
  <c r="O20" i="1"/>
  <c r="O19" i="1"/>
  <c r="O18" i="1"/>
  <c r="Y18" i="1" s="1"/>
  <c r="O17" i="1"/>
  <c r="Y17" i="1" s="1"/>
  <c r="O16" i="1"/>
  <c r="Y16" i="1" s="1"/>
  <c r="O15" i="1"/>
  <c r="Y15" i="1" s="1"/>
  <c r="O14" i="1"/>
  <c r="O13" i="1"/>
  <c r="Y13" i="1" s="1"/>
  <c r="O12" i="1"/>
  <c r="O11" i="1"/>
  <c r="O10" i="1"/>
  <c r="O9" i="1"/>
  <c r="Y9" i="1" s="1"/>
  <c r="O8" i="1"/>
  <c r="O7" i="1"/>
  <c r="O6" i="1"/>
  <c r="Y6" i="1" s="1"/>
  <c r="O5" i="1"/>
  <c r="O4" i="1"/>
  <c r="O27" i="1" s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4" i="1"/>
  <c r="N27" i="1" s="1"/>
  <c r="O3" i="1"/>
  <c r="P3" i="1" s="1"/>
  <c r="Q3" i="1" s="1"/>
  <c r="R3" i="1" s="1"/>
  <c r="M23" i="1"/>
  <c r="W23" i="1" s="1"/>
  <c r="AB23" i="1" s="1"/>
  <c r="M22" i="1"/>
  <c r="W22" i="1" s="1"/>
  <c r="M21" i="1"/>
  <c r="M20" i="1"/>
  <c r="M19" i="1"/>
  <c r="M18" i="1"/>
  <c r="M17" i="1"/>
  <c r="M16" i="1"/>
  <c r="M15" i="1"/>
  <c r="W15" i="1" s="1"/>
  <c r="AB15" i="1" s="1"/>
  <c r="M14" i="1"/>
  <c r="W14" i="1" s="1"/>
  <c r="AB14" i="1" s="1"/>
  <c r="M13" i="1"/>
  <c r="M12" i="1"/>
  <c r="W12" i="1" s="1"/>
  <c r="M11" i="1"/>
  <c r="W11" i="1" s="1"/>
  <c r="AB11" i="1" s="1"/>
  <c r="M10" i="1"/>
  <c r="W10" i="1" s="1"/>
  <c r="AB10" i="1" s="1"/>
  <c r="M9" i="1"/>
  <c r="W9" i="1" s="1"/>
  <c r="M8" i="1"/>
  <c r="W8" i="1" s="1"/>
  <c r="M7" i="1"/>
  <c r="W7" i="1" s="1"/>
  <c r="AB7" i="1" s="1"/>
  <c r="M6" i="1"/>
  <c r="W6" i="1" s="1"/>
  <c r="M5" i="1"/>
  <c r="M4" i="1"/>
  <c r="L23" i="1"/>
  <c r="V23" i="1" s="1"/>
  <c r="L22" i="1"/>
  <c r="L21" i="1"/>
  <c r="L20" i="1"/>
  <c r="L19" i="1"/>
  <c r="V19" i="1" s="1"/>
  <c r="AA19" i="1" s="1"/>
  <c r="L18" i="1"/>
  <c r="L17" i="1"/>
  <c r="L16" i="1"/>
  <c r="V16" i="1" s="1"/>
  <c r="L15" i="1"/>
  <c r="V15" i="1" s="1"/>
  <c r="AA15" i="1" s="1"/>
  <c r="L14" i="1"/>
  <c r="V14" i="1" s="1"/>
  <c r="AA14" i="1" s="1"/>
  <c r="L13" i="1"/>
  <c r="V13" i="1" s="1"/>
  <c r="L12" i="1"/>
  <c r="V12" i="1" s="1"/>
  <c r="L11" i="1"/>
  <c r="V11" i="1" s="1"/>
  <c r="AA11" i="1" s="1"/>
  <c r="L10" i="1"/>
  <c r="V10" i="1" s="1"/>
  <c r="L9" i="1"/>
  <c r="L8" i="1"/>
  <c r="L7" i="1"/>
  <c r="V7" i="1" s="1"/>
  <c r="L6" i="1"/>
  <c r="L5" i="1"/>
  <c r="L4" i="1"/>
  <c r="K23" i="1"/>
  <c r="U23" i="1" s="1"/>
  <c r="Z23" i="1" s="1"/>
  <c r="K22" i="1"/>
  <c r="U22" i="1" s="1"/>
  <c r="Z22" i="1" s="1"/>
  <c r="K21" i="1"/>
  <c r="K20" i="1"/>
  <c r="U20" i="1" s="1"/>
  <c r="Z20" i="1" s="1"/>
  <c r="K19" i="1"/>
  <c r="U19" i="1" s="1"/>
  <c r="Z19" i="1" s="1"/>
  <c r="K18" i="1"/>
  <c r="U18" i="1" s="1"/>
  <c r="Z18" i="1" s="1"/>
  <c r="K17" i="1"/>
  <c r="U17" i="1" s="1"/>
  <c r="K16" i="1"/>
  <c r="U16" i="1" s="1"/>
  <c r="K15" i="1"/>
  <c r="U15" i="1" s="1"/>
  <c r="Z15" i="1" s="1"/>
  <c r="K14" i="1"/>
  <c r="U14" i="1" s="1"/>
  <c r="K13" i="1"/>
  <c r="K12" i="1"/>
  <c r="K11" i="1"/>
  <c r="U11" i="1" s="1"/>
  <c r="K10" i="1"/>
  <c r="K9" i="1"/>
  <c r="K8" i="1"/>
  <c r="K7" i="1"/>
  <c r="U7" i="1" s="1"/>
  <c r="Z7" i="1" s="1"/>
  <c r="K6" i="1"/>
  <c r="U6" i="1" s="1"/>
  <c r="Z6" i="1" s="1"/>
  <c r="K5" i="1"/>
  <c r="K4" i="1"/>
  <c r="U4" i="1" s="1"/>
  <c r="J23" i="1"/>
  <c r="T23" i="1" s="1"/>
  <c r="Y23" i="1" s="1"/>
  <c r="J22" i="1"/>
  <c r="J21" i="1"/>
  <c r="T21" i="1" s="1"/>
  <c r="J20" i="1"/>
  <c r="T20" i="1" s="1"/>
  <c r="J19" i="1"/>
  <c r="T19" i="1" s="1"/>
  <c r="Y19" i="1" s="1"/>
  <c r="J18" i="1"/>
  <c r="J17" i="1"/>
  <c r="J16" i="1"/>
  <c r="J15" i="1"/>
  <c r="T15" i="1" s="1"/>
  <c r="J14" i="1"/>
  <c r="J13" i="1"/>
  <c r="J12" i="1"/>
  <c r="T12" i="1" s="1"/>
  <c r="Y12" i="1" s="1"/>
  <c r="J11" i="1"/>
  <c r="T11" i="1" s="1"/>
  <c r="Y11" i="1" s="1"/>
  <c r="J10" i="1"/>
  <c r="J9" i="1"/>
  <c r="J8" i="1"/>
  <c r="T8" i="1" s="1"/>
  <c r="Y8" i="1" s="1"/>
  <c r="J7" i="1"/>
  <c r="T7" i="1" s="1"/>
  <c r="Y7" i="1" s="1"/>
  <c r="J6" i="1"/>
  <c r="J5" i="1"/>
  <c r="T5" i="1" s="1"/>
  <c r="J4" i="1"/>
  <c r="T4" i="1" s="1"/>
  <c r="J3" i="1"/>
  <c r="K3" i="1" s="1"/>
  <c r="L3" i="1" s="1"/>
  <c r="M3" i="1" s="1"/>
  <c r="E3" i="1"/>
  <c r="F3" i="1" s="1"/>
  <c r="G3" i="1" s="1"/>
  <c r="H3" i="1" s="1"/>
  <c r="I5" i="1"/>
  <c r="S5" i="1" s="1"/>
  <c r="I6" i="1"/>
  <c r="I7" i="1"/>
  <c r="I8" i="1"/>
  <c r="I9" i="1"/>
  <c r="I10" i="1"/>
  <c r="I11" i="1"/>
  <c r="I12" i="1"/>
  <c r="I13" i="1"/>
  <c r="I14" i="1"/>
  <c r="I15" i="1"/>
  <c r="I16" i="1"/>
  <c r="S16" i="1" s="1"/>
  <c r="I17" i="1"/>
  <c r="S17" i="1" s="1"/>
  <c r="I18" i="1"/>
  <c r="S18" i="1" s="1"/>
  <c r="I19" i="1"/>
  <c r="S19" i="1" s="1"/>
  <c r="I20" i="1"/>
  <c r="S20" i="1" s="1"/>
  <c r="I21" i="1"/>
  <c r="S21" i="1" s="1"/>
  <c r="I22" i="1"/>
  <c r="I23" i="1"/>
  <c r="I4" i="1"/>
  <c r="S4" i="1" s="1"/>
  <c r="D28" i="1"/>
  <c r="D27" i="1"/>
  <c r="D25" i="1"/>
  <c r="D26" i="1"/>
  <c r="C27" i="1"/>
  <c r="C26" i="1"/>
  <c r="C25" i="1"/>
  <c r="T25" i="1" l="1"/>
  <c r="T28" i="1"/>
  <c r="T27" i="1"/>
  <c r="T26" i="1"/>
  <c r="AA10" i="1"/>
  <c r="Z16" i="1"/>
  <c r="Y21" i="1"/>
  <c r="AA13" i="1"/>
  <c r="V25" i="1"/>
  <c r="Z14" i="1"/>
  <c r="AB6" i="1"/>
  <c r="Y20" i="1"/>
  <c r="AA12" i="1"/>
  <c r="AB8" i="1"/>
  <c r="W25" i="1"/>
  <c r="Y5" i="1"/>
  <c r="Z17" i="1"/>
  <c r="AB9" i="1"/>
  <c r="W28" i="1"/>
  <c r="AA16" i="1"/>
  <c r="AB12" i="1"/>
  <c r="V27" i="1"/>
  <c r="S28" i="1"/>
  <c r="X4" i="1"/>
  <c r="S27" i="1"/>
  <c r="S26" i="1"/>
  <c r="S25" i="1"/>
  <c r="AB22" i="1"/>
  <c r="Z4" i="1"/>
  <c r="U26" i="1"/>
  <c r="U28" i="1"/>
  <c r="U27" i="1"/>
  <c r="U25" i="1"/>
  <c r="Z11" i="1"/>
  <c r="W26" i="1"/>
  <c r="Z9" i="1"/>
  <c r="V28" i="1"/>
  <c r="R26" i="1"/>
  <c r="P25" i="1"/>
  <c r="N26" i="1"/>
  <c r="V26" i="1"/>
  <c r="W27" i="1"/>
  <c r="R25" i="1"/>
  <c r="AA5" i="1"/>
  <c r="Q26" i="1"/>
  <c r="O25" i="1"/>
  <c r="O28" i="1"/>
  <c r="Q25" i="1"/>
  <c r="AB4" i="1"/>
  <c r="R27" i="1"/>
  <c r="AA4" i="1"/>
  <c r="O26" i="1"/>
  <c r="N28" i="1"/>
  <c r="Y4" i="1"/>
  <c r="X15" i="1"/>
  <c r="AC15" i="1" s="1"/>
  <c r="X20" i="1"/>
  <c r="X13" i="1"/>
  <c r="AC13" i="1" s="1"/>
  <c r="X8" i="1"/>
  <c r="X6" i="1"/>
  <c r="AC6" i="1" s="1"/>
  <c r="X12" i="1"/>
  <c r="AC12" i="1" s="1"/>
  <c r="X23" i="1"/>
  <c r="AC23" i="1" s="1"/>
  <c r="X7" i="1"/>
  <c r="AC7" i="1" s="1"/>
  <c r="X22" i="1"/>
  <c r="AC22" i="1" s="1"/>
  <c r="X21" i="1"/>
  <c r="AC21" i="1" s="1"/>
  <c r="X5" i="1"/>
  <c r="AC5" i="1" s="1"/>
  <c r="X14" i="1"/>
  <c r="AC14" i="1" s="1"/>
  <c r="X19" i="1"/>
  <c r="AC19" i="1" s="1"/>
  <c r="X18" i="1"/>
  <c r="AC18" i="1" s="1"/>
  <c r="X17" i="1"/>
  <c r="X9" i="1"/>
  <c r="X11" i="1"/>
  <c r="X10" i="1"/>
  <c r="AC10" i="1" s="1"/>
  <c r="X16" i="1"/>
  <c r="AC16" i="1" s="1"/>
  <c r="N25" i="1"/>
  <c r="AA25" i="1" l="1"/>
  <c r="AA28" i="1"/>
  <c r="AA27" i="1"/>
  <c r="AA26" i="1"/>
  <c r="AC20" i="1"/>
  <c r="AC4" i="1"/>
  <c r="X28" i="1"/>
  <c r="X26" i="1"/>
  <c r="X27" i="1"/>
  <c r="X25" i="1"/>
  <c r="AC11" i="1"/>
  <c r="Y26" i="1"/>
  <c r="Y28" i="1"/>
  <c r="Y25" i="1"/>
  <c r="Y27" i="1"/>
  <c r="AC17" i="1"/>
  <c r="AB25" i="1"/>
  <c r="AB27" i="1"/>
  <c r="AB28" i="1"/>
  <c r="AB26" i="1"/>
  <c r="Z28" i="1"/>
  <c r="Z26" i="1"/>
  <c r="Z27" i="1"/>
  <c r="Z25" i="1"/>
  <c r="AC8" i="1"/>
  <c r="AC9" i="1"/>
</calcChain>
</file>

<file path=xl/sharedStrings.xml><?xml version="1.0" encoding="utf-8"?>
<sst xmlns="http://schemas.openxmlformats.org/spreadsheetml/2006/main" count="59" uniqueCount="53">
  <si>
    <t>Employee Payroll</t>
  </si>
  <si>
    <t>Last Name</t>
  </si>
  <si>
    <t>First Name</t>
  </si>
  <si>
    <t>Hourly Wage</t>
  </si>
  <si>
    <t>Hours Worked</t>
  </si>
  <si>
    <t>Pay</t>
  </si>
  <si>
    <t>Smith</t>
  </si>
  <si>
    <t>Johnson</t>
  </si>
  <si>
    <t>Davis</t>
  </si>
  <si>
    <t>Miller</t>
  </si>
  <si>
    <t>Wilson</t>
  </si>
  <si>
    <t>Taylor</t>
  </si>
  <si>
    <t>Anderson</t>
  </si>
  <si>
    <t>Brown</t>
  </si>
  <si>
    <t>Jackson</t>
  </si>
  <si>
    <t>Martinez</t>
  </si>
  <si>
    <t>Rodriguez</t>
  </si>
  <si>
    <t>White</t>
  </si>
  <si>
    <t>Harris</t>
  </si>
  <si>
    <t>Lee</t>
  </si>
  <si>
    <t>Thompson</t>
  </si>
  <si>
    <t>Moore</t>
  </si>
  <si>
    <t>Turner</t>
  </si>
  <si>
    <t>Wright</t>
  </si>
  <si>
    <t>Hall</t>
  </si>
  <si>
    <t>Emily</t>
  </si>
  <si>
    <t>Benjamin</t>
  </si>
  <si>
    <t>Olivia</t>
  </si>
  <si>
    <t>Liam</t>
  </si>
  <si>
    <t>Ava</t>
  </si>
  <si>
    <t>Ethan</t>
  </si>
  <si>
    <t>Sophia</t>
  </si>
  <si>
    <t>Emma</t>
  </si>
  <si>
    <t>Mason</t>
  </si>
  <si>
    <t>Grace</t>
  </si>
  <si>
    <t>Samuel</t>
  </si>
  <si>
    <t>Lily</t>
  </si>
  <si>
    <t>Christopher</t>
  </si>
  <si>
    <t>Chloe</t>
  </si>
  <si>
    <t>Ryan</t>
  </si>
  <si>
    <t>Aria</t>
  </si>
  <si>
    <t>Daniel</t>
  </si>
  <si>
    <t>Harper</t>
  </si>
  <si>
    <t>Elijah</t>
  </si>
  <si>
    <t>Max</t>
  </si>
  <si>
    <t>Min</t>
  </si>
  <si>
    <t>Average</t>
  </si>
  <si>
    <t>Total</t>
  </si>
  <si>
    <t>Arya Telang</t>
  </si>
  <si>
    <t>Overtime Hours</t>
  </si>
  <si>
    <t>Overtime Bonus</t>
  </si>
  <si>
    <t>Total Pay</t>
  </si>
  <si>
    <t>January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</si>
</sst>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_-[$$-409]* #,##0.00_ ;_-[$$-409]* \-#,##0.00\ ;_-[$$-409]* &quot;-&quot;??_ ;_-@_ "/>
    <numFmt numFmtId="174" formatCode="0.000000"/>
    <numFmt numFmtId="178" formatCode="0.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center" indent="1"/>
    </xf>
    <xf numFmtId="168" fontId="0" fillId="0" borderId="0" xfId="0" applyNumberFormat="1"/>
    <xf numFmtId="16" fontId="0" fillId="0" borderId="0" xfId="0" applyNumberFormat="1"/>
    <xf numFmtId="0" fontId="0" fillId="0" borderId="0" xfId="0" applyNumberFormat="1"/>
    <xf numFmtId="174" fontId="0" fillId="0" borderId="0" xfId="0" applyNumberFormat="1"/>
    <xf numFmtId="178" fontId="0" fillId="0" borderId="0" xfId="0" applyNumberFormat="1"/>
    <xf numFmtId="16" fontId="0" fillId="2" borderId="0" xfId="0" applyNumberFormat="1" applyFill="1"/>
    <xf numFmtId="0" fontId="1" fillId="2" borderId="0" xfId="0" applyFont="1" applyFill="1" applyAlignment="1">
      <alignment horizontal="left" vertical="center" indent="1"/>
    </xf>
    <xf numFmtId="16" fontId="0" fillId="3" borderId="0" xfId="0" applyNumberFormat="1" applyFill="1"/>
    <xf numFmtId="0" fontId="1" fillId="3" borderId="0" xfId="0" applyFont="1" applyFill="1" applyAlignment="1">
      <alignment horizontal="left" vertical="center" indent="1"/>
    </xf>
    <xf numFmtId="16" fontId="0" fillId="4" borderId="0" xfId="0" applyNumberFormat="1" applyFill="1"/>
    <xf numFmtId="168" fontId="0" fillId="4" borderId="0" xfId="0" applyNumberFormat="1" applyFill="1"/>
    <xf numFmtId="16" fontId="0" fillId="5" borderId="0" xfId="0" applyNumberFormat="1" applyFill="1"/>
    <xf numFmtId="168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E164E-20E5-49B4-B695-6CA2EAC62E61}">
  <sheetPr>
    <pageSetUpPr fitToPage="1"/>
  </sheetPr>
  <dimension ref="A1:AC28"/>
  <sheetViews>
    <sheetView tabSelected="1" topLeftCell="T5" zoomScale="75" zoomScaleNormal="73" workbookViewId="0">
      <selection activeCell="AC25" sqref="AC25:AC28"/>
    </sheetView>
  </sheetViews>
  <sheetFormatPr defaultRowHeight="14.4" x14ac:dyDescent="0.3"/>
  <cols>
    <col min="1" max="1" width="14.109375" customWidth="1"/>
    <col min="2" max="2" width="12.5546875" customWidth="1"/>
    <col min="3" max="3" width="12.109375" customWidth="1"/>
    <col min="4" max="13" width="14.21875" customWidth="1"/>
    <col min="14" max="24" width="12.109375" customWidth="1"/>
    <col min="25" max="25" width="14.44140625" customWidth="1"/>
    <col min="26" max="26" width="12.6640625" customWidth="1"/>
    <col min="27" max="27" width="13.109375" customWidth="1"/>
    <col min="28" max="28" width="11.77734375" customWidth="1"/>
    <col min="29" max="29" width="12.77734375" customWidth="1"/>
  </cols>
  <sheetData>
    <row r="1" spans="1:29" x14ac:dyDescent="0.3">
      <c r="A1" t="s">
        <v>0</v>
      </c>
      <c r="C1" t="s">
        <v>48</v>
      </c>
    </row>
    <row r="2" spans="1:29" x14ac:dyDescent="0.3">
      <c r="D2" t="s">
        <v>4</v>
      </c>
      <c r="I2" t="s">
        <v>49</v>
      </c>
      <c r="J2" t="s">
        <v>49</v>
      </c>
      <c r="K2" t="s">
        <v>49</v>
      </c>
      <c r="L2" t="s">
        <v>49</v>
      </c>
      <c r="M2" t="s">
        <v>49</v>
      </c>
      <c r="N2" t="s">
        <v>5</v>
      </c>
      <c r="S2" t="s">
        <v>50</v>
      </c>
      <c r="X2" t="s">
        <v>51</v>
      </c>
    </row>
    <row r="3" spans="1:29" x14ac:dyDescent="0.3">
      <c r="A3" t="s">
        <v>1</v>
      </c>
      <c r="B3" t="s">
        <v>2</v>
      </c>
      <c r="C3" t="s">
        <v>3</v>
      </c>
      <c r="D3" s="7">
        <v>45292</v>
      </c>
      <c r="E3" s="7">
        <f>D3+7</f>
        <v>45299</v>
      </c>
      <c r="F3" s="7">
        <f t="shared" ref="F3:H3" si="0">E3+7</f>
        <v>45306</v>
      </c>
      <c r="G3" s="7">
        <f t="shared" si="0"/>
        <v>45313</v>
      </c>
      <c r="H3" s="7">
        <f t="shared" si="0"/>
        <v>45320</v>
      </c>
      <c r="I3" s="9">
        <v>45292</v>
      </c>
      <c r="J3" s="9">
        <f>I3+7</f>
        <v>45299</v>
      </c>
      <c r="K3" s="9">
        <f t="shared" ref="K3:M3" si="1">J3+7</f>
        <v>45306</v>
      </c>
      <c r="L3" s="9">
        <f t="shared" si="1"/>
        <v>45313</v>
      </c>
      <c r="M3" s="9">
        <f t="shared" si="1"/>
        <v>45320</v>
      </c>
      <c r="N3" s="11">
        <v>45292</v>
      </c>
      <c r="O3" s="11">
        <f>N3+7</f>
        <v>45299</v>
      </c>
      <c r="P3" s="11">
        <f t="shared" ref="P3:R3" si="2">O3+7</f>
        <v>45306</v>
      </c>
      <c r="Q3" s="11">
        <f t="shared" si="2"/>
        <v>45313</v>
      </c>
      <c r="R3" s="11">
        <f t="shared" si="2"/>
        <v>45320</v>
      </c>
      <c r="S3" s="13">
        <v>45292</v>
      </c>
      <c r="T3" s="13">
        <f>S3+7</f>
        <v>45299</v>
      </c>
      <c r="U3" s="13">
        <f t="shared" ref="U3:W3" si="3">T3+7</f>
        <v>45306</v>
      </c>
      <c r="V3" s="13">
        <f t="shared" si="3"/>
        <v>45313</v>
      </c>
      <c r="W3" s="13">
        <f t="shared" si="3"/>
        <v>45320</v>
      </c>
      <c r="X3" s="3">
        <v>45292</v>
      </c>
      <c r="Y3" s="3">
        <f>X3+7</f>
        <v>45299</v>
      </c>
      <c r="Z3" s="3">
        <f t="shared" ref="Z3:AB3" si="4">Y3+7</f>
        <v>45306</v>
      </c>
      <c r="AA3" s="3">
        <f t="shared" si="4"/>
        <v>45313</v>
      </c>
      <c r="AB3" s="3">
        <f t="shared" si="4"/>
        <v>45320</v>
      </c>
      <c r="AC3" t="s">
        <v>52</v>
      </c>
    </row>
    <row r="4" spans="1:29" ht="15" x14ac:dyDescent="0.3">
      <c r="A4" s="1" t="s">
        <v>6</v>
      </c>
      <c r="B4" s="1" t="s">
        <v>25</v>
      </c>
      <c r="C4" s="2">
        <v>12</v>
      </c>
      <c r="D4" s="8">
        <v>11</v>
      </c>
      <c r="E4" s="8">
        <v>28</v>
      </c>
      <c r="F4" s="8">
        <v>41</v>
      </c>
      <c r="G4" s="8">
        <v>32</v>
      </c>
      <c r="H4" s="8">
        <v>27</v>
      </c>
      <c r="I4" s="10">
        <f>IF(D4&gt;40,D4-40,0)</f>
        <v>0</v>
      </c>
      <c r="J4" s="10">
        <f>IF(E4&gt;40,E4-40,0)</f>
        <v>0</v>
      </c>
      <c r="K4" s="10">
        <f>IF(F4&gt;40,F4-40,0)</f>
        <v>1</v>
      </c>
      <c r="L4" s="10">
        <f>IF(G4&gt;40,G4-40,0)</f>
        <v>0</v>
      </c>
      <c r="M4" s="10">
        <f>IF(H4&gt;40,H4-40,0)</f>
        <v>0</v>
      </c>
      <c r="N4" s="12">
        <f>$C4*D4</f>
        <v>132</v>
      </c>
      <c r="O4" s="12">
        <f>$C4*E4</f>
        <v>336</v>
      </c>
      <c r="P4" s="12">
        <f>$C4*F4</f>
        <v>492</v>
      </c>
      <c r="Q4" s="12">
        <f>$C4*G4</f>
        <v>384</v>
      </c>
      <c r="R4" s="12">
        <f>$C4*H4</f>
        <v>324</v>
      </c>
      <c r="S4" s="14">
        <f>0.5*$C4*I4</f>
        <v>0</v>
      </c>
      <c r="T4" s="14">
        <f t="shared" ref="T4:W19" si="5">0.5*$C4*J4</f>
        <v>0</v>
      </c>
      <c r="U4" s="14">
        <f t="shared" si="5"/>
        <v>6</v>
      </c>
      <c r="V4" s="14">
        <f t="shared" si="5"/>
        <v>0</v>
      </c>
      <c r="W4" s="14">
        <f t="shared" si="5"/>
        <v>0</v>
      </c>
      <c r="X4" s="2">
        <f>N4+S4</f>
        <v>132</v>
      </c>
      <c r="Y4" s="2">
        <f t="shared" ref="Y4:AB19" si="6">O4+T4</f>
        <v>336</v>
      </c>
      <c r="Z4" s="2">
        <f t="shared" si="6"/>
        <v>498</v>
      </c>
      <c r="AA4" s="2">
        <f t="shared" si="6"/>
        <v>384</v>
      </c>
      <c r="AB4" s="2">
        <f t="shared" si="6"/>
        <v>324</v>
      </c>
      <c r="AC4" s="2">
        <f>SUM(X4,Y4,Z4,AA4,AB4)</f>
        <v>1674</v>
      </c>
    </row>
    <row r="5" spans="1:29" ht="15" x14ac:dyDescent="0.3">
      <c r="A5" s="1" t="s">
        <v>7</v>
      </c>
      <c r="B5" s="1" t="s">
        <v>26</v>
      </c>
      <c r="C5" s="2">
        <v>19</v>
      </c>
      <c r="D5" s="8">
        <v>32</v>
      </c>
      <c r="E5" s="8">
        <v>46</v>
      </c>
      <c r="F5" s="8">
        <v>27</v>
      </c>
      <c r="G5" s="8">
        <v>50</v>
      </c>
      <c r="H5" s="8">
        <v>45</v>
      </c>
      <c r="I5" s="10">
        <f>IF(D5&gt;40,D5-40,0)</f>
        <v>0</v>
      </c>
      <c r="J5" s="10">
        <f>IF(E5&gt;40,E5-40,0)</f>
        <v>6</v>
      </c>
      <c r="K5" s="10">
        <f>IF(F5&gt;40,F5-40,0)</f>
        <v>0</v>
      </c>
      <c r="L5" s="10">
        <f>IF(G5&gt;40,G5-40,0)</f>
        <v>10</v>
      </c>
      <c r="M5" s="10">
        <f>IF(H5&gt;40,H5-40,0)</f>
        <v>5</v>
      </c>
      <c r="N5" s="12">
        <f t="shared" ref="N5:R23" si="7">$C5*D5</f>
        <v>608</v>
      </c>
      <c r="O5" s="12">
        <f t="shared" si="7"/>
        <v>874</v>
      </c>
      <c r="P5" s="12">
        <f t="shared" si="7"/>
        <v>513</v>
      </c>
      <c r="Q5" s="12">
        <f t="shared" si="7"/>
        <v>950</v>
      </c>
      <c r="R5" s="12">
        <f t="shared" si="7"/>
        <v>855</v>
      </c>
      <c r="S5" s="14">
        <f t="shared" ref="S5:S23" si="8">0.5*$C5*I5</f>
        <v>0</v>
      </c>
      <c r="T5" s="14">
        <f t="shared" si="5"/>
        <v>57</v>
      </c>
      <c r="U5" s="14">
        <f t="shared" si="5"/>
        <v>0</v>
      </c>
      <c r="V5" s="14">
        <f t="shared" si="5"/>
        <v>95</v>
      </c>
      <c r="W5" s="14">
        <f t="shared" si="5"/>
        <v>47.5</v>
      </c>
      <c r="X5" s="2">
        <f t="shared" ref="X5:X23" si="9">N5+S5</f>
        <v>608</v>
      </c>
      <c r="Y5" s="2">
        <f t="shared" si="6"/>
        <v>931</v>
      </c>
      <c r="Z5" s="2">
        <f t="shared" si="6"/>
        <v>513</v>
      </c>
      <c r="AA5" s="2">
        <f t="shared" si="6"/>
        <v>1045</v>
      </c>
      <c r="AB5" s="2">
        <f t="shared" si="6"/>
        <v>902.5</v>
      </c>
      <c r="AC5" s="2">
        <f t="shared" ref="AC5:AC23" si="10">SUM(X5,Y5,Z5,AA5,AB5)</f>
        <v>3999.5</v>
      </c>
    </row>
    <row r="6" spans="1:29" ht="15" x14ac:dyDescent="0.3">
      <c r="A6" s="1" t="s">
        <v>8</v>
      </c>
      <c r="B6" s="1" t="s">
        <v>27</v>
      </c>
      <c r="C6" s="2">
        <v>22.1</v>
      </c>
      <c r="D6" s="8">
        <v>20</v>
      </c>
      <c r="E6" s="8">
        <v>34</v>
      </c>
      <c r="F6" s="8">
        <v>50</v>
      </c>
      <c r="G6" s="8">
        <v>18</v>
      </c>
      <c r="H6" s="8">
        <v>18</v>
      </c>
      <c r="I6" s="10">
        <f>IF(D6&gt;40,D6-40,0)</f>
        <v>0</v>
      </c>
      <c r="J6" s="10">
        <f>IF(E6&gt;40,E6-40,0)</f>
        <v>0</v>
      </c>
      <c r="K6" s="10">
        <f>IF(F6&gt;40,F6-40,0)</f>
        <v>10</v>
      </c>
      <c r="L6" s="10">
        <f>IF(G6&gt;40,G6-40,0)</f>
        <v>0</v>
      </c>
      <c r="M6" s="10">
        <f>IF(H6&gt;40,H6-40,0)</f>
        <v>0</v>
      </c>
      <c r="N6" s="12">
        <f t="shared" si="7"/>
        <v>442</v>
      </c>
      <c r="O6" s="12">
        <f t="shared" si="7"/>
        <v>751.40000000000009</v>
      </c>
      <c r="P6" s="12">
        <f t="shared" si="7"/>
        <v>1105</v>
      </c>
      <c r="Q6" s="12">
        <f t="shared" si="7"/>
        <v>397.8</v>
      </c>
      <c r="R6" s="12">
        <f t="shared" si="7"/>
        <v>397.8</v>
      </c>
      <c r="S6" s="14">
        <f t="shared" si="8"/>
        <v>0</v>
      </c>
      <c r="T6" s="14">
        <f t="shared" si="5"/>
        <v>0</v>
      </c>
      <c r="U6" s="14">
        <f t="shared" si="5"/>
        <v>110.5</v>
      </c>
      <c r="V6" s="14">
        <f t="shared" si="5"/>
        <v>0</v>
      </c>
      <c r="W6" s="14">
        <f t="shared" si="5"/>
        <v>0</v>
      </c>
      <c r="X6" s="2">
        <f t="shared" si="9"/>
        <v>442</v>
      </c>
      <c r="Y6" s="2">
        <f t="shared" si="6"/>
        <v>751.40000000000009</v>
      </c>
      <c r="Z6" s="2">
        <f t="shared" si="6"/>
        <v>1215.5</v>
      </c>
      <c r="AA6" s="2">
        <f t="shared" si="6"/>
        <v>397.8</v>
      </c>
      <c r="AB6" s="2">
        <f t="shared" si="6"/>
        <v>397.8</v>
      </c>
      <c r="AC6" s="2">
        <f t="shared" si="10"/>
        <v>3204.5000000000005</v>
      </c>
    </row>
    <row r="7" spans="1:29" ht="15" x14ac:dyDescent="0.3">
      <c r="A7" s="1" t="s">
        <v>9</v>
      </c>
      <c r="B7" s="1" t="s">
        <v>28</v>
      </c>
      <c r="C7" s="2">
        <v>32.299999999999997</v>
      </c>
      <c r="D7" s="8">
        <v>28</v>
      </c>
      <c r="E7" s="8">
        <v>19</v>
      </c>
      <c r="F7" s="8">
        <v>36</v>
      </c>
      <c r="G7" s="8">
        <v>41</v>
      </c>
      <c r="H7" s="8">
        <v>36</v>
      </c>
      <c r="I7" s="10">
        <f>IF(D7&gt;40,D7-40,0)</f>
        <v>0</v>
      </c>
      <c r="J7" s="10">
        <f>IF(E7&gt;40,E7-40,0)</f>
        <v>0</v>
      </c>
      <c r="K7" s="10">
        <f>IF(F7&gt;40,F7-40,0)</f>
        <v>0</v>
      </c>
      <c r="L7" s="10">
        <f>IF(G7&gt;40,G7-40,0)</f>
        <v>1</v>
      </c>
      <c r="M7" s="10">
        <f>IF(H7&gt;40,H7-40,0)</f>
        <v>0</v>
      </c>
      <c r="N7" s="12">
        <f t="shared" si="7"/>
        <v>904.39999999999986</v>
      </c>
      <c r="O7" s="12">
        <f t="shared" si="7"/>
        <v>613.69999999999993</v>
      </c>
      <c r="P7" s="12">
        <f t="shared" si="7"/>
        <v>1162.8</v>
      </c>
      <c r="Q7" s="12">
        <f t="shared" si="7"/>
        <v>1324.3</v>
      </c>
      <c r="R7" s="12">
        <f t="shared" si="7"/>
        <v>1162.8</v>
      </c>
      <c r="S7" s="14">
        <f t="shared" si="8"/>
        <v>0</v>
      </c>
      <c r="T7" s="14">
        <f t="shared" si="5"/>
        <v>0</v>
      </c>
      <c r="U7" s="14">
        <f t="shared" si="5"/>
        <v>0</v>
      </c>
      <c r="V7" s="14">
        <f t="shared" si="5"/>
        <v>16.149999999999999</v>
      </c>
      <c r="W7" s="14">
        <f t="shared" si="5"/>
        <v>0</v>
      </c>
      <c r="X7" s="2">
        <f t="shared" si="9"/>
        <v>904.39999999999986</v>
      </c>
      <c r="Y7" s="2">
        <f t="shared" si="6"/>
        <v>613.69999999999993</v>
      </c>
      <c r="Z7" s="2">
        <f t="shared" si="6"/>
        <v>1162.8</v>
      </c>
      <c r="AA7" s="2">
        <f t="shared" si="6"/>
        <v>1340.45</v>
      </c>
      <c r="AB7" s="2">
        <f t="shared" si="6"/>
        <v>1162.8</v>
      </c>
      <c r="AC7" s="2">
        <f t="shared" si="10"/>
        <v>5184.1499999999996</v>
      </c>
    </row>
    <row r="8" spans="1:29" ht="15" x14ac:dyDescent="0.3">
      <c r="A8" s="1" t="s">
        <v>10</v>
      </c>
      <c r="B8" s="1" t="s">
        <v>29</v>
      </c>
      <c r="C8" s="2">
        <v>15.23</v>
      </c>
      <c r="D8" s="8">
        <v>42</v>
      </c>
      <c r="E8" s="8">
        <v>51</v>
      </c>
      <c r="F8" s="8">
        <v>19</v>
      </c>
      <c r="G8" s="8">
        <v>26</v>
      </c>
      <c r="H8" s="8">
        <v>54</v>
      </c>
      <c r="I8" s="10">
        <f>IF(D8&gt;40,D8-40,0)</f>
        <v>2</v>
      </c>
      <c r="J8" s="10">
        <f>IF(E8&gt;40,E8-40,0)</f>
        <v>11</v>
      </c>
      <c r="K8" s="10">
        <f>IF(F8&gt;40,F8-40,0)</f>
        <v>0</v>
      </c>
      <c r="L8" s="10">
        <f>IF(G8&gt;40,G8-40,0)</f>
        <v>0</v>
      </c>
      <c r="M8" s="10">
        <f>IF(H8&gt;40,H8-40,0)</f>
        <v>14</v>
      </c>
      <c r="N8" s="12">
        <f t="shared" si="7"/>
        <v>639.66</v>
      </c>
      <c r="O8" s="12">
        <f t="shared" si="7"/>
        <v>776.73</v>
      </c>
      <c r="P8" s="12">
        <f t="shared" si="7"/>
        <v>289.37</v>
      </c>
      <c r="Q8" s="12">
        <f t="shared" si="7"/>
        <v>395.98</v>
      </c>
      <c r="R8" s="12">
        <f t="shared" si="7"/>
        <v>822.42000000000007</v>
      </c>
      <c r="S8" s="14">
        <f t="shared" si="8"/>
        <v>15.23</v>
      </c>
      <c r="T8" s="14">
        <f t="shared" si="5"/>
        <v>83.765000000000001</v>
      </c>
      <c r="U8" s="14">
        <f t="shared" si="5"/>
        <v>0</v>
      </c>
      <c r="V8" s="14">
        <f t="shared" si="5"/>
        <v>0</v>
      </c>
      <c r="W8" s="14">
        <f t="shared" si="5"/>
        <v>106.61</v>
      </c>
      <c r="X8" s="2">
        <f t="shared" si="9"/>
        <v>654.89</v>
      </c>
      <c r="Y8" s="2">
        <f t="shared" si="6"/>
        <v>860.495</v>
      </c>
      <c r="Z8" s="2">
        <f t="shared" si="6"/>
        <v>289.37</v>
      </c>
      <c r="AA8" s="2">
        <f t="shared" si="6"/>
        <v>395.98</v>
      </c>
      <c r="AB8" s="2">
        <f t="shared" si="6"/>
        <v>929.03000000000009</v>
      </c>
      <c r="AC8" s="2">
        <f t="shared" si="10"/>
        <v>3129.7650000000003</v>
      </c>
    </row>
    <row r="9" spans="1:29" ht="15" x14ac:dyDescent="0.3">
      <c r="A9" s="1" t="s">
        <v>11</v>
      </c>
      <c r="B9" s="1" t="s">
        <v>30</v>
      </c>
      <c r="C9" s="2">
        <v>26.87</v>
      </c>
      <c r="D9" s="8">
        <v>12</v>
      </c>
      <c r="E9" s="8">
        <v>22</v>
      </c>
      <c r="F9" s="8">
        <v>54</v>
      </c>
      <c r="G9" s="8">
        <v>55</v>
      </c>
      <c r="H9" s="8">
        <v>21</v>
      </c>
      <c r="I9" s="10">
        <f>IF(D9&gt;40,D9-40,0)</f>
        <v>0</v>
      </c>
      <c r="J9" s="10">
        <f>IF(E9&gt;40,E9-40,0)</f>
        <v>0</v>
      </c>
      <c r="K9" s="10">
        <f>IF(F9&gt;40,F9-40,0)</f>
        <v>14</v>
      </c>
      <c r="L9" s="10">
        <f>IF(G9&gt;40,G9-40,0)</f>
        <v>15</v>
      </c>
      <c r="M9" s="10">
        <f>IF(H9&gt;40,H9-40,0)</f>
        <v>0</v>
      </c>
      <c r="N9" s="12">
        <f t="shared" si="7"/>
        <v>322.44</v>
      </c>
      <c r="O9" s="12">
        <f t="shared" si="7"/>
        <v>591.14</v>
      </c>
      <c r="P9" s="12">
        <f t="shared" si="7"/>
        <v>1450.98</v>
      </c>
      <c r="Q9" s="12">
        <f t="shared" si="7"/>
        <v>1477.8500000000001</v>
      </c>
      <c r="R9" s="12">
        <f t="shared" si="7"/>
        <v>564.27</v>
      </c>
      <c r="S9" s="14">
        <f t="shared" si="8"/>
        <v>0</v>
      </c>
      <c r="T9" s="14">
        <f t="shared" si="5"/>
        <v>0</v>
      </c>
      <c r="U9" s="14">
        <f t="shared" si="5"/>
        <v>188.09</v>
      </c>
      <c r="V9" s="14">
        <f t="shared" si="5"/>
        <v>201.52500000000001</v>
      </c>
      <c r="W9" s="14">
        <f t="shared" si="5"/>
        <v>0</v>
      </c>
      <c r="X9" s="2">
        <f t="shared" si="9"/>
        <v>322.44</v>
      </c>
      <c r="Y9" s="2">
        <f t="shared" si="6"/>
        <v>591.14</v>
      </c>
      <c r="Z9" s="2">
        <f t="shared" si="6"/>
        <v>1639.07</v>
      </c>
      <c r="AA9" s="2">
        <f t="shared" si="6"/>
        <v>1679.3750000000002</v>
      </c>
      <c r="AB9" s="2">
        <f t="shared" si="6"/>
        <v>564.27</v>
      </c>
      <c r="AC9" s="2">
        <f t="shared" si="10"/>
        <v>4796.2950000000001</v>
      </c>
    </row>
    <row r="10" spans="1:29" ht="15" x14ac:dyDescent="0.3">
      <c r="A10" s="1" t="s">
        <v>12</v>
      </c>
      <c r="B10" s="1" t="s">
        <v>31</v>
      </c>
      <c r="C10" s="2">
        <v>8.5399999999999991</v>
      </c>
      <c r="D10" s="8">
        <v>36</v>
      </c>
      <c r="E10" s="8">
        <v>40</v>
      </c>
      <c r="F10" s="8">
        <v>29</v>
      </c>
      <c r="G10" s="8">
        <v>37</v>
      </c>
      <c r="H10" s="8">
        <v>42</v>
      </c>
      <c r="I10" s="10">
        <f>IF(D10&gt;40,D10-40,0)</f>
        <v>0</v>
      </c>
      <c r="J10" s="10">
        <f>IF(E10&gt;40,E10-40,0)</f>
        <v>0</v>
      </c>
      <c r="K10" s="10">
        <f>IF(F10&gt;40,F10-40,0)</f>
        <v>0</v>
      </c>
      <c r="L10" s="10">
        <f>IF(G10&gt;40,G10-40,0)</f>
        <v>0</v>
      </c>
      <c r="M10" s="10">
        <f>IF(H10&gt;40,H10-40,0)</f>
        <v>2</v>
      </c>
      <c r="N10" s="12">
        <f t="shared" si="7"/>
        <v>307.43999999999994</v>
      </c>
      <c r="O10" s="12">
        <f t="shared" si="7"/>
        <v>341.59999999999997</v>
      </c>
      <c r="P10" s="12">
        <f t="shared" si="7"/>
        <v>247.65999999999997</v>
      </c>
      <c r="Q10" s="12">
        <f t="shared" si="7"/>
        <v>315.97999999999996</v>
      </c>
      <c r="R10" s="12">
        <f t="shared" si="7"/>
        <v>358.67999999999995</v>
      </c>
      <c r="S10" s="14">
        <f t="shared" si="8"/>
        <v>0</v>
      </c>
      <c r="T10" s="14">
        <f t="shared" si="5"/>
        <v>0</v>
      </c>
      <c r="U10" s="14">
        <f t="shared" si="5"/>
        <v>0</v>
      </c>
      <c r="V10" s="14">
        <f t="shared" si="5"/>
        <v>0</v>
      </c>
      <c r="W10" s="14">
        <f t="shared" si="5"/>
        <v>8.5399999999999991</v>
      </c>
      <c r="X10" s="2">
        <f t="shared" si="9"/>
        <v>307.43999999999994</v>
      </c>
      <c r="Y10" s="2">
        <f t="shared" si="6"/>
        <v>341.59999999999997</v>
      </c>
      <c r="Z10" s="2">
        <f t="shared" si="6"/>
        <v>247.65999999999997</v>
      </c>
      <c r="AA10" s="2">
        <f t="shared" si="6"/>
        <v>315.97999999999996</v>
      </c>
      <c r="AB10" s="2">
        <f t="shared" si="6"/>
        <v>367.21999999999997</v>
      </c>
      <c r="AC10" s="2">
        <f t="shared" si="10"/>
        <v>1579.8999999999999</v>
      </c>
    </row>
    <row r="11" spans="1:29" ht="15" x14ac:dyDescent="0.3">
      <c r="A11" s="1" t="s">
        <v>13</v>
      </c>
      <c r="B11" s="1" t="s">
        <v>14</v>
      </c>
      <c r="C11" s="2">
        <v>32.19</v>
      </c>
      <c r="D11" s="8">
        <v>55</v>
      </c>
      <c r="E11" s="8">
        <v>18</v>
      </c>
      <c r="F11" s="8">
        <v>45</v>
      </c>
      <c r="G11" s="8">
        <v>21</v>
      </c>
      <c r="H11" s="8">
        <v>30</v>
      </c>
      <c r="I11" s="10">
        <f>IF(D11&gt;40,D11-40,0)</f>
        <v>15</v>
      </c>
      <c r="J11" s="10">
        <f>IF(E11&gt;40,E11-40,0)</f>
        <v>0</v>
      </c>
      <c r="K11" s="10">
        <f>IF(F11&gt;40,F11-40,0)</f>
        <v>5</v>
      </c>
      <c r="L11" s="10">
        <f>IF(G11&gt;40,G11-40,0)</f>
        <v>0</v>
      </c>
      <c r="M11" s="10">
        <f>IF(H11&gt;40,H11-40,0)</f>
        <v>0</v>
      </c>
      <c r="N11" s="12">
        <f t="shared" si="7"/>
        <v>1770.4499999999998</v>
      </c>
      <c r="O11" s="12">
        <f t="shared" si="7"/>
        <v>579.41999999999996</v>
      </c>
      <c r="P11" s="12">
        <f t="shared" si="7"/>
        <v>1448.55</v>
      </c>
      <c r="Q11" s="12">
        <f t="shared" si="7"/>
        <v>675.99</v>
      </c>
      <c r="R11" s="12">
        <f t="shared" si="7"/>
        <v>965.69999999999993</v>
      </c>
      <c r="S11" s="14">
        <f t="shared" si="8"/>
        <v>241.42499999999998</v>
      </c>
      <c r="T11" s="14">
        <f t="shared" si="5"/>
        <v>0</v>
      </c>
      <c r="U11" s="14">
        <f t="shared" si="5"/>
        <v>80.474999999999994</v>
      </c>
      <c r="V11" s="14">
        <f t="shared" si="5"/>
        <v>0</v>
      </c>
      <c r="W11" s="14">
        <f t="shared" si="5"/>
        <v>0</v>
      </c>
      <c r="X11" s="2">
        <f t="shared" si="9"/>
        <v>2011.8749999999998</v>
      </c>
      <c r="Y11" s="2">
        <f t="shared" si="6"/>
        <v>579.41999999999996</v>
      </c>
      <c r="Z11" s="2">
        <f t="shared" si="6"/>
        <v>1529.0249999999999</v>
      </c>
      <c r="AA11" s="2">
        <f t="shared" si="6"/>
        <v>675.99</v>
      </c>
      <c r="AB11" s="2">
        <f t="shared" si="6"/>
        <v>965.69999999999993</v>
      </c>
      <c r="AC11" s="2">
        <f t="shared" si="10"/>
        <v>5762.0099999999993</v>
      </c>
    </row>
    <row r="12" spans="1:29" ht="15" x14ac:dyDescent="0.3">
      <c r="A12" s="1" t="s">
        <v>8</v>
      </c>
      <c r="B12" s="1" t="s">
        <v>32</v>
      </c>
      <c r="C12" s="2">
        <v>18.760000000000002</v>
      </c>
      <c r="D12" s="8">
        <v>25</v>
      </c>
      <c r="E12" s="8">
        <v>38</v>
      </c>
      <c r="F12" s="8">
        <v>16</v>
      </c>
      <c r="G12" s="8">
        <v>47</v>
      </c>
      <c r="H12" s="8">
        <v>49</v>
      </c>
      <c r="I12" s="10">
        <f>IF(D12&gt;40,D12-40,0)</f>
        <v>0</v>
      </c>
      <c r="J12" s="10">
        <f>IF(E12&gt;40,E12-40,0)</f>
        <v>0</v>
      </c>
      <c r="K12" s="10">
        <f>IF(F12&gt;40,F12-40,0)</f>
        <v>0</v>
      </c>
      <c r="L12" s="10">
        <f>IF(G12&gt;40,G12-40,0)</f>
        <v>7</v>
      </c>
      <c r="M12" s="10">
        <f>IF(H12&gt;40,H12-40,0)</f>
        <v>9</v>
      </c>
      <c r="N12" s="12">
        <f t="shared" si="7"/>
        <v>469.00000000000006</v>
      </c>
      <c r="O12" s="12">
        <f t="shared" si="7"/>
        <v>712.88000000000011</v>
      </c>
      <c r="P12" s="12">
        <f t="shared" si="7"/>
        <v>300.16000000000003</v>
      </c>
      <c r="Q12" s="12">
        <f t="shared" si="7"/>
        <v>881.72</v>
      </c>
      <c r="R12" s="12">
        <f t="shared" si="7"/>
        <v>919.24000000000012</v>
      </c>
      <c r="S12" s="14">
        <f t="shared" si="8"/>
        <v>0</v>
      </c>
      <c r="T12" s="14">
        <f t="shared" si="5"/>
        <v>0</v>
      </c>
      <c r="U12" s="14">
        <f t="shared" si="5"/>
        <v>0</v>
      </c>
      <c r="V12" s="14">
        <f t="shared" si="5"/>
        <v>65.660000000000011</v>
      </c>
      <c r="W12" s="14">
        <f t="shared" si="5"/>
        <v>84.42</v>
      </c>
      <c r="X12" s="2">
        <f t="shared" si="9"/>
        <v>469.00000000000006</v>
      </c>
      <c r="Y12" s="2">
        <f t="shared" si="6"/>
        <v>712.88000000000011</v>
      </c>
      <c r="Z12" s="2">
        <f t="shared" si="6"/>
        <v>300.16000000000003</v>
      </c>
      <c r="AA12" s="2">
        <f t="shared" si="6"/>
        <v>947.38</v>
      </c>
      <c r="AB12" s="2">
        <f t="shared" si="6"/>
        <v>1003.6600000000001</v>
      </c>
      <c r="AC12" s="2">
        <f t="shared" si="10"/>
        <v>3433.08</v>
      </c>
    </row>
    <row r="13" spans="1:29" ht="15" x14ac:dyDescent="0.3">
      <c r="A13" s="1" t="s">
        <v>14</v>
      </c>
      <c r="B13" s="1" t="s">
        <v>33</v>
      </c>
      <c r="C13" s="2">
        <v>10.45</v>
      </c>
      <c r="D13" s="8">
        <v>38</v>
      </c>
      <c r="E13" s="8">
        <v>59</v>
      </c>
      <c r="F13" s="8">
        <v>33</v>
      </c>
      <c r="G13" s="8">
        <v>19</v>
      </c>
      <c r="H13" s="8">
        <v>15</v>
      </c>
      <c r="I13" s="10">
        <f>IF(D13&gt;40,D13-40,0)</f>
        <v>0</v>
      </c>
      <c r="J13" s="10">
        <f>IF(E13&gt;40,E13-40,0)</f>
        <v>19</v>
      </c>
      <c r="K13" s="10">
        <f>IF(F13&gt;40,F13-40,0)</f>
        <v>0</v>
      </c>
      <c r="L13" s="10">
        <f>IF(G13&gt;40,G13-40,0)</f>
        <v>0</v>
      </c>
      <c r="M13" s="10">
        <f>IF(H13&gt;40,H13-40,0)</f>
        <v>0</v>
      </c>
      <c r="N13" s="12">
        <f t="shared" si="7"/>
        <v>397.09999999999997</v>
      </c>
      <c r="O13" s="12">
        <f t="shared" si="7"/>
        <v>616.54999999999995</v>
      </c>
      <c r="P13" s="12">
        <f t="shared" si="7"/>
        <v>344.84999999999997</v>
      </c>
      <c r="Q13" s="12">
        <f t="shared" si="7"/>
        <v>198.54999999999998</v>
      </c>
      <c r="R13" s="12">
        <f t="shared" si="7"/>
        <v>156.75</v>
      </c>
      <c r="S13" s="14">
        <f t="shared" si="8"/>
        <v>0</v>
      </c>
      <c r="T13" s="14">
        <f t="shared" si="5"/>
        <v>99.274999999999991</v>
      </c>
      <c r="U13" s="14">
        <f t="shared" si="5"/>
        <v>0</v>
      </c>
      <c r="V13" s="14">
        <f t="shared" si="5"/>
        <v>0</v>
      </c>
      <c r="W13" s="14">
        <f t="shared" si="5"/>
        <v>0</v>
      </c>
      <c r="X13" s="2">
        <f t="shared" si="9"/>
        <v>397.09999999999997</v>
      </c>
      <c r="Y13" s="2">
        <f t="shared" si="6"/>
        <v>715.82499999999993</v>
      </c>
      <c r="Z13" s="2">
        <f t="shared" si="6"/>
        <v>344.84999999999997</v>
      </c>
      <c r="AA13" s="2">
        <f t="shared" si="6"/>
        <v>198.54999999999998</v>
      </c>
      <c r="AB13" s="2">
        <f t="shared" si="6"/>
        <v>156.75</v>
      </c>
      <c r="AC13" s="2">
        <f t="shared" si="10"/>
        <v>1813.0749999999998</v>
      </c>
    </row>
    <row r="14" spans="1:29" ht="15" x14ac:dyDescent="0.3">
      <c r="A14" s="1" t="s">
        <v>15</v>
      </c>
      <c r="B14" s="1" t="s">
        <v>34</v>
      </c>
      <c r="C14" s="2">
        <v>21.33</v>
      </c>
      <c r="D14" s="8">
        <v>14</v>
      </c>
      <c r="E14" s="8">
        <v>15</v>
      </c>
      <c r="F14" s="8">
        <v>58</v>
      </c>
      <c r="G14" s="8">
        <v>58</v>
      </c>
      <c r="H14" s="8">
        <v>57</v>
      </c>
      <c r="I14" s="10">
        <f>IF(D14&gt;40,D14-40,0)</f>
        <v>0</v>
      </c>
      <c r="J14" s="10">
        <f>IF(E14&gt;40,E14-40,0)</f>
        <v>0</v>
      </c>
      <c r="K14" s="10">
        <f>IF(F14&gt;40,F14-40,0)</f>
        <v>18</v>
      </c>
      <c r="L14" s="10">
        <f>IF(G14&gt;40,G14-40,0)</f>
        <v>18</v>
      </c>
      <c r="M14" s="10">
        <f>IF(H14&gt;40,H14-40,0)</f>
        <v>17</v>
      </c>
      <c r="N14" s="12">
        <f t="shared" si="7"/>
        <v>298.62</v>
      </c>
      <c r="O14" s="12">
        <f t="shared" si="7"/>
        <v>319.95</v>
      </c>
      <c r="P14" s="12">
        <f t="shared" si="7"/>
        <v>1237.1399999999999</v>
      </c>
      <c r="Q14" s="12">
        <f t="shared" si="7"/>
        <v>1237.1399999999999</v>
      </c>
      <c r="R14" s="12">
        <f t="shared" si="7"/>
        <v>1215.81</v>
      </c>
      <c r="S14" s="14">
        <f t="shared" si="8"/>
        <v>0</v>
      </c>
      <c r="T14" s="14">
        <f t="shared" si="5"/>
        <v>0</v>
      </c>
      <c r="U14" s="14">
        <f t="shared" si="5"/>
        <v>191.96999999999997</v>
      </c>
      <c r="V14" s="14">
        <f t="shared" si="5"/>
        <v>191.96999999999997</v>
      </c>
      <c r="W14" s="14">
        <f t="shared" si="5"/>
        <v>181.30499999999998</v>
      </c>
      <c r="X14" s="2">
        <f t="shared" si="9"/>
        <v>298.62</v>
      </c>
      <c r="Y14" s="2">
        <f t="shared" si="6"/>
        <v>319.95</v>
      </c>
      <c r="Z14" s="2">
        <f t="shared" si="6"/>
        <v>1429.11</v>
      </c>
      <c r="AA14" s="2">
        <f t="shared" si="6"/>
        <v>1429.11</v>
      </c>
      <c r="AB14" s="2">
        <f t="shared" si="6"/>
        <v>1397.115</v>
      </c>
      <c r="AC14" s="2">
        <f t="shared" si="10"/>
        <v>4873.9049999999997</v>
      </c>
    </row>
    <row r="15" spans="1:29" ht="15" x14ac:dyDescent="0.3">
      <c r="A15" s="1" t="s">
        <v>16</v>
      </c>
      <c r="B15" s="1" t="s">
        <v>35</v>
      </c>
      <c r="C15" s="2">
        <v>37.119999999999997</v>
      </c>
      <c r="D15" s="8">
        <v>31</v>
      </c>
      <c r="E15" s="8">
        <v>31</v>
      </c>
      <c r="F15" s="8">
        <v>22</v>
      </c>
      <c r="G15" s="8">
        <v>24</v>
      </c>
      <c r="H15" s="8">
        <v>23</v>
      </c>
      <c r="I15" s="10">
        <f>IF(D15&gt;40,D15-40,0)</f>
        <v>0</v>
      </c>
      <c r="J15" s="10">
        <f>IF(E15&gt;40,E15-40,0)</f>
        <v>0</v>
      </c>
      <c r="K15" s="10">
        <f>IF(F15&gt;40,F15-40,0)</f>
        <v>0</v>
      </c>
      <c r="L15" s="10">
        <f>IF(G15&gt;40,G15-40,0)</f>
        <v>0</v>
      </c>
      <c r="M15" s="10">
        <f>IF(H15&gt;40,H15-40,0)</f>
        <v>0</v>
      </c>
      <c r="N15" s="12">
        <f t="shared" si="7"/>
        <v>1150.72</v>
      </c>
      <c r="O15" s="12">
        <f t="shared" si="7"/>
        <v>1150.72</v>
      </c>
      <c r="P15" s="12">
        <f t="shared" si="7"/>
        <v>816.64</v>
      </c>
      <c r="Q15" s="12">
        <f t="shared" si="7"/>
        <v>890.87999999999988</v>
      </c>
      <c r="R15" s="12">
        <f t="shared" si="7"/>
        <v>853.76</v>
      </c>
      <c r="S15" s="14">
        <f t="shared" si="8"/>
        <v>0</v>
      </c>
      <c r="T15" s="14">
        <f t="shared" si="5"/>
        <v>0</v>
      </c>
      <c r="U15" s="14">
        <f t="shared" si="5"/>
        <v>0</v>
      </c>
      <c r="V15" s="14">
        <f t="shared" si="5"/>
        <v>0</v>
      </c>
      <c r="W15" s="14">
        <f t="shared" si="5"/>
        <v>0</v>
      </c>
      <c r="X15" s="2">
        <f t="shared" si="9"/>
        <v>1150.72</v>
      </c>
      <c r="Y15" s="2">
        <f t="shared" si="6"/>
        <v>1150.72</v>
      </c>
      <c r="Z15" s="2">
        <f t="shared" si="6"/>
        <v>816.64</v>
      </c>
      <c r="AA15" s="2">
        <f t="shared" si="6"/>
        <v>890.87999999999988</v>
      </c>
      <c r="AB15" s="2">
        <f t="shared" si="6"/>
        <v>853.76</v>
      </c>
      <c r="AC15" s="2">
        <f t="shared" si="10"/>
        <v>4862.72</v>
      </c>
    </row>
    <row r="16" spans="1:29" ht="15" x14ac:dyDescent="0.3">
      <c r="A16" s="1" t="s">
        <v>17</v>
      </c>
      <c r="B16" s="1" t="s">
        <v>36</v>
      </c>
      <c r="C16" s="2">
        <v>13.68</v>
      </c>
      <c r="D16" s="8">
        <v>22</v>
      </c>
      <c r="E16" s="8">
        <v>26</v>
      </c>
      <c r="F16" s="8">
        <v>47</v>
      </c>
      <c r="G16" s="8">
        <v>43</v>
      </c>
      <c r="H16" s="8">
        <v>48</v>
      </c>
      <c r="I16" s="10">
        <f>IF(D16&gt;40,D16-40,0)</f>
        <v>0</v>
      </c>
      <c r="J16" s="10">
        <f>IF(E16&gt;40,E16-40,0)</f>
        <v>0</v>
      </c>
      <c r="K16" s="10">
        <f>IF(F16&gt;40,F16-40,0)</f>
        <v>7</v>
      </c>
      <c r="L16" s="10">
        <f>IF(G16&gt;40,G16-40,0)</f>
        <v>3</v>
      </c>
      <c r="M16" s="10">
        <f>IF(H16&gt;40,H16-40,0)</f>
        <v>8</v>
      </c>
      <c r="N16" s="12">
        <f t="shared" si="7"/>
        <v>300.95999999999998</v>
      </c>
      <c r="O16" s="12">
        <f t="shared" si="7"/>
        <v>355.68</v>
      </c>
      <c r="P16" s="12">
        <f t="shared" si="7"/>
        <v>642.96</v>
      </c>
      <c r="Q16" s="12">
        <f t="shared" si="7"/>
        <v>588.24</v>
      </c>
      <c r="R16" s="12">
        <f t="shared" si="7"/>
        <v>656.64</v>
      </c>
      <c r="S16" s="14">
        <f t="shared" si="8"/>
        <v>0</v>
      </c>
      <c r="T16" s="14">
        <f t="shared" si="5"/>
        <v>0</v>
      </c>
      <c r="U16" s="14">
        <f t="shared" si="5"/>
        <v>47.879999999999995</v>
      </c>
      <c r="V16" s="14">
        <f t="shared" si="5"/>
        <v>20.52</v>
      </c>
      <c r="W16" s="14">
        <f t="shared" si="5"/>
        <v>54.72</v>
      </c>
      <c r="X16" s="2">
        <f t="shared" si="9"/>
        <v>300.95999999999998</v>
      </c>
      <c r="Y16" s="2">
        <f t="shared" si="6"/>
        <v>355.68</v>
      </c>
      <c r="Z16" s="2">
        <f t="shared" si="6"/>
        <v>690.84</v>
      </c>
      <c r="AA16" s="2">
        <f t="shared" si="6"/>
        <v>608.76</v>
      </c>
      <c r="AB16" s="2">
        <f t="shared" si="6"/>
        <v>711.36</v>
      </c>
      <c r="AC16" s="2">
        <f t="shared" si="10"/>
        <v>2667.6</v>
      </c>
    </row>
    <row r="17" spans="1:29" ht="15" x14ac:dyDescent="0.3">
      <c r="A17" s="1" t="s">
        <v>18</v>
      </c>
      <c r="B17" s="1" t="s">
        <v>37</v>
      </c>
      <c r="C17" s="2">
        <v>29.75</v>
      </c>
      <c r="D17" s="8">
        <v>40</v>
      </c>
      <c r="E17" s="8">
        <v>49</v>
      </c>
      <c r="F17" s="8">
        <v>18</v>
      </c>
      <c r="G17" s="8">
        <v>30</v>
      </c>
      <c r="H17" s="8">
        <v>33</v>
      </c>
      <c r="I17" s="10">
        <f>IF(D17&gt;40,D17-40,0)</f>
        <v>0</v>
      </c>
      <c r="J17" s="10">
        <f>IF(E17&gt;40,E17-40,0)</f>
        <v>9</v>
      </c>
      <c r="K17" s="10">
        <f>IF(F17&gt;40,F17-40,0)</f>
        <v>0</v>
      </c>
      <c r="L17" s="10">
        <f>IF(G17&gt;40,G17-40,0)</f>
        <v>0</v>
      </c>
      <c r="M17" s="10">
        <f>IF(H17&gt;40,H17-40,0)</f>
        <v>0</v>
      </c>
      <c r="N17" s="12">
        <f t="shared" si="7"/>
        <v>1190</v>
      </c>
      <c r="O17" s="12">
        <f t="shared" si="7"/>
        <v>1457.75</v>
      </c>
      <c r="P17" s="12">
        <f t="shared" si="7"/>
        <v>535.5</v>
      </c>
      <c r="Q17" s="12">
        <f t="shared" si="7"/>
        <v>892.5</v>
      </c>
      <c r="R17" s="12">
        <f t="shared" si="7"/>
        <v>981.75</v>
      </c>
      <c r="S17" s="14">
        <f t="shared" si="8"/>
        <v>0</v>
      </c>
      <c r="T17" s="14">
        <f t="shared" si="5"/>
        <v>133.875</v>
      </c>
      <c r="U17" s="14">
        <f t="shared" si="5"/>
        <v>0</v>
      </c>
      <c r="V17" s="14">
        <f t="shared" si="5"/>
        <v>0</v>
      </c>
      <c r="W17" s="14">
        <f t="shared" si="5"/>
        <v>0</v>
      </c>
      <c r="X17" s="2">
        <f t="shared" si="9"/>
        <v>1190</v>
      </c>
      <c r="Y17" s="2">
        <f t="shared" si="6"/>
        <v>1591.625</v>
      </c>
      <c r="Z17" s="2">
        <f t="shared" si="6"/>
        <v>535.5</v>
      </c>
      <c r="AA17" s="2">
        <f t="shared" si="6"/>
        <v>892.5</v>
      </c>
      <c r="AB17" s="2">
        <f t="shared" si="6"/>
        <v>981.75</v>
      </c>
      <c r="AC17" s="2">
        <f t="shared" si="10"/>
        <v>5191.375</v>
      </c>
    </row>
    <row r="18" spans="1:29" ht="15" x14ac:dyDescent="0.3">
      <c r="A18" s="1" t="s">
        <v>19</v>
      </c>
      <c r="B18" s="1" t="s">
        <v>38</v>
      </c>
      <c r="C18" s="2">
        <v>7.89</v>
      </c>
      <c r="D18" s="8">
        <v>11</v>
      </c>
      <c r="E18" s="8">
        <v>17</v>
      </c>
      <c r="F18" s="8">
        <v>38</v>
      </c>
      <c r="G18" s="8">
        <v>52</v>
      </c>
      <c r="H18" s="8">
        <v>51</v>
      </c>
      <c r="I18" s="10">
        <f>IF(D18&gt;40,D18-40,0)</f>
        <v>0</v>
      </c>
      <c r="J18" s="10">
        <f>IF(E18&gt;40,E18-40,0)</f>
        <v>0</v>
      </c>
      <c r="K18" s="10">
        <f>IF(F18&gt;40,F18-40,0)</f>
        <v>0</v>
      </c>
      <c r="L18" s="10">
        <f>IF(G18&gt;40,G18-40,0)</f>
        <v>12</v>
      </c>
      <c r="M18" s="10">
        <f>IF(H18&gt;40,H18-40,0)</f>
        <v>11</v>
      </c>
      <c r="N18" s="12">
        <f t="shared" si="7"/>
        <v>86.789999999999992</v>
      </c>
      <c r="O18" s="12">
        <f t="shared" si="7"/>
        <v>134.13</v>
      </c>
      <c r="P18" s="12">
        <f t="shared" si="7"/>
        <v>299.82</v>
      </c>
      <c r="Q18" s="12">
        <f t="shared" si="7"/>
        <v>410.28</v>
      </c>
      <c r="R18" s="12">
        <f t="shared" si="7"/>
        <v>402.39</v>
      </c>
      <c r="S18" s="14">
        <f t="shared" si="8"/>
        <v>0</v>
      </c>
      <c r="T18" s="14">
        <f t="shared" si="5"/>
        <v>0</v>
      </c>
      <c r="U18" s="14">
        <f t="shared" si="5"/>
        <v>0</v>
      </c>
      <c r="V18" s="14">
        <f t="shared" si="5"/>
        <v>47.339999999999996</v>
      </c>
      <c r="W18" s="14">
        <f t="shared" si="5"/>
        <v>43.394999999999996</v>
      </c>
      <c r="X18" s="2">
        <f t="shared" si="9"/>
        <v>86.789999999999992</v>
      </c>
      <c r="Y18" s="2">
        <f t="shared" si="6"/>
        <v>134.13</v>
      </c>
      <c r="Z18" s="2">
        <f t="shared" si="6"/>
        <v>299.82</v>
      </c>
      <c r="AA18" s="2">
        <f t="shared" si="6"/>
        <v>457.61999999999995</v>
      </c>
      <c r="AB18" s="2">
        <f t="shared" si="6"/>
        <v>445.78499999999997</v>
      </c>
      <c r="AC18" s="2">
        <f t="shared" si="10"/>
        <v>1424.145</v>
      </c>
    </row>
    <row r="19" spans="1:29" ht="15" x14ac:dyDescent="0.3">
      <c r="A19" s="1" t="s">
        <v>20</v>
      </c>
      <c r="B19" s="1" t="s">
        <v>39</v>
      </c>
      <c r="C19" s="2">
        <v>24.56</v>
      </c>
      <c r="D19" s="8">
        <v>29</v>
      </c>
      <c r="E19" s="8">
        <v>35</v>
      </c>
      <c r="F19" s="8">
        <v>25</v>
      </c>
      <c r="G19" s="8">
        <v>17</v>
      </c>
      <c r="H19" s="8">
        <v>26</v>
      </c>
      <c r="I19" s="10">
        <f>IF(D19&gt;40,D19-40,0)</f>
        <v>0</v>
      </c>
      <c r="J19" s="10">
        <f>IF(E19&gt;40,E19-40,0)</f>
        <v>0</v>
      </c>
      <c r="K19" s="10">
        <f>IF(F19&gt;40,F19-40,0)</f>
        <v>0</v>
      </c>
      <c r="L19" s="10">
        <f>IF(G19&gt;40,G19-40,0)</f>
        <v>0</v>
      </c>
      <c r="M19" s="10">
        <f>IF(H19&gt;40,H19-40,0)</f>
        <v>0</v>
      </c>
      <c r="N19" s="12">
        <f t="shared" si="7"/>
        <v>712.24</v>
      </c>
      <c r="O19" s="12">
        <f t="shared" si="7"/>
        <v>859.59999999999991</v>
      </c>
      <c r="P19" s="12">
        <f t="shared" si="7"/>
        <v>614</v>
      </c>
      <c r="Q19" s="12">
        <f t="shared" si="7"/>
        <v>417.52</v>
      </c>
      <c r="R19" s="12">
        <f t="shared" si="7"/>
        <v>638.55999999999995</v>
      </c>
      <c r="S19" s="14">
        <f t="shared" si="8"/>
        <v>0</v>
      </c>
      <c r="T19" s="14">
        <f t="shared" si="5"/>
        <v>0</v>
      </c>
      <c r="U19" s="14">
        <f t="shared" si="5"/>
        <v>0</v>
      </c>
      <c r="V19" s="14">
        <f t="shared" si="5"/>
        <v>0</v>
      </c>
      <c r="W19" s="14">
        <f t="shared" si="5"/>
        <v>0</v>
      </c>
      <c r="X19" s="2">
        <f t="shared" si="9"/>
        <v>712.24</v>
      </c>
      <c r="Y19" s="2">
        <f t="shared" si="6"/>
        <v>859.59999999999991</v>
      </c>
      <c r="Z19" s="2">
        <f t="shared" si="6"/>
        <v>614</v>
      </c>
      <c r="AA19" s="2">
        <f t="shared" si="6"/>
        <v>417.52</v>
      </c>
      <c r="AB19" s="2">
        <f t="shared" si="6"/>
        <v>638.55999999999995</v>
      </c>
      <c r="AC19" s="2">
        <f t="shared" si="10"/>
        <v>3241.92</v>
      </c>
    </row>
    <row r="20" spans="1:29" ht="15" x14ac:dyDescent="0.3">
      <c r="A20" s="1" t="s">
        <v>21</v>
      </c>
      <c r="B20" s="1" t="s">
        <v>40</v>
      </c>
      <c r="C20" s="2">
        <v>36.409999999999997</v>
      </c>
      <c r="D20" s="8">
        <v>35</v>
      </c>
      <c r="E20" s="8">
        <v>42</v>
      </c>
      <c r="F20" s="8">
        <v>53</v>
      </c>
      <c r="G20" s="8">
        <v>44</v>
      </c>
      <c r="H20" s="8">
        <v>38</v>
      </c>
      <c r="I20" s="10">
        <f>IF(D20&gt;40,D20-40,0)</f>
        <v>0</v>
      </c>
      <c r="J20" s="10">
        <f>IF(E20&gt;40,E20-40,0)</f>
        <v>2</v>
      </c>
      <c r="K20" s="10">
        <f>IF(F20&gt;40,F20-40,0)</f>
        <v>13</v>
      </c>
      <c r="L20" s="10">
        <f>IF(G20&gt;40,G20-40,0)</f>
        <v>4</v>
      </c>
      <c r="M20" s="10">
        <f>IF(H20&gt;40,H20-40,0)</f>
        <v>0</v>
      </c>
      <c r="N20" s="12">
        <f t="shared" si="7"/>
        <v>1274.3499999999999</v>
      </c>
      <c r="O20" s="12">
        <f t="shared" si="7"/>
        <v>1529.2199999999998</v>
      </c>
      <c r="P20" s="12">
        <f t="shared" si="7"/>
        <v>1929.7299999999998</v>
      </c>
      <c r="Q20" s="12">
        <f t="shared" si="7"/>
        <v>1602.04</v>
      </c>
      <c r="R20" s="12">
        <f t="shared" si="7"/>
        <v>1383.58</v>
      </c>
      <c r="S20" s="14">
        <f t="shared" si="8"/>
        <v>0</v>
      </c>
      <c r="T20" s="14">
        <f t="shared" ref="T20:T23" si="11">0.5*$C20*J20</f>
        <v>36.409999999999997</v>
      </c>
      <c r="U20" s="14">
        <f t="shared" ref="U20:U23" si="12">0.5*$C20*K20</f>
        <v>236.66499999999996</v>
      </c>
      <c r="V20" s="14">
        <f t="shared" ref="V20:V23" si="13">0.5*$C20*L20</f>
        <v>72.819999999999993</v>
      </c>
      <c r="W20" s="14">
        <f t="shared" ref="W20:W23" si="14">0.5*$C20*M20</f>
        <v>0</v>
      </c>
      <c r="X20" s="2">
        <f t="shared" si="9"/>
        <v>1274.3499999999999</v>
      </c>
      <c r="Y20" s="2">
        <f t="shared" ref="Y20:Y23" si="15">O20+T20</f>
        <v>1565.6299999999999</v>
      </c>
      <c r="Z20" s="2">
        <f t="shared" ref="Z20:Z23" si="16">P20+U20</f>
        <v>2166.3949999999995</v>
      </c>
      <c r="AA20" s="2">
        <f t="shared" ref="AA20:AA23" si="17">Q20+V20</f>
        <v>1674.86</v>
      </c>
      <c r="AB20" s="2">
        <f t="shared" ref="AB20:AB23" si="18">R20+W20</f>
        <v>1383.58</v>
      </c>
      <c r="AC20" s="2">
        <f t="shared" si="10"/>
        <v>8064.8149999999987</v>
      </c>
    </row>
    <row r="21" spans="1:29" ht="15" x14ac:dyDescent="0.3">
      <c r="A21" s="1" t="s">
        <v>22</v>
      </c>
      <c r="B21" s="1" t="s">
        <v>41</v>
      </c>
      <c r="C21" s="2">
        <v>9.34</v>
      </c>
      <c r="D21" s="8">
        <v>17.334234299999999</v>
      </c>
      <c r="E21" s="8">
        <v>21</v>
      </c>
      <c r="F21" s="8">
        <v>30</v>
      </c>
      <c r="G21" s="8">
        <v>29</v>
      </c>
      <c r="H21" s="8">
        <v>19</v>
      </c>
      <c r="I21" s="10">
        <f>IF(D21&gt;40,D21-40,0)</f>
        <v>0</v>
      </c>
      <c r="J21" s="10">
        <f>IF(E21&gt;40,E21-40,0)</f>
        <v>0</v>
      </c>
      <c r="K21" s="10">
        <f>IF(F21&gt;40,F21-40,0)</f>
        <v>0</v>
      </c>
      <c r="L21" s="10">
        <f>IF(G21&gt;40,G21-40,0)</f>
        <v>0</v>
      </c>
      <c r="M21" s="10">
        <f>IF(H21&gt;40,H21-40,0)</f>
        <v>0</v>
      </c>
      <c r="N21" s="12">
        <f t="shared" si="7"/>
        <v>161.90174836199998</v>
      </c>
      <c r="O21" s="12">
        <f t="shared" si="7"/>
        <v>196.14</v>
      </c>
      <c r="P21" s="12">
        <f t="shared" si="7"/>
        <v>280.2</v>
      </c>
      <c r="Q21" s="12">
        <f t="shared" si="7"/>
        <v>270.86</v>
      </c>
      <c r="R21" s="12">
        <f t="shared" si="7"/>
        <v>177.46</v>
      </c>
      <c r="S21" s="14">
        <f t="shared" si="8"/>
        <v>0</v>
      </c>
      <c r="T21" s="14">
        <f t="shared" si="11"/>
        <v>0</v>
      </c>
      <c r="U21" s="14">
        <f t="shared" si="12"/>
        <v>0</v>
      </c>
      <c r="V21" s="14">
        <f t="shared" si="13"/>
        <v>0</v>
      </c>
      <c r="W21" s="14">
        <f t="shared" si="14"/>
        <v>0</v>
      </c>
      <c r="X21" s="2">
        <f t="shared" si="9"/>
        <v>161.90174836199998</v>
      </c>
      <c r="Y21" s="2">
        <f t="shared" si="15"/>
        <v>196.14</v>
      </c>
      <c r="Z21" s="2">
        <f t="shared" si="16"/>
        <v>280.2</v>
      </c>
      <c r="AA21" s="2">
        <f t="shared" si="17"/>
        <v>270.86</v>
      </c>
      <c r="AB21" s="2">
        <f t="shared" si="18"/>
        <v>177.46</v>
      </c>
      <c r="AC21" s="2">
        <f t="shared" si="10"/>
        <v>1086.5617483619999</v>
      </c>
    </row>
    <row r="22" spans="1:29" ht="15" x14ac:dyDescent="0.3">
      <c r="A22" s="1" t="s">
        <v>23</v>
      </c>
      <c r="B22" s="1" t="s">
        <v>42</v>
      </c>
      <c r="C22" s="2">
        <v>19.02</v>
      </c>
      <c r="D22" s="8">
        <v>44</v>
      </c>
      <c r="E22" s="8">
        <v>57</v>
      </c>
      <c r="F22" s="8">
        <v>20</v>
      </c>
      <c r="G22" s="8">
        <v>34</v>
      </c>
      <c r="H22" s="8">
        <v>41</v>
      </c>
      <c r="I22" s="10">
        <f>IF(D22&gt;40,D22-40,0)</f>
        <v>4</v>
      </c>
      <c r="J22" s="10">
        <f>IF(E22&gt;40,E22-40,0)</f>
        <v>17</v>
      </c>
      <c r="K22" s="10">
        <f>IF(F22&gt;40,F22-40,0)</f>
        <v>0</v>
      </c>
      <c r="L22" s="10">
        <f>IF(G22&gt;40,G22-40,0)</f>
        <v>0</v>
      </c>
      <c r="M22" s="10">
        <f>IF(H22&gt;40,H22-40,0)</f>
        <v>1</v>
      </c>
      <c r="N22" s="12">
        <f t="shared" si="7"/>
        <v>836.88</v>
      </c>
      <c r="O22" s="12">
        <f t="shared" si="7"/>
        <v>1084.1399999999999</v>
      </c>
      <c r="P22" s="12">
        <f t="shared" si="7"/>
        <v>380.4</v>
      </c>
      <c r="Q22" s="12">
        <f t="shared" si="7"/>
        <v>646.67999999999995</v>
      </c>
      <c r="R22" s="12">
        <f t="shared" si="7"/>
        <v>779.81999999999994</v>
      </c>
      <c r="S22" s="14">
        <f t="shared" si="8"/>
        <v>38.04</v>
      </c>
      <c r="T22" s="14">
        <f t="shared" si="11"/>
        <v>161.66999999999999</v>
      </c>
      <c r="U22" s="14">
        <f t="shared" si="12"/>
        <v>0</v>
      </c>
      <c r="V22" s="14">
        <f t="shared" si="13"/>
        <v>0</v>
      </c>
      <c r="W22" s="14">
        <f t="shared" si="14"/>
        <v>9.51</v>
      </c>
      <c r="X22" s="2">
        <f t="shared" si="9"/>
        <v>874.92</v>
      </c>
      <c r="Y22" s="2">
        <f t="shared" si="15"/>
        <v>1245.81</v>
      </c>
      <c r="Z22" s="2">
        <f t="shared" si="16"/>
        <v>380.4</v>
      </c>
      <c r="AA22" s="2">
        <f t="shared" si="17"/>
        <v>646.67999999999995</v>
      </c>
      <c r="AB22" s="2">
        <f t="shared" si="18"/>
        <v>789.32999999999993</v>
      </c>
      <c r="AC22" s="2">
        <f t="shared" si="10"/>
        <v>3937.14</v>
      </c>
    </row>
    <row r="23" spans="1:29" ht="15" x14ac:dyDescent="0.3">
      <c r="A23" s="1" t="s">
        <v>24</v>
      </c>
      <c r="B23" s="1" t="s">
        <v>43</v>
      </c>
      <c r="C23" s="2">
        <v>34.67</v>
      </c>
      <c r="D23" s="8">
        <v>59</v>
      </c>
      <c r="E23" s="8">
        <v>24</v>
      </c>
      <c r="F23" s="8">
        <v>42</v>
      </c>
      <c r="G23" s="8">
        <v>23</v>
      </c>
      <c r="H23" s="8">
        <v>24</v>
      </c>
      <c r="I23" s="10">
        <f>IF(D23&gt;40,D23-40,0)</f>
        <v>19</v>
      </c>
      <c r="J23" s="10">
        <f>IF(E23&gt;40,E23-40,0)</f>
        <v>0</v>
      </c>
      <c r="K23" s="10">
        <f>IF(F23&gt;40,F23-40,0)</f>
        <v>2</v>
      </c>
      <c r="L23" s="10">
        <f>IF(G23&gt;40,G23-40,0)</f>
        <v>0</v>
      </c>
      <c r="M23" s="10">
        <f>IF(H23&gt;40,H23-40,0)</f>
        <v>0</v>
      </c>
      <c r="N23" s="12">
        <f t="shared" si="7"/>
        <v>2045.5300000000002</v>
      </c>
      <c r="O23" s="12">
        <f t="shared" si="7"/>
        <v>832.08</v>
      </c>
      <c r="P23" s="12">
        <f t="shared" si="7"/>
        <v>1456.14</v>
      </c>
      <c r="Q23" s="12">
        <f t="shared" si="7"/>
        <v>797.41000000000008</v>
      </c>
      <c r="R23" s="12">
        <f t="shared" si="7"/>
        <v>832.08</v>
      </c>
      <c r="S23" s="14">
        <f t="shared" si="8"/>
        <v>329.36500000000001</v>
      </c>
      <c r="T23" s="14">
        <f t="shared" si="11"/>
        <v>0</v>
      </c>
      <c r="U23" s="14">
        <f t="shared" si="12"/>
        <v>34.67</v>
      </c>
      <c r="V23" s="14">
        <f t="shared" si="13"/>
        <v>0</v>
      </c>
      <c r="W23" s="14">
        <f t="shared" si="14"/>
        <v>0</v>
      </c>
      <c r="X23" s="2">
        <f t="shared" si="9"/>
        <v>2374.8950000000004</v>
      </c>
      <c r="Y23" s="2">
        <f t="shared" si="15"/>
        <v>832.08</v>
      </c>
      <c r="Z23" s="2">
        <f t="shared" si="16"/>
        <v>1490.8100000000002</v>
      </c>
      <c r="AA23" s="2">
        <f t="shared" si="17"/>
        <v>797.41000000000008</v>
      </c>
      <c r="AB23" s="2">
        <f t="shared" si="18"/>
        <v>832.08</v>
      </c>
      <c r="AC23" s="2">
        <f t="shared" si="10"/>
        <v>6327.2750000000005</v>
      </c>
    </row>
    <row r="25" spans="1:29" ht="15" x14ac:dyDescent="0.3">
      <c r="A25" s="1" t="s">
        <v>44</v>
      </c>
      <c r="C25" s="2">
        <f>MAX(C4:C23)</f>
        <v>37.119999999999997</v>
      </c>
      <c r="D25" s="4">
        <f>MAX(D4:D23)</f>
        <v>59</v>
      </c>
      <c r="E25" s="4"/>
      <c r="F25" s="4"/>
      <c r="G25" s="4"/>
      <c r="H25" s="4"/>
      <c r="I25" s="4"/>
      <c r="J25" s="4"/>
      <c r="K25" s="4"/>
      <c r="L25" s="4"/>
      <c r="M25" s="4"/>
      <c r="N25" s="2">
        <f>MAX(N4:N23)</f>
        <v>2045.5300000000002</v>
      </c>
      <c r="O25" s="2">
        <f t="shared" ref="O25:AB25" si="19">MAX(O4:O23)</f>
        <v>1529.2199999999998</v>
      </c>
      <c r="P25" s="2">
        <f t="shared" si="19"/>
        <v>1929.7299999999998</v>
      </c>
      <c r="Q25" s="2">
        <f t="shared" si="19"/>
        <v>1602.04</v>
      </c>
      <c r="R25" s="2">
        <f t="shared" si="19"/>
        <v>1383.58</v>
      </c>
      <c r="S25" s="2">
        <f t="shared" si="19"/>
        <v>329.36500000000001</v>
      </c>
      <c r="T25" s="2">
        <f t="shared" si="19"/>
        <v>161.66999999999999</v>
      </c>
      <c r="U25" s="2">
        <f t="shared" si="19"/>
        <v>236.66499999999996</v>
      </c>
      <c r="V25" s="2">
        <f t="shared" si="19"/>
        <v>201.52500000000001</v>
      </c>
      <c r="W25" s="2">
        <f t="shared" si="19"/>
        <v>181.30499999999998</v>
      </c>
      <c r="X25" s="2">
        <f t="shared" si="19"/>
        <v>2374.8950000000004</v>
      </c>
      <c r="Y25" s="2">
        <f t="shared" si="19"/>
        <v>1591.625</v>
      </c>
      <c r="Z25" s="2">
        <f t="shared" si="19"/>
        <v>2166.3949999999995</v>
      </c>
      <c r="AA25" s="2">
        <f t="shared" si="19"/>
        <v>1679.3750000000002</v>
      </c>
      <c r="AB25" s="2">
        <f t="shared" si="19"/>
        <v>1397.115</v>
      </c>
      <c r="AC25" s="2">
        <f t="shared" ref="AC25" si="20">MAX(AC4:AC23)</f>
        <v>8064.8149999999987</v>
      </c>
    </row>
    <row r="26" spans="1:29" ht="15" x14ac:dyDescent="0.3">
      <c r="A26" s="1" t="s">
        <v>45</v>
      </c>
      <c r="C26" s="2">
        <f>MIN(C4:C23)</f>
        <v>7.89</v>
      </c>
      <c r="D26" s="4">
        <f>MIN(D4:D23)</f>
        <v>11</v>
      </c>
      <c r="E26" s="4"/>
      <c r="F26" s="4"/>
      <c r="G26" s="4"/>
      <c r="H26" s="4"/>
      <c r="I26" s="4"/>
      <c r="J26" s="4"/>
      <c r="K26" s="4"/>
      <c r="L26" s="4"/>
      <c r="M26" s="4"/>
      <c r="N26" s="2">
        <f>MIN(N4:N23)</f>
        <v>86.789999999999992</v>
      </c>
      <c r="O26" s="2">
        <f t="shared" ref="O26:AB26" si="21">MIN(O4:O23)</f>
        <v>134.13</v>
      </c>
      <c r="P26" s="2">
        <f t="shared" si="21"/>
        <v>247.65999999999997</v>
      </c>
      <c r="Q26" s="2">
        <f t="shared" si="21"/>
        <v>198.54999999999998</v>
      </c>
      <c r="R26" s="2">
        <f t="shared" si="21"/>
        <v>156.75</v>
      </c>
      <c r="S26" s="2">
        <f t="shared" si="21"/>
        <v>0</v>
      </c>
      <c r="T26" s="2">
        <f t="shared" si="21"/>
        <v>0</v>
      </c>
      <c r="U26" s="2">
        <f t="shared" si="21"/>
        <v>0</v>
      </c>
      <c r="V26" s="2">
        <f t="shared" si="21"/>
        <v>0</v>
      </c>
      <c r="W26" s="2">
        <f t="shared" si="21"/>
        <v>0</v>
      </c>
      <c r="X26" s="2">
        <f t="shared" si="21"/>
        <v>86.789999999999992</v>
      </c>
      <c r="Y26" s="2">
        <f t="shared" si="21"/>
        <v>134.13</v>
      </c>
      <c r="Z26" s="2">
        <f t="shared" si="21"/>
        <v>247.65999999999997</v>
      </c>
      <c r="AA26" s="2">
        <f t="shared" si="21"/>
        <v>198.54999999999998</v>
      </c>
      <c r="AB26" s="2">
        <f t="shared" si="21"/>
        <v>156.75</v>
      </c>
      <c r="AC26" s="2">
        <f t="shared" ref="AC26" si="22">MIN(AC4:AC23)</f>
        <v>1086.5617483619999</v>
      </c>
    </row>
    <row r="27" spans="1:29" ht="15" x14ac:dyDescent="0.3">
      <c r="A27" s="1" t="s">
        <v>46</v>
      </c>
      <c r="C27" s="2">
        <f>AVERAGE(C4:C23)</f>
        <v>21.560499999999998</v>
      </c>
      <c r="D27" s="5">
        <f>AVERAGE(D4:D23)</f>
        <v>30.066711714999997</v>
      </c>
      <c r="E27" s="5"/>
      <c r="F27" s="5"/>
      <c r="G27" s="5"/>
      <c r="H27" s="5"/>
      <c r="I27" s="5"/>
      <c r="J27" s="5"/>
      <c r="K27" s="5"/>
      <c r="L27" s="5"/>
      <c r="M27" s="5"/>
      <c r="N27" s="2">
        <f>AVERAGE(N4:N23)</f>
        <v>702.52408741810007</v>
      </c>
      <c r="O27" s="2">
        <f t="shared" ref="O27:AB27" si="23">AVERAGE(O4:O23)</f>
        <v>705.64149999999995</v>
      </c>
      <c r="P27" s="2">
        <f t="shared" si="23"/>
        <v>777.34500000000003</v>
      </c>
      <c r="Q27" s="2">
        <f t="shared" si="23"/>
        <v>737.78600000000006</v>
      </c>
      <c r="R27" s="2">
        <f t="shared" si="23"/>
        <v>722.42549999999983</v>
      </c>
      <c r="S27" s="2">
        <f t="shared" si="23"/>
        <v>31.202999999999996</v>
      </c>
      <c r="T27" s="2">
        <f t="shared" si="23"/>
        <v>28.599749999999993</v>
      </c>
      <c r="U27" s="2">
        <f t="shared" si="23"/>
        <v>44.8125</v>
      </c>
      <c r="V27" s="2">
        <f t="shared" si="23"/>
        <v>35.549250000000008</v>
      </c>
      <c r="W27" s="2">
        <f t="shared" si="23"/>
        <v>26.8</v>
      </c>
      <c r="X27" s="2">
        <f t="shared" si="23"/>
        <v>733.72708741810004</v>
      </c>
      <c r="Y27" s="2">
        <f t="shared" si="23"/>
        <v>734.24124999999981</v>
      </c>
      <c r="Z27" s="2">
        <f t="shared" si="23"/>
        <v>822.15749999999991</v>
      </c>
      <c r="AA27" s="2">
        <f t="shared" si="23"/>
        <v>773.33525000000009</v>
      </c>
      <c r="AB27" s="2">
        <f t="shared" si="23"/>
        <v>749.2254999999999</v>
      </c>
      <c r="AC27" s="2">
        <f t="shared" ref="AC27" si="24">AVERAGE(AC4:AC23)</f>
        <v>3812.6865874180994</v>
      </c>
    </row>
    <row r="28" spans="1:29" ht="15" x14ac:dyDescent="0.3">
      <c r="A28" s="1" t="s">
        <v>47</v>
      </c>
      <c r="D28" s="6">
        <f>SUM(D4:D23)</f>
        <v>601.33423429999993</v>
      </c>
      <c r="E28" s="6"/>
      <c r="F28" s="6"/>
      <c r="G28" s="6"/>
      <c r="H28" s="6"/>
      <c r="I28" s="6"/>
      <c r="J28" s="6"/>
      <c r="K28" s="6"/>
      <c r="L28" s="6"/>
      <c r="M28" s="6"/>
      <c r="N28" s="2">
        <f>SUM(N4:N23)</f>
        <v>14050.481748362001</v>
      </c>
      <c r="O28" s="2">
        <f t="shared" ref="O28:AB28" si="25">SUM(O4:O23)</f>
        <v>14112.829999999998</v>
      </c>
      <c r="P28" s="2">
        <f t="shared" si="25"/>
        <v>15546.9</v>
      </c>
      <c r="Q28" s="2">
        <f t="shared" si="25"/>
        <v>14755.720000000001</v>
      </c>
      <c r="R28" s="2">
        <f t="shared" si="25"/>
        <v>14448.509999999997</v>
      </c>
      <c r="S28" s="2">
        <f t="shared" si="25"/>
        <v>624.05999999999995</v>
      </c>
      <c r="T28" s="2">
        <f t="shared" si="25"/>
        <v>571.99499999999989</v>
      </c>
      <c r="U28" s="2">
        <f t="shared" si="25"/>
        <v>896.25</v>
      </c>
      <c r="V28" s="2">
        <f t="shared" si="25"/>
        <v>710.98500000000013</v>
      </c>
      <c r="W28" s="2">
        <f t="shared" si="25"/>
        <v>536</v>
      </c>
      <c r="X28" s="2">
        <f t="shared" si="25"/>
        <v>14674.541748362</v>
      </c>
      <c r="Y28" s="2">
        <f t="shared" si="25"/>
        <v>14684.824999999997</v>
      </c>
      <c r="Z28" s="2">
        <f t="shared" si="25"/>
        <v>16443.149999999998</v>
      </c>
      <c r="AA28" s="2">
        <f t="shared" si="25"/>
        <v>15466.705000000002</v>
      </c>
      <c r="AB28" s="2">
        <f t="shared" si="25"/>
        <v>14984.509999999998</v>
      </c>
      <c r="AC28" s="2">
        <f t="shared" ref="AC28" si="26">SUM(AC4:AC23)</f>
        <v>76253.731748361985</v>
      </c>
    </row>
  </sheetData>
  <pageMargins left="0.7" right="0.7" top="0.75" bottom="0.75" header="0.3" footer="0.3"/>
  <pageSetup scale="3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</dc:creator>
  <cp:lastModifiedBy>Arya</cp:lastModifiedBy>
  <cp:lastPrinted>2024-01-18T19:05:45Z</cp:lastPrinted>
  <dcterms:created xsi:type="dcterms:W3CDTF">2024-01-18T17:39:02Z</dcterms:created>
  <dcterms:modified xsi:type="dcterms:W3CDTF">2024-01-18T19:21:14Z</dcterms:modified>
</cp:coreProperties>
</file>