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Report " sheetId="1" state="visible" r:id="rId3"/>
    <sheet name="Assembly req." sheetId="2" state="visible" r:id="rId4"/>
    <sheet name="xl_DCF_History" sheetId="3" state="hidden" r:id="rId5"/>
    <sheet name="Classified as UnClassified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<sst xmlns="http://schemas.openxmlformats.org/spreadsheetml/2006/main" count="622" uniqueCount="312">
  <si>
    <t xml:space="preserve">Bill of Materials</t>
  </si>
  <si>
    <t xml:space="preserve">Source Data From:</t>
  </si>
  <si>
    <t xml:space="preserve">Project:</t>
  </si>
  <si>
    <t xml:space="preserve">Variant:</t>
  </si>
  <si>
    <t xml:space="preserve">None</t>
  </si>
  <si>
    <t xml:space="preserve">Creation Date:</t>
  </si>
  <si>
    <t xml:space="preserve">8/1/2013</t>
  </si>
  <si>
    <t xml:space="preserve">13:33:45</t>
  </si>
  <si>
    <t xml:space="preserve">Print Date:</t>
  </si>
  <si>
    <t xml:space="preserve">MB1136C-04 BOM &amp; components order and assembly</t>
  </si>
  <si>
    <t xml:space="preserve">F401RE</t>
  </si>
  <si>
    <t xml:space="preserve">with socket</t>
  </si>
  <si>
    <t xml:space="preserve">F411RE</t>
  </si>
  <si>
    <t xml:space="preserve">without socket</t>
  </si>
  <si>
    <t xml:space="preserve">F446RE</t>
  </si>
  <si>
    <t xml:space="preserve">F410RB</t>
  </si>
  <si>
    <t xml:space="preserve">Select MCU Reference in follow list:</t>
  </si>
  <si>
    <t xml:space="preserve">Select Socket option:</t>
  </si>
  <si>
    <t xml:space="preserve">Comment</t>
  </si>
  <si>
    <t xml:space="preserve">Designator</t>
  </si>
  <si>
    <t xml:space="preserve">Footprint</t>
  </si>
  <si>
    <t xml:space="preserve">Quantity</t>
  </si>
  <si>
    <t xml:space="preserve">Assembly</t>
  </si>
  <si>
    <t xml:space="preserve">Ordered by</t>
  </si>
  <si>
    <t xml:space="preserve">Comments</t>
  </si>
  <si>
    <t xml:space="preserve">Description</t>
  </si>
  <si>
    <t xml:space="preserve">Manufacturer 1</t>
  </si>
  <si>
    <t xml:space="preserve">Part#1</t>
  </si>
  <si>
    <t xml:space="preserve">Manufacturer 2</t>
  </si>
  <si>
    <t xml:space="preserve">Part#2</t>
  </si>
  <si>
    <t xml:space="preserve">ECCN US</t>
  </si>
  <si>
    <t xml:space="preserve">ECCN EU</t>
  </si>
  <si>
    <t xml:space="preserve">Info source</t>
  </si>
  <si>
    <t xml:space="preserve">USER (Blue)</t>
  </si>
  <si>
    <t xml:space="preserve">B1</t>
  </si>
  <si>
    <t xml:space="preserve">PB10</t>
  </si>
  <si>
    <t xml:space="preserve">Blue</t>
  </si>
  <si>
    <t xml:space="preserve">Subcon</t>
  </si>
  <si>
    <t xml:space="preserve">touch switch,Blue,6*6,SMT,TD-0341X-GO0,wealthmetal</t>
  </si>
  <si>
    <t xml:space="preserve">wealthmetal</t>
  </si>
  <si>
    <t xml:space="preserve">TD0341X-G01-BLU</t>
  </si>
  <si>
    <t xml:space="preserve">NA</t>
  </si>
  <si>
    <t xml:space="preserve">TD-0341 [RESET/Black]</t>
  </si>
  <si>
    <t xml:space="preserve">B2</t>
  </si>
  <si>
    <t xml:space="preserve">Black</t>
  </si>
  <si>
    <t xml:space="preserve">touch switch,Black,6*6,SMT,TD-0341X-A00,wealthmetal</t>
  </si>
  <si>
    <t xml:space="preserve">TD0341X-G01-BLA</t>
  </si>
  <si>
    <t xml:space="preserve">100nF</t>
  </si>
  <si>
    <t xml:space="preserve">C1, C4, C5, C6, C7, C11, C12, C14, C15, C19, C20, C23, C24, C27, C28, C30</t>
  </si>
  <si>
    <t xml:space="preserve">0603C</t>
  </si>
  <si>
    <t xml:space="preserve">Capacitor,100nF,10%,50V,X7R,0603,YAGEO;</t>
  </si>
  <si>
    <t xml:space="preserve">YAGEO</t>
  </si>
  <si>
    <t xml:space="preserve">CC0603KRX7R9BB104</t>
  </si>
  <si>
    <t xml:space="preserve">1uF_X5R_0603</t>
  </si>
  <si>
    <t xml:space="preserve">C2, C13, C18, C21, C29</t>
  </si>
  <si>
    <t xml:space="preserve">Capacitor,1uF,0603,16V,10%,X5R,YAGEO</t>
  </si>
  <si>
    <t xml:space="preserve">CC0603KRX5R7BB105</t>
  </si>
  <si>
    <t xml:space="preserve">20pF</t>
  </si>
  <si>
    <t xml:space="preserve">C3, C8</t>
  </si>
  <si>
    <t xml:space="preserve">Capacitor,20pF,5%,50V,NPO,0603,YAGEO</t>
  </si>
  <si>
    <t xml:space="preserve">CC0603JRNPO9BN200</t>
  </si>
  <si>
    <t xml:space="preserve">20pF[N/A]</t>
  </si>
  <si>
    <t xml:space="preserve">C10</t>
  </si>
  <si>
    <t xml:space="preserve">[N/A]</t>
  </si>
  <si>
    <t xml:space="preserve">10nF_X7R_0603</t>
  </si>
  <si>
    <t xml:space="preserve">C9</t>
  </si>
  <si>
    <t xml:space="preserve">Capacitor,10nF,0603,50V,10%,X7R,YAGEO;</t>
  </si>
  <si>
    <t xml:space="preserve">CC0603KRX7R9BB103</t>
  </si>
  <si>
    <t xml:space="preserve">10uF(25V)</t>
  </si>
  <si>
    <t xml:space="preserve">C16</t>
  </si>
  <si>
    <t xml:space="preserve">TAN-B</t>
  </si>
  <si>
    <t xml:space="preserve">Tan Capacitor,10uF,10%,25V,B,AVX</t>
  </si>
  <si>
    <t xml:space="preserve">AVX</t>
  </si>
  <si>
    <t xml:space="preserve">TAJB106K025R</t>
  </si>
  <si>
    <t xml:space="preserve">10uF</t>
  </si>
  <si>
    <t xml:space="preserve">C17</t>
  </si>
  <si>
    <t xml:space="preserve">TAN-A</t>
  </si>
  <si>
    <t xml:space="preserve">Tan Capacitor,10uF,10%,16V,A,AVX</t>
  </si>
  <si>
    <t xml:space="preserve">TAJA106K016R</t>
  </si>
  <si>
    <t xml:space="preserve">C22, C25</t>
  </si>
  <si>
    <t xml:space="preserve">Capacitor,2.2uF,10%,16V,X7R,1206</t>
  </si>
  <si>
    <t xml:space="preserve">CC1206KKX7R7BB225</t>
  </si>
  <si>
    <t xml:space="preserve">4.7uF</t>
  </si>
  <si>
    <t xml:space="preserve">C26</t>
  </si>
  <si>
    <t xml:space="preserve">Capacitor,4.7uF,10%,25V,X7R,1206</t>
  </si>
  <si>
    <t xml:space="preserve">CC1206KKX7R8BB475</t>
  </si>
  <si>
    <t xml:space="preserve">4.3pF</t>
  </si>
  <si>
    <t xml:space="preserve">C31, C32</t>
  </si>
  <si>
    <t xml:space="preserve">Capacitor,4.3pF,±0.25pF,50V,COG,0603,</t>
  </si>
  <si>
    <t xml:space="preserve">FENGHUA</t>
  </si>
  <si>
    <t xml:space="preserve">0603CG4R3C500NT</t>
  </si>
  <si>
    <t xml:space="preserve"> Murata</t>
  </si>
  <si>
    <t xml:space="preserve"> GRM1885C1H4R3CA01D</t>
  </si>
  <si>
    <t xml:space="preserve">C33, C34</t>
  </si>
  <si>
    <t xml:space="preserve">5075BMR-05-SM</t>
  </si>
  <si>
    <t xml:space="preserve">CN1</t>
  </si>
  <si>
    <t xml:space="preserve">USB-MINI-B-SMD</t>
  </si>
  <si>
    <t xml:space="preserve">USB Mini Connector</t>
  </si>
  <si>
    <t xml:space="preserve">USB,MUSB5QS-BM1H6-NLB-E,Townes</t>
  </si>
  <si>
    <t xml:space="preserve">Townes</t>
  </si>
  <si>
    <t xml:space="preserve">MUSB5QS-BM1H6-NLB-E</t>
  </si>
  <si>
    <t xml:space="preserve">Neltron</t>
  </si>
  <si>
    <t xml:space="preserve">Header 4</t>
  </si>
  <si>
    <t xml:space="preserve">CN2</t>
  </si>
  <si>
    <t xml:space="preserve">1*4</t>
  </si>
  <si>
    <t xml:space="preserve">Pin header male,2.54mm,1*4,L=11.6,180,1U,DIP,Lyconn</t>
  </si>
  <si>
    <t xml:space="preserve">Lyconn</t>
  </si>
  <si>
    <t xml:space="preserve">313140S111116</t>
  </si>
  <si>
    <t xml:space="preserve">CN3, JP1, JP6</t>
  </si>
  <si>
    <t xml:space="preserve">SIP2/2.54</t>
  </si>
  <si>
    <t xml:space="preserve">Pin header male,2.54mm,1*2,L=11.6,180,1U,DIP,Lyconn</t>
  </si>
  <si>
    <t xml:space="preserve">JP4</t>
  </si>
  <si>
    <t xml:space="preserve">313140S161185 </t>
  </si>
  <si>
    <t xml:space="preserve">CN11, CN12</t>
  </si>
  <si>
    <t xml:space="preserve">2x1/20</t>
  </si>
  <si>
    <t xml:space="preserve">CN11,CN12 long headers on bottom layer same as CN7 &amp; CN10</t>
  </si>
  <si>
    <t xml:space="preserve">Pin header male,2.54mm,  1*2P,L=6+2.5+10=18.5 313140S161185</t>
  </si>
  <si>
    <t xml:space="preserve">313140S161185</t>
  </si>
  <si>
    <t xml:space="preserve">Header 6X1</t>
  </si>
  <si>
    <t xml:space="preserve">CN4</t>
  </si>
  <si>
    <t xml:space="preserve">1*6P</t>
  </si>
  <si>
    <t xml:space="preserve">Header Female,1*6,2.54*8.5,Y type,1u,PAT,2.5MM</t>
  </si>
  <si>
    <t xml:space="preserve">218106S1610</t>
  </si>
  <si>
    <t xml:space="preserve">Header 10X1_Female</t>
  </si>
  <si>
    <t xml:space="preserve">CN5</t>
  </si>
  <si>
    <t xml:space="preserve">1*10P_FEMALE</t>
  </si>
  <si>
    <t xml:space="preserve">Header Female,1*10,2.54*8.5,Y,1u,PAT,2.5MM</t>
  </si>
  <si>
    <t xml:space="preserve">218110S1610</t>
  </si>
  <si>
    <t xml:space="preserve">Header 8X1_Female</t>
  </si>
  <si>
    <t xml:space="preserve">CN6, CN9</t>
  </si>
  <si>
    <t xml:space="preserve">1*8P_FEMALE</t>
  </si>
  <si>
    <t xml:space="preserve">Header Female,1*8,2.54*8.5,Y,1u,PAT2.5MM</t>
  </si>
  <si>
    <t xml:space="preserve">218108S1610</t>
  </si>
  <si>
    <t xml:space="preserve">Header 19X2 (313238S161185)</t>
  </si>
  <si>
    <t xml:space="preserve">CN7, CN10</t>
  </si>
  <si>
    <t xml:space="preserve">2*19P</t>
  </si>
  <si>
    <t xml:space="preserve">long headers on bottom layer</t>
  </si>
  <si>
    <t xml:space="preserve">Pin header male,2.54mm, 2*19P,L=6+2.5+10=18.5 313238S161185</t>
  </si>
  <si>
    <t xml:space="preserve">313238S161185</t>
  </si>
  <si>
    <t xml:space="preserve">Header 6X1_Female</t>
  </si>
  <si>
    <t xml:space="preserve">CN8</t>
  </si>
  <si>
    <t xml:space="preserve">1*6P_FEMALE</t>
  </si>
  <si>
    <t xml:space="preserve">Header Female,1*6,2.54*8.5,Y,1u,PAT,2.5MM</t>
  </si>
  <si>
    <t xml:space="preserve">BAT60JFILM</t>
  </si>
  <si>
    <t xml:space="preserve">D1, D2, D3</t>
  </si>
  <si>
    <t xml:space="preserve">SOD323/A</t>
  </si>
  <si>
    <t xml:space="preserve">STM</t>
  </si>
  <si>
    <t xml:space="preserve">Diode,BAT60JFILM,SOD323/A,ST,(X3 Code 9151097)</t>
  </si>
  <si>
    <t xml:space="preserve">ST</t>
  </si>
  <si>
    <t xml:space="preserve">STPS2L30A</t>
  </si>
  <si>
    <t xml:space="preserve">D4</t>
  </si>
  <si>
    <t xml:space="preserve">SMA</t>
  </si>
  <si>
    <t xml:space="preserve">Diode,STPS2L30A,DO214AC(SMA),ST,(X3 Code 9151083)</t>
  </si>
  <si>
    <t xml:space="preserve">JP5</t>
  </si>
  <si>
    <t xml:space="preserve">SIP3</t>
  </si>
  <si>
    <t xml:space="preserve">Pin header male,2.54mm,1*3,L=11.6,180,1U,DIP,Lyconn</t>
  </si>
  <si>
    <t xml:space="preserve">BEAD</t>
  </si>
  <si>
    <t xml:space="preserve">L1</t>
  </si>
  <si>
    <t xml:space="preserve">0603L</t>
  </si>
  <si>
    <t xml:space="preserve">Bead,600R,350mA,0603,FCM1608KF-601T05,Tai-tech</t>
  </si>
  <si>
    <t xml:space="preserve">Tai-tech</t>
  </si>
  <si>
    <t xml:space="preserve">FCM1608KF-601T05</t>
  </si>
  <si>
    <t xml:space="preserve">LD_BICOLOR_CMS</t>
  </si>
  <si>
    <t xml:space="preserve">LD1</t>
  </si>
  <si>
    <t xml:space="preserve">HSMF-A201</t>
  </si>
  <si>
    <t xml:space="preserve">LED,Bi-color,red-green,3.2 mm x 2.8 mm,LE-RGW35280,SMT,</t>
  </si>
  <si>
    <t xml:space="preserve">everluck-led</t>
  </si>
  <si>
    <t xml:space="preserve">LE-RGW35280</t>
  </si>
  <si>
    <t xml:space="preserve">Avago</t>
  </si>
  <si>
    <t xml:space="preserve">HSMF-A201-A00J1</t>
  </si>
  <si>
    <t xml:space="preserve">EAR99</t>
  </si>
  <si>
    <t xml:space="preserve">NEC</t>
  </si>
  <si>
    <t xml:space="preserve">Sub Co</t>
  </si>
  <si>
    <t xml:space="preserve">Green</t>
  </si>
  <si>
    <t xml:space="preserve">LD2</t>
  </si>
  <si>
    <t xml:space="preserve">0603D</t>
  </si>
  <si>
    <t xml:space="preserve">LED,Green,0603</t>
  </si>
  <si>
    <t xml:space="preserve">Everlight</t>
  </si>
  <si>
    <t xml:space="preserve">19-213SY6C/S530-E2/TR8LED</t>
  </si>
  <si>
    <t xml:space="preserve">RED</t>
  </si>
  <si>
    <t xml:space="preserve">LD3</t>
  </si>
  <si>
    <t xml:space="preserve">LED,Red,0603</t>
  </si>
  <si>
    <t xml:space="preserve">19-213-R6C-AP1Q2B-3T</t>
  </si>
  <si>
    <t xml:space="preserve">10K</t>
  </si>
  <si>
    <t xml:space="preserve">R1, R3, R12, R33</t>
  </si>
  <si>
    <t xml:space="preserve">0603R</t>
  </si>
  <si>
    <t xml:space="preserve">Resistor,10K,0603,5%,YAGEO</t>
  </si>
  <si>
    <t xml:space="preserve">RC0603JR-0710KL</t>
  </si>
  <si>
    <t xml:space="preserve">4K7</t>
  </si>
  <si>
    <t xml:space="preserve">R4, R23, R27, R28, R30</t>
  </si>
  <si>
    <t xml:space="preserve">Resistor,4.7K,0603,1%</t>
  </si>
  <si>
    <t xml:space="preserve">RC0603FR-074K7L</t>
  </si>
  <si>
    <t xml:space="preserve">R5, R8, R13, R22</t>
  </si>
  <si>
    <t xml:space="preserve">Resistor,22R,0603,1%</t>
  </si>
  <si>
    <t xml:space="preserve">RC0603FR-0722RL</t>
  </si>
  <si>
    <t xml:space="preserve">100K</t>
  </si>
  <si>
    <t xml:space="preserve">R6, R14, R15</t>
  </si>
  <si>
    <t xml:space="preserve">Resistor,100K,0603,1%</t>
  </si>
  <si>
    <t xml:space="preserve">RC0603FR-07100KL</t>
  </si>
  <si>
    <t xml:space="preserve">2K7</t>
  </si>
  <si>
    <t xml:space="preserve">R7</t>
  </si>
  <si>
    <t xml:space="preserve">Resistor,2.7K,0603,1%,YAGEO</t>
  </si>
  <si>
    <t xml:space="preserve">RC0603FR-072K7L</t>
  </si>
  <si>
    <t xml:space="preserve"> R11, R20, R21, R24, R25, R29</t>
  </si>
  <si>
    <t xml:space="preserve">Resistor,100R,0603,1%</t>
  </si>
  <si>
    <t xml:space="preserve">RC0603FR-07100RL</t>
  </si>
  <si>
    <t xml:space="preserve">36K</t>
  </si>
  <si>
    <t xml:space="preserve">R10</t>
  </si>
  <si>
    <t xml:space="preserve">Resistor,36K,0603,1%</t>
  </si>
  <si>
    <t xml:space="preserve">RC0603FR-0736KL</t>
  </si>
  <si>
    <t xml:space="preserve">1K5</t>
  </si>
  <si>
    <t xml:space="preserve">R16</t>
  </si>
  <si>
    <t xml:space="preserve">Resistor,1.5K,0603,1%,YAGEO</t>
  </si>
  <si>
    <t xml:space="preserve">RC0603FR-071K5L</t>
  </si>
  <si>
    <t xml:space="preserve">R17, R18, R19, R34, R36</t>
  </si>
  <si>
    <t xml:space="preserve">Resistor,0R,0603,5%,YAGEO</t>
  </si>
  <si>
    <t xml:space="preserve">RC0603JR-070RL</t>
  </si>
  <si>
    <t xml:space="preserve">R31</t>
  </si>
  <si>
    <t xml:space="preserve">Resistor,510R,0603,1%</t>
  </si>
  <si>
    <t xml:space="preserve">RC0603FR-07510RL</t>
  </si>
  <si>
    <t xml:space="preserve">1K</t>
  </si>
  <si>
    <t xml:space="preserve">R32</t>
  </si>
  <si>
    <t xml:space="preserve">Resistor,1K,0603,1%,YAGEO</t>
  </si>
  <si>
    <t xml:space="preserve">RC0603FR-071KL</t>
  </si>
  <si>
    <t xml:space="preserve">R2, R9, R26, R35, R37</t>
  </si>
  <si>
    <t xml:space="preserve">Circuit Breaker</t>
  </si>
  <si>
    <t xml:space="preserve">SB2, SB3, SB5, SB7, SB9, SB12, SB13, SB14, SB15, SB16, SB17, SB21, SB45, SB50, SB51, SB54, SB56, SB57, SB60</t>
  </si>
  <si>
    <t xml:space="preserve">JP2_SMD</t>
  </si>
  <si>
    <t xml:space="preserve">Dafult Closed</t>
  </si>
  <si>
    <t xml:space="preserve">SB1, SB4, SB6, SB8, SB10, SB11, SB46, SB48, SB49, SB52, SB55, SB63</t>
  </si>
  <si>
    <t xml:space="preserve">Dafult Open</t>
  </si>
  <si>
    <t xml:space="preserve">SB19, SB23, SB25, SB27, SB28, SB31, SB33, SB35, SB37, SB38, SB40, SB41, SB42, SB43, SB53, SB64</t>
  </si>
  <si>
    <t xml:space="preserve">Solder Bridges(Closed)</t>
  </si>
  <si>
    <t xml:space="preserve">SB18, SB20, SB22, SB24, SB26, SB29, SB30, SB32, SB34, SB36, SB39, SB44, SB47, SB58, SB59, SB61, SB62, SB65</t>
  </si>
  <si>
    <t xml:space="preserve">Solder Bridges(Open)</t>
  </si>
  <si>
    <t xml:space="preserve">T1</t>
  </si>
  <si>
    <t xml:space="preserve">SOT-23</t>
  </si>
  <si>
    <t xml:space="preserve">Transistor,MMBT9013L/G,SOT-23,unisonic</t>
  </si>
  <si>
    <t xml:space="preserve">unisonic</t>
  </si>
  <si>
    <t xml:space="preserve">MMBT9013L/G</t>
  </si>
  <si>
    <t xml:space="preserve">STS9P3LLH6</t>
  </si>
  <si>
    <t xml:space="preserve">T2</t>
  </si>
  <si>
    <t xml:space="preserve">SO8</t>
  </si>
  <si>
    <t xml:space="preserve">MOS Transistor,STS9P3LLH6,SO-8,ST</t>
  </si>
  <si>
    <t xml:space="preserve">STS7PF30L</t>
  </si>
  <si>
    <t xml:space="preserve">http://tcdr.sgp.st.com:23000/tcdr/app?page=tcdr/productList</t>
  </si>
  <si>
    <t xml:space="preserve">LD3985M33R</t>
  </si>
  <si>
    <t xml:space="preserve">U1</t>
  </si>
  <si>
    <t xml:space="preserve">SOT-23-5L</t>
  </si>
  <si>
    <t xml:space="preserve">IC,3.3V,LD3985M33R,SOT23-5L,ST,(X3 Code 9176161)</t>
  </si>
  <si>
    <r>
      <rPr>
        <sz val="10"/>
        <rFont val="Arial"/>
        <family val="2"/>
        <charset val="1"/>
      </rPr>
      <t xml:space="preserve">STM32F103C</t>
    </r>
    <r>
      <rPr>
        <sz val="10"/>
        <color rgb="FFFF000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T6</t>
    </r>
  </si>
  <si>
    <t xml:space="preserve">U2</t>
  </si>
  <si>
    <t xml:space="preserve">QFP48 7X7</t>
  </si>
  <si>
    <t xml:space="preserve">IC,STM32F103CBT6 (128K),LQFP-48,(9175111)</t>
  </si>
  <si>
    <t xml:space="preserve">STM32F103CBT6 </t>
  </si>
  <si>
    <t xml:space="preserve">3A991A2</t>
  </si>
  <si>
    <t xml:space="preserve">LD1117S50TR</t>
  </si>
  <si>
    <t xml:space="preserve">U3</t>
  </si>
  <si>
    <t xml:space="preserve">SOT-223</t>
  </si>
  <si>
    <t xml:space="preserve">IC,LD1117S50TR,SOT223,ST</t>
  </si>
  <si>
    <t xml:space="preserve">LD39050PU33R</t>
  </si>
  <si>
    <t xml:space="preserve">U4</t>
  </si>
  <si>
    <t xml:space="preserve">DFN6(3X3)</t>
  </si>
  <si>
    <t xml:space="preserve">IC,LD39050PU33R,SMT</t>
  </si>
  <si>
    <t xml:space="preserve">U5</t>
  </si>
  <si>
    <t xml:space="preserve">LQFP64</t>
  </si>
  <si>
    <t xml:space="preserve">8MHz(12pF)</t>
  </si>
  <si>
    <t xml:space="preserve">X1</t>
  </si>
  <si>
    <t xml:space="preserve">XTAL1</t>
  </si>
  <si>
    <t xml:space="preserve">crystal,9SL8000012AFXHF0-SJ28,12PF,8M,20PPM</t>
  </si>
  <si>
    <t xml:space="preserve">HongKongCrystal</t>
  </si>
  <si>
    <t xml:space="preserve">9SL8000012AFXHF0-SJ28</t>
  </si>
  <si>
    <t xml:space="preserve">ABS25-32.768KHZ-6-T</t>
  </si>
  <si>
    <t xml:space="preserve">X2</t>
  </si>
  <si>
    <t xml:space="preserve">XTAL_4SM_8X3R8</t>
  </si>
  <si>
    <t xml:space="preserve">Crystal 32.768KHz ±20ppm (Tol) 6pF -40+85C Low Profile ESR 50kOhm 4-Pin SMD T/R</t>
  </si>
  <si>
    <t xml:space="preserve">Abracon</t>
  </si>
  <si>
    <t xml:space="preserve">8MHz(16pF)[N/A]</t>
  </si>
  <si>
    <t xml:space="preserve">X3</t>
  </si>
  <si>
    <t xml:space="preserve">Stick for Board name</t>
  </si>
  <si>
    <t xml:space="preserve">blister</t>
  </si>
  <si>
    <t xml:space="preserve">IC149-064-075-B5</t>
  </si>
  <si>
    <t xml:space="preserve">MCU socket</t>
  </si>
  <si>
    <t xml:space="preserve">IC Socket,IC149-064-075-B5</t>
  </si>
  <si>
    <t xml:space="preserve">Yamaichi</t>
  </si>
  <si>
    <t xml:space="preserve">08/27/2012</t>
  </si>
  <si>
    <t xml:space="preserve">MB1136C-04 Assembly Requirement</t>
  </si>
  <si>
    <t xml:space="preserve">JP1</t>
  </si>
  <si>
    <t xml:space="preserve">open</t>
  </si>
  <si>
    <t xml:space="preserve">PWR_EXT not connected to 3.3V STLINK</t>
  </si>
  <si>
    <t xml:space="preserve">1&lt;-&gt;2</t>
  </si>
  <si>
    <t xml:space="preserve">5V power selection to U5V</t>
  </si>
  <si>
    <t xml:space="preserve">JP6</t>
  </si>
  <si>
    <t xml:space="preserve">close</t>
  </si>
  <si>
    <t xml:space="preserve">Idd measurment disable</t>
  </si>
  <si>
    <t xml:space="preserve">CN11</t>
  </si>
  <si>
    <t xml:space="preserve">close on top side</t>
  </si>
  <si>
    <t xml:space="preserve">GOUND PINS</t>
  </si>
  <si>
    <t xml:space="preserve">CN12</t>
  </si>
  <si>
    <t xml:space="preserve">CLINAME</t>
  </si>
  <si>
    <t xml:space="preserve">DATETIME</t>
  </si>
  <si>
    <t xml:space="preserve">DONEBY</t>
  </si>
  <si>
    <t xml:space="preserve">IPADDRESS</t>
  </si>
  <si>
    <t xml:space="preserve">APPVER</t>
  </si>
  <si>
    <t xml:space="preserve">RANDOM</t>
  </si>
  <si>
    <t xml:space="preserve">CHECKSUM</t>
  </si>
  <si>
    <t xml:space="preserve">ᥫᦄᥙᦂ᥷ᦉᦉ᥿᥼᥿᥻᥺</t>
  </si>
  <si>
    <t xml:space="preserve">᥇᥈᥅᥈᥆᥅᥈᥆᥇᥇ᤶᤶ᥇᥆ᥐ᥇᥋ᥗᥣᤶ᤾ᥝᥣᥪ᥁᥎ᥐ᥆᤿</t>
  </si>
  <si>
    <t xml:space="preserve">ᥩᥪᥲᥙᦏᦈ᥿ᦂᤶᦏ᥷ᦄ᥽</t>
  </si>
  <si>
    <t xml:space="preserve">ᥩᥞᥰ᥇᥆᥋᥍᥌</t>
  </si>
  <si>
    <t xml:space="preserve">᥉᥄᥈᥄᥇᥄᥆</t>
  </si>
  <si>
    <t xml:space="preserve">᥊᥊᥋᥇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</si>
</sst>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C09]dd\-mmm\-yy;@"/>
    <numFmt numFmtId="166" formatCode="[$-409]h:mm:ss\ AM/PM;@"/>
    <numFmt numFmtId="167" formatCode="@"/>
    <numFmt numFmtId="168" formatCode="General"/>
    <numFmt numFmtId="169" formatCode="d\-mmm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8"/>
      <name val="Arial"/>
      <family val="2"/>
      <charset val="1"/>
    </font>
    <font>
      <sz val="18"/>
      <color rgb="FFFF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3999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7" tint="0.7999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medium">
        <color rgb="FF333399"/>
      </bottom>
      <diagonal/>
    </border>
    <border diagonalUp="false" diagonalDown="false">
      <left/>
      <right/>
      <top style="thin"/>
      <bottom style="medium">
        <color rgb="FF333399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>
        <color rgb="FF333399"/>
      </right>
      <top/>
      <bottom/>
      <diagonal/>
    </border>
    <border diagonalUp="false" diagonalDown="false">
      <left style="medium">
        <color rgb="FF333399"/>
      </left>
      <right/>
      <top/>
      <bottom style="medium">
        <color rgb="FF333399"/>
      </bottom>
      <diagonal/>
    </border>
    <border diagonalUp="false" diagonalDown="false">
      <left/>
      <right/>
      <top/>
      <bottom style="medium">
        <color rgb="FF333399"/>
      </bottom>
      <diagonal/>
    </border>
    <border diagonalUp="false" diagonalDown="false">
      <left/>
      <right style="thin"/>
      <top/>
      <bottom style="medium">
        <color rgb="FF333399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4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9" fillId="4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9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47520</xdr:colOff>
      <xdr:row>2</xdr:row>
      <xdr:rowOff>152280</xdr:rowOff>
    </xdr:from>
    <xdr:to>
      <xdr:col>6</xdr:col>
      <xdr:colOff>952200</xdr:colOff>
      <xdr:row>5</xdr:row>
      <xdr:rowOff>94680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8183880" y="790560"/>
          <a:ext cx="904680" cy="6757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47520</xdr:colOff>
      <xdr:row>2</xdr:row>
      <xdr:rowOff>152280</xdr:rowOff>
    </xdr:from>
    <xdr:to>
      <xdr:col>6</xdr:col>
      <xdr:colOff>952200</xdr:colOff>
      <xdr:row>5</xdr:row>
      <xdr:rowOff>94680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878240" y="790560"/>
          <a:ext cx="904680" cy="675720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G78"/>
  <sheetViews>
    <sheetView showFormulas="false" showGridLines="false" showRowColHeaders="true" showZeros="true" rightToLeft="false" tabSelected="true" showOutlineSymbols="true" defaultGridColor="true" view="normal" topLeftCell="A70" colorId="64" zoomScale="120" zoomScaleNormal="120" zoomScalePageLayoutView="100" workbookViewId="0">
      <selection pane="topLeft" activeCell="A76" activeCellId="0" sqref="A76"/>
    </sheetView>
  </sheetViews>
  <sheetFormatPr defaultColWidth="9.109375" defaultRowHeight="12.75" zeroHeight="false" outlineLevelRow="0" outlineLevelCol="0"/>
  <cols>
    <col collapsed="false" customWidth="true" hidden="false" outlineLevel="0" max="1" min="1" style="1" width="22.44"/>
    <col collapsed="false" customWidth="true" hidden="false" outlineLevel="0" max="2" min="2" style="1" width="30.44"/>
    <col collapsed="false" customWidth="true" hidden="false" outlineLevel="0" max="3" min="3" style="1" width="20.56"/>
    <col collapsed="false" customWidth="true" hidden="false" outlineLevel="0" max="4" min="4" style="2" width="6.44"/>
    <col collapsed="false" customWidth="true" hidden="false" outlineLevel="0" max="5" min="5" style="2" width="21.44"/>
    <col collapsed="false" customWidth="true" hidden="false" outlineLevel="0" max="6" min="6" style="2" width="14.11"/>
    <col collapsed="false" customWidth="true" hidden="false" outlineLevel="0" max="7" min="7" style="3" width="26.44"/>
    <col collapsed="false" customWidth="true" hidden="false" outlineLevel="0" max="8" min="8" style="2" width="38.11"/>
    <col collapsed="false" customWidth="true" hidden="false" outlineLevel="0" max="9" min="9" style="2" width="20"/>
    <col collapsed="false" customWidth="true" hidden="false" outlineLevel="0" max="10" min="10" style="2" width="18.22"/>
    <col collapsed="false" customWidth="true" hidden="false" outlineLevel="0" max="11" min="11" style="2" width="14.56"/>
    <col collapsed="false" customWidth="false" hidden="false" outlineLevel="0" max="16384" min="12" style="2" width="9.11"/>
  </cols>
  <sheetData>
    <row r="1" customFormat="false" ht="12.75" hidden="false" customHeight="false" outlineLevel="0" collapsed="false">
      <c r="A1" s="4"/>
      <c r="B1" s="5"/>
      <c r="C1" s="5"/>
      <c r="D1" s="6"/>
      <c r="E1" s="6"/>
      <c r="F1" s="6"/>
      <c r="G1" s="7"/>
    </row>
    <row r="2" customFormat="false" ht="37.5" hidden="false" customHeight="true" outlineLevel="0" collapsed="false">
      <c r="A2" s="8" t="s">
        <v>0</v>
      </c>
      <c r="B2" s="9"/>
      <c r="C2" s="10"/>
      <c r="D2" s="11"/>
      <c r="E2" s="12"/>
      <c r="F2" s="12"/>
      <c r="G2" s="13"/>
    </row>
    <row r="3" customFormat="false" ht="23.25" hidden="false" customHeight="true" outlineLevel="0" collapsed="false">
      <c r="A3" s="14" t="s">
        <v>1</v>
      </c>
      <c r="B3" s="9"/>
      <c r="C3" s="15"/>
      <c r="D3" s="16"/>
      <c r="E3" s="17"/>
      <c r="F3" s="17"/>
      <c r="G3" s="18"/>
    </row>
    <row r="4" customFormat="false" ht="17.25" hidden="false" customHeight="true" outlineLevel="0" collapsed="false">
      <c r="A4" s="14" t="s">
        <v>2</v>
      </c>
      <c r="B4" s="9"/>
      <c r="C4" s="19"/>
      <c r="D4" s="20"/>
      <c r="E4" s="17"/>
      <c r="F4" s="17"/>
      <c r="G4" s="18"/>
    </row>
    <row r="5" customFormat="false" ht="17.25" hidden="false" customHeight="true" outlineLevel="0" collapsed="false">
      <c r="A5" s="14" t="s">
        <v>3</v>
      </c>
      <c r="B5" s="9"/>
      <c r="C5" s="21" t="s">
        <v>4</v>
      </c>
      <c r="D5" s="22"/>
      <c r="E5" s="17"/>
      <c r="F5" s="17"/>
      <c r="G5" s="18"/>
    </row>
    <row r="6" customFormat="false" ht="12.75" hidden="false" customHeight="false" outlineLevel="0" collapsed="false">
      <c r="A6" s="23"/>
      <c r="B6" s="21"/>
      <c r="C6" s="24"/>
      <c r="D6" s="22"/>
      <c r="E6" s="25"/>
      <c r="F6" s="25"/>
      <c r="G6" s="26"/>
    </row>
    <row r="7" customFormat="false" ht="15.75" hidden="false" customHeight="true" outlineLevel="0" collapsed="false">
      <c r="A7" s="27" t="s">
        <v>5</v>
      </c>
      <c r="B7" s="28" t="s">
        <v>6</v>
      </c>
      <c r="C7" s="24" t="s">
        <v>7</v>
      </c>
      <c r="D7" s="29"/>
      <c r="E7" s="17"/>
      <c r="F7" s="17"/>
      <c r="G7" s="18"/>
    </row>
    <row r="8" customFormat="false" ht="15.75" hidden="false" customHeight="true" outlineLevel="0" collapsed="false">
      <c r="A8" s="30" t="s">
        <v>8</v>
      </c>
      <c r="B8" s="31" t="n">
        <f aca="true">TODAY()</f>
        <v>45570</v>
      </c>
      <c r="C8" s="32" t="n">
        <f aca="true">NOW()</f>
        <v>45570.7293476164</v>
      </c>
      <c r="D8" s="29"/>
      <c r="E8" s="17"/>
      <c r="F8" s="17"/>
      <c r="G8" s="18"/>
    </row>
    <row r="9" customFormat="false" ht="15.75" hidden="false" customHeight="true" outlineLevel="0" collapsed="false">
      <c r="A9" s="27"/>
      <c r="B9" s="33"/>
      <c r="C9" s="33"/>
      <c r="D9" s="29"/>
      <c r="E9" s="17"/>
      <c r="F9" s="17"/>
      <c r="G9" s="18"/>
    </row>
    <row r="10" customFormat="false" ht="15.75" hidden="false" customHeight="true" outlineLevel="0" collapsed="false">
      <c r="A10" s="34"/>
      <c r="B10" s="24"/>
      <c r="C10" s="24"/>
      <c r="D10" s="22"/>
      <c r="E10" s="22"/>
      <c r="F10" s="22"/>
      <c r="G10" s="26"/>
    </row>
    <row r="11" s="38" customFormat="true" ht="43.5" hidden="false" customHeight="true" outlineLevel="0" collapsed="false">
      <c r="A11" s="35" t="s">
        <v>9</v>
      </c>
      <c r="B11" s="36"/>
      <c r="C11" s="36"/>
      <c r="D11" s="36"/>
      <c r="E11" s="36"/>
      <c r="F11" s="36"/>
      <c r="G11" s="37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</row>
    <row r="12" s="38" customFormat="true" ht="15.75" hidden="true" customHeight="true" outlineLevel="0" collapsed="false">
      <c r="A12" s="39" t="s">
        <v>10</v>
      </c>
      <c r="B12" s="39" t="s">
        <v>11</v>
      </c>
      <c r="C12" s="36"/>
      <c r="D12" s="36"/>
      <c r="E12" s="36"/>
      <c r="F12" s="36"/>
      <c r="G12" s="37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</row>
    <row r="13" s="38" customFormat="true" ht="15.75" hidden="true" customHeight="true" outlineLevel="0" collapsed="false">
      <c r="A13" s="39" t="s">
        <v>12</v>
      </c>
      <c r="B13" s="39" t="s">
        <v>13</v>
      </c>
      <c r="C13" s="36"/>
      <c r="D13" s="36"/>
      <c r="E13" s="36"/>
      <c r="F13" s="36"/>
      <c r="G13" s="37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</row>
    <row r="14" s="38" customFormat="true" ht="19.5" hidden="true" customHeight="true" outlineLevel="0" collapsed="false">
      <c r="A14" s="39" t="s">
        <v>14</v>
      </c>
      <c r="B14" s="36"/>
      <c r="C14" s="36"/>
      <c r="D14" s="36"/>
      <c r="E14" s="36"/>
      <c r="F14" s="36"/>
      <c r="G14" s="37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</row>
    <row r="15" s="38" customFormat="true" ht="18" hidden="true" customHeight="true" outlineLevel="0" collapsed="false">
      <c r="A15" s="39" t="s">
        <v>15</v>
      </c>
      <c r="B15" s="36"/>
      <c r="C15" s="36"/>
      <c r="D15" s="36"/>
      <c r="E15" s="36"/>
      <c r="F15" s="36"/>
      <c r="G15" s="37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</row>
    <row r="16" s="38" customFormat="true" ht="33" hidden="false" customHeight="true" outlineLevel="0" collapsed="false">
      <c r="A16" s="40" t="s">
        <v>16</v>
      </c>
      <c r="B16" s="40"/>
      <c r="C16" s="40"/>
      <c r="D16" s="40" t="s">
        <v>17</v>
      </c>
      <c r="E16" s="40"/>
      <c r="F16" s="40"/>
      <c r="G16" s="40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</row>
    <row r="17" s="38" customFormat="true" ht="27.75" hidden="false" customHeight="true" outlineLevel="0" collapsed="false">
      <c r="A17" s="41" t="s">
        <v>15</v>
      </c>
      <c r="B17" s="41"/>
      <c r="C17" s="41"/>
      <c r="D17" s="42" t="s">
        <v>13</v>
      </c>
      <c r="E17" s="42"/>
      <c r="F17" s="42"/>
      <c r="G17" s="42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</row>
    <row r="18" s="38" customFormat="true" ht="30" hidden="false" customHeight="true" outlineLevel="0" collapsed="false">
      <c r="A18" s="43" t="str">
        <f aca="false">"Board name:NUCLEO-"&amp;$A$17&amp;(IF($D$17="with socket","/W",""))</f>
        <v>Board name:NUCLEO-F410RB</v>
      </c>
      <c r="B18" s="43"/>
      <c r="C18" s="43"/>
      <c r="D18" s="43"/>
      <c r="E18" s="43"/>
      <c r="F18" s="43"/>
      <c r="G18" s="43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</row>
    <row r="19" s="47" customFormat="true" ht="19.5" hidden="false" customHeight="true" outlineLevel="0" collapsed="false">
      <c r="A19" s="44" t="s">
        <v>18</v>
      </c>
      <c r="B19" s="44" t="s">
        <v>19</v>
      </c>
      <c r="C19" s="44" t="s">
        <v>20</v>
      </c>
      <c r="D19" s="45" t="s">
        <v>21</v>
      </c>
      <c r="E19" s="45" t="s">
        <v>22</v>
      </c>
      <c r="F19" s="45" t="s">
        <v>23</v>
      </c>
      <c r="G19" s="46" t="s">
        <v>24</v>
      </c>
      <c r="H19" s="46" t="s">
        <v>25</v>
      </c>
      <c r="I19" s="46" t="s">
        <v>26</v>
      </c>
      <c r="J19" s="46" t="s">
        <v>27</v>
      </c>
      <c r="K19" s="46" t="s">
        <v>28</v>
      </c>
      <c r="L19" s="46" t="s">
        <v>29</v>
      </c>
      <c r="M19" s="46" t="s">
        <v>30</v>
      </c>
      <c r="N19" s="46" t="s">
        <v>31</v>
      </c>
      <c r="O19" s="46" t="s">
        <v>32</v>
      </c>
    </row>
    <row r="20" s="38" customFormat="true" ht="24.05" hidden="false" customHeight="false" outlineLevel="0" collapsed="false">
      <c r="A20" s="48" t="s">
        <v>33</v>
      </c>
      <c r="B20" s="48" t="s">
        <v>34</v>
      </c>
      <c r="C20" s="48" t="s">
        <v>35</v>
      </c>
      <c r="D20" s="49" t="n">
        <v>1</v>
      </c>
      <c r="E20" s="50" t="s">
        <v>36</v>
      </c>
      <c r="F20" s="50" t="s">
        <v>37</v>
      </c>
      <c r="G20" s="50" t="s">
        <v>36</v>
      </c>
      <c r="H20" s="50" t="s">
        <v>38</v>
      </c>
      <c r="I20" s="50" t="s">
        <v>39</v>
      </c>
      <c r="J20" s="50" t="s">
        <v>40</v>
      </c>
      <c r="K20" s="49"/>
      <c r="L20" s="49"/>
      <c r="M20" s="50" t="s">
        <v>41</v>
      </c>
      <c r="N20" s="50" t="s">
        <v>41</v>
      </c>
      <c r="O20" s="49"/>
    </row>
    <row r="21" s="38" customFormat="true" ht="24.05" hidden="false" customHeight="false" outlineLevel="0" collapsed="false">
      <c r="A21" s="48" t="s">
        <v>42</v>
      </c>
      <c r="B21" s="48" t="s">
        <v>43</v>
      </c>
      <c r="C21" s="48" t="s">
        <v>35</v>
      </c>
      <c r="D21" s="49" t="n">
        <v>1</v>
      </c>
      <c r="E21" s="50" t="s">
        <v>44</v>
      </c>
      <c r="F21" s="50" t="s">
        <v>37</v>
      </c>
      <c r="G21" s="50" t="s">
        <v>44</v>
      </c>
      <c r="H21" s="50" t="s">
        <v>45</v>
      </c>
      <c r="I21" s="50" t="s">
        <v>39</v>
      </c>
      <c r="J21" s="50" t="s">
        <v>46</v>
      </c>
      <c r="K21" s="49"/>
      <c r="L21" s="49"/>
      <c r="M21" s="50" t="s">
        <v>41</v>
      </c>
      <c r="N21" s="50" t="s">
        <v>41</v>
      </c>
      <c r="O21" s="49"/>
    </row>
    <row r="22" s="38" customFormat="true" ht="35.5" hidden="false" customHeight="false" outlineLevel="0" collapsed="false">
      <c r="A22" s="48" t="s">
        <v>47</v>
      </c>
      <c r="B22" s="48" t="s">
        <v>48</v>
      </c>
      <c r="C22" s="48" t="s">
        <v>49</v>
      </c>
      <c r="D22" s="49" t="n">
        <v>16</v>
      </c>
      <c r="E22" s="49"/>
      <c r="F22" s="50" t="s">
        <v>37</v>
      </c>
      <c r="G22" s="49"/>
      <c r="H22" s="50" t="s">
        <v>50</v>
      </c>
      <c r="I22" s="50" t="s">
        <v>51</v>
      </c>
      <c r="J22" s="50" t="s">
        <v>52</v>
      </c>
      <c r="K22" s="49"/>
      <c r="L22" s="49"/>
      <c r="M22" s="50" t="s">
        <v>41</v>
      </c>
      <c r="N22" s="50" t="s">
        <v>41</v>
      </c>
      <c r="O22" s="49"/>
    </row>
    <row r="23" s="38" customFormat="true" ht="24.05" hidden="false" customHeight="false" outlineLevel="0" collapsed="false">
      <c r="A23" s="48" t="s">
        <v>53</v>
      </c>
      <c r="B23" s="48" t="s">
        <v>54</v>
      </c>
      <c r="C23" s="48" t="s">
        <v>49</v>
      </c>
      <c r="D23" s="49" t="n">
        <v>5</v>
      </c>
      <c r="E23" s="48"/>
      <c r="F23" s="50" t="s">
        <v>37</v>
      </c>
      <c r="G23" s="49"/>
      <c r="H23" s="50" t="s">
        <v>55</v>
      </c>
      <c r="I23" s="50" t="s">
        <v>51</v>
      </c>
      <c r="J23" s="50" t="s">
        <v>56</v>
      </c>
      <c r="K23" s="49"/>
      <c r="L23" s="49"/>
      <c r="M23" s="50" t="s">
        <v>41</v>
      </c>
      <c r="N23" s="50" t="s">
        <v>41</v>
      </c>
      <c r="O23" s="49"/>
    </row>
    <row r="24" s="38" customFormat="true" ht="24.05" hidden="false" customHeight="false" outlineLevel="0" collapsed="false">
      <c r="A24" s="51" t="s">
        <v>57</v>
      </c>
      <c r="B24" s="51" t="s">
        <v>58</v>
      </c>
      <c r="C24" s="51" t="s">
        <v>49</v>
      </c>
      <c r="D24" s="52" t="n">
        <v>2</v>
      </c>
      <c r="E24" s="51"/>
      <c r="F24" s="50" t="s">
        <v>37</v>
      </c>
      <c r="G24" s="49"/>
      <c r="H24" s="50" t="s">
        <v>59</v>
      </c>
      <c r="I24" s="50" t="s">
        <v>51</v>
      </c>
      <c r="J24" s="50" t="s">
        <v>60</v>
      </c>
      <c r="K24" s="49"/>
      <c r="L24" s="49"/>
      <c r="M24" s="50" t="s">
        <v>41</v>
      </c>
      <c r="N24" s="50" t="s">
        <v>41</v>
      </c>
      <c r="O24" s="49"/>
    </row>
    <row r="25" s="38" customFormat="true" ht="24.05" hidden="false" customHeight="false" outlineLevel="0" collapsed="false">
      <c r="A25" s="51" t="s">
        <v>61</v>
      </c>
      <c r="B25" s="51" t="s">
        <v>62</v>
      </c>
      <c r="C25" s="51" t="s">
        <v>49</v>
      </c>
      <c r="D25" s="52" t="n">
        <v>1</v>
      </c>
      <c r="E25" s="51" t="s">
        <v>63</v>
      </c>
      <c r="F25" s="50" t="s">
        <v>37</v>
      </c>
      <c r="G25" s="49"/>
      <c r="H25" s="50" t="s">
        <v>59</v>
      </c>
      <c r="I25" s="50" t="s">
        <v>51</v>
      </c>
      <c r="J25" s="50" t="s">
        <v>60</v>
      </c>
      <c r="K25" s="49"/>
      <c r="L25" s="49"/>
      <c r="M25" s="50" t="s">
        <v>41</v>
      </c>
      <c r="N25" s="50" t="s">
        <v>41</v>
      </c>
      <c r="O25" s="49"/>
    </row>
    <row r="26" s="38" customFormat="true" ht="24.05" hidden="false" customHeight="false" outlineLevel="0" collapsed="false">
      <c r="A26" s="48" t="s">
        <v>64</v>
      </c>
      <c r="B26" s="48" t="s">
        <v>65</v>
      </c>
      <c r="C26" s="48" t="s">
        <v>49</v>
      </c>
      <c r="D26" s="49" t="n">
        <v>1</v>
      </c>
      <c r="E26" s="48"/>
      <c r="F26" s="50" t="s">
        <v>37</v>
      </c>
      <c r="G26" s="49"/>
      <c r="H26" s="50" t="s">
        <v>66</v>
      </c>
      <c r="I26" s="50" t="s">
        <v>51</v>
      </c>
      <c r="J26" s="50" t="s">
        <v>67</v>
      </c>
      <c r="K26" s="49"/>
      <c r="L26" s="49"/>
      <c r="M26" s="50" t="s">
        <v>41</v>
      </c>
      <c r="N26" s="50" t="s">
        <v>41</v>
      </c>
      <c r="O26" s="49"/>
    </row>
    <row r="27" s="38" customFormat="true" ht="12.75" hidden="false" customHeight="false" outlineLevel="0" collapsed="false">
      <c r="A27" s="48" t="s">
        <v>68</v>
      </c>
      <c r="B27" s="48" t="s">
        <v>69</v>
      </c>
      <c r="C27" s="48" t="s">
        <v>70</v>
      </c>
      <c r="D27" s="49" t="n">
        <v>1</v>
      </c>
      <c r="E27" s="49"/>
      <c r="F27" s="50" t="s">
        <v>37</v>
      </c>
      <c r="G27" s="49"/>
      <c r="H27" s="50" t="s">
        <v>71</v>
      </c>
      <c r="I27" s="50" t="s">
        <v>72</v>
      </c>
      <c r="J27" s="50" t="s">
        <v>73</v>
      </c>
      <c r="K27" s="49"/>
      <c r="L27" s="49"/>
      <c r="M27" s="50" t="s">
        <v>41</v>
      </c>
      <c r="N27" s="50" t="s">
        <v>41</v>
      </c>
      <c r="O27" s="49"/>
    </row>
    <row r="28" s="38" customFormat="true" ht="12.75" hidden="false" customHeight="false" outlineLevel="0" collapsed="false">
      <c r="A28" s="48" t="s">
        <v>74</v>
      </c>
      <c r="B28" s="48" t="s">
        <v>75</v>
      </c>
      <c r="C28" s="48" t="s">
        <v>76</v>
      </c>
      <c r="D28" s="49" t="n">
        <v>1</v>
      </c>
      <c r="E28" s="49"/>
      <c r="F28" s="50" t="s">
        <v>37</v>
      </c>
      <c r="G28" s="49"/>
      <c r="H28" s="50" t="s">
        <v>77</v>
      </c>
      <c r="I28" s="50" t="s">
        <v>72</v>
      </c>
      <c r="J28" s="50" t="s">
        <v>78</v>
      </c>
      <c r="K28" s="49"/>
      <c r="L28" s="49"/>
      <c r="M28" s="50" t="s">
        <v>41</v>
      </c>
      <c r="N28" s="50" t="s">
        <v>41</v>
      </c>
      <c r="O28" s="49"/>
    </row>
    <row r="29" s="38" customFormat="true" ht="24.05" hidden="false" customHeight="false" outlineLevel="0" collapsed="false">
      <c r="A29" s="53" t="str">
        <f aca="false">IF($D$17="with socket","2.2uF","[N/A]")</f>
        <v>[N/A]</v>
      </c>
      <c r="B29" s="48" t="s">
        <v>79</v>
      </c>
      <c r="C29" s="48" t="s">
        <v>76</v>
      </c>
      <c r="D29" s="49" t="n">
        <v>2</v>
      </c>
      <c r="E29" s="54" t="str">
        <f aca="false">IF($D$17="with socket","","[N/A]")</f>
        <v>[N/A]</v>
      </c>
      <c r="F29" s="50" t="s">
        <v>37</v>
      </c>
      <c r="G29" s="49"/>
      <c r="H29" s="50" t="s">
        <v>80</v>
      </c>
      <c r="I29" s="50" t="s">
        <v>51</v>
      </c>
      <c r="J29" s="50" t="s">
        <v>81</v>
      </c>
      <c r="K29" s="49"/>
      <c r="L29" s="49"/>
      <c r="M29" s="50" t="s">
        <v>41</v>
      </c>
      <c r="N29" s="50" t="s">
        <v>41</v>
      </c>
      <c r="O29" s="49"/>
    </row>
    <row r="30" s="3" customFormat="true" ht="24.05" hidden="false" customHeight="false" outlineLevel="0" collapsed="false">
      <c r="A30" s="55" t="s">
        <v>82</v>
      </c>
      <c r="B30" s="55" t="s">
        <v>83</v>
      </c>
      <c r="C30" s="55" t="s">
        <v>76</v>
      </c>
      <c r="D30" s="56" t="n">
        <v>1</v>
      </c>
      <c r="E30" s="56"/>
      <c r="F30" s="57" t="s">
        <v>37</v>
      </c>
      <c r="G30" s="56"/>
      <c r="H30" s="57" t="s">
        <v>84</v>
      </c>
      <c r="I30" s="57" t="s">
        <v>51</v>
      </c>
      <c r="J30" s="57" t="s">
        <v>85</v>
      </c>
      <c r="K30" s="56"/>
      <c r="L30" s="56"/>
      <c r="M30" s="57" t="s">
        <v>41</v>
      </c>
      <c r="N30" s="57" t="s">
        <v>41</v>
      </c>
      <c r="O30" s="56"/>
    </row>
    <row r="31" s="3" customFormat="true" ht="35.5" hidden="false" customHeight="false" outlineLevel="0" collapsed="false">
      <c r="A31" s="55" t="s">
        <v>86</v>
      </c>
      <c r="B31" s="55" t="s">
        <v>87</v>
      </c>
      <c r="C31" s="55" t="s">
        <v>49</v>
      </c>
      <c r="D31" s="56" t="n">
        <v>2</v>
      </c>
      <c r="E31" s="56"/>
      <c r="F31" s="57" t="s">
        <v>37</v>
      </c>
      <c r="G31" s="56"/>
      <c r="H31" s="57" t="s">
        <v>88</v>
      </c>
      <c r="I31" s="57" t="s">
        <v>89</v>
      </c>
      <c r="J31" s="57" t="s">
        <v>90</v>
      </c>
      <c r="K31" s="57" t="s">
        <v>91</v>
      </c>
      <c r="L31" s="57" t="s">
        <v>92</v>
      </c>
      <c r="M31" s="57" t="s">
        <v>41</v>
      </c>
      <c r="N31" s="57" t="s">
        <v>41</v>
      </c>
      <c r="O31" s="56"/>
    </row>
    <row r="32" s="38" customFormat="true" ht="24.05" hidden="false" customHeight="false" outlineLevel="0" collapsed="false">
      <c r="A32" s="48" t="s">
        <v>61</v>
      </c>
      <c r="B32" s="48" t="s">
        <v>93</v>
      </c>
      <c r="C32" s="48" t="s">
        <v>49</v>
      </c>
      <c r="D32" s="49" t="n">
        <v>2</v>
      </c>
      <c r="E32" s="50" t="s">
        <v>63</v>
      </c>
      <c r="F32" s="50" t="s">
        <v>37</v>
      </c>
      <c r="G32" s="49"/>
      <c r="H32" s="50" t="s">
        <v>59</v>
      </c>
      <c r="I32" s="50" t="s">
        <v>51</v>
      </c>
      <c r="J32" s="50" t="s">
        <v>60</v>
      </c>
      <c r="K32" s="49"/>
      <c r="L32" s="49"/>
      <c r="M32" s="50" t="s">
        <v>41</v>
      </c>
      <c r="N32" s="50" t="s">
        <v>41</v>
      </c>
      <c r="O32" s="49"/>
    </row>
    <row r="33" s="38" customFormat="true" ht="24.05" hidden="false" customHeight="false" outlineLevel="0" collapsed="false">
      <c r="A33" s="48" t="s">
        <v>94</v>
      </c>
      <c r="B33" s="48" t="s">
        <v>95</v>
      </c>
      <c r="C33" s="48" t="s">
        <v>96</v>
      </c>
      <c r="D33" s="49" t="n">
        <v>1</v>
      </c>
      <c r="E33" s="49"/>
      <c r="F33" s="50" t="s">
        <v>37</v>
      </c>
      <c r="G33" s="50" t="s">
        <v>97</v>
      </c>
      <c r="H33" s="50" t="s">
        <v>98</v>
      </c>
      <c r="I33" s="50" t="s">
        <v>99</v>
      </c>
      <c r="J33" s="50" t="s">
        <v>100</v>
      </c>
      <c r="K33" s="50" t="s">
        <v>101</v>
      </c>
      <c r="L33" s="50" t="s">
        <v>94</v>
      </c>
      <c r="M33" s="50" t="s">
        <v>41</v>
      </c>
      <c r="N33" s="50" t="s">
        <v>41</v>
      </c>
      <c r="O33" s="49"/>
    </row>
    <row r="34" s="38" customFormat="true" ht="24.05" hidden="false" customHeight="false" outlineLevel="0" collapsed="false">
      <c r="A34" s="48" t="s">
        <v>102</v>
      </c>
      <c r="B34" s="48" t="s">
        <v>103</v>
      </c>
      <c r="C34" s="48" t="s">
        <v>104</v>
      </c>
      <c r="D34" s="49" t="n">
        <v>1</v>
      </c>
      <c r="E34" s="49"/>
      <c r="F34" s="50" t="s">
        <v>37</v>
      </c>
      <c r="G34" s="49"/>
      <c r="H34" s="50" t="s">
        <v>105</v>
      </c>
      <c r="I34" s="50" t="s">
        <v>106</v>
      </c>
      <c r="J34" s="50" t="s">
        <v>107</v>
      </c>
      <c r="K34" s="49"/>
      <c r="L34" s="49"/>
      <c r="M34" s="50" t="s">
        <v>41</v>
      </c>
      <c r="N34" s="50" t="s">
        <v>41</v>
      </c>
      <c r="O34" s="49"/>
    </row>
    <row r="35" s="38" customFormat="true" ht="24.05" hidden="false" customHeight="false" outlineLevel="0" collapsed="false">
      <c r="A35" s="48"/>
      <c r="B35" s="48" t="s">
        <v>108</v>
      </c>
      <c r="C35" s="48" t="s">
        <v>109</v>
      </c>
      <c r="D35" s="49" t="n">
        <v>3</v>
      </c>
      <c r="E35" s="49"/>
      <c r="F35" s="50" t="s">
        <v>37</v>
      </c>
      <c r="G35" s="49"/>
      <c r="H35" s="50" t="s">
        <v>110</v>
      </c>
      <c r="I35" s="50" t="s">
        <v>106</v>
      </c>
      <c r="J35" s="50" t="s">
        <v>107</v>
      </c>
      <c r="K35" s="49"/>
      <c r="L35" s="49"/>
      <c r="M35" s="50" t="s">
        <v>41</v>
      </c>
      <c r="N35" s="50" t="s">
        <v>41</v>
      </c>
      <c r="O35" s="49"/>
    </row>
    <row r="36" s="38" customFormat="true" ht="12.75" hidden="false" customHeight="false" outlineLevel="0" collapsed="false">
      <c r="A36" s="48" t="s">
        <v>63</v>
      </c>
      <c r="B36" s="48" t="s">
        <v>111</v>
      </c>
      <c r="C36" s="48" t="s">
        <v>109</v>
      </c>
      <c r="D36" s="49" t="n">
        <v>1</v>
      </c>
      <c r="E36" s="50" t="s">
        <v>63</v>
      </c>
      <c r="F36" s="50" t="s">
        <v>37</v>
      </c>
      <c r="G36" s="49"/>
      <c r="H36" s="49"/>
      <c r="I36" s="49"/>
      <c r="J36" s="49"/>
      <c r="K36" s="49"/>
      <c r="L36" s="49"/>
      <c r="M36" s="50" t="s">
        <v>41</v>
      </c>
      <c r="N36" s="50" t="s">
        <v>41</v>
      </c>
      <c r="O36" s="49"/>
    </row>
    <row r="37" s="38" customFormat="true" ht="35.5" hidden="false" customHeight="false" outlineLevel="0" collapsed="false">
      <c r="A37" s="48" t="s">
        <v>112</v>
      </c>
      <c r="B37" s="48" t="s">
        <v>113</v>
      </c>
      <c r="C37" s="48" t="s">
        <v>109</v>
      </c>
      <c r="D37" s="58" t="s">
        <v>114</v>
      </c>
      <c r="E37" s="49"/>
      <c r="F37" s="50" t="s">
        <v>37</v>
      </c>
      <c r="G37" s="50" t="s">
        <v>115</v>
      </c>
      <c r="H37" s="50" t="s">
        <v>116</v>
      </c>
      <c r="I37" s="50" t="s">
        <v>106</v>
      </c>
      <c r="J37" s="50" t="s">
        <v>117</v>
      </c>
      <c r="K37" s="49"/>
      <c r="L37" s="49"/>
      <c r="M37" s="50" t="s">
        <v>41</v>
      </c>
      <c r="N37" s="50" t="s">
        <v>41</v>
      </c>
      <c r="O37" s="49"/>
    </row>
    <row r="38" s="38" customFormat="true" ht="24.05" hidden="false" customHeight="false" outlineLevel="0" collapsed="false">
      <c r="A38" s="48" t="s">
        <v>118</v>
      </c>
      <c r="B38" s="48" t="s">
        <v>119</v>
      </c>
      <c r="C38" s="48" t="s">
        <v>120</v>
      </c>
      <c r="D38" s="49" t="n">
        <v>1</v>
      </c>
      <c r="E38" s="49"/>
      <c r="F38" s="50" t="s">
        <v>37</v>
      </c>
      <c r="G38" s="49"/>
      <c r="H38" s="50" t="s">
        <v>121</v>
      </c>
      <c r="I38" s="50" t="s">
        <v>106</v>
      </c>
      <c r="J38" s="50" t="s">
        <v>122</v>
      </c>
      <c r="K38" s="49"/>
      <c r="L38" s="49"/>
      <c r="M38" s="50" t="s">
        <v>41</v>
      </c>
      <c r="N38" s="50" t="s">
        <v>41</v>
      </c>
      <c r="O38" s="49"/>
    </row>
    <row r="39" s="38" customFormat="true" ht="24.05" hidden="false" customHeight="false" outlineLevel="0" collapsed="false">
      <c r="A39" s="48" t="s">
        <v>123</v>
      </c>
      <c r="B39" s="48" t="s">
        <v>124</v>
      </c>
      <c r="C39" s="48" t="s">
        <v>125</v>
      </c>
      <c r="D39" s="49" t="n">
        <v>1</v>
      </c>
      <c r="E39" s="49"/>
      <c r="F39" s="50" t="s">
        <v>37</v>
      </c>
      <c r="G39" s="49"/>
      <c r="H39" s="50" t="s">
        <v>126</v>
      </c>
      <c r="I39" s="50" t="s">
        <v>106</v>
      </c>
      <c r="J39" s="50" t="s">
        <v>127</v>
      </c>
      <c r="K39" s="49"/>
      <c r="L39" s="49"/>
      <c r="M39" s="50" t="s">
        <v>41</v>
      </c>
      <c r="N39" s="50" t="s">
        <v>41</v>
      </c>
      <c r="O39" s="49"/>
    </row>
    <row r="40" s="38" customFormat="true" ht="12.75" hidden="false" customHeight="false" outlineLevel="0" collapsed="false">
      <c r="A40" s="48" t="s">
        <v>128</v>
      </c>
      <c r="B40" s="48" t="s">
        <v>129</v>
      </c>
      <c r="C40" s="48" t="s">
        <v>130</v>
      </c>
      <c r="D40" s="49" t="n">
        <v>2</v>
      </c>
      <c r="E40" s="49"/>
      <c r="F40" s="50" t="s">
        <v>37</v>
      </c>
      <c r="G40" s="49"/>
      <c r="H40" s="50" t="s">
        <v>131</v>
      </c>
      <c r="I40" s="50" t="s">
        <v>106</v>
      </c>
      <c r="J40" s="50" t="s">
        <v>132</v>
      </c>
      <c r="K40" s="49"/>
      <c r="L40" s="49"/>
      <c r="M40" s="50" t="s">
        <v>41</v>
      </c>
      <c r="N40" s="50" t="s">
        <v>41</v>
      </c>
      <c r="O40" s="49"/>
    </row>
    <row r="41" s="38" customFormat="true" ht="24.05" hidden="false" customHeight="false" outlineLevel="0" collapsed="false">
      <c r="A41" s="48" t="s">
        <v>133</v>
      </c>
      <c r="B41" s="48" t="s">
        <v>134</v>
      </c>
      <c r="C41" s="48" t="s">
        <v>135</v>
      </c>
      <c r="D41" s="49" t="n">
        <v>2</v>
      </c>
      <c r="E41" s="49"/>
      <c r="F41" s="50" t="s">
        <v>37</v>
      </c>
      <c r="G41" s="50" t="s">
        <v>136</v>
      </c>
      <c r="H41" s="50" t="s">
        <v>137</v>
      </c>
      <c r="I41" s="50" t="s">
        <v>106</v>
      </c>
      <c r="J41" s="50" t="s">
        <v>138</v>
      </c>
      <c r="K41" s="49"/>
      <c r="L41" s="49"/>
      <c r="M41" s="50" t="s">
        <v>41</v>
      </c>
      <c r="N41" s="50" t="s">
        <v>41</v>
      </c>
      <c r="O41" s="49"/>
    </row>
    <row r="42" s="38" customFormat="true" ht="24.05" hidden="false" customHeight="false" outlineLevel="0" collapsed="false">
      <c r="A42" s="48" t="s">
        <v>139</v>
      </c>
      <c r="B42" s="48" t="s">
        <v>140</v>
      </c>
      <c r="C42" s="48" t="s">
        <v>141</v>
      </c>
      <c r="D42" s="49" t="n">
        <v>1</v>
      </c>
      <c r="E42" s="49"/>
      <c r="F42" s="50" t="s">
        <v>37</v>
      </c>
      <c r="G42" s="49"/>
      <c r="H42" s="50" t="s">
        <v>142</v>
      </c>
      <c r="I42" s="50" t="s">
        <v>106</v>
      </c>
      <c r="J42" s="50" t="s">
        <v>122</v>
      </c>
      <c r="K42" s="49"/>
      <c r="L42" s="49"/>
      <c r="M42" s="50" t="s">
        <v>41</v>
      </c>
      <c r="N42" s="50" t="s">
        <v>41</v>
      </c>
      <c r="O42" s="49"/>
    </row>
    <row r="43" s="38" customFormat="true" ht="24.05" hidden="false" customHeight="false" outlineLevel="0" collapsed="false">
      <c r="A43" s="48" t="s">
        <v>143</v>
      </c>
      <c r="B43" s="48" t="s">
        <v>144</v>
      </c>
      <c r="C43" s="48" t="s">
        <v>145</v>
      </c>
      <c r="D43" s="49" t="n">
        <v>3</v>
      </c>
      <c r="E43" s="49"/>
      <c r="F43" s="50" t="s">
        <v>146</v>
      </c>
      <c r="G43" s="49"/>
      <c r="H43" s="50" t="s">
        <v>147</v>
      </c>
      <c r="I43" s="50" t="s">
        <v>148</v>
      </c>
      <c r="J43" s="50" t="s">
        <v>143</v>
      </c>
      <c r="K43" s="49"/>
      <c r="L43" s="49"/>
      <c r="M43" s="50" t="s">
        <v>41</v>
      </c>
      <c r="N43" s="50" t="s">
        <v>41</v>
      </c>
      <c r="O43" s="49"/>
    </row>
    <row r="44" s="38" customFormat="true" ht="24.05" hidden="false" customHeight="false" outlineLevel="0" collapsed="false">
      <c r="A44" s="48" t="s">
        <v>149</v>
      </c>
      <c r="B44" s="48" t="s">
        <v>150</v>
      </c>
      <c r="C44" s="48" t="s">
        <v>151</v>
      </c>
      <c r="D44" s="49" t="n">
        <v>1</v>
      </c>
      <c r="E44" s="48"/>
      <c r="F44" s="48" t="s">
        <v>146</v>
      </c>
      <c r="G44" s="48"/>
      <c r="H44" s="50" t="s">
        <v>152</v>
      </c>
      <c r="I44" s="50" t="s">
        <v>148</v>
      </c>
      <c r="J44" s="50" t="s">
        <v>149</v>
      </c>
      <c r="K44" s="49"/>
      <c r="L44" s="49"/>
      <c r="M44" s="50" t="s">
        <v>41</v>
      </c>
      <c r="N44" s="50" t="s">
        <v>41</v>
      </c>
      <c r="O44" s="48"/>
    </row>
    <row r="45" s="38" customFormat="true" ht="24.05" hidden="false" customHeight="false" outlineLevel="0" collapsed="false">
      <c r="A45" s="48"/>
      <c r="B45" s="48" t="s">
        <v>153</v>
      </c>
      <c r="C45" s="48" t="s">
        <v>154</v>
      </c>
      <c r="D45" s="49" t="n">
        <v>1</v>
      </c>
      <c r="E45" s="49"/>
      <c r="F45" s="50" t="s">
        <v>37</v>
      </c>
      <c r="G45" s="49"/>
      <c r="H45" s="50" t="s">
        <v>155</v>
      </c>
      <c r="I45" s="50" t="s">
        <v>106</v>
      </c>
      <c r="J45" s="50" t="s">
        <v>107</v>
      </c>
      <c r="K45" s="49"/>
      <c r="L45" s="49"/>
      <c r="M45" s="50" t="s">
        <v>41</v>
      </c>
      <c r="N45" s="50" t="s">
        <v>41</v>
      </c>
      <c r="O45" s="49"/>
    </row>
    <row r="46" s="38" customFormat="true" ht="24.05" hidden="false" customHeight="false" outlineLevel="0" collapsed="false">
      <c r="A46" s="48" t="s">
        <v>156</v>
      </c>
      <c r="B46" s="48" t="s">
        <v>157</v>
      </c>
      <c r="C46" s="48" t="s">
        <v>158</v>
      </c>
      <c r="D46" s="49" t="n">
        <v>1</v>
      </c>
      <c r="E46" s="49"/>
      <c r="F46" s="50" t="s">
        <v>37</v>
      </c>
      <c r="G46" s="49"/>
      <c r="H46" s="50" t="s">
        <v>159</v>
      </c>
      <c r="I46" s="50" t="s">
        <v>160</v>
      </c>
      <c r="J46" s="50" t="s">
        <v>161</v>
      </c>
      <c r="K46" s="49"/>
      <c r="L46" s="49"/>
      <c r="M46" s="50" t="s">
        <v>41</v>
      </c>
      <c r="N46" s="50" t="s">
        <v>41</v>
      </c>
      <c r="O46" s="49"/>
    </row>
    <row r="47" s="38" customFormat="true" ht="35.5" hidden="false" customHeight="false" outlineLevel="0" collapsed="false">
      <c r="A47" s="48" t="s">
        <v>162</v>
      </c>
      <c r="B47" s="48" t="s">
        <v>163</v>
      </c>
      <c r="C47" s="48" t="s">
        <v>164</v>
      </c>
      <c r="D47" s="49" t="n">
        <v>1</v>
      </c>
      <c r="E47" s="49"/>
      <c r="F47" s="50" t="s">
        <v>37</v>
      </c>
      <c r="G47" s="49"/>
      <c r="H47" s="50" t="s">
        <v>165</v>
      </c>
      <c r="I47" s="50" t="s">
        <v>166</v>
      </c>
      <c r="J47" s="50" t="s">
        <v>167</v>
      </c>
      <c r="K47" s="50" t="s">
        <v>168</v>
      </c>
      <c r="L47" s="50" t="s">
        <v>169</v>
      </c>
      <c r="M47" s="50" t="s">
        <v>170</v>
      </c>
      <c r="N47" s="50" t="s">
        <v>171</v>
      </c>
      <c r="O47" s="50" t="s">
        <v>172</v>
      </c>
    </row>
    <row r="48" s="38" customFormat="true" ht="24.05" hidden="false" customHeight="false" outlineLevel="0" collapsed="false">
      <c r="A48" s="48" t="s">
        <v>173</v>
      </c>
      <c r="B48" s="48" t="s">
        <v>174</v>
      </c>
      <c r="C48" s="48" t="s">
        <v>175</v>
      </c>
      <c r="D48" s="49" t="n">
        <v>1</v>
      </c>
      <c r="E48" s="49"/>
      <c r="F48" s="50" t="s">
        <v>37</v>
      </c>
      <c r="G48" s="49"/>
      <c r="H48" s="50" t="s">
        <v>176</v>
      </c>
      <c r="I48" s="50" t="s">
        <v>177</v>
      </c>
      <c r="J48" s="50" t="s">
        <v>178</v>
      </c>
      <c r="K48" s="49"/>
      <c r="L48" s="49"/>
      <c r="M48" s="50" t="s">
        <v>170</v>
      </c>
      <c r="N48" s="50" t="s">
        <v>171</v>
      </c>
      <c r="O48" s="50" t="s">
        <v>172</v>
      </c>
    </row>
    <row r="49" s="38" customFormat="true" ht="24.05" hidden="false" customHeight="false" outlineLevel="0" collapsed="false">
      <c r="A49" s="48" t="s">
        <v>179</v>
      </c>
      <c r="B49" s="48" t="s">
        <v>180</v>
      </c>
      <c r="C49" s="48" t="s">
        <v>175</v>
      </c>
      <c r="D49" s="49" t="n">
        <v>1</v>
      </c>
      <c r="E49" s="49"/>
      <c r="F49" s="50" t="s">
        <v>37</v>
      </c>
      <c r="G49" s="49"/>
      <c r="H49" s="50" t="s">
        <v>181</v>
      </c>
      <c r="I49" s="50" t="s">
        <v>177</v>
      </c>
      <c r="J49" s="50" t="s">
        <v>182</v>
      </c>
      <c r="K49" s="49"/>
      <c r="L49" s="49"/>
      <c r="M49" s="50" t="s">
        <v>170</v>
      </c>
      <c r="N49" s="50" t="s">
        <v>171</v>
      </c>
      <c r="O49" s="50" t="s">
        <v>172</v>
      </c>
    </row>
    <row r="50" s="38" customFormat="true" ht="12.75" hidden="false" customHeight="false" outlineLevel="0" collapsed="false">
      <c r="A50" s="51" t="s">
        <v>183</v>
      </c>
      <c r="B50" s="51" t="s">
        <v>184</v>
      </c>
      <c r="C50" s="51" t="s">
        <v>185</v>
      </c>
      <c r="D50" s="52" t="n">
        <v>4</v>
      </c>
      <c r="E50" s="59"/>
      <c r="F50" s="50" t="s">
        <v>37</v>
      </c>
      <c r="G50" s="49"/>
      <c r="H50" s="50" t="s">
        <v>186</v>
      </c>
      <c r="I50" s="50" t="s">
        <v>51</v>
      </c>
      <c r="J50" s="50" t="s">
        <v>187</v>
      </c>
      <c r="K50" s="49"/>
      <c r="L50" s="49"/>
      <c r="M50" s="50" t="s">
        <v>41</v>
      </c>
      <c r="N50" s="50" t="s">
        <v>41</v>
      </c>
      <c r="O50" s="49"/>
    </row>
    <row r="51" s="38" customFormat="true" ht="12.75" hidden="false" customHeight="false" outlineLevel="0" collapsed="false">
      <c r="A51" s="51" t="s">
        <v>188</v>
      </c>
      <c r="B51" s="51" t="s">
        <v>189</v>
      </c>
      <c r="C51" s="51" t="s">
        <v>185</v>
      </c>
      <c r="D51" s="52" t="n">
        <v>5</v>
      </c>
      <c r="E51" s="52"/>
      <c r="F51" s="50" t="s">
        <v>37</v>
      </c>
      <c r="G51" s="49"/>
      <c r="H51" s="50" t="s">
        <v>190</v>
      </c>
      <c r="I51" s="50" t="s">
        <v>51</v>
      </c>
      <c r="J51" s="50" t="s">
        <v>191</v>
      </c>
      <c r="K51" s="49"/>
      <c r="L51" s="49"/>
      <c r="M51" s="50" t="s">
        <v>41</v>
      </c>
      <c r="N51" s="50" t="s">
        <v>41</v>
      </c>
      <c r="O51" s="49"/>
    </row>
    <row r="52" s="38" customFormat="true" ht="12.75" hidden="false" customHeight="false" outlineLevel="0" collapsed="false">
      <c r="A52" s="51" t="n">
        <v>22</v>
      </c>
      <c r="B52" s="51" t="s">
        <v>192</v>
      </c>
      <c r="C52" s="51" t="s">
        <v>185</v>
      </c>
      <c r="D52" s="52" t="n">
        <v>4</v>
      </c>
      <c r="E52" s="52"/>
      <c r="F52" s="50" t="s">
        <v>37</v>
      </c>
      <c r="G52" s="49"/>
      <c r="H52" s="50" t="s">
        <v>193</v>
      </c>
      <c r="I52" s="50" t="s">
        <v>51</v>
      </c>
      <c r="J52" s="50" t="s">
        <v>194</v>
      </c>
      <c r="K52" s="49"/>
      <c r="L52" s="49"/>
      <c r="M52" s="50" t="s">
        <v>41</v>
      </c>
      <c r="N52" s="50" t="s">
        <v>41</v>
      </c>
      <c r="O52" s="49"/>
    </row>
    <row r="53" s="38" customFormat="true" ht="12.75" hidden="false" customHeight="false" outlineLevel="0" collapsed="false">
      <c r="A53" s="51" t="s">
        <v>195</v>
      </c>
      <c r="B53" s="51" t="s">
        <v>196</v>
      </c>
      <c r="C53" s="51" t="s">
        <v>185</v>
      </c>
      <c r="D53" s="52" t="n">
        <v>3</v>
      </c>
      <c r="E53" s="52"/>
      <c r="F53" s="50" t="s">
        <v>37</v>
      </c>
      <c r="G53" s="49"/>
      <c r="H53" s="50" t="s">
        <v>197</v>
      </c>
      <c r="I53" s="50" t="s">
        <v>51</v>
      </c>
      <c r="J53" s="50" t="s">
        <v>198</v>
      </c>
      <c r="K53" s="49"/>
      <c r="L53" s="49"/>
      <c r="M53" s="50" t="s">
        <v>41</v>
      </c>
      <c r="N53" s="50" t="s">
        <v>41</v>
      </c>
      <c r="O53" s="49"/>
    </row>
    <row r="54" s="38" customFormat="true" ht="12.75" hidden="false" customHeight="false" outlineLevel="0" collapsed="false">
      <c r="A54" s="51" t="s">
        <v>199</v>
      </c>
      <c r="B54" s="51" t="s">
        <v>200</v>
      </c>
      <c r="C54" s="51" t="s">
        <v>185</v>
      </c>
      <c r="D54" s="52" t="n">
        <v>1</v>
      </c>
      <c r="E54" s="52"/>
      <c r="F54" s="50" t="s">
        <v>37</v>
      </c>
      <c r="G54" s="49"/>
      <c r="H54" s="50" t="s">
        <v>201</v>
      </c>
      <c r="I54" s="50" t="s">
        <v>51</v>
      </c>
      <c r="J54" s="50" t="s">
        <v>202</v>
      </c>
      <c r="K54" s="49"/>
      <c r="L54" s="49"/>
      <c r="M54" s="50" t="s">
        <v>41</v>
      </c>
      <c r="N54" s="50" t="s">
        <v>41</v>
      </c>
      <c r="O54" s="49"/>
    </row>
    <row r="55" s="38" customFormat="true" ht="12.75" hidden="false" customHeight="false" outlineLevel="0" collapsed="false">
      <c r="A55" s="51" t="n">
        <v>100</v>
      </c>
      <c r="B55" s="51" t="s">
        <v>203</v>
      </c>
      <c r="C55" s="51" t="s">
        <v>185</v>
      </c>
      <c r="D55" s="52" t="n">
        <v>6</v>
      </c>
      <c r="E55" s="51"/>
      <c r="F55" s="50" t="s">
        <v>37</v>
      </c>
      <c r="G55" s="49"/>
      <c r="H55" s="50" t="s">
        <v>204</v>
      </c>
      <c r="I55" s="50" t="s">
        <v>51</v>
      </c>
      <c r="J55" s="50" t="s">
        <v>205</v>
      </c>
      <c r="K55" s="49"/>
      <c r="L55" s="49"/>
      <c r="M55" s="50" t="s">
        <v>41</v>
      </c>
      <c r="N55" s="50" t="s">
        <v>41</v>
      </c>
      <c r="O55" s="49"/>
    </row>
    <row r="56" s="38" customFormat="true" ht="15.75" hidden="false" customHeight="true" outlineLevel="0" collapsed="false">
      <c r="A56" s="51" t="s">
        <v>206</v>
      </c>
      <c r="B56" s="51" t="s">
        <v>207</v>
      </c>
      <c r="C56" s="51" t="s">
        <v>185</v>
      </c>
      <c r="D56" s="52" t="n">
        <v>1</v>
      </c>
      <c r="E56" s="52"/>
      <c r="F56" s="50" t="s">
        <v>37</v>
      </c>
      <c r="G56" s="49"/>
      <c r="H56" s="50" t="s">
        <v>208</v>
      </c>
      <c r="I56" s="50" t="s">
        <v>51</v>
      </c>
      <c r="J56" s="50" t="s">
        <v>209</v>
      </c>
      <c r="K56" s="49"/>
      <c r="L56" s="49"/>
      <c r="M56" s="50" t="s">
        <v>41</v>
      </c>
      <c r="N56" s="50" t="s">
        <v>41</v>
      </c>
      <c r="O56" s="49"/>
    </row>
    <row r="57" s="38" customFormat="true" ht="12.75" hidden="false" customHeight="false" outlineLevel="0" collapsed="false">
      <c r="A57" s="51" t="s">
        <v>210</v>
      </c>
      <c r="B57" s="51" t="s">
        <v>211</v>
      </c>
      <c r="C57" s="51" t="s">
        <v>185</v>
      </c>
      <c r="D57" s="52" t="n">
        <v>1</v>
      </c>
      <c r="E57" s="52"/>
      <c r="F57" s="50" t="s">
        <v>37</v>
      </c>
      <c r="G57" s="49"/>
      <c r="H57" s="50" t="s">
        <v>212</v>
      </c>
      <c r="I57" s="50" t="s">
        <v>51</v>
      </c>
      <c r="J57" s="50" t="s">
        <v>213</v>
      </c>
      <c r="K57" s="49"/>
      <c r="L57" s="49"/>
      <c r="M57" s="50" t="s">
        <v>41</v>
      </c>
      <c r="N57" s="50" t="s">
        <v>41</v>
      </c>
      <c r="O57" s="49"/>
    </row>
    <row r="58" s="38" customFormat="true" ht="24.75" hidden="false" customHeight="true" outlineLevel="0" collapsed="false">
      <c r="A58" s="48" t="n">
        <v>0</v>
      </c>
      <c r="B58" s="48" t="s">
        <v>214</v>
      </c>
      <c r="C58" s="48" t="s">
        <v>185</v>
      </c>
      <c r="D58" s="49" t="n">
        <v>5</v>
      </c>
      <c r="E58" s="49"/>
      <c r="F58" s="50" t="s">
        <v>37</v>
      </c>
      <c r="G58" s="49"/>
      <c r="H58" s="50" t="s">
        <v>215</v>
      </c>
      <c r="I58" s="50" t="s">
        <v>51</v>
      </c>
      <c r="J58" s="50" t="s">
        <v>216</v>
      </c>
      <c r="K58" s="49"/>
      <c r="L58" s="49"/>
      <c r="M58" s="50" t="s">
        <v>41</v>
      </c>
      <c r="N58" s="50" t="s">
        <v>41</v>
      </c>
      <c r="O58" s="49"/>
    </row>
    <row r="59" s="38" customFormat="true" ht="12.75" hidden="false" customHeight="false" outlineLevel="0" collapsed="false">
      <c r="A59" s="48" t="n">
        <v>510</v>
      </c>
      <c r="B59" s="48" t="s">
        <v>217</v>
      </c>
      <c r="C59" s="48" t="s">
        <v>185</v>
      </c>
      <c r="D59" s="49" t="n">
        <v>1</v>
      </c>
      <c r="E59" s="49"/>
      <c r="F59" s="50" t="s">
        <v>37</v>
      </c>
      <c r="G59" s="49"/>
      <c r="H59" s="50" t="s">
        <v>218</v>
      </c>
      <c r="I59" s="50" t="s">
        <v>51</v>
      </c>
      <c r="J59" s="50" t="s">
        <v>219</v>
      </c>
      <c r="K59" s="49"/>
      <c r="L59" s="49"/>
      <c r="M59" s="50" t="s">
        <v>41</v>
      </c>
      <c r="N59" s="50" t="s">
        <v>41</v>
      </c>
      <c r="O59" s="49"/>
    </row>
    <row r="60" s="38" customFormat="true" ht="12.75" hidden="false" customHeight="false" outlineLevel="0" collapsed="false">
      <c r="A60" s="48" t="s">
        <v>220</v>
      </c>
      <c r="B60" s="48" t="s">
        <v>221</v>
      </c>
      <c r="C60" s="48" t="s">
        <v>185</v>
      </c>
      <c r="D60" s="49" t="n">
        <v>1</v>
      </c>
      <c r="E60" s="49"/>
      <c r="F60" s="50" t="s">
        <v>37</v>
      </c>
      <c r="G60" s="49"/>
      <c r="H60" s="50" t="s">
        <v>222</v>
      </c>
      <c r="I60" s="50" t="s">
        <v>51</v>
      </c>
      <c r="J60" s="50" t="s">
        <v>223</v>
      </c>
      <c r="K60" s="49"/>
      <c r="L60" s="49"/>
      <c r="M60" s="50" t="s">
        <v>41</v>
      </c>
      <c r="N60" s="50" t="s">
        <v>41</v>
      </c>
      <c r="O60" s="49"/>
    </row>
    <row r="61" s="38" customFormat="true" ht="12.75" hidden="false" customHeight="false" outlineLevel="0" collapsed="false">
      <c r="A61" s="48" t="s">
        <v>63</v>
      </c>
      <c r="B61" s="48" t="s">
        <v>224</v>
      </c>
      <c r="C61" s="48" t="s">
        <v>185</v>
      </c>
      <c r="D61" s="49" t="n">
        <v>5</v>
      </c>
      <c r="E61" s="50" t="s">
        <v>63</v>
      </c>
      <c r="F61" s="50" t="s">
        <v>37</v>
      </c>
      <c r="G61" s="49"/>
      <c r="H61" s="49"/>
      <c r="I61" s="49"/>
      <c r="J61" s="49"/>
      <c r="K61" s="49"/>
      <c r="L61" s="49"/>
      <c r="M61" s="50" t="s">
        <v>41</v>
      </c>
      <c r="N61" s="50" t="s">
        <v>41</v>
      </c>
      <c r="O61" s="49"/>
    </row>
    <row r="62" customFormat="false" ht="46.95" hidden="false" customHeight="false" outlineLevel="0" collapsed="false">
      <c r="A62" s="48" t="s">
        <v>225</v>
      </c>
      <c r="B62" s="50" t="s">
        <v>226</v>
      </c>
      <c r="C62" s="50" t="s">
        <v>227</v>
      </c>
      <c r="D62" s="49" t="n">
        <v>19</v>
      </c>
      <c r="E62" s="49"/>
      <c r="F62" s="50" t="s">
        <v>37</v>
      </c>
      <c r="G62" s="50" t="s">
        <v>228</v>
      </c>
      <c r="H62" s="50" t="s">
        <v>215</v>
      </c>
      <c r="I62" s="50" t="s">
        <v>51</v>
      </c>
      <c r="J62" s="50" t="s">
        <v>216</v>
      </c>
      <c r="K62" s="49"/>
      <c r="L62" s="49"/>
      <c r="M62" s="50" t="s">
        <v>41</v>
      </c>
      <c r="N62" s="50" t="s">
        <v>41</v>
      </c>
      <c r="O62" s="49"/>
    </row>
    <row r="63" customFormat="false" ht="35.5" hidden="false" customHeight="false" outlineLevel="0" collapsed="false">
      <c r="A63" s="48" t="s">
        <v>63</v>
      </c>
      <c r="B63" s="50" t="s">
        <v>229</v>
      </c>
      <c r="C63" s="50" t="s">
        <v>227</v>
      </c>
      <c r="D63" s="49" t="n">
        <v>12</v>
      </c>
      <c r="E63" s="50" t="s">
        <v>63</v>
      </c>
      <c r="F63" s="50" t="s">
        <v>37</v>
      </c>
      <c r="G63" s="50" t="s">
        <v>230</v>
      </c>
      <c r="H63" s="49"/>
      <c r="I63" s="49"/>
      <c r="J63" s="49"/>
      <c r="K63" s="49"/>
      <c r="L63" s="49"/>
      <c r="M63" s="50" t="s">
        <v>41</v>
      </c>
      <c r="N63" s="50" t="s">
        <v>41</v>
      </c>
      <c r="O63" s="49"/>
    </row>
    <row r="64" s="38" customFormat="true" ht="46.95" hidden="false" customHeight="false" outlineLevel="0" collapsed="false">
      <c r="A64" s="48" t="s">
        <v>225</v>
      </c>
      <c r="B64" s="48" t="s">
        <v>231</v>
      </c>
      <c r="C64" s="48" t="s">
        <v>227</v>
      </c>
      <c r="D64" s="49" t="n">
        <v>16</v>
      </c>
      <c r="E64" s="49"/>
      <c r="F64" s="50" t="s">
        <v>37</v>
      </c>
      <c r="G64" s="50" t="s">
        <v>232</v>
      </c>
      <c r="H64" s="50" t="s">
        <v>215</v>
      </c>
      <c r="I64" s="50" t="s">
        <v>51</v>
      </c>
      <c r="J64" s="50" t="s">
        <v>216</v>
      </c>
      <c r="K64" s="49"/>
      <c r="L64" s="49"/>
      <c r="M64" s="50" t="s">
        <v>41</v>
      </c>
      <c r="N64" s="50" t="s">
        <v>41</v>
      </c>
      <c r="O64" s="49"/>
    </row>
    <row r="65" s="38" customFormat="true" ht="46.95" hidden="false" customHeight="false" outlineLevel="0" collapsed="false">
      <c r="A65" s="48" t="s">
        <v>63</v>
      </c>
      <c r="B65" s="48" t="s">
        <v>233</v>
      </c>
      <c r="C65" s="48" t="s">
        <v>227</v>
      </c>
      <c r="D65" s="49" t="n">
        <v>18</v>
      </c>
      <c r="E65" s="50" t="s">
        <v>63</v>
      </c>
      <c r="F65" s="50" t="s">
        <v>37</v>
      </c>
      <c r="G65" s="50" t="s">
        <v>234</v>
      </c>
      <c r="H65" s="49"/>
      <c r="I65" s="49"/>
      <c r="J65" s="49"/>
      <c r="K65" s="49"/>
      <c r="L65" s="49"/>
      <c r="M65" s="50" t="s">
        <v>41</v>
      </c>
      <c r="N65" s="50" t="s">
        <v>41</v>
      </c>
      <c r="O65" s="49"/>
    </row>
    <row r="66" s="38" customFormat="true" ht="12.75" hidden="false" customHeight="false" outlineLevel="0" collapsed="false">
      <c r="A66" s="48" t="n">
        <v>9013</v>
      </c>
      <c r="B66" s="48" t="s">
        <v>235</v>
      </c>
      <c r="C66" s="48" t="s">
        <v>236</v>
      </c>
      <c r="D66" s="49" t="n">
        <v>1</v>
      </c>
      <c r="E66" s="48"/>
      <c r="F66" s="50" t="s">
        <v>37</v>
      </c>
      <c r="G66" s="49"/>
      <c r="H66" s="50" t="s">
        <v>237</v>
      </c>
      <c r="I66" s="50" t="s">
        <v>238</v>
      </c>
      <c r="J66" s="50" t="s">
        <v>239</v>
      </c>
      <c r="K66" s="49"/>
      <c r="L66" s="49"/>
      <c r="M66" s="50" t="s">
        <v>170</v>
      </c>
      <c r="N66" s="50" t="s">
        <v>171</v>
      </c>
      <c r="O66" s="50" t="s">
        <v>172</v>
      </c>
    </row>
    <row r="67" s="38" customFormat="true" ht="92.25" hidden="false" customHeight="false" outlineLevel="0" collapsed="false">
      <c r="A67" s="50" t="s">
        <v>240</v>
      </c>
      <c r="B67" s="48" t="s">
        <v>241</v>
      </c>
      <c r="C67" s="48" t="s">
        <v>242</v>
      </c>
      <c r="D67" s="49" t="n">
        <v>1</v>
      </c>
      <c r="E67" s="49"/>
      <c r="F67" s="50" t="s">
        <v>146</v>
      </c>
      <c r="G67" s="49"/>
      <c r="H67" s="50" t="s">
        <v>243</v>
      </c>
      <c r="I67" s="50" t="s">
        <v>148</v>
      </c>
      <c r="J67" s="50" t="s">
        <v>240</v>
      </c>
      <c r="K67" s="50" t="s">
        <v>148</v>
      </c>
      <c r="L67" s="50" t="s">
        <v>244</v>
      </c>
      <c r="M67" s="50" t="s">
        <v>170</v>
      </c>
      <c r="N67" s="50" t="s">
        <v>171</v>
      </c>
      <c r="O67" s="50" t="s">
        <v>245</v>
      </c>
    </row>
    <row r="68" s="38" customFormat="true" ht="92.25" hidden="false" customHeight="false" outlineLevel="0" collapsed="false">
      <c r="A68" s="48" t="s">
        <v>246</v>
      </c>
      <c r="B68" s="48" t="s">
        <v>247</v>
      </c>
      <c r="C68" s="48" t="s">
        <v>248</v>
      </c>
      <c r="D68" s="49" t="n">
        <v>1</v>
      </c>
      <c r="E68" s="56"/>
      <c r="F68" s="50" t="s">
        <v>146</v>
      </c>
      <c r="G68" s="49"/>
      <c r="H68" s="50" t="s">
        <v>249</v>
      </c>
      <c r="I68" s="50" t="s">
        <v>148</v>
      </c>
      <c r="J68" s="50" t="s">
        <v>246</v>
      </c>
      <c r="K68" s="49"/>
      <c r="L68" s="49"/>
      <c r="M68" s="50" t="s">
        <v>170</v>
      </c>
      <c r="N68" s="50" t="s">
        <v>171</v>
      </c>
      <c r="O68" s="50" t="s">
        <v>245</v>
      </c>
    </row>
    <row r="69" s="38" customFormat="true" ht="92.25" hidden="false" customHeight="false" outlineLevel="0" collapsed="false">
      <c r="A69" s="48" t="s">
        <v>250</v>
      </c>
      <c r="B69" s="48" t="s">
        <v>251</v>
      </c>
      <c r="C69" s="48" t="s">
        <v>252</v>
      </c>
      <c r="D69" s="49" t="n">
        <v>1</v>
      </c>
      <c r="E69" s="49"/>
      <c r="F69" s="50" t="s">
        <v>146</v>
      </c>
      <c r="G69" s="49"/>
      <c r="H69" s="50" t="s">
        <v>253</v>
      </c>
      <c r="I69" s="50" t="s">
        <v>148</v>
      </c>
      <c r="J69" s="50" t="s">
        <v>254</v>
      </c>
      <c r="K69" s="49"/>
      <c r="L69" s="49"/>
      <c r="M69" s="60" t="s">
        <v>255</v>
      </c>
      <c r="N69" s="50" t="s">
        <v>171</v>
      </c>
      <c r="O69" s="50" t="s">
        <v>245</v>
      </c>
    </row>
    <row r="70" s="38" customFormat="true" ht="92.25" hidden="false" customHeight="false" outlineLevel="0" collapsed="false">
      <c r="A70" s="48" t="s">
        <v>256</v>
      </c>
      <c r="B70" s="48" t="s">
        <v>257</v>
      </c>
      <c r="C70" s="48" t="s">
        <v>258</v>
      </c>
      <c r="D70" s="49" t="n">
        <v>1</v>
      </c>
      <c r="E70" s="49"/>
      <c r="F70" s="50" t="s">
        <v>146</v>
      </c>
      <c r="G70" s="49"/>
      <c r="H70" s="50" t="s">
        <v>259</v>
      </c>
      <c r="I70" s="50" t="s">
        <v>148</v>
      </c>
      <c r="J70" s="50" t="s">
        <v>256</v>
      </c>
      <c r="K70" s="49"/>
      <c r="L70" s="49"/>
      <c r="M70" s="50" t="s">
        <v>170</v>
      </c>
      <c r="N70" s="50" t="s">
        <v>171</v>
      </c>
      <c r="O70" s="50" t="s">
        <v>245</v>
      </c>
    </row>
    <row r="71" s="38" customFormat="true" ht="92.25" hidden="false" customHeight="false" outlineLevel="0" collapsed="false">
      <c r="A71" s="48" t="s">
        <v>260</v>
      </c>
      <c r="B71" s="48" t="s">
        <v>261</v>
      </c>
      <c r="C71" s="48" t="s">
        <v>262</v>
      </c>
      <c r="D71" s="49" t="n">
        <v>1</v>
      </c>
      <c r="F71" s="50" t="s">
        <v>146</v>
      </c>
      <c r="G71" s="49"/>
      <c r="H71" s="50" t="s">
        <v>263</v>
      </c>
      <c r="I71" s="50" t="s">
        <v>148</v>
      </c>
      <c r="J71" s="50" t="s">
        <v>260</v>
      </c>
      <c r="K71" s="49"/>
      <c r="L71" s="49"/>
      <c r="M71" s="50" t="s">
        <v>170</v>
      </c>
      <c r="N71" s="50" t="s">
        <v>171</v>
      </c>
      <c r="O71" s="50" t="s">
        <v>245</v>
      </c>
    </row>
    <row r="72" s="38" customFormat="true" ht="92.25" hidden="false" customHeight="false" outlineLevel="0" collapsed="false">
      <c r="A72" s="61" t="str">
        <f aca="false">"STM32"&amp;$A$17&amp;"T6"&amp;"U"</f>
        <v>STM32F410RBT6U</v>
      </c>
      <c r="B72" s="48" t="s">
        <v>264</v>
      </c>
      <c r="C72" s="48" t="s">
        <v>265</v>
      </c>
      <c r="D72" s="49" t="n">
        <v>1</v>
      </c>
      <c r="E72" s="54" t="str">
        <f aca="false">$D$17</f>
        <v>without socket</v>
      </c>
      <c r="F72" s="50" t="s">
        <v>146</v>
      </c>
      <c r="G72" s="56"/>
      <c r="H72" s="54" t="str">
        <f aca="false">"IC,"&amp;$A$72&amp;",LQFP64,SMT"</f>
        <v>IC,STM32F410RBT6U,LQFP64,SMT</v>
      </c>
      <c r="I72" s="50" t="s">
        <v>148</v>
      </c>
      <c r="J72" s="54" t="str">
        <f aca="false">A72</f>
        <v>STM32F410RBT6U</v>
      </c>
      <c r="K72" s="49"/>
      <c r="L72" s="49"/>
      <c r="M72" s="60" t="s">
        <v>255</v>
      </c>
      <c r="N72" s="50" t="s">
        <v>171</v>
      </c>
      <c r="O72" s="50" t="s">
        <v>245</v>
      </c>
    </row>
    <row r="73" s="38" customFormat="true" ht="24.05" hidden="false" customHeight="false" outlineLevel="0" collapsed="false">
      <c r="A73" s="48" t="s">
        <v>266</v>
      </c>
      <c r="B73" s="48" t="s">
        <v>267</v>
      </c>
      <c r="C73" s="48" t="s">
        <v>268</v>
      </c>
      <c r="D73" s="49" t="n">
        <v>1</v>
      </c>
      <c r="E73" s="49"/>
      <c r="F73" s="50" t="s">
        <v>37</v>
      </c>
      <c r="G73" s="49"/>
      <c r="H73" s="50" t="s">
        <v>269</v>
      </c>
      <c r="I73" s="50" t="s">
        <v>270</v>
      </c>
      <c r="J73" s="50" t="s">
        <v>271</v>
      </c>
      <c r="K73" s="49"/>
      <c r="L73" s="49"/>
      <c r="M73" s="50" t="s">
        <v>170</v>
      </c>
      <c r="N73" s="50" t="s">
        <v>171</v>
      </c>
      <c r="O73" s="50" t="s">
        <v>172</v>
      </c>
    </row>
    <row r="74" s="3" customFormat="true" ht="35.5" hidden="false" customHeight="false" outlineLevel="0" collapsed="false">
      <c r="A74" s="55" t="s">
        <v>272</v>
      </c>
      <c r="B74" s="55" t="s">
        <v>273</v>
      </c>
      <c r="C74" s="55" t="s">
        <v>274</v>
      </c>
      <c r="D74" s="56" t="n">
        <v>1</v>
      </c>
      <c r="E74" s="56"/>
      <c r="F74" s="57" t="s">
        <v>37</v>
      </c>
      <c r="G74" s="56"/>
      <c r="H74" s="57" t="s">
        <v>275</v>
      </c>
      <c r="I74" s="57" t="s">
        <v>276</v>
      </c>
      <c r="J74" s="57" t="s">
        <v>272</v>
      </c>
      <c r="K74" s="56"/>
      <c r="L74" s="56"/>
      <c r="M74" s="57" t="s">
        <v>41</v>
      </c>
      <c r="N74" s="57" t="s">
        <v>41</v>
      </c>
      <c r="O74" s="56"/>
    </row>
    <row r="75" customFormat="false" ht="12.75" hidden="false" customHeight="false" outlineLevel="0" collapsed="false">
      <c r="A75" s="48" t="s">
        <v>277</v>
      </c>
      <c r="B75" s="48" t="s">
        <v>278</v>
      </c>
      <c r="C75" s="48" t="s">
        <v>268</v>
      </c>
      <c r="D75" s="49" t="n">
        <v>1</v>
      </c>
      <c r="E75" s="50" t="s">
        <v>63</v>
      </c>
      <c r="F75" s="50" t="s">
        <v>37</v>
      </c>
      <c r="G75" s="49"/>
      <c r="H75" s="49"/>
      <c r="I75" s="62"/>
      <c r="J75" s="63"/>
      <c r="K75" s="64"/>
      <c r="L75" s="62"/>
      <c r="M75" s="50" t="s">
        <v>41</v>
      </c>
      <c r="N75" s="50" t="s">
        <v>41</v>
      </c>
      <c r="O75" s="49"/>
    </row>
    <row r="76" customFormat="false" ht="24.05" hidden="false" customHeight="false" outlineLevel="0" collapsed="false">
      <c r="A76" s="65" t="s">
        <v>279</v>
      </c>
      <c r="B76" s="66"/>
      <c r="C76" s="66"/>
      <c r="D76" s="65" t="n">
        <v>1</v>
      </c>
      <c r="E76" s="61" t="str">
        <f aca="false">"Board name:NUCLEO-"&amp;$A$17&amp;(IF($D$17="with socket","/W",""))</f>
        <v>Board name:NUCLEO-F410RB</v>
      </c>
      <c r="F76" s="66" t="s">
        <v>37</v>
      </c>
      <c r="G76" s="67"/>
      <c r="H76" s="67"/>
      <c r="I76" s="67"/>
      <c r="J76" s="67"/>
      <c r="K76" s="67"/>
      <c r="L76" s="67"/>
      <c r="M76" s="68" t="s">
        <v>41</v>
      </c>
      <c r="N76" s="68" t="s">
        <v>41</v>
      </c>
      <c r="O76" s="67"/>
    </row>
    <row r="77" customFormat="false" ht="12.75" hidden="false" customHeight="false" outlineLevel="0" collapsed="false">
      <c r="A77" s="65" t="s">
        <v>280</v>
      </c>
      <c r="B77" s="66"/>
      <c r="C77" s="66"/>
      <c r="D77" s="65" t="n">
        <v>1</v>
      </c>
      <c r="E77" s="68"/>
      <c r="F77" s="66" t="s">
        <v>37</v>
      </c>
      <c r="G77" s="67"/>
      <c r="H77" s="67"/>
      <c r="I77" s="67"/>
      <c r="J77" s="67"/>
      <c r="K77" s="67"/>
      <c r="L77" s="67"/>
      <c r="M77" s="68" t="s">
        <v>41</v>
      </c>
      <c r="N77" s="68" t="s">
        <v>41</v>
      </c>
      <c r="O77" s="67"/>
    </row>
    <row r="78" customFormat="false" ht="12.75" hidden="false" customHeight="false" outlineLevel="0" collapsed="false">
      <c r="A78" s="65" t="s">
        <v>281</v>
      </c>
      <c r="B78" s="66" t="s">
        <v>282</v>
      </c>
      <c r="C78" s="66"/>
      <c r="D78" s="65" t="n">
        <v>1</v>
      </c>
      <c r="E78" s="54" t="str">
        <f aca="false">IF($D$17="with socket","","[N/A]")</f>
        <v>[N/A]</v>
      </c>
      <c r="F78" s="66" t="s">
        <v>37</v>
      </c>
      <c r="G78" s="67"/>
      <c r="H78" s="68" t="s">
        <v>283</v>
      </c>
      <c r="I78" s="68" t="s">
        <v>284</v>
      </c>
      <c r="J78" s="68" t="s">
        <v>281</v>
      </c>
      <c r="K78" s="67"/>
      <c r="L78" s="67"/>
      <c r="M78" s="68" t="s">
        <v>41</v>
      </c>
      <c r="N78" s="68" t="s">
        <v>41</v>
      </c>
      <c r="O78" s="67"/>
    </row>
  </sheetData>
  <mergeCells count="5">
    <mergeCell ref="A16:C16"/>
    <mergeCell ref="D16:G16"/>
    <mergeCell ref="A17:C17"/>
    <mergeCell ref="D17:G17"/>
    <mergeCell ref="A18:G18"/>
  </mergeCells>
  <dataValidations count="1">
    <dataValidation allowBlank="true" errorStyle="stop" operator="between" showDropDown="false" showErrorMessage="true" showInputMessage="true" sqref="A17:C17" type="list">
      <formula1>$A$12:$A$15</formula1>
      <formula2>0</formula2>
    </dataValidation>
  </dataValidations>
  <printOptions headings="false" gridLines="false" gridLinesSet="true" horizontalCentered="false" verticalCentered="false"/>
  <pageMargins left="0.459722222222222" right="0.359722222222222" top="0.579861111111111" bottom="1" header="0.511811023622047" footer="0.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&amp;L&amp;"Arial,Bold"Altium Limited Confidential&amp;C&amp;D&amp;RPage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J17"/>
  <sheetViews>
    <sheetView showFormulas="false" showGridLines="false" showRowColHeaders="true" showZeros="true" rightToLeft="false" tabSelected="false" showOutlineSymbols="true" defaultGridColor="true" view="normal" topLeftCell="A8" colorId="64" zoomScale="120" zoomScaleNormal="120" zoomScalePageLayoutView="100" workbookViewId="0">
      <selection pane="topLeft" activeCell="A11" activeCellId="0" sqref="A11"/>
    </sheetView>
  </sheetViews>
  <sheetFormatPr defaultColWidth="9.109375" defaultRowHeight="12.75" zeroHeight="false" outlineLevelRow="0" outlineLevelCol="0"/>
  <cols>
    <col collapsed="false" customWidth="true" hidden="false" outlineLevel="0" max="1" min="1" style="1" width="22.44"/>
    <col collapsed="false" customWidth="true" hidden="false" outlineLevel="0" max="2" min="2" style="1" width="26.11"/>
    <col collapsed="false" customWidth="true" hidden="false" outlineLevel="0" max="3" min="3" style="1" width="20.56"/>
    <col collapsed="false" customWidth="true" hidden="false" outlineLevel="0" max="4" min="4" style="2" width="6.44"/>
    <col collapsed="false" customWidth="true" hidden="false" outlineLevel="0" max="5" min="5" style="2" width="21.44"/>
    <col collapsed="false" customWidth="true" hidden="false" outlineLevel="0" max="6" min="6" style="2" width="14.11"/>
    <col collapsed="false" customWidth="true" hidden="false" outlineLevel="0" max="7" min="7" style="3" width="29.44"/>
    <col collapsed="false" customWidth="false" hidden="false" outlineLevel="0" max="16384" min="8" style="2" width="9.11"/>
  </cols>
  <sheetData>
    <row r="1" customFormat="false" ht="12.75" hidden="false" customHeight="false" outlineLevel="0" collapsed="false">
      <c r="A1" s="4"/>
      <c r="B1" s="5"/>
      <c r="C1" s="5"/>
      <c r="D1" s="6"/>
      <c r="E1" s="6"/>
      <c r="F1" s="6"/>
      <c r="G1" s="7"/>
    </row>
    <row r="2" customFormat="false" ht="37.5" hidden="false" customHeight="true" outlineLevel="0" collapsed="false">
      <c r="A2" s="8" t="s">
        <v>0</v>
      </c>
      <c r="B2" s="9"/>
      <c r="C2" s="10"/>
      <c r="D2" s="11"/>
      <c r="E2" s="12"/>
      <c r="F2" s="12"/>
      <c r="G2" s="13"/>
    </row>
    <row r="3" customFormat="false" ht="23.25" hidden="false" customHeight="true" outlineLevel="0" collapsed="false">
      <c r="A3" s="14" t="s">
        <v>1</v>
      </c>
      <c r="B3" s="9"/>
      <c r="C3" s="15"/>
      <c r="D3" s="16"/>
      <c r="E3" s="17"/>
      <c r="F3" s="17"/>
      <c r="G3" s="18"/>
    </row>
    <row r="4" customFormat="false" ht="17.25" hidden="false" customHeight="true" outlineLevel="0" collapsed="false">
      <c r="A4" s="14" t="s">
        <v>2</v>
      </c>
      <c r="B4" s="9"/>
      <c r="C4" s="19"/>
      <c r="D4" s="20"/>
      <c r="E4" s="17"/>
      <c r="F4" s="17"/>
      <c r="G4" s="18"/>
    </row>
    <row r="5" customFormat="false" ht="17.25" hidden="false" customHeight="true" outlineLevel="0" collapsed="false">
      <c r="A5" s="14" t="s">
        <v>3</v>
      </c>
      <c r="B5" s="9"/>
      <c r="C5" s="21" t="s">
        <v>4</v>
      </c>
      <c r="D5" s="22"/>
      <c r="E5" s="17"/>
      <c r="F5" s="17"/>
      <c r="G5" s="18"/>
    </row>
    <row r="6" customFormat="false" ht="12.75" hidden="false" customHeight="false" outlineLevel="0" collapsed="false">
      <c r="A6" s="23"/>
      <c r="B6" s="21"/>
      <c r="C6" s="24"/>
      <c r="D6" s="22"/>
      <c r="E6" s="25"/>
      <c r="F6" s="25"/>
      <c r="G6" s="26"/>
    </row>
    <row r="7" customFormat="false" ht="15.75" hidden="false" customHeight="true" outlineLevel="0" collapsed="false">
      <c r="A7" s="27" t="s">
        <v>5</v>
      </c>
      <c r="B7" s="28" t="s">
        <v>285</v>
      </c>
      <c r="C7" s="24" t="s">
        <v>7</v>
      </c>
      <c r="D7" s="29"/>
      <c r="E7" s="17"/>
      <c r="F7" s="17"/>
      <c r="G7" s="18"/>
    </row>
    <row r="8" customFormat="false" ht="15.75" hidden="false" customHeight="true" outlineLevel="0" collapsed="false">
      <c r="A8" s="30" t="s">
        <v>8</v>
      </c>
      <c r="B8" s="31" t="n">
        <f aca="true">TODAY()</f>
        <v>45570</v>
      </c>
      <c r="C8" s="32" t="n">
        <f aca="true">NOW()</f>
        <v>45570.8761265995</v>
      </c>
      <c r="D8" s="29"/>
      <c r="E8" s="17"/>
      <c r="F8" s="17"/>
      <c r="G8" s="18"/>
    </row>
    <row r="9" customFormat="false" ht="15.75" hidden="false" customHeight="true" outlineLevel="0" collapsed="false">
      <c r="A9" s="27"/>
      <c r="B9" s="33"/>
      <c r="C9" s="33"/>
      <c r="D9" s="29"/>
      <c r="E9" s="17"/>
      <c r="F9" s="17"/>
      <c r="G9" s="18"/>
    </row>
    <row r="10" customFormat="false" ht="15.75" hidden="false" customHeight="true" outlineLevel="0" collapsed="false">
      <c r="A10" s="34"/>
      <c r="B10" s="24"/>
      <c r="C10" s="24"/>
      <c r="D10" s="22"/>
      <c r="E10" s="22"/>
      <c r="F10" s="22"/>
      <c r="G10" s="26"/>
    </row>
    <row r="11" s="38" customFormat="true" ht="44.25" hidden="false" customHeight="true" outlineLevel="0" collapsed="false">
      <c r="A11" s="35" t="s">
        <v>286</v>
      </c>
      <c r="B11" s="36"/>
      <c r="C11" s="36"/>
      <c r="D11" s="36"/>
      <c r="E11" s="36"/>
      <c r="F11" s="36"/>
      <c r="G11" s="37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</row>
    <row r="12" s="47" customFormat="true" ht="19.5" hidden="false" customHeight="true" outlineLevel="0" collapsed="false">
      <c r="A12" s="44" t="s">
        <v>18</v>
      </c>
      <c r="B12" s="44" t="s">
        <v>19</v>
      </c>
      <c r="C12" s="44" t="s">
        <v>20</v>
      </c>
      <c r="D12" s="45" t="s">
        <v>21</v>
      </c>
      <c r="E12" s="45" t="s">
        <v>22</v>
      </c>
      <c r="F12" s="45" t="s">
        <v>23</v>
      </c>
      <c r="G12" s="46" t="s">
        <v>24</v>
      </c>
    </row>
    <row r="13" customFormat="false" ht="24.05" hidden="false" customHeight="false" outlineLevel="0" collapsed="false">
      <c r="A13" s="49"/>
      <c r="B13" s="50" t="s">
        <v>287</v>
      </c>
      <c r="C13" s="48" t="s">
        <v>109</v>
      </c>
      <c r="D13" s="49" t="n">
        <v>1</v>
      </c>
      <c r="E13" s="50" t="s">
        <v>288</v>
      </c>
      <c r="F13" s="50" t="s">
        <v>37</v>
      </c>
      <c r="G13" s="50" t="s">
        <v>289</v>
      </c>
    </row>
    <row r="14" customFormat="false" ht="12.75" hidden="false" customHeight="false" outlineLevel="0" collapsed="false">
      <c r="A14" s="49"/>
      <c r="B14" s="48" t="s">
        <v>153</v>
      </c>
      <c r="C14" s="48" t="s">
        <v>154</v>
      </c>
      <c r="D14" s="49" t="n">
        <v>1</v>
      </c>
      <c r="E14" s="50" t="s">
        <v>290</v>
      </c>
      <c r="F14" s="50" t="s">
        <v>37</v>
      </c>
      <c r="G14" s="50" t="s">
        <v>291</v>
      </c>
    </row>
    <row r="15" customFormat="false" ht="12.75" hidden="false" customHeight="false" outlineLevel="0" collapsed="false">
      <c r="A15" s="49"/>
      <c r="B15" s="50" t="s">
        <v>292</v>
      </c>
      <c r="C15" s="48" t="s">
        <v>109</v>
      </c>
      <c r="D15" s="49" t="n">
        <v>1</v>
      </c>
      <c r="E15" s="50" t="s">
        <v>293</v>
      </c>
      <c r="F15" s="50" t="s">
        <v>37</v>
      </c>
      <c r="G15" s="50" t="s">
        <v>294</v>
      </c>
    </row>
    <row r="16" customFormat="false" ht="12.75" hidden="false" customHeight="false" outlineLevel="0" collapsed="false">
      <c r="A16" s="49"/>
      <c r="B16" s="50" t="s">
        <v>295</v>
      </c>
      <c r="C16" s="48" t="s">
        <v>109</v>
      </c>
      <c r="D16" s="49" t="n">
        <v>1</v>
      </c>
      <c r="E16" s="50" t="s">
        <v>296</v>
      </c>
      <c r="F16" s="50" t="s">
        <v>37</v>
      </c>
      <c r="G16" s="50" t="s">
        <v>297</v>
      </c>
    </row>
    <row r="17" customFormat="false" ht="12.75" hidden="false" customHeight="false" outlineLevel="0" collapsed="false">
      <c r="A17" s="49"/>
      <c r="B17" s="50" t="s">
        <v>298</v>
      </c>
      <c r="C17" s="48" t="s">
        <v>109</v>
      </c>
      <c r="D17" s="49" t="n">
        <v>1</v>
      </c>
      <c r="E17" s="50" t="s">
        <v>296</v>
      </c>
      <c r="F17" s="50" t="s">
        <v>37</v>
      </c>
      <c r="G17" s="50" t="s">
        <v>297</v>
      </c>
    </row>
  </sheetData>
  <printOptions headings="false" gridLines="false" gridLinesSet="true" horizontalCentered="false" verticalCentered="false"/>
  <pageMargins left="0.459722222222222" right="0.359722222222222" top="0.579861111111111" bottom="1" header="0.511811023622047" footer="0.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&amp;L&amp;"Arial,Bold"Altium Limited Confidential&amp;C&amp;D&amp;RPage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0" t="s">
        <v>299</v>
      </c>
      <c r="B1" s="0" t="s">
        <v>300</v>
      </c>
      <c r="C1" s="0" t="s">
        <v>301</v>
      </c>
      <c r="D1" s="0" t="s">
        <v>302</v>
      </c>
      <c r="E1" s="0" t="s">
        <v>303</v>
      </c>
      <c r="F1" s="0" t="s">
        <v>304</v>
      </c>
      <c r="G1" s="0" t="s">
        <v>305</v>
      </c>
    </row>
    <row r="2" customFormat="false" ht="12.75" hidden="false" customHeight="false" outlineLevel="0" collapsed="false">
      <c r="A2" s="0" t="s">
        <v>306</v>
      </c>
      <c r="B2" s="0" t="s">
        <v>307</v>
      </c>
      <c r="C2" s="0" t="s">
        <v>308</v>
      </c>
      <c r="D2" s="0" t="s">
        <v>309</v>
      </c>
      <c r="E2" s="0" t="s">
        <v>310</v>
      </c>
      <c r="F2" s="0" t="n">
        <v>22</v>
      </c>
      <c r="G2" s="0" t="s">
        <v>311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2000-10-27T00:30:29Z</dcterms:created>
  <dc:creator>cyril yang</dc:creator>
  <dc:description/>
  <dc:language>en-US</dc:language>
  <cp:lastModifiedBy>Cyril YANG</cp:lastModifiedBy>
  <cp:lastPrinted>2002-11-05T13:50:54Z</cp:lastPrinted>
  <dcterms:modified xsi:type="dcterms:W3CDTF">2016-11-04T02:25:51Z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