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yam\Downloads\"/>
    </mc:Choice>
  </mc:AlternateContent>
  <xr:revisionPtr revIDLastSave="0" documentId="13_ncr:1_{13186A94-D198-45E7-A7DA-33AAC52698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1" r:id="rId1"/>
    <sheet name="Processing" sheetId="2" r:id="rId2"/>
    <sheet name="Data" sheetId="4" r:id="rId3"/>
    <sheet name="Resourc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J21" i="2" l="1"/>
  <c r="J20" i="2"/>
  <c r="J19" i="2"/>
  <c r="M13" i="2"/>
  <c r="L13" i="2"/>
  <c r="O10" i="2"/>
  <c r="M11" i="2"/>
  <c r="M32" i="1" l="1"/>
  <c r="J32" i="1"/>
  <c r="G32" i="1"/>
  <c r="B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A3" i="2"/>
  <c r="A4" i="2"/>
  <c r="A5" i="2"/>
  <c r="A6" i="2"/>
  <c r="A7" i="2"/>
  <c r="A8" i="2"/>
  <c r="A2" i="2"/>
  <c r="C19" i="2"/>
  <c r="D19" i="2"/>
  <c r="E19" i="2"/>
  <c r="F19" i="2"/>
  <c r="G19" i="2"/>
  <c r="H19" i="2"/>
  <c r="B19" i="2"/>
  <c r="J13" i="2" l="1"/>
  <c r="D24" i="2"/>
  <c r="D21" i="2"/>
  <c r="D22" i="2"/>
  <c r="D20" i="2"/>
  <c r="D23" i="2"/>
  <c r="B14" i="2"/>
  <c r="N14" i="1" s="1"/>
  <c r="B15" i="2"/>
  <c r="N18" i="1" s="1"/>
  <c r="B13" i="2"/>
  <c r="N10" i="1" s="1"/>
  <c r="B16" i="2"/>
  <c r="N22" i="1" s="1"/>
  <c r="B12" i="2"/>
  <c r="N6" i="1" s="1"/>
  <c r="O11" i="2"/>
  <c r="R16" i="1" s="1"/>
  <c r="L11" i="2"/>
  <c r="O16" i="1" s="1"/>
  <c r="H20" i="2"/>
  <c r="G20" i="2"/>
  <c r="C20" i="2"/>
  <c r="K21" i="2"/>
  <c r="L21" i="2" s="1"/>
  <c r="F20" i="2"/>
  <c r="E24" i="2"/>
  <c r="B20" i="2"/>
  <c r="H24" i="2"/>
  <c r="G21" i="2"/>
  <c r="F21" i="2"/>
  <c r="E21" i="2"/>
  <c r="C21" i="2"/>
  <c r="B21" i="2"/>
  <c r="L15" i="2"/>
  <c r="L19" i="2"/>
  <c r="K19" i="2" s="1"/>
  <c r="B23" i="2"/>
  <c r="C23" i="2"/>
  <c r="E23" i="2"/>
  <c r="F23" i="2"/>
  <c r="G23" i="2"/>
  <c r="H23" i="2"/>
  <c r="B24" i="2"/>
  <c r="F24" i="2"/>
  <c r="L20" i="2"/>
  <c r="K20" i="2" s="1"/>
  <c r="E20" i="2"/>
  <c r="B22" i="2"/>
  <c r="C22" i="2"/>
  <c r="E22" i="2"/>
  <c r="F22" i="2"/>
  <c r="G22" i="2"/>
  <c r="H22" i="2"/>
  <c r="C24" i="2"/>
  <c r="G24" i="2"/>
  <c r="M15" i="2"/>
  <c r="H21" i="2"/>
  <c r="G28" i="1" l="1"/>
  <c r="J28" i="1"/>
  <c r="M28" i="1"/>
  <c r="J12" i="2"/>
  <c r="J11" i="2"/>
  <c r="B17" i="2" l="1"/>
  <c r="G17" i="2" s="1"/>
  <c r="C17" i="2" l="1"/>
  <c r="T2" i="2" s="1"/>
  <c r="E17" i="2"/>
  <c r="D17" i="2"/>
  <c r="F17" i="2"/>
  <c r="U2" i="2" l="1"/>
  <c r="V2" i="2" s="1"/>
  <c r="W2" i="2" s="1"/>
  <c r="X2" i="2" s="1"/>
  <c r="C14" i="2" l="1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3" i="2"/>
  <c r="D13" i="2"/>
  <c r="E13" i="2"/>
  <c r="F13" i="2"/>
  <c r="G13" i="2"/>
  <c r="D12" i="2"/>
  <c r="E12" i="2"/>
  <c r="F12" i="2"/>
  <c r="G12" i="2"/>
  <c r="C1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W4" i="2"/>
  <c r="X4" i="2"/>
  <c r="W5" i="2"/>
  <c r="X5" i="2"/>
  <c r="W6" i="2"/>
  <c r="X6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W23" i="2"/>
  <c r="X23" i="2"/>
  <c r="W24" i="2"/>
  <c r="X24" i="2"/>
  <c r="W25" i="2"/>
  <c r="X25" i="2"/>
  <c r="W26" i="2"/>
  <c r="X26" i="2"/>
  <c r="W27" i="2"/>
  <c r="X27" i="2"/>
  <c r="W28" i="2"/>
  <c r="X28" i="2"/>
  <c r="W29" i="2"/>
  <c r="X29" i="2"/>
  <c r="W30" i="2"/>
  <c r="X30" i="2"/>
  <c r="W31" i="2"/>
  <c r="X31" i="2"/>
  <c r="W32" i="2"/>
  <c r="X32" i="2"/>
  <c r="W33" i="2"/>
  <c r="X33" i="2"/>
  <c r="W34" i="2"/>
  <c r="X34" i="2"/>
  <c r="W35" i="2"/>
  <c r="X35" i="2"/>
  <c r="W36" i="2"/>
  <c r="X36" i="2"/>
  <c r="W37" i="2"/>
  <c r="X37" i="2"/>
  <c r="W38" i="2"/>
  <c r="X38" i="2"/>
  <c r="W39" i="2"/>
  <c r="X39" i="2"/>
  <c r="W40" i="2"/>
  <c r="X40" i="2"/>
  <c r="W41" i="2"/>
  <c r="X41" i="2"/>
  <c r="W42" i="2"/>
  <c r="X42" i="2"/>
  <c r="W43" i="2"/>
  <c r="X43" i="2"/>
  <c r="W44" i="2"/>
  <c r="X44" i="2"/>
  <c r="W45" i="2"/>
  <c r="X45" i="2"/>
  <c r="W46" i="2"/>
  <c r="X46" i="2"/>
  <c r="W47" i="2"/>
  <c r="X47" i="2"/>
  <c r="W48" i="2"/>
  <c r="X48" i="2"/>
  <c r="W49" i="2"/>
  <c r="X49" i="2"/>
  <c r="W50" i="2"/>
  <c r="X50" i="2"/>
  <c r="W51" i="2"/>
  <c r="X51" i="2"/>
  <c r="W52" i="2"/>
  <c r="X52" i="2"/>
  <c r="W53" i="2"/>
  <c r="X53" i="2"/>
  <c r="W54" i="2"/>
  <c r="X54" i="2"/>
  <c r="W55" i="2"/>
  <c r="X55" i="2"/>
  <c r="W56" i="2"/>
  <c r="X56" i="2"/>
  <c r="W57" i="2"/>
  <c r="X57" i="2"/>
  <c r="W58" i="2"/>
  <c r="X58" i="2"/>
  <c r="W59" i="2"/>
  <c r="X59" i="2"/>
  <c r="W60" i="2"/>
  <c r="X60" i="2"/>
  <c r="W61" i="2"/>
  <c r="X61" i="2"/>
  <c r="W62" i="2"/>
  <c r="X62" i="2"/>
  <c r="W63" i="2"/>
  <c r="X63" i="2"/>
  <c r="W64" i="2"/>
  <c r="X64" i="2"/>
  <c r="W65" i="2"/>
  <c r="X65" i="2"/>
  <c r="W66" i="2"/>
  <c r="X66" i="2"/>
  <c r="W67" i="2"/>
  <c r="X67" i="2"/>
  <c r="W68" i="2"/>
  <c r="X68" i="2"/>
  <c r="W69" i="2"/>
  <c r="X69" i="2"/>
  <c r="W70" i="2"/>
  <c r="X70" i="2"/>
  <c r="W71" i="2"/>
  <c r="X71" i="2"/>
  <c r="W72" i="2"/>
  <c r="X72" i="2"/>
  <c r="W73" i="2"/>
  <c r="X73" i="2"/>
  <c r="W74" i="2"/>
  <c r="X74" i="2"/>
  <c r="W75" i="2"/>
  <c r="X75" i="2"/>
  <c r="W76" i="2"/>
  <c r="X76" i="2"/>
  <c r="W77" i="2"/>
  <c r="X77" i="2"/>
  <c r="W78" i="2"/>
  <c r="X78" i="2"/>
  <c r="W79" i="2"/>
  <c r="X79" i="2"/>
  <c r="W80" i="2"/>
  <c r="X80" i="2"/>
  <c r="W81" i="2"/>
  <c r="X81" i="2"/>
  <c r="W82" i="2"/>
  <c r="X82" i="2"/>
  <c r="W83" i="2"/>
  <c r="X83" i="2"/>
  <c r="W84" i="2"/>
  <c r="X84" i="2"/>
  <c r="W85" i="2"/>
  <c r="X85" i="2"/>
  <c r="W86" i="2"/>
  <c r="X86" i="2"/>
  <c r="W87" i="2"/>
  <c r="X87" i="2"/>
  <c r="W88" i="2"/>
  <c r="X88" i="2"/>
  <c r="W89" i="2"/>
  <c r="X89" i="2"/>
  <c r="W90" i="2"/>
  <c r="X90" i="2"/>
  <c r="W91" i="2"/>
  <c r="X91" i="2"/>
  <c r="W92" i="2"/>
  <c r="X92" i="2"/>
  <c r="W93" i="2"/>
  <c r="X93" i="2"/>
  <c r="W94" i="2"/>
  <c r="X94" i="2"/>
  <c r="W95" i="2"/>
  <c r="X95" i="2"/>
  <c r="W96" i="2"/>
  <c r="X96" i="2"/>
  <c r="W97" i="2"/>
  <c r="X97" i="2"/>
  <c r="W98" i="2"/>
  <c r="X98" i="2"/>
  <c r="W99" i="2"/>
  <c r="X99" i="2"/>
  <c r="W100" i="2"/>
  <c r="X100" i="2"/>
  <c r="W101" i="2"/>
  <c r="X101" i="2"/>
  <c r="W102" i="2"/>
  <c r="X102" i="2"/>
  <c r="W103" i="2"/>
  <c r="X103" i="2"/>
  <c r="W104" i="2"/>
  <c r="X104" i="2"/>
  <c r="W105" i="2"/>
  <c r="X105" i="2"/>
  <c r="W106" i="2"/>
  <c r="X106" i="2"/>
  <c r="W107" i="2"/>
  <c r="X107" i="2"/>
  <c r="W108" i="2"/>
  <c r="X108" i="2"/>
  <c r="W109" i="2"/>
  <c r="X109" i="2"/>
  <c r="W110" i="2"/>
  <c r="X110" i="2"/>
  <c r="W111" i="2"/>
  <c r="X111" i="2"/>
  <c r="W112" i="2"/>
  <c r="X112" i="2"/>
  <c r="W113" i="2"/>
  <c r="X113" i="2"/>
  <c r="W114" i="2"/>
  <c r="X114" i="2"/>
  <c r="W115" i="2"/>
  <c r="X115" i="2"/>
  <c r="W116" i="2"/>
  <c r="X116" i="2"/>
  <c r="W117" i="2"/>
  <c r="X117" i="2"/>
  <c r="W118" i="2"/>
  <c r="X118" i="2"/>
  <c r="W119" i="2"/>
  <c r="X119" i="2"/>
  <c r="W120" i="2"/>
  <c r="X120" i="2"/>
  <c r="W121" i="2"/>
  <c r="X121" i="2"/>
  <c r="W122" i="2"/>
  <c r="X122" i="2"/>
  <c r="W123" i="2"/>
  <c r="X123" i="2"/>
  <c r="W124" i="2"/>
  <c r="X124" i="2"/>
  <c r="W125" i="2"/>
  <c r="X125" i="2"/>
  <c r="W126" i="2"/>
  <c r="X126" i="2"/>
  <c r="W127" i="2"/>
  <c r="X127" i="2"/>
  <c r="W128" i="2"/>
  <c r="X128" i="2"/>
  <c r="W129" i="2"/>
  <c r="X129" i="2"/>
  <c r="W130" i="2"/>
  <c r="X130" i="2"/>
  <c r="W131" i="2"/>
  <c r="X131" i="2"/>
  <c r="W132" i="2"/>
  <c r="X132" i="2"/>
  <c r="W133" i="2"/>
  <c r="X133" i="2"/>
  <c r="W134" i="2"/>
  <c r="X134" i="2"/>
  <c r="W135" i="2"/>
  <c r="X135" i="2"/>
  <c r="W136" i="2"/>
  <c r="X136" i="2"/>
  <c r="W137" i="2"/>
  <c r="X137" i="2"/>
  <c r="W138" i="2"/>
  <c r="X138" i="2"/>
  <c r="W139" i="2"/>
  <c r="X139" i="2"/>
  <c r="W140" i="2"/>
  <c r="X140" i="2"/>
  <c r="W141" i="2"/>
  <c r="X141" i="2"/>
  <c r="W142" i="2"/>
  <c r="X142" i="2"/>
  <c r="W143" i="2"/>
  <c r="X143" i="2"/>
  <c r="W144" i="2"/>
  <c r="X144" i="2"/>
  <c r="W145" i="2"/>
  <c r="X145" i="2"/>
  <c r="W146" i="2"/>
  <c r="X146" i="2"/>
  <c r="W147" i="2"/>
  <c r="X147" i="2"/>
  <c r="W148" i="2"/>
  <c r="X148" i="2"/>
  <c r="W149" i="2"/>
  <c r="X149" i="2"/>
  <c r="W150" i="2"/>
  <c r="X150" i="2"/>
  <c r="W151" i="2"/>
  <c r="X151" i="2"/>
  <c r="W152" i="2"/>
  <c r="X152" i="2"/>
  <c r="W153" i="2"/>
  <c r="X153" i="2"/>
  <c r="W154" i="2"/>
  <c r="X154" i="2"/>
  <c r="W155" i="2"/>
  <c r="X155" i="2"/>
  <c r="W156" i="2"/>
  <c r="X156" i="2"/>
  <c r="W157" i="2"/>
  <c r="X157" i="2"/>
  <c r="W158" i="2"/>
  <c r="X158" i="2"/>
  <c r="W159" i="2"/>
  <c r="X159" i="2"/>
  <c r="W160" i="2"/>
  <c r="X160" i="2"/>
  <c r="W161" i="2"/>
  <c r="X161" i="2"/>
  <c r="W162" i="2"/>
  <c r="X162" i="2"/>
  <c r="W163" i="2"/>
  <c r="X163" i="2"/>
  <c r="W164" i="2"/>
  <c r="X164" i="2"/>
  <c r="W165" i="2"/>
  <c r="X165" i="2"/>
  <c r="W166" i="2"/>
  <c r="X166" i="2"/>
  <c r="W167" i="2"/>
  <c r="X167" i="2"/>
  <c r="W168" i="2"/>
  <c r="X168" i="2"/>
  <c r="W169" i="2"/>
  <c r="X169" i="2"/>
  <c r="W170" i="2"/>
  <c r="X170" i="2"/>
  <c r="W171" i="2"/>
  <c r="X171" i="2"/>
  <c r="W172" i="2"/>
  <c r="X172" i="2"/>
  <c r="W173" i="2"/>
  <c r="X173" i="2"/>
  <c r="W174" i="2"/>
  <c r="X174" i="2"/>
  <c r="V3" i="2"/>
  <c r="W3" i="2"/>
  <c r="X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3" i="2"/>
</calcChain>
</file>

<file path=xl/sharedStrings.xml><?xml version="1.0" encoding="utf-8"?>
<sst xmlns="http://schemas.openxmlformats.org/spreadsheetml/2006/main" count="140" uniqueCount="45">
  <si>
    <t>`13TY</t>
  </si>
  <si>
    <t>Monday</t>
  </si>
  <si>
    <t>Tuesday</t>
  </si>
  <si>
    <t>Wednesday</t>
  </si>
  <si>
    <t>Thursday</t>
  </si>
  <si>
    <t>Friday</t>
  </si>
  <si>
    <t>Saturday</t>
  </si>
  <si>
    <t>Sunday</t>
  </si>
  <si>
    <t>DATE</t>
  </si>
  <si>
    <t>DAY</t>
  </si>
  <si>
    <t>BRAIN</t>
  </si>
  <si>
    <t>LUNGS</t>
  </si>
  <si>
    <t>HEART</t>
  </si>
  <si>
    <t>STOMACH</t>
  </si>
  <si>
    <t>KIDNEY</t>
  </si>
  <si>
    <t xml:space="preserve">SYS/DIA     </t>
  </si>
  <si>
    <t>PULSE</t>
  </si>
  <si>
    <t>CELSIUS</t>
  </si>
  <si>
    <t>L</t>
  </si>
  <si>
    <t>G</t>
  </si>
  <si>
    <t>H</t>
  </si>
  <si>
    <t>BLOOD</t>
  </si>
  <si>
    <t>SYSTOLIC</t>
  </si>
  <si>
    <t>DIASTOLIC</t>
  </si>
  <si>
    <t>LEUKOCYTES</t>
  </si>
  <si>
    <t>GLUCOSE</t>
  </si>
  <si>
    <t>HEMOGLOBIN</t>
  </si>
  <si>
    <t>CHEERFULNESS</t>
  </si>
  <si>
    <t>STRESS</t>
  </si>
  <si>
    <t>REACTION</t>
  </si>
  <si>
    <t>Display</t>
  </si>
  <si>
    <t>LEVEL</t>
  </si>
  <si>
    <t>Body temperature</t>
  </si>
  <si>
    <t>intend</t>
  </si>
  <si>
    <t>on/off</t>
  </si>
  <si>
    <t>←from first day</t>
  </si>
  <si>
    <t>←count days</t>
  </si>
  <si>
    <t>cursor</t>
  </si>
  <si>
    <t>Neurology test results</t>
  </si>
  <si>
    <t>human aura</t>
  </si>
  <si>
    <t>Organ</t>
  </si>
  <si>
    <t>Total</t>
  </si>
  <si>
    <t>State Level</t>
  </si>
  <si>
    <t>Levels/Days</t>
  </si>
  <si>
    <t>* 0= is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</si>
</sst>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2"/>
      <color theme="0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0"/>
      <name val="Calibri"/>
      <family val="2"/>
      <charset val="1"/>
      <scheme val="minor"/>
    </font>
    <font>
      <b/>
      <sz val="11"/>
      <color rgb="FF5530FC"/>
      <name val="Calibri"/>
      <family val="2"/>
      <charset val="204"/>
      <scheme val="minor"/>
    </font>
    <font>
      <sz val="11"/>
      <color rgb="FFC00000"/>
      <name val="Calibri"/>
      <family val="2"/>
      <charset val="1"/>
      <scheme val="minor"/>
    </font>
    <font>
      <b/>
      <sz val="11"/>
      <color rgb="FFC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1"/>
      <scheme val="minor"/>
    </font>
    <font>
      <u/>
      <sz val="11"/>
      <color theme="0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  <fill>
      <patternFill patternType="solid">
        <fgColor rgb="FF0D0328"/>
        <bgColor indexed="64"/>
      </patternFill>
    </fill>
    <fill>
      <patternFill patternType="solid">
        <fgColor rgb="FF3E09E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C0000"/>
      </left>
      <right style="thin">
        <color rgb="FFCC0000"/>
      </right>
      <top style="thin">
        <color rgb="FFCC0000"/>
      </top>
      <bottom style="thin">
        <color rgb="FFCC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3E09EF"/>
      </left>
      <right style="thin">
        <color rgb="FF3E09EF"/>
      </right>
      <top style="thin">
        <color rgb="FF3E09EF"/>
      </top>
      <bottom style="thin">
        <color rgb="FF3E09EF"/>
      </bottom>
      <diagonal/>
    </border>
    <border>
      <left style="thin">
        <color rgb="FF10B5EF"/>
      </left>
      <right style="thin">
        <color rgb="FF10B5EF"/>
      </right>
      <top style="thin">
        <color rgb="FF10B5EF"/>
      </top>
      <bottom style="thin">
        <color rgb="FF10B5E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C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69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3" xfId="0" applyFill="1" applyBorder="1"/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9" fontId="2" fillId="3" borderId="0" xfId="0" applyNumberFormat="1" applyFont="1" applyFill="1"/>
    <xf numFmtId="0" fontId="0" fillId="4" borderId="0" xfId="0" applyFill="1"/>
    <xf numFmtId="9" fontId="2" fillId="4" borderId="0" xfId="0" applyNumberFormat="1" applyFont="1" applyFill="1" applyAlignment="1">
      <alignment horizontal="center"/>
    </xf>
    <xf numFmtId="0" fontId="0" fillId="3" borderId="0" xfId="0" applyFont="1" applyFill="1" applyAlignment="1">
      <alignment vertical="center"/>
    </xf>
    <xf numFmtId="0" fontId="0" fillId="3" borderId="0" xfId="0" applyFill="1" applyAlignment="1"/>
    <xf numFmtId="14" fontId="0" fillId="0" borderId="4" xfId="0" applyNumberFormat="1" applyFont="1" applyBorder="1"/>
    <xf numFmtId="14" fontId="4" fillId="5" borderId="5" xfId="0" applyNumberFormat="1" applyFont="1" applyFill="1" applyBorder="1"/>
    <xf numFmtId="14" fontId="4" fillId="5" borderId="6" xfId="0" applyNumberFormat="1" applyFont="1" applyFill="1" applyBorder="1"/>
    <xf numFmtId="14" fontId="0" fillId="6" borderId="6" xfId="0" applyNumberFormat="1" applyFont="1" applyFill="1" applyBorder="1"/>
    <xf numFmtId="14" fontId="0" fillId="0" borderId="6" xfId="0" applyNumberFormat="1" applyFont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6" borderId="6" xfId="0" applyNumberFormat="1" applyFont="1" applyFill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14" fontId="4" fillId="5" borderId="6" xfId="0" applyNumberFormat="1" applyFont="1" applyFill="1" applyBorder="1" applyAlignment="1">
      <alignment horizontal="center"/>
    </xf>
    <xf numFmtId="0" fontId="0" fillId="0" borderId="0" xfId="0" applyNumberFormat="1"/>
    <xf numFmtId="9" fontId="0" fillId="6" borderId="6" xfId="1" applyFont="1" applyFill="1" applyBorder="1" applyAlignment="1">
      <alignment horizontal="center"/>
    </xf>
    <xf numFmtId="9" fontId="0" fillId="0" borderId="6" xfId="1" applyFont="1" applyBorder="1" applyAlignment="1">
      <alignment horizontal="center"/>
    </xf>
    <xf numFmtId="14" fontId="0" fillId="0" borderId="0" xfId="0" applyNumberFormat="1"/>
    <xf numFmtId="0" fontId="4" fillId="5" borderId="6" xfId="0" applyNumberFormat="1" applyFont="1" applyFill="1" applyBorder="1" applyAlignment="1">
      <alignment horizontal="center"/>
    </xf>
    <xf numFmtId="14" fontId="4" fillId="5" borderId="9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14" fontId="4" fillId="5" borderId="6" xfId="0" applyNumberFormat="1" applyFont="1" applyFill="1" applyBorder="1" applyAlignment="1">
      <alignment horizontal="left"/>
    </xf>
    <xf numFmtId="14" fontId="1" fillId="3" borderId="0" xfId="0" applyNumberFormat="1" applyFont="1" applyFill="1" applyAlignment="1">
      <alignment horizontal="center"/>
    </xf>
    <xf numFmtId="9" fontId="5" fillId="0" borderId="8" xfId="1" applyFont="1" applyFill="1" applyBorder="1" applyAlignment="1">
      <alignment horizontal="center"/>
    </xf>
    <xf numFmtId="0" fontId="1" fillId="3" borderId="0" xfId="0" applyFont="1" applyFill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11" xfId="0" applyBorder="1"/>
    <xf numFmtId="14" fontId="7" fillId="0" borderId="11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4" fontId="4" fillId="5" borderId="12" xfId="0" applyNumberFormat="1" applyFont="1" applyFill="1" applyBorder="1" applyAlignment="1">
      <alignment horizontal="center"/>
    </xf>
    <xf numFmtId="0" fontId="0" fillId="6" borderId="12" xfId="0" applyNumberFormat="1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14" fontId="5" fillId="0" borderId="8" xfId="0" applyNumberFormat="1" applyFont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4" fillId="5" borderId="9" xfId="0" applyNumberFormat="1" applyFont="1" applyFill="1" applyBorder="1" applyAlignment="1">
      <alignment horizontal="center"/>
    </xf>
    <xf numFmtId="14" fontId="9" fillId="0" borderId="8" xfId="0" applyNumberFormat="1" applyFont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0" fontId="12" fillId="3" borderId="0" xfId="2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1" fillId="3" borderId="7" xfId="0" applyFont="1" applyFill="1" applyBorder="1" applyAlignment="1">
      <alignment horizontal="left" vertical="center" textRotation="90"/>
    </xf>
    <xf numFmtId="0" fontId="12" fillId="8" borderId="8" xfId="2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0" fillId="6" borderId="7" xfId="0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54">
    <dxf>
      <fill>
        <patternFill>
          <bgColor rgb="FFFF9696"/>
        </patternFill>
      </fill>
    </dxf>
    <dxf>
      <fill>
        <patternFill>
          <bgColor rgb="FFFF8282"/>
        </patternFill>
      </fill>
    </dxf>
    <dxf>
      <fill>
        <patternFill>
          <bgColor rgb="FFFF6868"/>
        </patternFill>
      </fill>
    </dxf>
    <dxf>
      <fill>
        <patternFill>
          <bgColor rgb="FFFF4E4E"/>
        </patternFill>
      </fill>
    </dxf>
    <dxf>
      <fill>
        <patternFill>
          <bgColor rgb="FFFF3434"/>
        </patternFill>
      </fill>
    </dxf>
    <dxf>
      <fill>
        <patternFill>
          <bgColor rgb="FFFF0000"/>
        </patternFill>
      </fill>
    </dxf>
    <dxf>
      <fill>
        <patternFill>
          <bgColor rgb="FFFF9696"/>
        </patternFill>
      </fill>
    </dxf>
    <dxf>
      <fill>
        <patternFill>
          <bgColor rgb="FFFF8282"/>
        </patternFill>
      </fill>
    </dxf>
    <dxf>
      <fill>
        <patternFill>
          <bgColor rgb="FFFF6868"/>
        </patternFill>
      </fill>
    </dxf>
    <dxf>
      <fill>
        <patternFill>
          <bgColor rgb="FFFF4E4E"/>
        </patternFill>
      </fill>
    </dxf>
    <dxf>
      <fill>
        <patternFill>
          <bgColor rgb="FFFF3434"/>
        </patternFill>
      </fill>
    </dxf>
    <dxf>
      <fill>
        <patternFill>
          <bgColor rgb="FFFF0000"/>
        </patternFill>
      </fill>
    </dxf>
    <dxf>
      <fill>
        <patternFill>
          <bgColor rgb="FFC8FFFA"/>
        </patternFill>
      </fill>
    </dxf>
    <dxf>
      <fill>
        <patternFill>
          <bgColor rgb="FF10B5EF"/>
        </patternFill>
      </fill>
    </dxf>
    <dxf>
      <fill>
        <patternFill>
          <bgColor rgb="FF0C8BF2"/>
        </patternFill>
      </fill>
    </dxf>
    <dxf>
      <fill>
        <patternFill>
          <bgColor rgb="FF5530FC"/>
        </patternFill>
      </fill>
    </dxf>
    <dxf>
      <fill>
        <patternFill>
          <bgColor rgb="FF3E09EF"/>
        </patternFill>
      </fill>
    </dxf>
    <dxf>
      <fill>
        <patternFill>
          <bgColor theme="1"/>
        </patternFill>
      </fill>
    </dxf>
    <dxf>
      <fill>
        <patternFill>
          <bgColor rgb="FFC8FFF0"/>
        </patternFill>
      </fill>
    </dxf>
    <dxf>
      <fill>
        <patternFill>
          <bgColor rgb="FFC8FFFA"/>
        </patternFill>
      </fill>
    </dxf>
    <dxf>
      <fill>
        <patternFill>
          <bgColor rgb="FF10B5EF"/>
        </patternFill>
      </fill>
    </dxf>
    <dxf>
      <fill>
        <patternFill>
          <bgColor rgb="FF0C8BF2"/>
        </patternFill>
      </fill>
    </dxf>
    <dxf>
      <fill>
        <patternFill>
          <bgColor rgb="FF5530FC"/>
        </patternFill>
      </fill>
    </dxf>
    <dxf>
      <fill>
        <patternFill>
          <bgColor rgb="FF3E09EF"/>
        </patternFill>
      </fill>
    </dxf>
    <dxf>
      <fill>
        <patternFill>
          <bgColor theme="1"/>
        </patternFill>
      </fill>
    </dxf>
    <dxf>
      <fill>
        <patternFill>
          <bgColor rgb="FFC8FFF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C8FFF0"/>
        </patternFill>
      </fill>
    </dxf>
    <dxf>
      <fill>
        <patternFill>
          <bgColor rgb="FFC8FFFA"/>
        </patternFill>
      </fill>
    </dxf>
    <dxf>
      <fill>
        <patternFill>
          <bgColor rgb="FF10B5EF"/>
        </patternFill>
      </fill>
    </dxf>
    <dxf>
      <fill>
        <patternFill>
          <bgColor rgb="FF0C8BF2"/>
        </patternFill>
      </fill>
    </dxf>
    <dxf>
      <fill>
        <patternFill>
          <bgColor rgb="FF5530FC"/>
        </patternFill>
      </fill>
    </dxf>
    <dxf>
      <fill>
        <patternFill>
          <bgColor rgb="FF3E09EF"/>
        </patternFill>
      </fill>
    </dxf>
    <dxf>
      <fill>
        <patternFill>
          <bgColor rgb="FFC8FFF0"/>
        </patternFill>
      </fill>
    </dxf>
    <dxf>
      <fill>
        <patternFill>
          <bgColor rgb="FFC8FFF0"/>
        </patternFill>
      </fill>
    </dxf>
    <dxf>
      <fill>
        <patternFill>
          <bgColor rgb="FFFF9696"/>
        </patternFill>
      </fill>
    </dxf>
    <dxf>
      <fill>
        <patternFill>
          <bgColor rgb="FFFF8282"/>
        </patternFill>
      </fill>
    </dxf>
    <dxf>
      <fill>
        <patternFill>
          <bgColor rgb="FFFF6868"/>
        </patternFill>
      </fill>
    </dxf>
    <dxf>
      <fill>
        <patternFill>
          <bgColor rgb="FFFF4E4E"/>
        </patternFill>
      </fill>
    </dxf>
    <dxf>
      <fill>
        <patternFill>
          <bgColor rgb="FFFF3434"/>
        </patternFill>
      </fill>
    </dxf>
    <dxf>
      <fill>
        <patternFill>
          <bgColor rgb="FFFF0000"/>
        </patternFill>
      </fill>
    </dxf>
    <dxf>
      <fill>
        <patternFill>
          <bgColor rgb="FFC8FFFA"/>
        </patternFill>
      </fill>
    </dxf>
    <dxf>
      <fill>
        <patternFill>
          <bgColor rgb="FF10B5EF"/>
        </patternFill>
      </fill>
    </dxf>
    <dxf>
      <fill>
        <patternFill>
          <bgColor rgb="FF0C8BF2"/>
        </patternFill>
      </fill>
    </dxf>
    <dxf>
      <fill>
        <patternFill>
          <bgColor rgb="FF5530FC"/>
        </patternFill>
      </fill>
    </dxf>
    <dxf>
      <fill>
        <patternFill>
          <bgColor rgb="FF3E09EF"/>
        </patternFill>
      </fill>
    </dxf>
    <dxf>
      <fill>
        <patternFill>
          <bgColor rgb="FFC8FFFA"/>
        </patternFill>
      </fill>
    </dxf>
    <dxf>
      <fill>
        <patternFill>
          <bgColor rgb="FF10B5EF"/>
        </patternFill>
      </fill>
    </dxf>
    <dxf>
      <fill>
        <patternFill>
          <bgColor rgb="FF0C8BF2"/>
        </patternFill>
      </fill>
    </dxf>
    <dxf>
      <fill>
        <patternFill>
          <bgColor rgb="FF5530FC"/>
        </patternFill>
      </fill>
    </dxf>
    <dxf>
      <fill>
        <patternFill>
          <bgColor rgb="FF3E09EF"/>
        </patternFill>
      </fill>
    </dxf>
  </dxfs>
  <tableStyles count="0" defaultTableStyle="TableStyleMedium2" defaultPivotStyle="PivotStyleLight16"/>
  <colors>
    <mruColors>
      <color rgb="FF10B5EF"/>
      <color rgb="FF3E09EF"/>
      <color rgb="FF5530FC"/>
      <color rgb="FFC8FFF0"/>
      <color rgb="FF0D0328"/>
      <color rgb="FF0C8BF2"/>
      <color rgb="FFCC0000"/>
      <color rgb="FFFF9696"/>
      <color rgb="FFFF8282"/>
      <color rgb="FFFF6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.xml"/><Relationship Id="rId1" Type="http://schemas.microsoft.com/office/2011/relationships/chartStyle" Target="style4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0"/>
          <c:spPr>
            <a:solidFill>
              <a:srgbClr val="C8FFF0"/>
            </a:solidFill>
            <a:ln w="25400">
              <a:noFill/>
            </a:ln>
            <a:effectLst/>
          </c:spPr>
          <c:val>
            <c:numRef>
              <c:f>Processing!$X$3:$X$174</c:f>
              <c:numCache>
                <c:formatCode>General</c:formatCode>
                <c:ptCount val="172"/>
                <c:pt idx="0">
                  <c:v>1018.2</c:v>
                </c:pt>
                <c:pt idx="1">
                  <c:v>1018.2</c:v>
                </c:pt>
                <c:pt idx="2">
                  <c:v>1018.175</c:v>
                </c:pt>
                <c:pt idx="3">
                  <c:v>1018.025</c:v>
                </c:pt>
                <c:pt idx="4">
                  <c:v>1017.8</c:v>
                </c:pt>
                <c:pt idx="5">
                  <c:v>1017.425</c:v>
                </c:pt>
                <c:pt idx="6">
                  <c:v>1017.025</c:v>
                </c:pt>
                <c:pt idx="7">
                  <c:v>1016.525</c:v>
                </c:pt>
                <c:pt idx="8">
                  <c:v>1015.85</c:v>
                </c:pt>
                <c:pt idx="9">
                  <c:v>1015.15</c:v>
                </c:pt>
                <c:pt idx="10">
                  <c:v>1014.6</c:v>
                </c:pt>
                <c:pt idx="11">
                  <c:v>1013.725</c:v>
                </c:pt>
                <c:pt idx="12">
                  <c:v>1012.65</c:v>
                </c:pt>
                <c:pt idx="13">
                  <c:v>1011.975</c:v>
                </c:pt>
                <c:pt idx="14">
                  <c:v>1010.775</c:v>
                </c:pt>
                <c:pt idx="15">
                  <c:v>1009.825</c:v>
                </c:pt>
                <c:pt idx="16">
                  <c:v>1008.8</c:v>
                </c:pt>
                <c:pt idx="17">
                  <c:v>1007.65</c:v>
                </c:pt>
                <c:pt idx="18">
                  <c:v>1006.8</c:v>
                </c:pt>
                <c:pt idx="19">
                  <c:v>1005.725</c:v>
                </c:pt>
                <c:pt idx="20">
                  <c:v>1004.8</c:v>
                </c:pt>
                <c:pt idx="21">
                  <c:v>1003.95</c:v>
                </c:pt>
                <c:pt idx="22">
                  <c:v>1003.05</c:v>
                </c:pt>
                <c:pt idx="23">
                  <c:v>1002.4</c:v>
                </c:pt>
                <c:pt idx="24">
                  <c:v>1001.8</c:v>
                </c:pt>
                <c:pt idx="25">
                  <c:v>1001.3</c:v>
                </c:pt>
                <c:pt idx="26">
                  <c:v>1000.85</c:v>
                </c:pt>
                <c:pt idx="27">
                  <c:v>1000.6</c:v>
                </c:pt>
                <c:pt idx="28">
                  <c:v>1000.525</c:v>
                </c:pt>
                <c:pt idx="29">
                  <c:v>1000.525</c:v>
                </c:pt>
                <c:pt idx="30">
                  <c:v>1000.525</c:v>
                </c:pt>
                <c:pt idx="31">
                  <c:v>1000.6</c:v>
                </c:pt>
                <c:pt idx="32">
                  <c:v>1000.85</c:v>
                </c:pt>
                <c:pt idx="33">
                  <c:v>1001.3</c:v>
                </c:pt>
                <c:pt idx="34">
                  <c:v>1001.8</c:v>
                </c:pt>
                <c:pt idx="35">
                  <c:v>1002.4</c:v>
                </c:pt>
                <c:pt idx="36">
                  <c:v>1003.05</c:v>
                </c:pt>
                <c:pt idx="37">
                  <c:v>1003.95</c:v>
                </c:pt>
                <c:pt idx="38">
                  <c:v>1004.8</c:v>
                </c:pt>
                <c:pt idx="39">
                  <c:v>1005.725</c:v>
                </c:pt>
                <c:pt idx="40">
                  <c:v>1006.8</c:v>
                </c:pt>
                <c:pt idx="41">
                  <c:v>1007.65</c:v>
                </c:pt>
                <c:pt idx="42">
                  <c:v>1008.8</c:v>
                </c:pt>
                <c:pt idx="43">
                  <c:v>1009.825</c:v>
                </c:pt>
                <c:pt idx="44">
                  <c:v>1010.775</c:v>
                </c:pt>
                <c:pt idx="45">
                  <c:v>1011.975</c:v>
                </c:pt>
                <c:pt idx="46">
                  <c:v>1012.65</c:v>
                </c:pt>
                <c:pt idx="47">
                  <c:v>1013.725</c:v>
                </c:pt>
                <c:pt idx="48">
                  <c:v>1014.6</c:v>
                </c:pt>
                <c:pt idx="49">
                  <c:v>1015.15</c:v>
                </c:pt>
                <c:pt idx="50">
                  <c:v>1015.85</c:v>
                </c:pt>
                <c:pt idx="51">
                  <c:v>1016.525</c:v>
                </c:pt>
                <c:pt idx="52">
                  <c:v>1017.025</c:v>
                </c:pt>
                <c:pt idx="53">
                  <c:v>1017.425</c:v>
                </c:pt>
                <c:pt idx="54">
                  <c:v>1017.8</c:v>
                </c:pt>
                <c:pt idx="55">
                  <c:v>1018.025</c:v>
                </c:pt>
                <c:pt idx="56">
                  <c:v>1018.175</c:v>
                </c:pt>
                <c:pt idx="57">
                  <c:v>1018.2</c:v>
                </c:pt>
                <c:pt idx="58">
                  <c:v>1018.2</c:v>
                </c:pt>
                <c:pt idx="59">
                  <c:v>1018.2</c:v>
                </c:pt>
                <c:pt idx="60">
                  <c:v>1018.175</c:v>
                </c:pt>
                <c:pt idx="61">
                  <c:v>1018.025</c:v>
                </c:pt>
                <c:pt idx="62">
                  <c:v>1017.8</c:v>
                </c:pt>
                <c:pt idx="63">
                  <c:v>1017.425</c:v>
                </c:pt>
                <c:pt idx="64">
                  <c:v>1017.025</c:v>
                </c:pt>
                <c:pt idx="65">
                  <c:v>1016.525</c:v>
                </c:pt>
                <c:pt idx="66">
                  <c:v>1015.85</c:v>
                </c:pt>
                <c:pt idx="67">
                  <c:v>1015.15</c:v>
                </c:pt>
                <c:pt idx="68">
                  <c:v>1014.6</c:v>
                </c:pt>
                <c:pt idx="69">
                  <c:v>1013.725</c:v>
                </c:pt>
                <c:pt idx="70">
                  <c:v>1012.65</c:v>
                </c:pt>
                <c:pt idx="71">
                  <c:v>1011.975</c:v>
                </c:pt>
                <c:pt idx="72">
                  <c:v>1010.775</c:v>
                </c:pt>
                <c:pt idx="73">
                  <c:v>1009.825</c:v>
                </c:pt>
                <c:pt idx="74">
                  <c:v>1008.8</c:v>
                </c:pt>
                <c:pt idx="75">
                  <c:v>1007.65</c:v>
                </c:pt>
                <c:pt idx="76">
                  <c:v>1006.8</c:v>
                </c:pt>
                <c:pt idx="77">
                  <c:v>1005.725</c:v>
                </c:pt>
                <c:pt idx="78">
                  <c:v>1004.8</c:v>
                </c:pt>
                <c:pt idx="79">
                  <c:v>1003.95</c:v>
                </c:pt>
                <c:pt idx="80">
                  <c:v>1003.05</c:v>
                </c:pt>
                <c:pt idx="81">
                  <c:v>1002.4</c:v>
                </c:pt>
                <c:pt idx="82">
                  <c:v>1001.8</c:v>
                </c:pt>
                <c:pt idx="83">
                  <c:v>1001.3</c:v>
                </c:pt>
                <c:pt idx="84">
                  <c:v>1000.85</c:v>
                </c:pt>
                <c:pt idx="85">
                  <c:v>1000.6</c:v>
                </c:pt>
                <c:pt idx="86">
                  <c:v>1000.525</c:v>
                </c:pt>
                <c:pt idx="87">
                  <c:v>1000.525</c:v>
                </c:pt>
                <c:pt idx="88">
                  <c:v>1000.525</c:v>
                </c:pt>
                <c:pt idx="89">
                  <c:v>1000.6</c:v>
                </c:pt>
                <c:pt idx="90">
                  <c:v>1000.85</c:v>
                </c:pt>
                <c:pt idx="91">
                  <c:v>1001.3</c:v>
                </c:pt>
                <c:pt idx="92">
                  <c:v>1001.8</c:v>
                </c:pt>
                <c:pt idx="93">
                  <c:v>1002.4</c:v>
                </c:pt>
                <c:pt idx="94">
                  <c:v>1003.05</c:v>
                </c:pt>
                <c:pt idx="95">
                  <c:v>1003.95</c:v>
                </c:pt>
                <c:pt idx="96">
                  <c:v>1004.8</c:v>
                </c:pt>
                <c:pt idx="97">
                  <c:v>1005.725</c:v>
                </c:pt>
                <c:pt idx="98">
                  <c:v>1006.8</c:v>
                </c:pt>
                <c:pt idx="99">
                  <c:v>1007.65</c:v>
                </c:pt>
                <c:pt idx="100">
                  <c:v>1008.8</c:v>
                </c:pt>
                <c:pt idx="101">
                  <c:v>1009.825</c:v>
                </c:pt>
                <c:pt idx="102">
                  <c:v>1010.775</c:v>
                </c:pt>
                <c:pt idx="103">
                  <c:v>1011.975</c:v>
                </c:pt>
                <c:pt idx="104">
                  <c:v>1012.65</c:v>
                </c:pt>
                <c:pt idx="105">
                  <c:v>1013.725</c:v>
                </c:pt>
                <c:pt idx="106">
                  <c:v>1014.6</c:v>
                </c:pt>
                <c:pt idx="107">
                  <c:v>1015.15</c:v>
                </c:pt>
                <c:pt idx="108">
                  <c:v>1015.85</c:v>
                </c:pt>
                <c:pt idx="109">
                  <c:v>1016.525</c:v>
                </c:pt>
                <c:pt idx="110">
                  <c:v>1017.025</c:v>
                </c:pt>
                <c:pt idx="111">
                  <c:v>1017.425</c:v>
                </c:pt>
                <c:pt idx="112">
                  <c:v>1017.8</c:v>
                </c:pt>
                <c:pt idx="113">
                  <c:v>1018.025</c:v>
                </c:pt>
                <c:pt idx="114">
                  <c:v>1018.175</c:v>
                </c:pt>
                <c:pt idx="115">
                  <c:v>1018.2</c:v>
                </c:pt>
                <c:pt idx="116">
                  <c:v>1018.2</c:v>
                </c:pt>
                <c:pt idx="117">
                  <c:v>1018.175</c:v>
                </c:pt>
                <c:pt idx="118">
                  <c:v>1018.025</c:v>
                </c:pt>
                <c:pt idx="119">
                  <c:v>1017.8</c:v>
                </c:pt>
                <c:pt idx="120">
                  <c:v>1017.425</c:v>
                </c:pt>
                <c:pt idx="121">
                  <c:v>1017.025</c:v>
                </c:pt>
                <c:pt idx="122">
                  <c:v>1016.525</c:v>
                </c:pt>
                <c:pt idx="123">
                  <c:v>1015.85</c:v>
                </c:pt>
                <c:pt idx="124">
                  <c:v>1015.15</c:v>
                </c:pt>
                <c:pt idx="125">
                  <c:v>1014.6</c:v>
                </c:pt>
                <c:pt idx="126">
                  <c:v>1013.725</c:v>
                </c:pt>
                <c:pt idx="127">
                  <c:v>1012.65</c:v>
                </c:pt>
                <c:pt idx="128">
                  <c:v>1011.975</c:v>
                </c:pt>
                <c:pt idx="129">
                  <c:v>1010.775</c:v>
                </c:pt>
                <c:pt idx="130">
                  <c:v>1009.825</c:v>
                </c:pt>
                <c:pt idx="131">
                  <c:v>1008.8</c:v>
                </c:pt>
                <c:pt idx="132">
                  <c:v>1007.65</c:v>
                </c:pt>
                <c:pt idx="133">
                  <c:v>1006.8</c:v>
                </c:pt>
                <c:pt idx="134">
                  <c:v>1005.725</c:v>
                </c:pt>
                <c:pt idx="135">
                  <c:v>1004.8</c:v>
                </c:pt>
                <c:pt idx="136">
                  <c:v>1003.95</c:v>
                </c:pt>
                <c:pt idx="137">
                  <c:v>1003.05</c:v>
                </c:pt>
                <c:pt idx="138">
                  <c:v>1002.4</c:v>
                </c:pt>
                <c:pt idx="139">
                  <c:v>1001.8</c:v>
                </c:pt>
                <c:pt idx="140">
                  <c:v>1001.3</c:v>
                </c:pt>
                <c:pt idx="141">
                  <c:v>1000.85</c:v>
                </c:pt>
                <c:pt idx="142">
                  <c:v>1000.6</c:v>
                </c:pt>
                <c:pt idx="143">
                  <c:v>1000.525</c:v>
                </c:pt>
                <c:pt idx="144">
                  <c:v>1000.525</c:v>
                </c:pt>
                <c:pt idx="145">
                  <c:v>1000.6</c:v>
                </c:pt>
                <c:pt idx="146">
                  <c:v>1000.85</c:v>
                </c:pt>
                <c:pt idx="147">
                  <c:v>1001.3</c:v>
                </c:pt>
                <c:pt idx="148">
                  <c:v>1001.8</c:v>
                </c:pt>
                <c:pt idx="149">
                  <c:v>1002.4</c:v>
                </c:pt>
                <c:pt idx="150">
                  <c:v>1003.05</c:v>
                </c:pt>
                <c:pt idx="151">
                  <c:v>1003.95</c:v>
                </c:pt>
                <c:pt idx="152">
                  <c:v>1004.8</c:v>
                </c:pt>
                <c:pt idx="153">
                  <c:v>1005.725</c:v>
                </c:pt>
                <c:pt idx="154">
                  <c:v>1006.8</c:v>
                </c:pt>
                <c:pt idx="155">
                  <c:v>1007.65</c:v>
                </c:pt>
                <c:pt idx="156">
                  <c:v>1008.8</c:v>
                </c:pt>
                <c:pt idx="157">
                  <c:v>1009.825</c:v>
                </c:pt>
                <c:pt idx="158">
                  <c:v>1010.775</c:v>
                </c:pt>
                <c:pt idx="159">
                  <c:v>1011.975</c:v>
                </c:pt>
                <c:pt idx="160">
                  <c:v>1012.65</c:v>
                </c:pt>
                <c:pt idx="161">
                  <c:v>1013.725</c:v>
                </c:pt>
                <c:pt idx="162">
                  <c:v>1014.6</c:v>
                </c:pt>
                <c:pt idx="163">
                  <c:v>1015.15</c:v>
                </c:pt>
                <c:pt idx="164">
                  <c:v>1015.85</c:v>
                </c:pt>
                <c:pt idx="165">
                  <c:v>1016.525</c:v>
                </c:pt>
                <c:pt idx="166">
                  <c:v>1017.025</c:v>
                </c:pt>
                <c:pt idx="167">
                  <c:v>1017.425</c:v>
                </c:pt>
                <c:pt idx="168">
                  <c:v>1017.8</c:v>
                </c:pt>
                <c:pt idx="169">
                  <c:v>1018.025</c:v>
                </c:pt>
                <c:pt idx="170">
                  <c:v>1018.175</c:v>
                </c:pt>
                <c:pt idx="171">
                  <c:v>1018.2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A-4ED5-A1A3-1FC301B8995A}"/>
            </c:ext>
          </c:extLst>
        </c:ser>
        <c:ser>
          <c:idx val="3"/>
          <c:order val="1"/>
          <c:spPr>
            <a:solidFill>
              <a:srgbClr val="10B5EF"/>
            </a:solidFill>
            <a:ln w="25400">
              <a:noFill/>
            </a:ln>
            <a:effectLst/>
          </c:spPr>
          <c:val>
            <c:numRef>
              <c:f>Processing!$W$3:$W$174</c:f>
              <c:numCache>
                <c:formatCode>General</c:formatCode>
                <c:ptCount val="172"/>
                <c:pt idx="0">
                  <c:v>618.20000000000005</c:v>
                </c:pt>
                <c:pt idx="1">
                  <c:v>618.20000000000005</c:v>
                </c:pt>
                <c:pt idx="2">
                  <c:v>618.17499999999995</c:v>
                </c:pt>
                <c:pt idx="3">
                  <c:v>618.02499999999998</c:v>
                </c:pt>
                <c:pt idx="4">
                  <c:v>617.79999999999995</c:v>
                </c:pt>
                <c:pt idx="5">
                  <c:v>617.42499999999995</c:v>
                </c:pt>
                <c:pt idx="6">
                  <c:v>617.02499999999998</c:v>
                </c:pt>
                <c:pt idx="7">
                  <c:v>616.52499999999998</c:v>
                </c:pt>
                <c:pt idx="8">
                  <c:v>615.85</c:v>
                </c:pt>
                <c:pt idx="9">
                  <c:v>615.15</c:v>
                </c:pt>
                <c:pt idx="10">
                  <c:v>614.6</c:v>
                </c:pt>
                <c:pt idx="11">
                  <c:v>613.72500000000002</c:v>
                </c:pt>
                <c:pt idx="12">
                  <c:v>612.65</c:v>
                </c:pt>
                <c:pt idx="13">
                  <c:v>611.97500000000002</c:v>
                </c:pt>
                <c:pt idx="14">
                  <c:v>610.77499999999998</c:v>
                </c:pt>
                <c:pt idx="15">
                  <c:v>609.82500000000005</c:v>
                </c:pt>
                <c:pt idx="16">
                  <c:v>608.79999999999995</c:v>
                </c:pt>
                <c:pt idx="17">
                  <c:v>607.65</c:v>
                </c:pt>
                <c:pt idx="18">
                  <c:v>606.79999999999995</c:v>
                </c:pt>
                <c:pt idx="19">
                  <c:v>605.72500000000002</c:v>
                </c:pt>
                <c:pt idx="20">
                  <c:v>604.79999999999995</c:v>
                </c:pt>
                <c:pt idx="21">
                  <c:v>603.95000000000005</c:v>
                </c:pt>
                <c:pt idx="22">
                  <c:v>603.04999999999995</c:v>
                </c:pt>
                <c:pt idx="23">
                  <c:v>602.4</c:v>
                </c:pt>
                <c:pt idx="24">
                  <c:v>601.79999999999995</c:v>
                </c:pt>
                <c:pt idx="25">
                  <c:v>601.29999999999995</c:v>
                </c:pt>
                <c:pt idx="26">
                  <c:v>600.85</c:v>
                </c:pt>
                <c:pt idx="27">
                  <c:v>600.6</c:v>
                </c:pt>
                <c:pt idx="28">
                  <c:v>600.52499999999998</c:v>
                </c:pt>
                <c:pt idx="29">
                  <c:v>600.52499999999998</c:v>
                </c:pt>
                <c:pt idx="30">
                  <c:v>600.52499999999998</c:v>
                </c:pt>
                <c:pt idx="31">
                  <c:v>600.6</c:v>
                </c:pt>
                <c:pt idx="32">
                  <c:v>600.85</c:v>
                </c:pt>
                <c:pt idx="33">
                  <c:v>601.29999999999995</c:v>
                </c:pt>
                <c:pt idx="34">
                  <c:v>601.79999999999995</c:v>
                </c:pt>
                <c:pt idx="35">
                  <c:v>602.4</c:v>
                </c:pt>
                <c:pt idx="36">
                  <c:v>603.04999999999995</c:v>
                </c:pt>
                <c:pt idx="37">
                  <c:v>603.95000000000005</c:v>
                </c:pt>
                <c:pt idx="38">
                  <c:v>604.79999999999995</c:v>
                </c:pt>
                <c:pt idx="39">
                  <c:v>605.72500000000002</c:v>
                </c:pt>
                <c:pt idx="40">
                  <c:v>606.79999999999995</c:v>
                </c:pt>
                <c:pt idx="41">
                  <c:v>607.65</c:v>
                </c:pt>
                <c:pt idx="42">
                  <c:v>608.79999999999995</c:v>
                </c:pt>
                <c:pt idx="43">
                  <c:v>609.82500000000005</c:v>
                </c:pt>
                <c:pt idx="44">
                  <c:v>610.77499999999998</c:v>
                </c:pt>
                <c:pt idx="45">
                  <c:v>611.97500000000002</c:v>
                </c:pt>
                <c:pt idx="46">
                  <c:v>612.65</c:v>
                </c:pt>
                <c:pt idx="47">
                  <c:v>613.72500000000002</c:v>
                </c:pt>
                <c:pt idx="48">
                  <c:v>614.6</c:v>
                </c:pt>
                <c:pt idx="49">
                  <c:v>615.15</c:v>
                </c:pt>
                <c:pt idx="50">
                  <c:v>615.85</c:v>
                </c:pt>
                <c:pt idx="51">
                  <c:v>616.52499999999998</c:v>
                </c:pt>
                <c:pt idx="52">
                  <c:v>617.02499999999998</c:v>
                </c:pt>
                <c:pt idx="53">
                  <c:v>617.42499999999995</c:v>
                </c:pt>
                <c:pt idx="54">
                  <c:v>617.79999999999995</c:v>
                </c:pt>
                <c:pt idx="55">
                  <c:v>618.02499999999998</c:v>
                </c:pt>
                <c:pt idx="56">
                  <c:v>618.17499999999995</c:v>
                </c:pt>
                <c:pt idx="57">
                  <c:v>618.20000000000005</c:v>
                </c:pt>
                <c:pt idx="58">
                  <c:v>618.20000000000005</c:v>
                </c:pt>
                <c:pt idx="59">
                  <c:v>618.20000000000005</c:v>
                </c:pt>
                <c:pt idx="60">
                  <c:v>618.17499999999995</c:v>
                </c:pt>
                <c:pt idx="61">
                  <c:v>618.02499999999998</c:v>
                </c:pt>
                <c:pt idx="62">
                  <c:v>617.79999999999995</c:v>
                </c:pt>
                <c:pt idx="63">
                  <c:v>617.42499999999995</c:v>
                </c:pt>
                <c:pt idx="64">
                  <c:v>617.02499999999998</c:v>
                </c:pt>
                <c:pt idx="65">
                  <c:v>616.52499999999998</c:v>
                </c:pt>
                <c:pt idx="66">
                  <c:v>615.85</c:v>
                </c:pt>
                <c:pt idx="67">
                  <c:v>615.15</c:v>
                </c:pt>
                <c:pt idx="68">
                  <c:v>614.6</c:v>
                </c:pt>
                <c:pt idx="69">
                  <c:v>613.72500000000002</c:v>
                </c:pt>
                <c:pt idx="70">
                  <c:v>612.65</c:v>
                </c:pt>
                <c:pt idx="71">
                  <c:v>611.97500000000002</c:v>
                </c:pt>
                <c:pt idx="72">
                  <c:v>610.77499999999998</c:v>
                </c:pt>
                <c:pt idx="73">
                  <c:v>609.82500000000005</c:v>
                </c:pt>
                <c:pt idx="74">
                  <c:v>608.79999999999995</c:v>
                </c:pt>
                <c:pt idx="75">
                  <c:v>607.65</c:v>
                </c:pt>
                <c:pt idx="76">
                  <c:v>606.79999999999995</c:v>
                </c:pt>
                <c:pt idx="77">
                  <c:v>605.72500000000002</c:v>
                </c:pt>
                <c:pt idx="78">
                  <c:v>604.79999999999995</c:v>
                </c:pt>
                <c:pt idx="79">
                  <c:v>603.95000000000005</c:v>
                </c:pt>
                <c:pt idx="80">
                  <c:v>603.04999999999995</c:v>
                </c:pt>
                <c:pt idx="81">
                  <c:v>602.4</c:v>
                </c:pt>
                <c:pt idx="82">
                  <c:v>601.79999999999995</c:v>
                </c:pt>
                <c:pt idx="83">
                  <c:v>601.29999999999995</c:v>
                </c:pt>
                <c:pt idx="84">
                  <c:v>600.85</c:v>
                </c:pt>
                <c:pt idx="85">
                  <c:v>600.6</c:v>
                </c:pt>
                <c:pt idx="86">
                  <c:v>600.52499999999998</c:v>
                </c:pt>
                <c:pt idx="87">
                  <c:v>600.52499999999998</c:v>
                </c:pt>
                <c:pt idx="88">
                  <c:v>600.52499999999998</c:v>
                </c:pt>
                <c:pt idx="89">
                  <c:v>600.6</c:v>
                </c:pt>
                <c:pt idx="90">
                  <c:v>600.85</c:v>
                </c:pt>
                <c:pt idx="91">
                  <c:v>601.29999999999995</c:v>
                </c:pt>
                <c:pt idx="92">
                  <c:v>601.79999999999995</c:v>
                </c:pt>
                <c:pt idx="93">
                  <c:v>602.4</c:v>
                </c:pt>
                <c:pt idx="94">
                  <c:v>603.04999999999995</c:v>
                </c:pt>
                <c:pt idx="95">
                  <c:v>603.95000000000005</c:v>
                </c:pt>
                <c:pt idx="96">
                  <c:v>604.79999999999995</c:v>
                </c:pt>
                <c:pt idx="97">
                  <c:v>605.72500000000002</c:v>
                </c:pt>
                <c:pt idx="98">
                  <c:v>606.79999999999995</c:v>
                </c:pt>
                <c:pt idx="99">
                  <c:v>607.65</c:v>
                </c:pt>
                <c:pt idx="100">
                  <c:v>608.79999999999995</c:v>
                </c:pt>
                <c:pt idx="101">
                  <c:v>609.82500000000005</c:v>
                </c:pt>
                <c:pt idx="102">
                  <c:v>610.77499999999998</c:v>
                </c:pt>
                <c:pt idx="103">
                  <c:v>611.97500000000002</c:v>
                </c:pt>
                <c:pt idx="104">
                  <c:v>612.65</c:v>
                </c:pt>
                <c:pt idx="105">
                  <c:v>613.72500000000002</c:v>
                </c:pt>
                <c:pt idx="106">
                  <c:v>614.6</c:v>
                </c:pt>
                <c:pt idx="107">
                  <c:v>615.15</c:v>
                </c:pt>
                <c:pt idx="108">
                  <c:v>615.85</c:v>
                </c:pt>
                <c:pt idx="109">
                  <c:v>616.52499999999998</c:v>
                </c:pt>
                <c:pt idx="110">
                  <c:v>617.02499999999998</c:v>
                </c:pt>
                <c:pt idx="111">
                  <c:v>617.42499999999995</c:v>
                </c:pt>
                <c:pt idx="112">
                  <c:v>617.79999999999995</c:v>
                </c:pt>
                <c:pt idx="113">
                  <c:v>618.02499999999998</c:v>
                </c:pt>
                <c:pt idx="114">
                  <c:v>618.17499999999995</c:v>
                </c:pt>
                <c:pt idx="115">
                  <c:v>618.20000000000005</c:v>
                </c:pt>
                <c:pt idx="116">
                  <c:v>618.20000000000005</c:v>
                </c:pt>
                <c:pt idx="117">
                  <c:v>618.17499999999995</c:v>
                </c:pt>
                <c:pt idx="118">
                  <c:v>618.02499999999998</c:v>
                </c:pt>
                <c:pt idx="119">
                  <c:v>617.79999999999995</c:v>
                </c:pt>
                <c:pt idx="120">
                  <c:v>617.42499999999995</c:v>
                </c:pt>
                <c:pt idx="121">
                  <c:v>617.02499999999998</c:v>
                </c:pt>
                <c:pt idx="122">
                  <c:v>616.52499999999998</c:v>
                </c:pt>
                <c:pt idx="123">
                  <c:v>615.85</c:v>
                </c:pt>
                <c:pt idx="124">
                  <c:v>615.15</c:v>
                </c:pt>
                <c:pt idx="125">
                  <c:v>614.6</c:v>
                </c:pt>
                <c:pt idx="126">
                  <c:v>613.72500000000002</c:v>
                </c:pt>
                <c:pt idx="127">
                  <c:v>612.65</c:v>
                </c:pt>
                <c:pt idx="128">
                  <c:v>611.97500000000002</c:v>
                </c:pt>
                <c:pt idx="129">
                  <c:v>610.77499999999998</c:v>
                </c:pt>
                <c:pt idx="130">
                  <c:v>609.82500000000005</c:v>
                </c:pt>
                <c:pt idx="131">
                  <c:v>608.79999999999995</c:v>
                </c:pt>
                <c:pt idx="132">
                  <c:v>607.65</c:v>
                </c:pt>
                <c:pt idx="133">
                  <c:v>606.79999999999995</c:v>
                </c:pt>
                <c:pt idx="134">
                  <c:v>605.72500000000002</c:v>
                </c:pt>
                <c:pt idx="135">
                  <c:v>604.79999999999995</c:v>
                </c:pt>
                <c:pt idx="136">
                  <c:v>603.95000000000005</c:v>
                </c:pt>
                <c:pt idx="137">
                  <c:v>603.04999999999995</c:v>
                </c:pt>
                <c:pt idx="138">
                  <c:v>602.4</c:v>
                </c:pt>
                <c:pt idx="139">
                  <c:v>601.79999999999995</c:v>
                </c:pt>
                <c:pt idx="140">
                  <c:v>601.29999999999995</c:v>
                </c:pt>
                <c:pt idx="141">
                  <c:v>600.85</c:v>
                </c:pt>
                <c:pt idx="142">
                  <c:v>600.6</c:v>
                </c:pt>
                <c:pt idx="143">
                  <c:v>600.52499999999998</c:v>
                </c:pt>
                <c:pt idx="144">
                  <c:v>600.52499999999998</c:v>
                </c:pt>
                <c:pt idx="145">
                  <c:v>600.6</c:v>
                </c:pt>
                <c:pt idx="146">
                  <c:v>600.85</c:v>
                </c:pt>
                <c:pt idx="147">
                  <c:v>601.29999999999995</c:v>
                </c:pt>
                <c:pt idx="148">
                  <c:v>601.79999999999995</c:v>
                </c:pt>
                <c:pt idx="149">
                  <c:v>602.4</c:v>
                </c:pt>
                <c:pt idx="150">
                  <c:v>603.04999999999995</c:v>
                </c:pt>
                <c:pt idx="151">
                  <c:v>603.95000000000005</c:v>
                </c:pt>
                <c:pt idx="152">
                  <c:v>604.79999999999995</c:v>
                </c:pt>
                <c:pt idx="153">
                  <c:v>605.72500000000002</c:v>
                </c:pt>
                <c:pt idx="154">
                  <c:v>606.79999999999995</c:v>
                </c:pt>
                <c:pt idx="155">
                  <c:v>607.65</c:v>
                </c:pt>
                <c:pt idx="156">
                  <c:v>608.79999999999995</c:v>
                </c:pt>
                <c:pt idx="157">
                  <c:v>609.82500000000005</c:v>
                </c:pt>
                <c:pt idx="158">
                  <c:v>610.77499999999998</c:v>
                </c:pt>
                <c:pt idx="159">
                  <c:v>611.97500000000002</c:v>
                </c:pt>
                <c:pt idx="160">
                  <c:v>612.65</c:v>
                </c:pt>
                <c:pt idx="161">
                  <c:v>613.72500000000002</c:v>
                </c:pt>
                <c:pt idx="162">
                  <c:v>614.6</c:v>
                </c:pt>
                <c:pt idx="163">
                  <c:v>615.15</c:v>
                </c:pt>
                <c:pt idx="164">
                  <c:v>615.85</c:v>
                </c:pt>
                <c:pt idx="165">
                  <c:v>616.52499999999998</c:v>
                </c:pt>
                <c:pt idx="166">
                  <c:v>617.02499999999998</c:v>
                </c:pt>
                <c:pt idx="167">
                  <c:v>617.42499999999995</c:v>
                </c:pt>
                <c:pt idx="168">
                  <c:v>617.79999999999995</c:v>
                </c:pt>
                <c:pt idx="169">
                  <c:v>618.02499999999998</c:v>
                </c:pt>
                <c:pt idx="170">
                  <c:v>618.17499999999995</c:v>
                </c:pt>
                <c:pt idx="171">
                  <c:v>618.20000000000005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A-4ED5-A1A3-1FC301B8995A}"/>
            </c:ext>
          </c:extLst>
        </c:ser>
        <c:ser>
          <c:idx val="2"/>
          <c:order val="2"/>
          <c:spPr>
            <a:solidFill>
              <a:srgbClr val="0C8BF2"/>
            </a:solidFill>
            <a:ln w="25400">
              <a:noFill/>
            </a:ln>
            <a:effectLst/>
          </c:spPr>
          <c:val>
            <c:numRef>
              <c:f>Processing!$V$3:$V$174</c:f>
              <c:numCache>
                <c:formatCode>General</c:formatCode>
                <c:ptCount val="172"/>
                <c:pt idx="0">
                  <c:v>18.200000000000003</c:v>
                </c:pt>
                <c:pt idx="1">
                  <c:v>18.200000000000003</c:v>
                </c:pt>
                <c:pt idx="2">
                  <c:v>18.174999999999997</c:v>
                </c:pt>
                <c:pt idx="3">
                  <c:v>18.024999999999999</c:v>
                </c:pt>
                <c:pt idx="4">
                  <c:v>17.799999999999997</c:v>
                </c:pt>
                <c:pt idx="5">
                  <c:v>17.424999999999997</c:v>
                </c:pt>
                <c:pt idx="6">
                  <c:v>17.024999999999999</c:v>
                </c:pt>
                <c:pt idx="7">
                  <c:v>16.524999999999999</c:v>
                </c:pt>
                <c:pt idx="8">
                  <c:v>15.850000000000001</c:v>
                </c:pt>
                <c:pt idx="9">
                  <c:v>15.149999999999999</c:v>
                </c:pt>
                <c:pt idx="10">
                  <c:v>14.600000000000001</c:v>
                </c:pt>
                <c:pt idx="11">
                  <c:v>13.725000000000001</c:v>
                </c:pt>
                <c:pt idx="12">
                  <c:v>12.649999999999999</c:v>
                </c:pt>
                <c:pt idx="13">
                  <c:v>11.975000000000001</c:v>
                </c:pt>
                <c:pt idx="14">
                  <c:v>10.774999999999999</c:v>
                </c:pt>
                <c:pt idx="15">
                  <c:v>9.8250000000000028</c:v>
                </c:pt>
                <c:pt idx="16">
                  <c:v>8.7999999999999972</c:v>
                </c:pt>
                <c:pt idx="17">
                  <c:v>7.6499999999999986</c:v>
                </c:pt>
                <c:pt idx="18">
                  <c:v>6.8000000000000007</c:v>
                </c:pt>
                <c:pt idx="19">
                  <c:v>5.7250000000000014</c:v>
                </c:pt>
                <c:pt idx="20">
                  <c:v>4.8000000000000007</c:v>
                </c:pt>
                <c:pt idx="21">
                  <c:v>3.9499999999999993</c:v>
                </c:pt>
                <c:pt idx="22">
                  <c:v>3.0500000000000007</c:v>
                </c:pt>
                <c:pt idx="23">
                  <c:v>2.3999999999999986</c:v>
                </c:pt>
                <c:pt idx="24">
                  <c:v>1.8000000000000007</c:v>
                </c:pt>
                <c:pt idx="25">
                  <c:v>1.3000000000000007</c:v>
                </c:pt>
                <c:pt idx="26">
                  <c:v>0.85000000000000142</c:v>
                </c:pt>
                <c:pt idx="27">
                  <c:v>0.60000000000000142</c:v>
                </c:pt>
                <c:pt idx="28">
                  <c:v>0.52499999999999858</c:v>
                </c:pt>
                <c:pt idx="29">
                  <c:v>0.52499999999999858</c:v>
                </c:pt>
                <c:pt idx="30">
                  <c:v>0.52499999999999858</c:v>
                </c:pt>
                <c:pt idx="31">
                  <c:v>0.60000000000000142</c:v>
                </c:pt>
                <c:pt idx="32">
                  <c:v>0.85000000000000142</c:v>
                </c:pt>
                <c:pt idx="33">
                  <c:v>1.3000000000000007</c:v>
                </c:pt>
                <c:pt idx="34">
                  <c:v>1.8000000000000007</c:v>
                </c:pt>
                <c:pt idx="35">
                  <c:v>2.3999999999999986</c:v>
                </c:pt>
                <c:pt idx="36">
                  <c:v>3.0500000000000007</c:v>
                </c:pt>
                <c:pt idx="37">
                  <c:v>3.9499999999999993</c:v>
                </c:pt>
                <c:pt idx="38">
                  <c:v>4.8000000000000007</c:v>
                </c:pt>
                <c:pt idx="39">
                  <c:v>5.7250000000000014</c:v>
                </c:pt>
                <c:pt idx="40">
                  <c:v>6.8000000000000007</c:v>
                </c:pt>
                <c:pt idx="41">
                  <c:v>7.6499999999999986</c:v>
                </c:pt>
                <c:pt idx="42">
                  <c:v>8.7999999999999972</c:v>
                </c:pt>
                <c:pt idx="43">
                  <c:v>9.8250000000000028</c:v>
                </c:pt>
                <c:pt idx="44">
                  <c:v>10.774999999999999</c:v>
                </c:pt>
                <c:pt idx="45">
                  <c:v>11.975000000000001</c:v>
                </c:pt>
                <c:pt idx="46">
                  <c:v>12.649999999999999</c:v>
                </c:pt>
                <c:pt idx="47">
                  <c:v>13.725000000000001</c:v>
                </c:pt>
                <c:pt idx="48">
                  <c:v>14.600000000000001</c:v>
                </c:pt>
                <c:pt idx="49">
                  <c:v>15.149999999999999</c:v>
                </c:pt>
                <c:pt idx="50">
                  <c:v>15.850000000000001</c:v>
                </c:pt>
                <c:pt idx="51">
                  <c:v>16.524999999999999</c:v>
                </c:pt>
                <c:pt idx="52">
                  <c:v>17.024999999999999</c:v>
                </c:pt>
                <c:pt idx="53">
                  <c:v>17.424999999999997</c:v>
                </c:pt>
                <c:pt idx="54">
                  <c:v>17.799999999999997</c:v>
                </c:pt>
                <c:pt idx="55">
                  <c:v>18.024999999999999</c:v>
                </c:pt>
                <c:pt idx="56">
                  <c:v>18.174999999999997</c:v>
                </c:pt>
                <c:pt idx="57">
                  <c:v>18.200000000000003</c:v>
                </c:pt>
                <c:pt idx="58">
                  <c:v>18.200000000000003</c:v>
                </c:pt>
                <c:pt idx="59">
                  <c:v>18.200000000000003</c:v>
                </c:pt>
                <c:pt idx="60">
                  <c:v>18.174999999999997</c:v>
                </c:pt>
                <c:pt idx="61">
                  <c:v>18.024999999999999</c:v>
                </c:pt>
                <c:pt idx="62">
                  <c:v>17.799999999999997</c:v>
                </c:pt>
                <c:pt idx="63">
                  <c:v>17.424999999999997</c:v>
                </c:pt>
                <c:pt idx="64">
                  <c:v>17.024999999999999</c:v>
                </c:pt>
                <c:pt idx="65">
                  <c:v>16.524999999999999</c:v>
                </c:pt>
                <c:pt idx="66">
                  <c:v>15.850000000000001</c:v>
                </c:pt>
                <c:pt idx="67">
                  <c:v>15.149999999999999</c:v>
                </c:pt>
                <c:pt idx="68">
                  <c:v>14.600000000000001</c:v>
                </c:pt>
                <c:pt idx="69">
                  <c:v>13.725000000000001</c:v>
                </c:pt>
                <c:pt idx="70">
                  <c:v>12.649999999999999</c:v>
                </c:pt>
                <c:pt idx="71">
                  <c:v>11.975000000000001</c:v>
                </c:pt>
                <c:pt idx="72">
                  <c:v>10.774999999999999</c:v>
                </c:pt>
                <c:pt idx="73">
                  <c:v>9.8250000000000028</c:v>
                </c:pt>
                <c:pt idx="74">
                  <c:v>8.7999999999999972</c:v>
                </c:pt>
                <c:pt idx="75">
                  <c:v>7.6499999999999986</c:v>
                </c:pt>
                <c:pt idx="76">
                  <c:v>6.8000000000000007</c:v>
                </c:pt>
                <c:pt idx="77">
                  <c:v>5.7250000000000014</c:v>
                </c:pt>
                <c:pt idx="78">
                  <c:v>4.8000000000000007</c:v>
                </c:pt>
                <c:pt idx="79">
                  <c:v>3.9499999999999993</c:v>
                </c:pt>
                <c:pt idx="80">
                  <c:v>3.0500000000000007</c:v>
                </c:pt>
                <c:pt idx="81">
                  <c:v>2.3999999999999986</c:v>
                </c:pt>
                <c:pt idx="82">
                  <c:v>1.8000000000000007</c:v>
                </c:pt>
                <c:pt idx="83">
                  <c:v>1.3000000000000007</c:v>
                </c:pt>
                <c:pt idx="84">
                  <c:v>0.85000000000000142</c:v>
                </c:pt>
                <c:pt idx="85">
                  <c:v>0.60000000000000142</c:v>
                </c:pt>
                <c:pt idx="86">
                  <c:v>0.52499999999999858</c:v>
                </c:pt>
                <c:pt idx="87">
                  <c:v>0.52499999999999858</c:v>
                </c:pt>
                <c:pt idx="88">
                  <c:v>0.52499999999999858</c:v>
                </c:pt>
                <c:pt idx="89">
                  <c:v>0.60000000000000142</c:v>
                </c:pt>
                <c:pt idx="90">
                  <c:v>0.85000000000000142</c:v>
                </c:pt>
                <c:pt idx="91">
                  <c:v>1.3000000000000007</c:v>
                </c:pt>
                <c:pt idx="92">
                  <c:v>1.8000000000000007</c:v>
                </c:pt>
                <c:pt idx="93">
                  <c:v>2.3999999999999986</c:v>
                </c:pt>
                <c:pt idx="94">
                  <c:v>3.0500000000000007</c:v>
                </c:pt>
                <c:pt idx="95">
                  <c:v>3.9499999999999993</c:v>
                </c:pt>
                <c:pt idx="96">
                  <c:v>4.8000000000000007</c:v>
                </c:pt>
                <c:pt idx="97">
                  <c:v>5.7250000000000014</c:v>
                </c:pt>
                <c:pt idx="98">
                  <c:v>6.8000000000000007</c:v>
                </c:pt>
                <c:pt idx="99">
                  <c:v>7.6499999999999986</c:v>
                </c:pt>
                <c:pt idx="100">
                  <c:v>8.7999999999999972</c:v>
                </c:pt>
                <c:pt idx="101">
                  <c:v>9.8250000000000028</c:v>
                </c:pt>
                <c:pt idx="102">
                  <c:v>10.774999999999999</c:v>
                </c:pt>
                <c:pt idx="103">
                  <c:v>11.975000000000001</c:v>
                </c:pt>
                <c:pt idx="104">
                  <c:v>12.649999999999999</c:v>
                </c:pt>
                <c:pt idx="105">
                  <c:v>13.725000000000001</c:v>
                </c:pt>
                <c:pt idx="106">
                  <c:v>14.600000000000001</c:v>
                </c:pt>
                <c:pt idx="107">
                  <c:v>15.149999999999999</c:v>
                </c:pt>
                <c:pt idx="108">
                  <c:v>15.850000000000001</c:v>
                </c:pt>
                <c:pt idx="109">
                  <c:v>16.524999999999999</c:v>
                </c:pt>
                <c:pt idx="110">
                  <c:v>17.024999999999999</c:v>
                </c:pt>
                <c:pt idx="111">
                  <c:v>17.424999999999997</c:v>
                </c:pt>
                <c:pt idx="112">
                  <c:v>17.799999999999997</c:v>
                </c:pt>
                <c:pt idx="113">
                  <c:v>18.024999999999999</c:v>
                </c:pt>
                <c:pt idx="114">
                  <c:v>18.174999999999997</c:v>
                </c:pt>
                <c:pt idx="115">
                  <c:v>18.200000000000003</c:v>
                </c:pt>
                <c:pt idx="116">
                  <c:v>18.200000000000003</c:v>
                </c:pt>
                <c:pt idx="117">
                  <c:v>18.174999999999997</c:v>
                </c:pt>
                <c:pt idx="118">
                  <c:v>18.024999999999999</c:v>
                </c:pt>
                <c:pt idx="119">
                  <c:v>17.799999999999997</c:v>
                </c:pt>
                <c:pt idx="120">
                  <c:v>17.424999999999997</c:v>
                </c:pt>
                <c:pt idx="121">
                  <c:v>17.024999999999999</c:v>
                </c:pt>
                <c:pt idx="122">
                  <c:v>16.524999999999999</c:v>
                </c:pt>
                <c:pt idx="123">
                  <c:v>15.850000000000001</c:v>
                </c:pt>
                <c:pt idx="124">
                  <c:v>15.149999999999999</c:v>
                </c:pt>
                <c:pt idx="125">
                  <c:v>14.600000000000001</c:v>
                </c:pt>
                <c:pt idx="126">
                  <c:v>13.725000000000001</c:v>
                </c:pt>
                <c:pt idx="127">
                  <c:v>12.649999999999999</c:v>
                </c:pt>
                <c:pt idx="128">
                  <c:v>11.975000000000001</c:v>
                </c:pt>
                <c:pt idx="129">
                  <c:v>10.774999999999999</c:v>
                </c:pt>
                <c:pt idx="130">
                  <c:v>9.8250000000000028</c:v>
                </c:pt>
                <c:pt idx="131">
                  <c:v>8.7999999999999972</c:v>
                </c:pt>
                <c:pt idx="132">
                  <c:v>7.6499999999999986</c:v>
                </c:pt>
                <c:pt idx="133">
                  <c:v>6.8000000000000007</c:v>
                </c:pt>
                <c:pt idx="134">
                  <c:v>5.7250000000000014</c:v>
                </c:pt>
                <c:pt idx="135">
                  <c:v>4.8000000000000007</c:v>
                </c:pt>
                <c:pt idx="136">
                  <c:v>3.9499999999999993</c:v>
                </c:pt>
                <c:pt idx="137">
                  <c:v>3.0500000000000007</c:v>
                </c:pt>
                <c:pt idx="138">
                  <c:v>2.3999999999999986</c:v>
                </c:pt>
                <c:pt idx="139">
                  <c:v>1.8000000000000007</c:v>
                </c:pt>
                <c:pt idx="140">
                  <c:v>1.3000000000000007</c:v>
                </c:pt>
                <c:pt idx="141">
                  <c:v>0.85000000000000142</c:v>
                </c:pt>
                <c:pt idx="142">
                  <c:v>0.60000000000000142</c:v>
                </c:pt>
                <c:pt idx="143">
                  <c:v>0.52499999999999858</c:v>
                </c:pt>
                <c:pt idx="144">
                  <c:v>0.52499999999999858</c:v>
                </c:pt>
                <c:pt idx="145">
                  <c:v>0.60000000000000142</c:v>
                </c:pt>
                <c:pt idx="146">
                  <c:v>0.85000000000000142</c:v>
                </c:pt>
                <c:pt idx="147">
                  <c:v>1.3000000000000007</c:v>
                </c:pt>
                <c:pt idx="148">
                  <c:v>1.8000000000000007</c:v>
                </c:pt>
                <c:pt idx="149">
                  <c:v>2.3999999999999986</c:v>
                </c:pt>
                <c:pt idx="150">
                  <c:v>3.0500000000000007</c:v>
                </c:pt>
                <c:pt idx="151">
                  <c:v>3.9499999999999993</c:v>
                </c:pt>
                <c:pt idx="152">
                  <c:v>4.8000000000000007</c:v>
                </c:pt>
                <c:pt idx="153">
                  <c:v>5.7250000000000014</c:v>
                </c:pt>
                <c:pt idx="154">
                  <c:v>6.8000000000000007</c:v>
                </c:pt>
                <c:pt idx="155">
                  <c:v>7.6499999999999986</c:v>
                </c:pt>
                <c:pt idx="156">
                  <c:v>8.7999999999999972</c:v>
                </c:pt>
                <c:pt idx="157">
                  <c:v>9.8250000000000028</c:v>
                </c:pt>
                <c:pt idx="158">
                  <c:v>10.774999999999999</c:v>
                </c:pt>
                <c:pt idx="159">
                  <c:v>11.975000000000001</c:v>
                </c:pt>
                <c:pt idx="160">
                  <c:v>12.649999999999999</c:v>
                </c:pt>
                <c:pt idx="161">
                  <c:v>13.725000000000001</c:v>
                </c:pt>
                <c:pt idx="162">
                  <c:v>14.600000000000001</c:v>
                </c:pt>
                <c:pt idx="163">
                  <c:v>15.149999999999999</c:v>
                </c:pt>
                <c:pt idx="164">
                  <c:v>15.850000000000001</c:v>
                </c:pt>
                <c:pt idx="165">
                  <c:v>16.524999999999999</c:v>
                </c:pt>
                <c:pt idx="166">
                  <c:v>17.024999999999999</c:v>
                </c:pt>
                <c:pt idx="167">
                  <c:v>17.424999999999997</c:v>
                </c:pt>
                <c:pt idx="168">
                  <c:v>17.799999999999997</c:v>
                </c:pt>
                <c:pt idx="169">
                  <c:v>18.024999999999999</c:v>
                </c:pt>
                <c:pt idx="170">
                  <c:v>18.174999999999997</c:v>
                </c:pt>
                <c:pt idx="171">
                  <c:v>18.200000000000003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9A-4ED5-A1A3-1FC301B8995A}"/>
            </c:ext>
          </c:extLst>
        </c:ser>
        <c:ser>
          <c:idx val="1"/>
          <c:order val="3"/>
          <c:spPr>
            <a:solidFill>
              <a:srgbClr val="5530FC"/>
            </a:solidFill>
            <a:ln>
              <a:noFill/>
            </a:ln>
            <a:effectLst/>
          </c:spPr>
          <c:val>
            <c:numRef>
              <c:f>Processing!$U$3:$U$174</c:f>
              <c:numCache>
                <c:formatCode>General</c:formatCode>
                <c:ptCount val="172"/>
                <c:pt idx="0">
                  <c:v>18.200000000000003</c:v>
                </c:pt>
                <c:pt idx="1">
                  <c:v>18.200000000000003</c:v>
                </c:pt>
                <c:pt idx="2">
                  <c:v>18.174999999999997</c:v>
                </c:pt>
                <c:pt idx="3">
                  <c:v>18.024999999999999</c:v>
                </c:pt>
                <c:pt idx="4">
                  <c:v>17.799999999999997</c:v>
                </c:pt>
                <c:pt idx="5">
                  <c:v>17.424999999999997</c:v>
                </c:pt>
                <c:pt idx="6">
                  <c:v>17.024999999999999</c:v>
                </c:pt>
                <c:pt idx="7">
                  <c:v>16.524999999999999</c:v>
                </c:pt>
                <c:pt idx="8">
                  <c:v>15.850000000000001</c:v>
                </c:pt>
                <c:pt idx="9">
                  <c:v>15.149999999999999</c:v>
                </c:pt>
                <c:pt idx="10">
                  <c:v>14.600000000000001</c:v>
                </c:pt>
                <c:pt idx="11">
                  <c:v>13.725000000000001</c:v>
                </c:pt>
                <c:pt idx="12">
                  <c:v>12.649999999999999</c:v>
                </c:pt>
                <c:pt idx="13">
                  <c:v>11.975000000000001</c:v>
                </c:pt>
                <c:pt idx="14">
                  <c:v>10.774999999999999</c:v>
                </c:pt>
                <c:pt idx="15">
                  <c:v>9.8250000000000028</c:v>
                </c:pt>
                <c:pt idx="16">
                  <c:v>8.7999999999999972</c:v>
                </c:pt>
                <c:pt idx="17">
                  <c:v>7.6499999999999986</c:v>
                </c:pt>
                <c:pt idx="18">
                  <c:v>6.8000000000000007</c:v>
                </c:pt>
                <c:pt idx="19">
                  <c:v>5.7250000000000014</c:v>
                </c:pt>
                <c:pt idx="20">
                  <c:v>4.8000000000000007</c:v>
                </c:pt>
                <c:pt idx="21">
                  <c:v>3.9499999999999993</c:v>
                </c:pt>
                <c:pt idx="22">
                  <c:v>3.0500000000000007</c:v>
                </c:pt>
                <c:pt idx="23">
                  <c:v>2.3999999999999986</c:v>
                </c:pt>
                <c:pt idx="24">
                  <c:v>1.8000000000000007</c:v>
                </c:pt>
                <c:pt idx="25">
                  <c:v>1.3000000000000007</c:v>
                </c:pt>
                <c:pt idx="26">
                  <c:v>0.85000000000000142</c:v>
                </c:pt>
                <c:pt idx="27">
                  <c:v>0.60000000000000142</c:v>
                </c:pt>
                <c:pt idx="28">
                  <c:v>0.52499999999999858</c:v>
                </c:pt>
                <c:pt idx="29">
                  <c:v>0.52499999999999858</c:v>
                </c:pt>
                <c:pt idx="30">
                  <c:v>0.52499999999999858</c:v>
                </c:pt>
                <c:pt idx="31">
                  <c:v>0.60000000000000142</c:v>
                </c:pt>
                <c:pt idx="32">
                  <c:v>0.85000000000000142</c:v>
                </c:pt>
                <c:pt idx="33">
                  <c:v>1.3000000000000007</c:v>
                </c:pt>
                <c:pt idx="34">
                  <c:v>1.8000000000000007</c:v>
                </c:pt>
                <c:pt idx="35">
                  <c:v>2.3999999999999986</c:v>
                </c:pt>
                <c:pt idx="36">
                  <c:v>3.0500000000000007</c:v>
                </c:pt>
                <c:pt idx="37">
                  <c:v>3.9499999999999993</c:v>
                </c:pt>
                <c:pt idx="38">
                  <c:v>4.8000000000000007</c:v>
                </c:pt>
                <c:pt idx="39">
                  <c:v>5.7250000000000014</c:v>
                </c:pt>
                <c:pt idx="40">
                  <c:v>6.8000000000000007</c:v>
                </c:pt>
                <c:pt idx="41">
                  <c:v>7.6499999999999986</c:v>
                </c:pt>
                <c:pt idx="42">
                  <c:v>8.7999999999999972</c:v>
                </c:pt>
                <c:pt idx="43">
                  <c:v>9.8250000000000028</c:v>
                </c:pt>
                <c:pt idx="44">
                  <c:v>10.774999999999999</c:v>
                </c:pt>
                <c:pt idx="45">
                  <c:v>11.975000000000001</c:v>
                </c:pt>
                <c:pt idx="46">
                  <c:v>12.649999999999999</c:v>
                </c:pt>
                <c:pt idx="47">
                  <c:v>13.725000000000001</c:v>
                </c:pt>
                <c:pt idx="48">
                  <c:v>14.600000000000001</c:v>
                </c:pt>
                <c:pt idx="49">
                  <c:v>15.149999999999999</c:v>
                </c:pt>
                <c:pt idx="50">
                  <c:v>15.850000000000001</c:v>
                </c:pt>
                <c:pt idx="51">
                  <c:v>16.524999999999999</c:v>
                </c:pt>
                <c:pt idx="52">
                  <c:v>17.024999999999999</c:v>
                </c:pt>
                <c:pt idx="53">
                  <c:v>17.424999999999997</c:v>
                </c:pt>
                <c:pt idx="54">
                  <c:v>17.799999999999997</c:v>
                </c:pt>
                <c:pt idx="55">
                  <c:v>18.024999999999999</c:v>
                </c:pt>
                <c:pt idx="56">
                  <c:v>18.174999999999997</c:v>
                </c:pt>
                <c:pt idx="57">
                  <c:v>18.200000000000003</c:v>
                </c:pt>
                <c:pt idx="58">
                  <c:v>18.200000000000003</c:v>
                </c:pt>
                <c:pt idx="59">
                  <c:v>18.200000000000003</c:v>
                </c:pt>
                <c:pt idx="60">
                  <c:v>18.174999999999997</c:v>
                </c:pt>
                <c:pt idx="61">
                  <c:v>18.024999999999999</c:v>
                </c:pt>
                <c:pt idx="62">
                  <c:v>17.799999999999997</c:v>
                </c:pt>
                <c:pt idx="63">
                  <c:v>17.424999999999997</c:v>
                </c:pt>
                <c:pt idx="64">
                  <c:v>17.024999999999999</c:v>
                </c:pt>
                <c:pt idx="65">
                  <c:v>16.524999999999999</c:v>
                </c:pt>
                <c:pt idx="66">
                  <c:v>15.850000000000001</c:v>
                </c:pt>
                <c:pt idx="67">
                  <c:v>15.149999999999999</c:v>
                </c:pt>
                <c:pt idx="68">
                  <c:v>14.600000000000001</c:v>
                </c:pt>
                <c:pt idx="69">
                  <c:v>13.725000000000001</c:v>
                </c:pt>
                <c:pt idx="70">
                  <c:v>12.649999999999999</c:v>
                </c:pt>
                <c:pt idx="71">
                  <c:v>11.975000000000001</c:v>
                </c:pt>
                <c:pt idx="72">
                  <c:v>10.774999999999999</c:v>
                </c:pt>
                <c:pt idx="73">
                  <c:v>9.8250000000000028</c:v>
                </c:pt>
                <c:pt idx="74">
                  <c:v>8.7999999999999972</c:v>
                </c:pt>
                <c:pt idx="75">
                  <c:v>7.6499999999999986</c:v>
                </c:pt>
                <c:pt idx="76">
                  <c:v>6.8000000000000007</c:v>
                </c:pt>
                <c:pt idx="77">
                  <c:v>5.7250000000000014</c:v>
                </c:pt>
                <c:pt idx="78">
                  <c:v>4.8000000000000007</c:v>
                </c:pt>
                <c:pt idx="79">
                  <c:v>3.9499999999999993</c:v>
                </c:pt>
                <c:pt idx="80">
                  <c:v>3.0500000000000007</c:v>
                </c:pt>
                <c:pt idx="81">
                  <c:v>2.3999999999999986</c:v>
                </c:pt>
                <c:pt idx="82">
                  <c:v>1.8000000000000007</c:v>
                </c:pt>
                <c:pt idx="83">
                  <c:v>1.3000000000000007</c:v>
                </c:pt>
                <c:pt idx="84">
                  <c:v>0.85000000000000142</c:v>
                </c:pt>
                <c:pt idx="85">
                  <c:v>0.60000000000000142</c:v>
                </c:pt>
                <c:pt idx="86">
                  <c:v>0.52499999999999858</c:v>
                </c:pt>
                <c:pt idx="87">
                  <c:v>0.52499999999999858</c:v>
                </c:pt>
                <c:pt idx="88">
                  <c:v>0.52499999999999858</c:v>
                </c:pt>
                <c:pt idx="89">
                  <c:v>0.60000000000000142</c:v>
                </c:pt>
                <c:pt idx="90">
                  <c:v>0.85000000000000142</c:v>
                </c:pt>
                <c:pt idx="91">
                  <c:v>1.3000000000000007</c:v>
                </c:pt>
                <c:pt idx="92">
                  <c:v>1.8000000000000007</c:v>
                </c:pt>
                <c:pt idx="93">
                  <c:v>2.3999999999999986</c:v>
                </c:pt>
                <c:pt idx="94">
                  <c:v>3.0500000000000007</c:v>
                </c:pt>
                <c:pt idx="95">
                  <c:v>3.9499999999999993</c:v>
                </c:pt>
                <c:pt idx="96">
                  <c:v>4.8000000000000007</c:v>
                </c:pt>
                <c:pt idx="97">
                  <c:v>5.7250000000000014</c:v>
                </c:pt>
                <c:pt idx="98">
                  <c:v>6.8000000000000007</c:v>
                </c:pt>
                <c:pt idx="99">
                  <c:v>7.6499999999999986</c:v>
                </c:pt>
                <c:pt idx="100">
                  <c:v>8.7999999999999972</c:v>
                </c:pt>
                <c:pt idx="101">
                  <c:v>9.8250000000000028</c:v>
                </c:pt>
                <c:pt idx="102">
                  <c:v>10.774999999999999</c:v>
                </c:pt>
                <c:pt idx="103">
                  <c:v>11.975000000000001</c:v>
                </c:pt>
                <c:pt idx="104">
                  <c:v>12.649999999999999</c:v>
                </c:pt>
                <c:pt idx="105">
                  <c:v>13.725000000000001</c:v>
                </c:pt>
                <c:pt idx="106">
                  <c:v>14.600000000000001</c:v>
                </c:pt>
                <c:pt idx="107">
                  <c:v>15.149999999999999</c:v>
                </c:pt>
                <c:pt idx="108">
                  <c:v>15.850000000000001</c:v>
                </c:pt>
                <c:pt idx="109">
                  <c:v>16.524999999999999</c:v>
                </c:pt>
                <c:pt idx="110">
                  <c:v>17.024999999999999</c:v>
                </c:pt>
                <c:pt idx="111">
                  <c:v>17.424999999999997</c:v>
                </c:pt>
                <c:pt idx="112">
                  <c:v>17.799999999999997</c:v>
                </c:pt>
                <c:pt idx="113">
                  <c:v>18.024999999999999</c:v>
                </c:pt>
                <c:pt idx="114">
                  <c:v>18.174999999999997</c:v>
                </c:pt>
                <c:pt idx="115">
                  <c:v>18.200000000000003</c:v>
                </c:pt>
                <c:pt idx="116">
                  <c:v>18.200000000000003</c:v>
                </c:pt>
                <c:pt idx="117">
                  <c:v>18.174999999999997</c:v>
                </c:pt>
                <c:pt idx="118">
                  <c:v>18.024999999999999</c:v>
                </c:pt>
                <c:pt idx="119">
                  <c:v>17.799999999999997</c:v>
                </c:pt>
                <c:pt idx="120">
                  <c:v>17.424999999999997</c:v>
                </c:pt>
                <c:pt idx="121">
                  <c:v>17.024999999999999</c:v>
                </c:pt>
                <c:pt idx="122">
                  <c:v>16.524999999999999</c:v>
                </c:pt>
                <c:pt idx="123">
                  <c:v>15.850000000000001</c:v>
                </c:pt>
                <c:pt idx="124">
                  <c:v>15.149999999999999</c:v>
                </c:pt>
                <c:pt idx="125">
                  <c:v>14.600000000000001</c:v>
                </c:pt>
                <c:pt idx="126">
                  <c:v>13.725000000000001</c:v>
                </c:pt>
                <c:pt idx="127">
                  <c:v>12.649999999999999</c:v>
                </c:pt>
                <c:pt idx="128">
                  <c:v>11.975000000000001</c:v>
                </c:pt>
                <c:pt idx="129">
                  <c:v>10.774999999999999</c:v>
                </c:pt>
                <c:pt idx="130">
                  <c:v>9.8250000000000028</c:v>
                </c:pt>
                <c:pt idx="131">
                  <c:v>8.7999999999999972</c:v>
                </c:pt>
                <c:pt idx="132">
                  <c:v>7.6499999999999986</c:v>
                </c:pt>
                <c:pt idx="133">
                  <c:v>6.8000000000000007</c:v>
                </c:pt>
                <c:pt idx="134">
                  <c:v>5.7250000000000014</c:v>
                </c:pt>
                <c:pt idx="135">
                  <c:v>4.8000000000000007</c:v>
                </c:pt>
                <c:pt idx="136">
                  <c:v>3.9499999999999993</c:v>
                </c:pt>
                <c:pt idx="137">
                  <c:v>3.0500000000000007</c:v>
                </c:pt>
                <c:pt idx="138">
                  <c:v>2.3999999999999986</c:v>
                </c:pt>
                <c:pt idx="139">
                  <c:v>1.8000000000000007</c:v>
                </c:pt>
                <c:pt idx="140">
                  <c:v>1.3000000000000007</c:v>
                </c:pt>
                <c:pt idx="141">
                  <c:v>0.85000000000000142</c:v>
                </c:pt>
                <c:pt idx="142">
                  <c:v>0.60000000000000142</c:v>
                </c:pt>
                <c:pt idx="143">
                  <c:v>0.52499999999999858</c:v>
                </c:pt>
                <c:pt idx="144">
                  <c:v>0.52499999999999858</c:v>
                </c:pt>
                <c:pt idx="145">
                  <c:v>0.60000000000000142</c:v>
                </c:pt>
                <c:pt idx="146">
                  <c:v>0.85000000000000142</c:v>
                </c:pt>
                <c:pt idx="147">
                  <c:v>1.3000000000000007</c:v>
                </c:pt>
                <c:pt idx="148">
                  <c:v>1.8000000000000007</c:v>
                </c:pt>
                <c:pt idx="149">
                  <c:v>2.3999999999999986</c:v>
                </c:pt>
                <c:pt idx="150">
                  <c:v>3.0500000000000007</c:v>
                </c:pt>
                <c:pt idx="151">
                  <c:v>3.9499999999999993</c:v>
                </c:pt>
                <c:pt idx="152">
                  <c:v>4.8000000000000007</c:v>
                </c:pt>
                <c:pt idx="153">
                  <c:v>5.7250000000000014</c:v>
                </c:pt>
                <c:pt idx="154">
                  <c:v>6.8000000000000007</c:v>
                </c:pt>
                <c:pt idx="155">
                  <c:v>7.6499999999999986</c:v>
                </c:pt>
                <c:pt idx="156">
                  <c:v>8.7999999999999972</c:v>
                </c:pt>
                <c:pt idx="157">
                  <c:v>9.8250000000000028</c:v>
                </c:pt>
                <c:pt idx="158">
                  <c:v>10.774999999999999</c:v>
                </c:pt>
                <c:pt idx="159">
                  <c:v>11.975000000000001</c:v>
                </c:pt>
                <c:pt idx="160">
                  <c:v>12.649999999999999</c:v>
                </c:pt>
                <c:pt idx="161">
                  <c:v>13.725000000000001</c:v>
                </c:pt>
                <c:pt idx="162">
                  <c:v>14.600000000000001</c:v>
                </c:pt>
                <c:pt idx="163">
                  <c:v>15.149999999999999</c:v>
                </c:pt>
                <c:pt idx="164">
                  <c:v>15.850000000000001</c:v>
                </c:pt>
                <c:pt idx="165">
                  <c:v>16.524999999999999</c:v>
                </c:pt>
                <c:pt idx="166">
                  <c:v>17.024999999999999</c:v>
                </c:pt>
                <c:pt idx="167">
                  <c:v>17.424999999999997</c:v>
                </c:pt>
                <c:pt idx="168">
                  <c:v>17.799999999999997</c:v>
                </c:pt>
                <c:pt idx="169">
                  <c:v>18.024999999999999</c:v>
                </c:pt>
                <c:pt idx="170">
                  <c:v>18.174999999999997</c:v>
                </c:pt>
                <c:pt idx="171">
                  <c:v>18.200000000000003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9A-4ED5-A1A3-1FC301B8995A}"/>
            </c:ext>
          </c:extLst>
        </c:ser>
        <c:ser>
          <c:idx val="0"/>
          <c:order val="4"/>
          <c:spPr>
            <a:solidFill>
              <a:srgbClr val="3E09EF"/>
            </a:solidFill>
            <a:ln>
              <a:noFill/>
            </a:ln>
            <a:effectLst/>
          </c:spPr>
          <c:val>
            <c:numRef>
              <c:f>Processing!$T$3:$T$174</c:f>
              <c:numCache>
                <c:formatCode>General</c:formatCode>
                <c:ptCount val="172"/>
                <c:pt idx="0">
                  <c:v>18.200000000000003</c:v>
                </c:pt>
                <c:pt idx="1">
                  <c:v>18.200000000000003</c:v>
                </c:pt>
                <c:pt idx="2">
                  <c:v>18.174999999999997</c:v>
                </c:pt>
                <c:pt idx="3">
                  <c:v>18.024999999999999</c:v>
                </c:pt>
                <c:pt idx="4">
                  <c:v>17.799999999999997</c:v>
                </c:pt>
                <c:pt idx="5">
                  <c:v>17.424999999999997</c:v>
                </c:pt>
                <c:pt idx="6">
                  <c:v>17.024999999999999</c:v>
                </c:pt>
                <c:pt idx="7">
                  <c:v>16.524999999999999</c:v>
                </c:pt>
                <c:pt idx="8">
                  <c:v>15.850000000000001</c:v>
                </c:pt>
                <c:pt idx="9">
                  <c:v>15.149999999999999</c:v>
                </c:pt>
                <c:pt idx="10">
                  <c:v>14.600000000000001</c:v>
                </c:pt>
                <c:pt idx="11">
                  <c:v>13.725000000000001</c:v>
                </c:pt>
                <c:pt idx="12">
                  <c:v>12.649999999999999</c:v>
                </c:pt>
                <c:pt idx="13">
                  <c:v>11.975000000000001</c:v>
                </c:pt>
                <c:pt idx="14">
                  <c:v>10.774999999999999</c:v>
                </c:pt>
                <c:pt idx="15">
                  <c:v>9.8250000000000028</c:v>
                </c:pt>
                <c:pt idx="16">
                  <c:v>8.7999999999999972</c:v>
                </c:pt>
                <c:pt idx="17">
                  <c:v>7.6499999999999986</c:v>
                </c:pt>
                <c:pt idx="18">
                  <c:v>6.8000000000000007</c:v>
                </c:pt>
                <c:pt idx="19">
                  <c:v>5.7250000000000014</c:v>
                </c:pt>
                <c:pt idx="20">
                  <c:v>4.8000000000000007</c:v>
                </c:pt>
                <c:pt idx="21">
                  <c:v>3.9499999999999993</c:v>
                </c:pt>
                <c:pt idx="22">
                  <c:v>3.0500000000000007</c:v>
                </c:pt>
                <c:pt idx="23">
                  <c:v>2.3999999999999986</c:v>
                </c:pt>
                <c:pt idx="24">
                  <c:v>1.8000000000000007</c:v>
                </c:pt>
                <c:pt idx="25">
                  <c:v>1.3000000000000007</c:v>
                </c:pt>
                <c:pt idx="26">
                  <c:v>0.85000000000000142</c:v>
                </c:pt>
                <c:pt idx="27">
                  <c:v>0.60000000000000142</c:v>
                </c:pt>
                <c:pt idx="28">
                  <c:v>0.52499999999999858</c:v>
                </c:pt>
                <c:pt idx="29">
                  <c:v>0.52499999999999858</c:v>
                </c:pt>
                <c:pt idx="30">
                  <c:v>0.52499999999999858</c:v>
                </c:pt>
                <c:pt idx="31">
                  <c:v>0.60000000000000142</c:v>
                </c:pt>
                <c:pt idx="32">
                  <c:v>0.85000000000000142</c:v>
                </c:pt>
                <c:pt idx="33">
                  <c:v>1.3000000000000007</c:v>
                </c:pt>
                <c:pt idx="34">
                  <c:v>1.8000000000000007</c:v>
                </c:pt>
                <c:pt idx="35">
                  <c:v>2.3999999999999986</c:v>
                </c:pt>
                <c:pt idx="36">
                  <c:v>3.0500000000000007</c:v>
                </c:pt>
                <c:pt idx="37">
                  <c:v>3.9499999999999993</c:v>
                </c:pt>
                <c:pt idx="38">
                  <c:v>4.8000000000000007</c:v>
                </c:pt>
                <c:pt idx="39">
                  <c:v>5.7250000000000014</c:v>
                </c:pt>
                <c:pt idx="40">
                  <c:v>6.8000000000000007</c:v>
                </c:pt>
                <c:pt idx="41">
                  <c:v>7.6499999999999986</c:v>
                </c:pt>
                <c:pt idx="42">
                  <c:v>8.7999999999999972</c:v>
                </c:pt>
                <c:pt idx="43">
                  <c:v>9.8250000000000028</c:v>
                </c:pt>
                <c:pt idx="44">
                  <c:v>10.774999999999999</c:v>
                </c:pt>
                <c:pt idx="45">
                  <c:v>11.975000000000001</c:v>
                </c:pt>
                <c:pt idx="46">
                  <c:v>12.649999999999999</c:v>
                </c:pt>
                <c:pt idx="47">
                  <c:v>13.725000000000001</c:v>
                </c:pt>
                <c:pt idx="48">
                  <c:v>14.600000000000001</c:v>
                </c:pt>
                <c:pt idx="49">
                  <c:v>15.149999999999999</c:v>
                </c:pt>
                <c:pt idx="50">
                  <c:v>15.850000000000001</c:v>
                </c:pt>
                <c:pt idx="51">
                  <c:v>16.524999999999999</c:v>
                </c:pt>
                <c:pt idx="52">
                  <c:v>17.024999999999999</c:v>
                </c:pt>
                <c:pt idx="53">
                  <c:v>17.424999999999997</c:v>
                </c:pt>
                <c:pt idx="54">
                  <c:v>17.799999999999997</c:v>
                </c:pt>
                <c:pt idx="55">
                  <c:v>18.024999999999999</c:v>
                </c:pt>
                <c:pt idx="56">
                  <c:v>18.174999999999997</c:v>
                </c:pt>
                <c:pt idx="57">
                  <c:v>18.200000000000003</c:v>
                </c:pt>
                <c:pt idx="58">
                  <c:v>18.200000000000003</c:v>
                </c:pt>
                <c:pt idx="59">
                  <c:v>18.200000000000003</c:v>
                </c:pt>
                <c:pt idx="60">
                  <c:v>18.174999999999997</c:v>
                </c:pt>
                <c:pt idx="61">
                  <c:v>18.024999999999999</c:v>
                </c:pt>
                <c:pt idx="62">
                  <c:v>17.799999999999997</c:v>
                </c:pt>
                <c:pt idx="63">
                  <c:v>17.424999999999997</c:v>
                </c:pt>
                <c:pt idx="64">
                  <c:v>17.024999999999999</c:v>
                </c:pt>
                <c:pt idx="65">
                  <c:v>16.524999999999999</c:v>
                </c:pt>
                <c:pt idx="66">
                  <c:v>15.850000000000001</c:v>
                </c:pt>
                <c:pt idx="67">
                  <c:v>15.149999999999999</c:v>
                </c:pt>
                <c:pt idx="68">
                  <c:v>14.600000000000001</c:v>
                </c:pt>
                <c:pt idx="69">
                  <c:v>13.725000000000001</c:v>
                </c:pt>
                <c:pt idx="70">
                  <c:v>12.649999999999999</c:v>
                </c:pt>
                <c:pt idx="71">
                  <c:v>11.975000000000001</c:v>
                </c:pt>
                <c:pt idx="72">
                  <c:v>10.774999999999999</c:v>
                </c:pt>
                <c:pt idx="73">
                  <c:v>9.8250000000000028</c:v>
                </c:pt>
                <c:pt idx="74">
                  <c:v>8.7999999999999972</c:v>
                </c:pt>
                <c:pt idx="75">
                  <c:v>7.6499999999999986</c:v>
                </c:pt>
                <c:pt idx="76">
                  <c:v>6.8000000000000007</c:v>
                </c:pt>
                <c:pt idx="77">
                  <c:v>5.7250000000000014</c:v>
                </c:pt>
                <c:pt idx="78">
                  <c:v>4.8000000000000007</c:v>
                </c:pt>
                <c:pt idx="79">
                  <c:v>3.9499999999999993</c:v>
                </c:pt>
                <c:pt idx="80">
                  <c:v>3.0500000000000007</c:v>
                </c:pt>
                <c:pt idx="81">
                  <c:v>2.3999999999999986</c:v>
                </c:pt>
                <c:pt idx="82">
                  <c:v>1.8000000000000007</c:v>
                </c:pt>
                <c:pt idx="83">
                  <c:v>1.3000000000000007</c:v>
                </c:pt>
                <c:pt idx="84">
                  <c:v>0.85000000000000142</c:v>
                </c:pt>
                <c:pt idx="85">
                  <c:v>0.60000000000000142</c:v>
                </c:pt>
                <c:pt idx="86">
                  <c:v>0.52499999999999858</c:v>
                </c:pt>
                <c:pt idx="87">
                  <c:v>0.52499999999999858</c:v>
                </c:pt>
                <c:pt idx="88">
                  <c:v>0.52499999999999858</c:v>
                </c:pt>
                <c:pt idx="89">
                  <c:v>0.60000000000000142</c:v>
                </c:pt>
                <c:pt idx="90">
                  <c:v>0.85000000000000142</c:v>
                </c:pt>
                <c:pt idx="91">
                  <c:v>1.3000000000000007</c:v>
                </c:pt>
                <c:pt idx="92">
                  <c:v>1.8000000000000007</c:v>
                </c:pt>
                <c:pt idx="93">
                  <c:v>2.3999999999999986</c:v>
                </c:pt>
                <c:pt idx="94">
                  <c:v>3.0500000000000007</c:v>
                </c:pt>
                <c:pt idx="95">
                  <c:v>3.9499999999999993</c:v>
                </c:pt>
                <c:pt idx="96">
                  <c:v>4.8000000000000007</c:v>
                </c:pt>
                <c:pt idx="97">
                  <c:v>5.7250000000000014</c:v>
                </c:pt>
                <c:pt idx="98">
                  <c:v>6.8000000000000007</c:v>
                </c:pt>
                <c:pt idx="99">
                  <c:v>7.6499999999999986</c:v>
                </c:pt>
                <c:pt idx="100">
                  <c:v>8.7999999999999972</c:v>
                </c:pt>
                <c:pt idx="101">
                  <c:v>9.8250000000000028</c:v>
                </c:pt>
                <c:pt idx="102">
                  <c:v>10.774999999999999</c:v>
                </c:pt>
                <c:pt idx="103">
                  <c:v>11.975000000000001</c:v>
                </c:pt>
                <c:pt idx="104">
                  <c:v>12.649999999999999</c:v>
                </c:pt>
                <c:pt idx="105">
                  <c:v>13.725000000000001</c:v>
                </c:pt>
                <c:pt idx="106">
                  <c:v>14.600000000000001</c:v>
                </c:pt>
                <c:pt idx="107">
                  <c:v>15.149999999999999</c:v>
                </c:pt>
                <c:pt idx="108">
                  <c:v>15.850000000000001</c:v>
                </c:pt>
                <c:pt idx="109">
                  <c:v>16.524999999999999</c:v>
                </c:pt>
                <c:pt idx="110">
                  <c:v>17.024999999999999</c:v>
                </c:pt>
                <c:pt idx="111">
                  <c:v>17.424999999999997</c:v>
                </c:pt>
                <c:pt idx="112">
                  <c:v>17.799999999999997</c:v>
                </c:pt>
                <c:pt idx="113">
                  <c:v>18.024999999999999</c:v>
                </c:pt>
                <c:pt idx="114">
                  <c:v>18.174999999999997</c:v>
                </c:pt>
                <c:pt idx="115">
                  <c:v>18.200000000000003</c:v>
                </c:pt>
                <c:pt idx="116">
                  <c:v>18.200000000000003</c:v>
                </c:pt>
                <c:pt idx="117">
                  <c:v>18.174999999999997</c:v>
                </c:pt>
                <c:pt idx="118">
                  <c:v>18.024999999999999</c:v>
                </c:pt>
                <c:pt idx="119">
                  <c:v>17.799999999999997</c:v>
                </c:pt>
                <c:pt idx="120">
                  <c:v>17.424999999999997</c:v>
                </c:pt>
                <c:pt idx="121">
                  <c:v>17.024999999999999</c:v>
                </c:pt>
                <c:pt idx="122">
                  <c:v>16.524999999999999</c:v>
                </c:pt>
                <c:pt idx="123">
                  <c:v>15.850000000000001</c:v>
                </c:pt>
                <c:pt idx="124">
                  <c:v>15.149999999999999</c:v>
                </c:pt>
                <c:pt idx="125">
                  <c:v>14.600000000000001</c:v>
                </c:pt>
                <c:pt idx="126">
                  <c:v>13.725000000000001</c:v>
                </c:pt>
                <c:pt idx="127">
                  <c:v>12.649999999999999</c:v>
                </c:pt>
                <c:pt idx="128">
                  <c:v>11.975000000000001</c:v>
                </c:pt>
                <c:pt idx="129">
                  <c:v>10.774999999999999</c:v>
                </c:pt>
                <c:pt idx="130">
                  <c:v>9.8250000000000028</c:v>
                </c:pt>
                <c:pt idx="131">
                  <c:v>8.7999999999999972</c:v>
                </c:pt>
                <c:pt idx="132">
                  <c:v>7.6499999999999986</c:v>
                </c:pt>
                <c:pt idx="133">
                  <c:v>6.8000000000000007</c:v>
                </c:pt>
                <c:pt idx="134">
                  <c:v>5.7250000000000014</c:v>
                </c:pt>
                <c:pt idx="135">
                  <c:v>4.8000000000000007</c:v>
                </c:pt>
                <c:pt idx="136">
                  <c:v>3.9499999999999993</c:v>
                </c:pt>
                <c:pt idx="137">
                  <c:v>3.0500000000000007</c:v>
                </c:pt>
                <c:pt idx="138">
                  <c:v>2.3999999999999986</c:v>
                </c:pt>
                <c:pt idx="139">
                  <c:v>1.8000000000000007</c:v>
                </c:pt>
                <c:pt idx="140">
                  <c:v>1.3000000000000007</c:v>
                </c:pt>
                <c:pt idx="141">
                  <c:v>0.85000000000000142</c:v>
                </c:pt>
                <c:pt idx="142">
                  <c:v>0.60000000000000142</c:v>
                </c:pt>
                <c:pt idx="143">
                  <c:v>0.52499999999999858</c:v>
                </c:pt>
                <c:pt idx="144">
                  <c:v>0.52499999999999858</c:v>
                </c:pt>
                <c:pt idx="145">
                  <c:v>0.60000000000000142</c:v>
                </c:pt>
                <c:pt idx="146">
                  <c:v>0.85000000000000142</c:v>
                </c:pt>
                <c:pt idx="147">
                  <c:v>1.3000000000000007</c:v>
                </c:pt>
                <c:pt idx="148">
                  <c:v>1.8000000000000007</c:v>
                </c:pt>
                <c:pt idx="149">
                  <c:v>2.3999999999999986</c:v>
                </c:pt>
                <c:pt idx="150">
                  <c:v>3.0500000000000007</c:v>
                </c:pt>
                <c:pt idx="151">
                  <c:v>3.9499999999999993</c:v>
                </c:pt>
                <c:pt idx="152">
                  <c:v>4.8000000000000007</c:v>
                </c:pt>
                <c:pt idx="153">
                  <c:v>5.7250000000000014</c:v>
                </c:pt>
                <c:pt idx="154">
                  <c:v>6.8000000000000007</c:v>
                </c:pt>
                <c:pt idx="155">
                  <c:v>7.6499999999999986</c:v>
                </c:pt>
                <c:pt idx="156">
                  <c:v>8.7999999999999972</c:v>
                </c:pt>
                <c:pt idx="157">
                  <c:v>9.8250000000000028</c:v>
                </c:pt>
                <c:pt idx="158">
                  <c:v>10.774999999999999</c:v>
                </c:pt>
                <c:pt idx="159">
                  <c:v>11.975000000000001</c:v>
                </c:pt>
                <c:pt idx="160">
                  <c:v>12.649999999999999</c:v>
                </c:pt>
                <c:pt idx="161">
                  <c:v>13.725000000000001</c:v>
                </c:pt>
                <c:pt idx="162">
                  <c:v>14.600000000000001</c:v>
                </c:pt>
                <c:pt idx="163">
                  <c:v>15.149999999999999</c:v>
                </c:pt>
                <c:pt idx="164">
                  <c:v>15.850000000000001</c:v>
                </c:pt>
                <c:pt idx="165">
                  <c:v>16.524999999999999</c:v>
                </c:pt>
                <c:pt idx="166">
                  <c:v>17.024999999999999</c:v>
                </c:pt>
                <c:pt idx="167">
                  <c:v>17.424999999999997</c:v>
                </c:pt>
                <c:pt idx="168">
                  <c:v>17.799999999999997</c:v>
                </c:pt>
                <c:pt idx="169">
                  <c:v>18.024999999999999</c:v>
                </c:pt>
                <c:pt idx="170">
                  <c:v>18.174999999999997</c:v>
                </c:pt>
                <c:pt idx="171">
                  <c:v>18.200000000000003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9A-4ED5-A1A3-1FC301B89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28144"/>
        <c:axId val="1183237392"/>
      </c:areaChart>
      <c:catAx>
        <c:axId val="1183228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83237392"/>
        <c:crosses val="autoZero"/>
        <c:auto val="1"/>
        <c:lblAlgn val="ctr"/>
        <c:lblOffset val="100"/>
        <c:noMultiLvlLbl val="0"/>
      </c:catAx>
      <c:valAx>
        <c:axId val="1183237392"/>
        <c:scaling>
          <c:orientation val="minMax"/>
          <c:max val="10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322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D032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255698053883051E-2"/>
          <c:y val="0"/>
          <c:w val="0.88748860389223394"/>
          <c:h val="0.9807575757575756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3E09EF"/>
            </a:solidFill>
            <a:ln w="25400">
              <a:solidFill>
                <a:srgbClr val="0D0328"/>
              </a:solidFill>
            </a:ln>
            <a:effectLst/>
          </c:spPr>
          <c:invertIfNegative val="0"/>
          <c:val>
            <c:numRef>
              <c:f>Processing!$C$12:$C$16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3-4093-9325-736636106AF7}"/>
            </c:ext>
          </c:extLst>
        </c:ser>
        <c:ser>
          <c:idx val="1"/>
          <c:order val="1"/>
          <c:spPr>
            <a:solidFill>
              <a:srgbClr val="5530FC"/>
            </a:solidFill>
            <a:ln w="25400">
              <a:solidFill>
                <a:srgbClr val="0D0328"/>
              </a:solidFill>
            </a:ln>
            <a:effectLst/>
          </c:spPr>
          <c:invertIfNegative val="0"/>
          <c:val>
            <c:numRef>
              <c:f>Processing!$D$12:$D$16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3-4093-9325-736636106AF7}"/>
            </c:ext>
          </c:extLst>
        </c:ser>
        <c:ser>
          <c:idx val="2"/>
          <c:order val="2"/>
          <c:spPr>
            <a:solidFill>
              <a:srgbClr val="0C8BF2"/>
            </a:solidFill>
            <a:ln w="25400">
              <a:solidFill>
                <a:srgbClr val="0D0328"/>
              </a:solidFill>
            </a:ln>
            <a:effectLst/>
          </c:spPr>
          <c:invertIfNegative val="0"/>
          <c:val>
            <c:numRef>
              <c:f>Processing!$E$12:$E$16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3-4093-9325-736636106AF7}"/>
            </c:ext>
          </c:extLst>
        </c:ser>
        <c:ser>
          <c:idx val="3"/>
          <c:order val="3"/>
          <c:spPr>
            <a:solidFill>
              <a:srgbClr val="10B5EF"/>
            </a:solidFill>
            <a:ln w="25400">
              <a:solidFill>
                <a:srgbClr val="0D0328"/>
              </a:solidFill>
            </a:ln>
            <a:effectLst/>
          </c:spPr>
          <c:invertIfNegative val="0"/>
          <c:val>
            <c:numRef>
              <c:f>Processing!$F$12:$F$16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3-4093-9325-736636106AF7}"/>
            </c:ext>
          </c:extLst>
        </c:ser>
        <c:ser>
          <c:idx val="4"/>
          <c:order val="4"/>
          <c:spPr>
            <a:solidFill>
              <a:srgbClr val="C8FFF0"/>
            </a:solidFill>
            <a:ln w="25400">
              <a:solidFill>
                <a:srgbClr val="0D0328"/>
              </a:solidFill>
            </a:ln>
            <a:effectLst/>
          </c:spPr>
          <c:invertIfNegative val="0"/>
          <c:val>
            <c:numRef>
              <c:f>Processing!$G$12:$G$16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3-4093-9325-73663610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183250448"/>
        <c:axId val="1183227056"/>
      </c:barChart>
      <c:catAx>
        <c:axId val="1183250448"/>
        <c:scaling>
          <c:orientation val="maxMin"/>
        </c:scaling>
        <c:delete val="1"/>
        <c:axPos val="l"/>
        <c:majorTickMark val="out"/>
        <c:minorTickMark val="none"/>
        <c:tickLblPos val="nextTo"/>
        <c:crossAx val="1183227056"/>
        <c:crosses val="autoZero"/>
        <c:auto val="1"/>
        <c:lblAlgn val="ctr"/>
        <c:lblOffset val="100"/>
        <c:noMultiLvlLbl val="0"/>
      </c:catAx>
      <c:valAx>
        <c:axId val="1183227056"/>
        <c:scaling>
          <c:orientation val="minMax"/>
          <c:max val="5"/>
        </c:scaling>
        <c:delete val="1"/>
        <c:axPos val="t"/>
        <c:numFmt formatCode="General" sourceLinked="1"/>
        <c:majorTickMark val="out"/>
        <c:minorTickMark val="none"/>
        <c:tickLblPos val="nextTo"/>
        <c:crossAx val="118325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Processing!$L$11</c:f>
              <c:numCache>
                <c:formatCode>General</c:formatCode>
                <c:ptCount val="1"/>
                <c:pt idx="0">
                  <c:v>36.9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9-494A-B593-ABAB7E93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183221072"/>
        <c:axId val="1183242832"/>
      </c:barChart>
      <c:catAx>
        <c:axId val="1183221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183242832"/>
        <c:crosses val="autoZero"/>
        <c:auto val="1"/>
        <c:lblAlgn val="ctr"/>
        <c:lblOffset val="100"/>
        <c:noMultiLvlLbl val="0"/>
      </c:catAx>
      <c:valAx>
        <c:axId val="1183242832"/>
        <c:scaling>
          <c:orientation val="minMax"/>
          <c:max val="42"/>
          <c:min val="34"/>
        </c:scaling>
        <c:delete val="1"/>
        <c:axPos val="l"/>
        <c:numFmt formatCode="General" sourceLinked="1"/>
        <c:majorTickMark val="out"/>
        <c:minorTickMark val="none"/>
        <c:tickLblPos val="nextTo"/>
        <c:crossAx val="118322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val>
            <c:numRef>
              <c:f>Processing!$L$14:$M$14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F-49CC-830E-EBDC612C752B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val>
            <c:numRef>
              <c:f>Processing!$L$15:$M$15</c:f>
              <c:numCache>
                <c:formatCode>General</c:formatCode>
                <c:ptCount val="2"/>
                <c:pt idx="0">
                  <c:v>116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F-49CC-830E-EBDC612C752B}"/>
            </c:ext>
          </c:extLst>
        </c:ser>
        <c:ser>
          <c:idx val="2"/>
          <c:order val="2"/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8000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C641E02-E4DE-429E-A879-5DFA2ECCFC5F}" type="CELLRANGE">
                      <a:rPr lang="en-US"/>
                      <a:pPr>
                        <a:defRPr sz="1000"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8000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110047865062494"/>
                      <c:h val="0.2184340044742729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B8F-49CC-830E-EBDC612C752B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39600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77CC7DB-76A4-451D-B0F4-4D8C1D1AB828}" type="CELLRANGE">
                      <a:rPr lang="en-US"/>
                      <a:pPr>
                        <a:defRPr sz="1000"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39600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315932200814871"/>
                      <c:h val="0.1360629921259842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B8F-49CC-830E-EBDC612C75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39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Processing!$L$16:$M$16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Processing!$L$15:$M$15</c15:f>
                <c15:dlblRangeCache>
                  <c:ptCount val="2"/>
                  <c:pt idx="0">
                    <c:v>116</c:v>
                  </c:pt>
                  <c:pt idx="1">
                    <c:v>77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CB8F-49CC-830E-EBDC612C7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overlap val="100"/>
        <c:axId val="1183238480"/>
        <c:axId val="1183239568"/>
      </c:barChart>
      <c:catAx>
        <c:axId val="11832384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83239568"/>
        <c:crosses val="autoZero"/>
        <c:auto val="1"/>
        <c:lblAlgn val="ctr"/>
        <c:lblOffset val="100"/>
        <c:noMultiLvlLbl val="0"/>
      </c:catAx>
      <c:valAx>
        <c:axId val="1183239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323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4"/>
          <c:order val="0"/>
          <c:spPr>
            <a:solidFill>
              <a:srgbClr val="C8FFF0"/>
            </a:solidFill>
            <a:ln>
              <a:noFill/>
            </a:ln>
            <a:effectLst/>
          </c:spPr>
          <c:invertIfNegative val="0"/>
          <c:cat>
            <c:strRef>
              <c:f>Processing!$B$19:$H$19</c:f>
              <c:strCache>
                <c:ptCount val="7"/>
                <c:pt idx="0">
                  <c:v>WE</c:v>
                </c:pt>
                <c:pt idx="1">
                  <c:v>TH</c:v>
                </c:pt>
                <c:pt idx="2">
                  <c:v>FR</c:v>
                </c:pt>
                <c:pt idx="3">
                  <c:v>SA</c:v>
                </c:pt>
                <c:pt idx="4">
                  <c:v>SU</c:v>
                </c:pt>
                <c:pt idx="5">
                  <c:v>MO</c:v>
                </c:pt>
                <c:pt idx="6">
                  <c:v>TU</c:v>
                </c:pt>
              </c:strCache>
            </c:strRef>
          </c:cat>
          <c:val>
            <c:numRef>
              <c:f>Processing!$B$24:$H$24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2-4C3A-812C-D411C3C66447}"/>
            </c:ext>
          </c:extLst>
        </c:ser>
        <c:ser>
          <c:idx val="3"/>
          <c:order val="1"/>
          <c:spPr>
            <a:solidFill>
              <a:srgbClr val="10B5EF"/>
            </a:solidFill>
            <a:ln>
              <a:noFill/>
            </a:ln>
            <a:effectLst/>
          </c:spPr>
          <c:invertIfNegative val="0"/>
          <c:cat>
            <c:strRef>
              <c:f>Processing!$B$19:$H$19</c:f>
              <c:strCache>
                <c:ptCount val="7"/>
                <c:pt idx="0">
                  <c:v>WE</c:v>
                </c:pt>
                <c:pt idx="1">
                  <c:v>TH</c:v>
                </c:pt>
                <c:pt idx="2">
                  <c:v>FR</c:v>
                </c:pt>
                <c:pt idx="3">
                  <c:v>SA</c:v>
                </c:pt>
                <c:pt idx="4">
                  <c:v>SU</c:v>
                </c:pt>
                <c:pt idx="5">
                  <c:v>MO</c:v>
                </c:pt>
                <c:pt idx="6">
                  <c:v>TU</c:v>
                </c:pt>
              </c:strCache>
            </c:strRef>
          </c:cat>
          <c:val>
            <c:numRef>
              <c:f>Processing!$B$23:$H$23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2-4C3A-812C-D411C3C66447}"/>
            </c:ext>
          </c:extLst>
        </c:ser>
        <c:ser>
          <c:idx val="2"/>
          <c:order val="2"/>
          <c:spPr>
            <a:solidFill>
              <a:srgbClr val="0C8BF2"/>
            </a:solidFill>
            <a:ln>
              <a:noFill/>
            </a:ln>
            <a:effectLst/>
          </c:spPr>
          <c:invertIfNegative val="0"/>
          <c:cat>
            <c:strRef>
              <c:f>Processing!$B$19:$H$19</c:f>
              <c:strCache>
                <c:ptCount val="7"/>
                <c:pt idx="0">
                  <c:v>WE</c:v>
                </c:pt>
                <c:pt idx="1">
                  <c:v>TH</c:v>
                </c:pt>
                <c:pt idx="2">
                  <c:v>FR</c:v>
                </c:pt>
                <c:pt idx="3">
                  <c:v>SA</c:v>
                </c:pt>
                <c:pt idx="4">
                  <c:v>SU</c:v>
                </c:pt>
                <c:pt idx="5">
                  <c:v>MO</c:v>
                </c:pt>
                <c:pt idx="6">
                  <c:v>TU</c:v>
                </c:pt>
              </c:strCache>
            </c:strRef>
          </c:cat>
          <c:val>
            <c:numRef>
              <c:f>Processing!$B$22:$H$22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2-4C3A-812C-D411C3C66447}"/>
            </c:ext>
          </c:extLst>
        </c:ser>
        <c:ser>
          <c:idx val="1"/>
          <c:order val="3"/>
          <c:spPr>
            <a:solidFill>
              <a:srgbClr val="5530FC"/>
            </a:solidFill>
            <a:ln>
              <a:noFill/>
            </a:ln>
            <a:effectLst/>
          </c:spPr>
          <c:invertIfNegative val="0"/>
          <c:cat>
            <c:strRef>
              <c:f>Processing!$B$19:$H$19</c:f>
              <c:strCache>
                <c:ptCount val="7"/>
                <c:pt idx="0">
                  <c:v>WE</c:v>
                </c:pt>
                <c:pt idx="1">
                  <c:v>TH</c:v>
                </c:pt>
                <c:pt idx="2">
                  <c:v>FR</c:v>
                </c:pt>
                <c:pt idx="3">
                  <c:v>SA</c:v>
                </c:pt>
                <c:pt idx="4">
                  <c:v>SU</c:v>
                </c:pt>
                <c:pt idx="5">
                  <c:v>MO</c:v>
                </c:pt>
                <c:pt idx="6">
                  <c:v>TU</c:v>
                </c:pt>
              </c:strCache>
            </c:strRef>
          </c:cat>
          <c:val>
            <c:numRef>
              <c:f>Processing!$B$21:$H$21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12-4C3A-812C-D411C3C66447}"/>
            </c:ext>
          </c:extLst>
        </c:ser>
        <c:ser>
          <c:idx val="0"/>
          <c:order val="4"/>
          <c:spPr>
            <a:solidFill>
              <a:srgbClr val="3E09EF"/>
            </a:solidFill>
            <a:ln>
              <a:noFill/>
            </a:ln>
            <a:effectLst/>
          </c:spPr>
          <c:invertIfNegative val="0"/>
          <c:cat>
            <c:strRef>
              <c:f>Processing!$B$19:$H$19</c:f>
              <c:strCache>
                <c:ptCount val="7"/>
                <c:pt idx="0">
                  <c:v>WE</c:v>
                </c:pt>
                <c:pt idx="1">
                  <c:v>TH</c:v>
                </c:pt>
                <c:pt idx="2">
                  <c:v>FR</c:v>
                </c:pt>
                <c:pt idx="3">
                  <c:v>SA</c:v>
                </c:pt>
                <c:pt idx="4">
                  <c:v>SU</c:v>
                </c:pt>
                <c:pt idx="5">
                  <c:v>MO</c:v>
                </c:pt>
                <c:pt idx="6">
                  <c:v>TU</c:v>
                </c:pt>
              </c:strCache>
            </c:strRef>
          </c:cat>
          <c:val>
            <c:numRef>
              <c:f>Processing!$B$20:$H$20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12-4C3A-812C-D411C3C66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80950576"/>
        <c:axId val="1180942960"/>
      </c:barChart>
      <c:catAx>
        <c:axId val="11809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D0328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42960"/>
        <c:crosses val="autoZero"/>
        <c:auto val="1"/>
        <c:lblAlgn val="ctr"/>
        <c:lblOffset val="100"/>
        <c:noMultiLvlLbl val="0"/>
      </c:catAx>
      <c:valAx>
        <c:axId val="1180942960"/>
        <c:scaling>
          <c:orientation val="minMax"/>
          <c:max val="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09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noFill/>
            <a:ln>
              <a:solidFill>
                <a:srgbClr val="5530FC"/>
              </a:solidFill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rgbClr val="10B5EF"/>
              </a:solidFill>
              <a:ln w="19050"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50-4637-9C02-B3011CC8C80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rgbClr val="5530FC"/>
                </a:solidFill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50-4637-9C02-B3011CC8C801}"/>
              </c:ext>
            </c:extLst>
          </c:dPt>
          <c:val>
            <c:numRef>
              <c:f>Processing!$K$19:$L$19</c:f>
              <c:numCache>
                <c:formatCode>0%</c:formatCode>
                <c:ptCount val="2"/>
                <c:pt idx="0">
                  <c:v>0.21999999999999997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50-4637-9C02-B3011CC8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rgbClr val="10B5EF"/>
              </a:solidFill>
              <a:ln w="19050"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A2-4DE2-8117-CEF88A7CD5C7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rgbClr val="5530FC"/>
                </a:solidFill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A2-4DE2-8117-CEF88A7CD5C7}"/>
              </c:ext>
            </c:extLst>
          </c:dPt>
          <c:val>
            <c:numRef>
              <c:f>Processing!$K$20:$L$20</c:f>
              <c:numCache>
                <c:formatCode>0%</c:formatCode>
                <c:ptCount val="2"/>
                <c:pt idx="0">
                  <c:v>0.63</c:v>
                </c:pt>
                <c:pt idx="1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A2-4DE2-8117-CEF88A7C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rgbClr val="10B5EF"/>
              </a:solidFill>
              <a:ln w="19050"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00-4F16-9017-F4C9CB296DC7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rgbClr val="3E09EF"/>
                </a:solidFill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00-4F16-9017-F4C9CB296DC7}"/>
              </c:ext>
            </c:extLst>
          </c:dPt>
          <c:val>
            <c:numRef>
              <c:f>Processing!$K$21:$L$21</c:f>
              <c:numCache>
                <c:formatCode>0%</c:formatCode>
                <c:ptCount val="2"/>
                <c:pt idx="0">
                  <c:v>0.68</c:v>
                </c:pt>
                <c:pt idx="1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0-4F16-9017-F4C9CB296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Processing!$B$31" lockText="1" noThreeD="1"/>
</file>

<file path=xl/ctrlProps/ctrlProp2.xml><?xml version="1.0" encoding="utf-8"?>
<formControlPr xmlns="http://schemas.microsoft.com/office/spreadsheetml/2009/9/main" objectType="CheckBox" checked="Checked" fmlaLink="Processing!$B$27" lockText="1" noThreeD="1"/>
</file>

<file path=xl/ctrlProps/ctrlProp3.xml><?xml version="1.0" encoding="utf-8"?>
<formControlPr xmlns="http://schemas.microsoft.com/office/spreadsheetml/2009/9/main" objectType="CheckBox" checked="Checked" fmlaLink="Processing!$B$28" lockText="1" noThreeD="1"/>
</file>

<file path=xl/ctrlProps/ctrlProp4.xml><?xml version="1.0" encoding="utf-8"?>
<formControlPr xmlns="http://schemas.microsoft.com/office/spreadsheetml/2009/9/main" objectType="CheckBox" checked="Checked" fmlaLink="Processing!$B$30" lockText="1" noThreeD="1"/>
</file>

<file path=xl/ctrlProps/ctrlProp5.xml><?xml version="1.0" encoding="utf-8"?>
<formControlPr xmlns="http://schemas.microsoft.com/office/spreadsheetml/2009/9/main" objectType="CheckBox" checked="Checked" fmlaLink="Processing!$B$29" lockText="1" noThreeD="1"/>
</file>

<file path=xl/ctrlProps/ctrlProp6.xml><?xml version="1.0" encoding="utf-8"?>
<formControlPr xmlns="http://schemas.microsoft.com/office/spreadsheetml/2009/9/main" objectType="Spin" dx="22" fmlaLink="Processing!$D$27" max="30" page="10" val="2"/>
</file>

<file path=xl/ctrlProps/ctrlProp7.xml><?xml version="1.0" encoding="utf-8"?>
<formControlPr xmlns="http://schemas.microsoft.com/office/spreadsheetml/2009/9/main" objectType="Spin" dx="22" fmlaLink="Processing!$D$28" max="7" min="1" page="10" val="7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504265</xdr:colOff>
      <xdr:row>4</xdr:row>
      <xdr:rowOff>44824</xdr:rowOff>
    </xdr:from>
    <xdr:to>
      <xdr:col>6</xdr:col>
      <xdr:colOff>47881</xdr:colOff>
      <xdr:row>28</xdr:row>
      <xdr:rowOff>99036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14967</xdr:colOff>
      <xdr:row>4</xdr:row>
      <xdr:rowOff>0</xdr:rowOff>
    </xdr:from>
    <xdr:to>
      <xdr:col>13</xdr:col>
      <xdr:colOff>239485</xdr:colOff>
      <xdr:row>24</xdr:row>
      <xdr:rowOff>57471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353315</xdr:colOff>
      <xdr:row>4</xdr:row>
      <xdr:rowOff>87414</xdr:rowOff>
    </xdr:from>
    <xdr:to>
      <xdr:col>8</xdr:col>
      <xdr:colOff>93039</xdr:colOff>
      <xdr:row>7</xdr:row>
      <xdr:rowOff>91914</xdr:rowOff>
    </xdr:to>
    <xdr:grpSp>
      <xdr:nvGrpSpPr>
        <xdr:cNvPr id="7" name="Групп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3713735" y="818934"/>
          <a:ext cx="600784" cy="553140"/>
          <a:chOff x="1236965" y="4403514"/>
          <a:chExt cx="2029834" cy="2033040"/>
        </a:xfrm>
      </xdr:grpSpPr>
      <xdr:sp macro="" textlink="">
        <xdr:nvSpPr>
          <xdr:cNvPr id="9" name="Кольцо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236965" y="4403514"/>
            <a:ext cx="2029834" cy="2033040"/>
          </a:xfrm>
          <a:prstGeom prst="donut">
            <a:avLst>
              <a:gd name="adj" fmla="val 15604"/>
            </a:avLst>
          </a:prstGeom>
          <a:solidFill>
            <a:srgbClr val="3E05F0"/>
          </a:solidFill>
          <a:ln w="25400">
            <a:solidFill>
              <a:srgbClr val="0D032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8" name="Полилиния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553517" y="4721177"/>
            <a:ext cx="1396726" cy="1397715"/>
          </a:xfrm>
          <a:custGeom>
            <a:avLst/>
            <a:gdLst>
              <a:gd name="connsiteX0" fmla="*/ 796618 w 1593236"/>
              <a:gd name="connsiteY0" fmla="*/ 0 h 1593236"/>
              <a:gd name="connsiteX1" fmla="*/ 1593236 w 1593236"/>
              <a:gd name="connsiteY1" fmla="*/ 796618 h 1593236"/>
              <a:gd name="connsiteX2" fmla="*/ 796618 w 1593236"/>
              <a:gd name="connsiteY2" fmla="*/ 1593236 h 1593236"/>
              <a:gd name="connsiteX3" fmla="*/ 0 w 1593236"/>
              <a:gd name="connsiteY3" fmla="*/ 796618 h 1593236"/>
              <a:gd name="connsiteX4" fmla="*/ 796618 w 1593236"/>
              <a:gd name="connsiteY4" fmla="*/ 0 h 1593236"/>
              <a:gd name="connsiteX5" fmla="*/ 768903 w 1593236"/>
              <a:gd name="connsiteY5" fmla="*/ 368469 h 1593236"/>
              <a:gd name="connsiteX6" fmla="*/ 725644 w 1593236"/>
              <a:gd name="connsiteY6" fmla="*/ 371673 h 1593236"/>
              <a:gd name="connsiteX7" fmla="*/ 508849 w 1593236"/>
              <a:gd name="connsiteY7" fmla="*/ 418548 h 1593236"/>
              <a:gd name="connsiteX8" fmla="*/ 344787 w 1593236"/>
              <a:gd name="connsiteY8" fmla="*/ 500580 h 1593236"/>
              <a:gd name="connsiteX9" fmla="*/ 251037 w 1593236"/>
              <a:gd name="connsiteY9" fmla="*/ 617765 h 1593236"/>
              <a:gd name="connsiteX10" fmla="*/ 254332 w 1593236"/>
              <a:gd name="connsiteY10" fmla="*/ 702176 h 1593236"/>
              <a:gd name="connsiteX11" fmla="*/ 353027 w 1593236"/>
              <a:gd name="connsiteY11" fmla="*/ 746859 h 1593236"/>
              <a:gd name="connsiteX12" fmla="*/ 672908 w 1593236"/>
              <a:gd name="connsiteY12" fmla="*/ 852141 h 1593236"/>
              <a:gd name="connsiteX13" fmla="*/ 772519 w 1593236"/>
              <a:gd name="connsiteY13" fmla="*/ 1039638 h 1593236"/>
              <a:gd name="connsiteX14" fmla="*/ 862416 w 1593236"/>
              <a:gd name="connsiteY14" fmla="*/ 1108855 h 1593236"/>
              <a:gd name="connsiteX15" fmla="*/ 983456 w 1593236"/>
              <a:gd name="connsiteY15" fmla="*/ 1133388 h 1593236"/>
              <a:gd name="connsiteX16" fmla="*/ 1065488 w 1593236"/>
              <a:gd name="connsiteY16" fmla="*/ 1127529 h 1593236"/>
              <a:gd name="connsiteX17" fmla="*/ 1147518 w 1593236"/>
              <a:gd name="connsiteY17" fmla="*/ 1221278 h 1593236"/>
              <a:gd name="connsiteX18" fmla="*/ 1194393 w 1593236"/>
              <a:gd name="connsiteY18" fmla="*/ 1197841 h 1593236"/>
              <a:gd name="connsiteX19" fmla="*/ 1141847 w 1593236"/>
              <a:gd name="connsiteY19" fmla="*/ 1117283 h 1593236"/>
              <a:gd name="connsiteX20" fmla="*/ 1126276 w 1593236"/>
              <a:gd name="connsiteY20" fmla="*/ 1091090 h 1593236"/>
              <a:gd name="connsiteX21" fmla="*/ 1229550 w 1593236"/>
              <a:gd name="connsiteY21" fmla="*/ 1045499 h 1593236"/>
              <a:gd name="connsiteX22" fmla="*/ 1311580 w 1593236"/>
              <a:gd name="connsiteY22" fmla="*/ 957608 h 1593236"/>
              <a:gd name="connsiteX23" fmla="*/ 1352596 w 1593236"/>
              <a:gd name="connsiteY23" fmla="*/ 828701 h 1593236"/>
              <a:gd name="connsiteX24" fmla="*/ 1317439 w 1593236"/>
              <a:gd name="connsiteY24" fmla="*/ 652922 h 1593236"/>
              <a:gd name="connsiteX25" fmla="*/ 1217831 w 1593236"/>
              <a:gd name="connsiteY25" fmla="*/ 524018 h 1593236"/>
              <a:gd name="connsiteX26" fmla="*/ 1059627 w 1593236"/>
              <a:gd name="connsiteY26" fmla="*/ 424407 h 1593236"/>
              <a:gd name="connsiteX27" fmla="*/ 883848 w 1593236"/>
              <a:gd name="connsiteY27" fmla="*/ 377532 h 1593236"/>
              <a:gd name="connsiteX28" fmla="*/ 768903 w 1593236"/>
              <a:gd name="connsiteY28" fmla="*/ 368469 h 159323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</a:cxnLst>
            <a:rect l="l" t="t" r="r" b="b"/>
            <a:pathLst>
              <a:path w="1593236" h="1593236">
                <a:moveTo>
                  <a:pt x="796618" y="0"/>
                </a:moveTo>
                <a:cubicBezTo>
                  <a:pt x="1236578" y="0"/>
                  <a:pt x="1593236" y="356658"/>
                  <a:pt x="1593236" y="796618"/>
                </a:cubicBezTo>
                <a:cubicBezTo>
                  <a:pt x="1593236" y="1236578"/>
                  <a:pt x="1236578" y="1593236"/>
                  <a:pt x="796618" y="1593236"/>
                </a:cubicBezTo>
                <a:cubicBezTo>
                  <a:pt x="356658" y="1593236"/>
                  <a:pt x="0" y="1236578"/>
                  <a:pt x="0" y="796618"/>
                </a:cubicBezTo>
                <a:cubicBezTo>
                  <a:pt x="0" y="356658"/>
                  <a:pt x="356658" y="0"/>
                  <a:pt x="796618" y="0"/>
                </a:cubicBezTo>
                <a:close/>
                <a:moveTo>
                  <a:pt x="768903" y="368469"/>
                </a:moveTo>
                <a:cubicBezTo>
                  <a:pt x="755490" y="368927"/>
                  <a:pt x="741269" y="369964"/>
                  <a:pt x="725644" y="371673"/>
                </a:cubicBezTo>
                <a:cubicBezTo>
                  <a:pt x="663145" y="378509"/>
                  <a:pt x="572325" y="397065"/>
                  <a:pt x="508849" y="418548"/>
                </a:cubicBezTo>
                <a:cubicBezTo>
                  <a:pt x="445372" y="440032"/>
                  <a:pt x="387757" y="467377"/>
                  <a:pt x="344787" y="500580"/>
                </a:cubicBezTo>
                <a:cubicBezTo>
                  <a:pt x="301819" y="533784"/>
                  <a:pt x="266113" y="584165"/>
                  <a:pt x="251037" y="617765"/>
                </a:cubicBezTo>
                <a:cubicBezTo>
                  <a:pt x="235961" y="651365"/>
                  <a:pt x="237334" y="680661"/>
                  <a:pt x="254332" y="702176"/>
                </a:cubicBezTo>
                <a:cubicBezTo>
                  <a:pt x="271330" y="723692"/>
                  <a:pt x="283264" y="721864"/>
                  <a:pt x="353027" y="746859"/>
                </a:cubicBezTo>
                <a:cubicBezTo>
                  <a:pt x="422791" y="771854"/>
                  <a:pt x="602992" y="803345"/>
                  <a:pt x="672908" y="852141"/>
                </a:cubicBezTo>
                <a:cubicBezTo>
                  <a:pt x="742825" y="900938"/>
                  <a:pt x="740935" y="996853"/>
                  <a:pt x="772519" y="1039638"/>
                </a:cubicBezTo>
                <a:cubicBezTo>
                  <a:pt x="804104" y="1082423"/>
                  <a:pt x="827258" y="1093230"/>
                  <a:pt x="862416" y="1108855"/>
                </a:cubicBezTo>
                <a:cubicBezTo>
                  <a:pt x="897573" y="1124480"/>
                  <a:pt x="949610" y="1130275"/>
                  <a:pt x="983456" y="1133388"/>
                </a:cubicBezTo>
                <a:cubicBezTo>
                  <a:pt x="1017302" y="1136500"/>
                  <a:pt x="1038146" y="1112881"/>
                  <a:pt x="1065488" y="1127529"/>
                </a:cubicBezTo>
                <a:cubicBezTo>
                  <a:pt x="1092831" y="1142177"/>
                  <a:pt x="1126035" y="1209561"/>
                  <a:pt x="1147518" y="1221278"/>
                </a:cubicBezTo>
                <a:cubicBezTo>
                  <a:pt x="1169002" y="1232996"/>
                  <a:pt x="1195338" y="1215174"/>
                  <a:pt x="1194393" y="1197841"/>
                </a:cubicBezTo>
                <a:cubicBezTo>
                  <a:pt x="1193448" y="1180508"/>
                  <a:pt x="1153200" y="1135076"/>
                  <a:pt x="1141847" y="1117283"/>
                </a:cubicBezTo>
                <a:cubicBezTo>
                  <a:pt x="1130493" y="1099490"/>
                  <a:pt x="1111660" y="1103053"/>
                  <a:pt x="1126276" y="1091090"/>
                </a:cubicBezTo>
                <a:cubicBezTo>
                  <a:pt x="1140892" y="1079126"/>
                  <a:pt x="1198667" y="1067746"/>
                  <a:pt x="1229550" y="1045499"/>
                </a:cubicBezTo>
                <a:cubicBezTo>
                  <a:pt x="1260434" y="1023253"/>
                  <a:pt x="1291073" y="993743"/>
                  <a:pt x="1311580" y="957608"/>
                </a:cubicBezTo>
                <a:cubicBezTo>
                  <a:pt x="1332087" y="921477"/>
                  <a:pt x="1351620" y="879481"/>
                  <a:pt x="1352596" y="828701"/>
                </a:cubicBezTo>
                <a:cubicBezTo>
                  <a:pt x="1353573" y="777922"/>
                  <a:pt x="1339900" y="703702"/>
                  <a:pt x="1317439" y="652922"/>
                </a:cubicBezTo>
                <a:cubicBezTo>
                  <a:pt x="1294978" y="602142"/>
                  <a:pt x="1260798" y="562103"/>
                  <a:pt x="1217831" y="524018"/>
                </a:cubicBezTo>
                <a:cubicBezTo>
                  <a:pt x="1174863" y="485932"/>
                  <a:pt x="1115291" y="448821"/>
                  <a:pt x="1059627" y="424407"/>
                </a:cubicBezTo>
                <a:cubicBezTo>
                  <a:pt x="1003963" y="399993"/>
                  <a:pt x="939512" y="386322"/>
                  <a:pt x="883848" y="377532"/>
                </a:cubicBezTo>
                <a:cubicBezTo>
                  <a:pt x="842100" y="370940"/>
                  <a:pt x="809141" y="367096"/>
                  <a:pt x="768903" y="368469"/>
                </a:cubicBezTo>
                <a:close/>
              </a:path>
            </a:pathLst>
          </a:custGeom>
          <a:solidFill>
            <a:srgbClr val="0C8BF2"/>
          </a:solidFill>
          <a:ln w="6350">
            <a:solidFill>
              <a:srgbClr val="000C64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 editAs="absolute">
    <xdr:from>
      <xdr:col>6</xdr:col>
      <xdr:colOff>353315</xdr:colOff>
      <xdr:row>8</xdr:row>
      <xdr:rowOff>84530</xdr:rowOff>
    </xdr:from>
    <xdr:to>
      <xdr:col>8</xdr:col>
      <xdr:colOff>93039</xdr:colOff>
      <xdr:row>11</xdr:row>
      <xdr:rowOff>89030</xdr:rowOff>
    </xdr:to>
    <xdr:grpSp>
      <xdr:nvGrpSpPr>
        <xdr:cNvPr id="10" name="Групп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3713735" y="1547570"/>
          <a:ext cx="600784" cy="553140"/>
          <a:chOff x="3225042" y="3971460"/>
          <a:chExt cx="576000" cy="57600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sp macro="" textlink="">
        <xdr:nvSpPr>
          <xdr:cNvPr id="11" name="Кольцо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225042" y="3971460"/>
            <a:ext cx="576000" cy="576000"/>
          </a:xfrm>
          <a:prstGeom prst="donut">
            <a:avLst>
              <a:gd name="adj" fmla="val 15604"/>
            </a:avLst>
          </a:prstGeom>
          <a:solidFill>
            <a:srgbClr val="3E05F0"/>
          </a:solidFill>
          <a:ln w="25400">
            <a:solidFill>
              <a:srgbClr val="0D032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12" name="Полилиния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3315042" y="4061460"/>
            <a:ext cx="396000" cy="396000"/>
          </a:xfrm>
          <a:custGeom>
            <a:avLst/>
            <a:gdLst>
              <a:gd name="connsiteX0" fmla="*/ 198000 w 396000"/>
              <a:gd name="connsiteY0" fmla="*/ 0 h 396000"/>
              <a:gd name="connsiteX1" fmla="*/ 396000 w 396000"/>
              <a:gd name="connsiteY1" fmla="*/ 198000 h 396000"/>
              <a:gd name="connsiteX2" fmla="*/ 198000 w 396000"/>
              <a:gd name="connsiteY2" fmla="*/ 396000 h 396000"/>
              <a:gd name="connsiteX3" fmla="*/ 0 w 396000"/>
              <a:gd name="connsiteY3" fmla="*/ 198000 h 396000"/>
              <a:gd name="connsiteX4" fmla="*/ 198000 w 396000"/>
              <a:gd name="connsiteY4" fmla="*/ 0 h 396000"/>
              <a:gd name="connsiteX5" fmla="*/ 186559 w 396000"/>
              <a:gd name="connsiteY5" fmla="*/ 43988 h 396000"/>
              <a:gd name="connsiteX6" fmla="*/ 186559 w 396000"/>
              <a:gd name="connsiteY6" fmla="*/ 142066 h 396000"/>
              <a:gd name="connsiteX7" fmla="*/ 183091 w 396000"/>
              <a:gd name="connsiteY7" fmla="*/ 142368 h 396000"/>
              <a:gd name="connsiteX8" fmla="*/ 179579 w 396000"/>
              <a:gd name="connsiteY8" fmla="*/ 141350 h 396000"/>
              <a:gd name="connsiteX9" fmla="*/ 179579 w 396000"/>
              <a:gd name="connsiteY9" fmla="*/ 119930 h 396000"/>
              <a:gd name="connsiteX10" fmla="*/ 175107 w 396000"/>
              <a:gd name="connsiteY10" fmla="*/ 92669 h 396000"/>
              <a:gd name="connsiteX11" fmla="*/ 141253 w 396000"/>
              <a:gd name="connsiteY11" fmla="*/ 65408 h 396000"/>
              <a:gd name="connsiteX12" fmla="*/ 99094 w 396000"/>
              <a:gd name="connsiteY12" fmla="*/ 116036 h 396000"/>
              <a:gd name="connsiteX13" fmla="*/ 56297 w 396000"/>
              <a:gd name="connsiteY13" fmla="*/ 212748 h 396000"/>
              <a:gd name="connsiteX14" fmla="*/ 47354 w 396000"/>
              <a:gd name="connsiteY14" fmla="*/ 256236 h 396000"/>
              <a:gd name="connsiteX15" fmla="*/ 55658 w 396000"/>
              <a:gd name="connsiteY15" fmla="*/ 296479 h 396000"/>
              <a:gd name="connsiteX16" fmla="*/ 85680 w 396000"/>
              <a:gd name="connsiteY16" fmla="*/ 315302 h 396000"/>
              <a:gd name="connsiteX17" fmla="*/ 136781 w 396000"/>
              <a:gd name="connsiteY17" fmla="*/ 302969 h 396000"/>
              <a:gd name="connsiteX18" fmla="*/ 173191 w 396000"/>
              <a:gd name="connsiteY18" fmla="*/ 268569 h 396000"/>
              <a:gd name="connsiteX19" fmla="*/ 182773 w 396000"/>
              <a:gd name="connsiteY19" fmla="*/ 201065 h 396000"/>
              <a:gd name="connsiteX20" fmla="*/ 183412 w 396000"/>
              <a:gd name="connsiteY20" fmla="*/ 180943 h 396000"/>
              <a:gd name="connsiteX21" fmla="*/ 184686 w 396000"/>
              <a:gd name="connsiteY21" fmla="*/ 175751 h 396000"/>
              <a:gd name="connsiteX22" fmla="*/ 215946 w 396000"/>
              <a:gd name="connsiteY22" fmla="*/ 175751 h 396000"/>
              <a:gd name="connsiteX23" fmla="*/ 217354 w 396000"/>
              <a:gd name="connsiteY23" fmla="*/ 180943 h 396000"/>
              <a:gd name="connsiteX24" fmla="*/ 217993 w 396000"/>
              <a:gd name="connsiteY24" fmla="*/ 201064 h 396000"/>
              <a:gd name="connsiteX25" fmla="*/ 227574 w 396000"/>
              <a:gd name="connsiteY25" fmla="*/ 268568 h 396000"/>
              <a:gd name="connsiteX26" fmla="*/ 263984 w 396000"/>
              <a:gd name="connsiteY26" fmla="*/ 302969 h 396000"/>
              <a:gd name="connsiteX27" fmla="*/ 315085 w 396000"/>
              <a:gd name="connsiteY27" fmla="*/ 315302 h 396000"/>
              <a:gd name="connsiteX28" fmla="*/ 345107 w 396000"/>
              <a:gd name="connsiteY28" fmla="*/ 296479 h 396000"/>
              <a:gd name="connsiteX29" fmla="*/ 353411 w 396000"/>
              <a:gd name="connsiteY29" fmla="*/ 256236 h 396000"/>
              <a:gd name="connsiteX30" fmla="*/ 344469 w 396000"/>
              <a:gd name="connsiteY30" fmla="*/ 212748 h 396000"/>
              <a:gd name="connsiteX31" fmla="*/ 301671 w 396000"/>
              <a:gd name="connsiteY31" fmla="*/ 116035 h 396000"/>
              <a:gd name="connsiteX32" fmla="*/ 259512 w 396000"/>
              <a:gd name="connsiteY32" fmla="*/ 65407 h 396000"/>
              <a:gd name="connsiteX33" fmla="*/ 254682 w 396000"/>
              <a:gd name="connsiteY33" fmla="*/ 65088 h 396000"/>
              <a:gd name="connsiteX34" fmla="*/ 225658 w 396000"/>
              <a:gd name="connsiteY34" fmla="*/ 92669 h 396000"/>
              <a:gd name="connsiteX35" fmla="*/ 221187 w 396000"/>
              <a:gd name="connsiteY35" fmla="*/ 119930 h 396000"/>
              <a:gd name="connsiteX36" fmla="*/ 221186 w 396000"/>
              <a:gd name="connsiteY36" fmla="*/ 141349 h 396000"/>
              <a:gd name="connsiteX37" fmla="*/ 217674 w 396000"/>
              <a:gd name="connsiteY37" fmla="*/ 142368 h 396000"/>
              <a:gd name="connsiteX38" fmla="*/ 214664 w 396000"/>
              <a:gd name="connsiteY38" fmla="*/ 142106 h 396000"/>
              <a:gd name="connsiteX39" fmla="*/ 214664 w 396000"/>
              <a:gd name="connsiteY39" fmla="*/ 43988 h 396000"/>
              <a:gd name="connsiteX40" fmla="*/ 186559 w 396000"/>
              <a:gd name="connsiteY40" fmla="*/ 43988 h 396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</a:cxnLst>
            <a:rect l="l" t="t" r="r" b="b"/>
            <a:pathLst>
              <a:path w="396000" h="396000">
                <a:moveTo>
                  <a:pt x="198000" y="0"/>
                </a:moveTo>
                <a:cubicBezTo>
                  <a:pt x="307352" y="0"/>
                  <a:pt x="396000" y="88648"/>
                  <a:pt x="396000" y="198000"/>
                </a:cubicBezTo>
                <a:cubicBezTo>
                  <a:pt x="396000" y="307352"/>
                  <a:pt x="307352" y="396000"/>
                  <a:pt x="198000" y="396000"/>
                </a:cubicBezTo>
                <a:cubicBezTo>
                  <a:pt x="88648" y="396000"/>
                  <a:pt x="0" y="307352"/>
                  <a:pt x="0" y="198000"/>
                </a:cubicBezTo>
                <a:cubicBezTo>
                  <a:pt x="0" y="88648"/>
                  <a:pt x="88648" y="0"/>
                  <a:pt x="198000" y="0"/>
                </a:cubicBezTo>
                <a:close/>
                <a:moveTo>
                  <a:pt x="186559" y="43988"/>
                </a:moveTo>
                <a:lnTo>
                  <a:pt x="186559" y="142066"/>
                </a:lnTo>
                <a:lnTo>
                  <a:pt x="183091" y="142368"/>
                </a:lnTo>
                <a:cubicBezTo>
                  <a:pt x="181585" y="142326"/>
                  <a:pt x="180357" y="142040"/>
                  <a:pt x="179579" y="141350"/>
                </a:cubicBezTo>
                <a:cubicBezTo>
                  <a:pt x="175427" y="137672"/>
                  <a:pt x="179046" y="128693"/>
                  <a:pt x="179579" y="119930"/>
                </a:cubicBezTo>
                <a:cubicBezTo>
                  <a:pt x="180111" y="111168"/>
                  <a:pt x="181495" y="101756"/>
                  <a:pt x="175107" y="92669"/>
                </a:cubicBezTo>
                <a:cubicBezTo>
                  <a:pt x="168720" y="83582"/>
                  <a:pt x="153922" y="61513"/>
                  <a:pt x="141253" y="65408"/>
                </a:cubicBezTo>
                <a:cubicBezTo>
                  <a:pt x="128584" y="69302"/>
                  <a:pt x="113254" y="91479"/>
                  <a:pt x="99094" y="116036"/>
                </a:cubicBezTo>
                <a:cubicBezTo>
                  <a:pt x="84935" y="140592"/>
                  <a:pt x="64920" y="189381"/>
                  <a:pt x="56297" y="212748"/>
                </a:cubicBezTo>
                <a:cubicBezTo>
                  <a:pt x="47673" y="236115"/>
                  <a:pt x="47460" y="242281"/>
                  <a:pt x="47354" y="256236"/>
                </a:cubicBezTo>
                <a:cubicBezTo>
                  <a:pt x="47247" y="270191"/>
                  <a:pt x="49271" y="286634"/>
                  <a:pt x="55658" y="296479"/>
                </a:cubicBezTo>
                <a:cubicBezTo>
                  <a:pt x="62046" y="306323"/>
                  <a:pt x="72159" y="314220"/>
                  <a:pt x="85680" y="315302"/>
                </a:cubicBezTo>
                <a:cubicBezTo>
                  <a:pt x="99200" y="316384"/>
                  <a:pt x="122196" y="310758"/>
                  <a:pt x="136781" y="302969"/>
                </a:cubicBezTo>
                <a:cubicBezTo>
                  <a:pt x="151367" y="295180"/>
                  <a:pt x="165526" y="285553"/>
                  <a:pt x="173191" y="268569"/>
                </a:cubicBezTo>
                <a:cubicBezTo>
                  <a:pt x="180857" y="251584"/>
                  <a:pt x="181069" y="215669"/>
                  <a:pt x="182773" y="201065"/>
                </a:cubicBezTo>
                <a:cubicBezTo>
                  <a:pt x="184476" y="186460"/>
                  <a:pt x="182666" y="185703"/>
                  <a:pt x="183412" y="180943"/>
                </a:cubicBezTo>
                <a:lnTo>
                  <a:pt x="184686" y="175751"/>
                </a:lnTo>
                <a:lnTo>
                  <a:pt x="215946" y="175751"/>
                </a:lnTo>
                <a:lnTo>
                  <a:pt x="217354" y="180943"/>
                </a:lnTo>
                <a:cubicBezTo>
                  <a:pt x="218099" y="185703"/>
                  <a:pt x="216289" y="186460"/>
                  <a:pt x="217993" y="201064"/>
                </a:cubicBezTo>
                <a:cubicBezTo>
                  <a:pt x="219696" y="215669"/>
                  <a:pt x="219909" y="251584"/>
                  <a:pt x="227574" y="268568"/>
                </a:cubicBezTo>
                <a:cubicBezTo>
                  <a:pt x="235239" y="285552"/>
                  <a:pt x="249399" y="295180"/>
                  <a:pt x="263984" y="302969"/>
                </a:cubicBezTo>
                <a:cubicBezTo>
                  <a:pt x="278569" y="310758"/>
                  <a:pt x="301565" y="316383"/>
                  <a:pt x="315085" y="315302"/>
                </a:cubicBezTo>
                <a:cubicBezTo>
                  <a:pt x="328606" y="314220"/>
                  <a:pt x="338720" y="306323"/>
                  <a:pt x="345107" y="296479"/>
                </a:cubicBezTo>
                <a:cubicBezTo>
                  <a:pt x="351495" y="286634"/>
                  <a:pt x="353518" y="270191"/>
                  <a:pt x="353411" y="256236"/>
                </a:cubicBezTo>
                <a:cubicBezTo>
                  <a:pt x="353305" y="242281"/>
                  <a:pt x="353092" y="236114"/>
                  <a:pt x="344469" y="212748"/>
                </a:cubicBezTo>
                <a:cubicBezTo>
                  <a:pt x="335845" y="189381"/>
                  <a:pt x="315830" y="140592"/>
                  <a:pt x="301671" y="116035"/>
                </a:cubicBezTo>
                <a:cubicBezTo>
                  <a:pt x="287512" y="91479"/>
                  <a:pt x="272181" y="69302"/>
                  <a:pt x="259512" y="65407"/>
                </a:cubicBezTo>
                <a:cubicBezTo>
                  <a:pt x="257929" y="64920"/>
                  <a:pt x="256312" y="64839"/>
                  <a:pt x="254682" y="65088"/>
                </a:cubicBezTo>
                <a:cubicBezTo>
                  <a:pt x="243276" y="66827"/>
                  <a:pt x="231247" y="84717"/>
                  <a:pt x="225658" y="92669"/>
                </a:cubicBezTo>
                <a:cubicBezTo>
                  <a:pt x="219270" y="101756"/>
                  <a:pt x="220654" y="111167"/>
                  <a:pt x="221187" y="119930"/>
                </a:cubicBezTo>
                <a:cubicBezTo>
                  <a:pt x="221719" y="128692"/>
                  <a:pt x="225338" y="137671"/>
                  <a:pt x="221186" y="141349"/>
                </a:cubicBezTo>
                <a:cubicBezTo>
                  <a:pt x="220408" y="142039"/>
                  <a:pt x="219180" y="142326"/>
                  <a:pt x="217674" y="142368"/>
                </a:cubicBezTo>
                <a:lnTo>
                  <a:pt x="214664" y="142106"/>
                </a:lnTo>
                <a:lnTo>
                  <a:pt x="214664" y="43988"/>
                </a:lnTo>
                <a:lnTo>
                  <a:pt x="186559" y="43988"/>
                </a:lnTo>
                <a:close/>
              </a:path>
            </a:pathLst>
          </a:custGeom>
          <a:solidFill>
            <a:srgbClr val="0C8CF4"/>
          </a:solidFill>
          <a:ln w="6350">
            <a:solidFill>
              <a:srgbClr val="000C6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 editAs="absolute">
    <xdr:from>
      <xdr:col>6</xdr:col>
      <xdr:colOff>353315</xdr:colOff>
      <xdr:row>12</xdr:row>
      <xdr:rowOff>92852</xdr:rowOff>
    </xdr:from>
    <xdr:to>
      <xdr:col>8</xdr:col>
      <xdr:colOff>93039</xdr:colOff>
      <xdr:row>15</xdr:row>
      <xdr:rowOff>78302</xdr:rowOff>
    </xdr:to>
    <xdr:grpSp>
      <xdr:nvGrpSpPr>
        <xdr:cNvPr id="13" name="Групп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3713735" y="2287412"/>
          <a:ext cx="600784" cy="564570"/>
          <a:chOff x="3390825" y="4726377"/>
          <a:chExt cx="576000" cy="57600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sp macro="" textlink="">
        <xdr:nvSpPr>
          <xdr:cNvPr id="14" name="Кольцо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3390825" y="4726377"/>
            <a:ext cx="576000" cy="576000"/>
          </a:xfrm>
          <a:prstGeom prst="donut">
            <a:avLst>
              <a:gd name="adj" fmla="val 15604"/>
            </a:avLst>
          </a:prstGeom>
          <a:solidFill>
            <a:srgbClr val="3E05F0"/>
          </a:solidFill>
          <a:ln w="38100">
            <a:solidFill>
              <a:srgbClr val="0D032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15" name="Полилиния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3480825" y="4806852"/>
            <a:ext cx="396000" cy="396000"/>
          </a:xfrm>
          <a:custGeom>
            <a:avLst/>
            <a:gdLst>
              <a:gd name="connsiteX0" fmla="*/ 198000 w 396000"/>
              <a:gd name="connsiteY0" fmla="*/ 0 h 396000"/>
              <a:gd name="connsiteX1" fmla="*/ 396000 w 396000"/>
              <a:gd name="connsiteY1" fmla="*/ 198000 h 396000"/>
              <a:gd name="connsiteX2" fmla="*/ 198000 w 396000"/>
              <a:gd name="connsiteY2" fmla="*/ 396000 h 396000"/>
              <a:gd name="connsiteX3" fmla="*/ 0 w 396000"/>
              <a:gd name="connsiteY3" fmla="*/ 198000 h 396000"/>
              <a:gd name="connsiteX4" fmla="*/ 198000 w 396000"/>
              <a:gd name="connsiteY4" fmla="*/ 0 h 396000"/>
              <a:gd name="connsiteX5" fmla="*/ 181805 w 396000"/>
              <a:gd name="connsiteY5" fmla="*/ 36952 h 396000"/>
              <a:gd name="connsiteX6" fmla="*/ 181805 w 396000"/>
              <a:gd name="connsiteY6" fmla="*/ 83659 h 396000"/>
              <a:gd name="connsiteX7" fmla="*/ 156485 w 396000"/>
              <a:gd name="connsiteY7" fmla="*/ 86168 h 396000"/>
              <a:gd name="connsiteX8" fmla="*/ 139537 w 396000"/>
              <a:gd name="connsiteY8" fmla="*/ 91108 h 396000"/>
              <a:gd name="connsiteX9" fmla="*/ 121202 w 396000"/>
              <a:gd name="connsiteY9" fmla="*/ 50606 h 396000"/>
              <a:gd name="connsiteX10" fmla="*/ 92118 w 396000"/>
              <a:gd name="connsiteY10" fmla="*/ 63773 h 396000"/>
              <a:gd name="connsiteX11" fmla="*/ 110201 w 396000"/>
              <a:gd name="connsiteY11" fmla="*/ 103719 h 396000"/>
              <a:gd name="connsiteX12" fmla="*/ 106702 w 396000"/>
              <a:gd name="connsiteY12" fmla="*/ 105483 h 396000"/>
              <a:gd name="connsiteX13" fmla="*/ 79712 w 396000"/>
              <a:gd name="connsiteY13" fmla="*/ 136187 h 396000"/>
              <a:gd name="connsiteX14" fmla="*/ 78201 w 396000"/>
              <a:gd name="connsiteY14" fmla="*/ 144600 h 396000"/>
              <a:gd name="connsiteX15" fmla="*/ 78977 w 396000"/>
              <a:gd name="connsiteY15" fmla="*/ 159424 h 396000"/>
              <a:gd name="connsiteX16" fmla="*/ 79712 w 396000"/>
              <a:gd name="connsiteY16" fmla="*/ 173451 h 396000"/>
              <a:gd name="connsiteX17" fmla="*/ 198000 w 396000"/>
              <a:gd name="connsiteY17" fmla="*/ 359048 h 396000"/>
              <a:gd name="connsiteX18" fmla="*/ 316288 w 396000"/>
              <a:gd name="connsiteY18" fmla="*/ 173451 h 396000"/>
              <a:gd name="connsiteX19" fmla="*/ 317023 w 396000"/>
              <a:gd name="connsiteY19" fmla="*/ 159419 h 396000"/>
              <a:gd name="connsiteX20" fmla="*/ 317799 w 396000"/>
              <a:gd name="connsiteY20" fmla="*/ 144603 h 396000"/>
              <a:gd name="connsiteX21" fmla="*/ 316288 w 396000"/>
              <a:gd name="connsiteY21" fmla="*/ 136187 h 396000"/>
              <a:gd name="connsiteX22" fmla="*/ 289298 w 396000"/>
              <a:gd name="connsiteY22" fmla="*/ 105483 h 396000"/>
              <a:gd name="connsiteX23" fmla="*/ 288597 w 396000"/>
              <a:gd name="connsiteY23" fmla="*/ 105099 h 396000"/>
              <a:gd name="connsiteX24" fmla="*/ 307306 w 396000"/>
              <a:gd name="connsiteY24" fmla="*/ 63773 h 396000"/>
              <a:gd name="connsiteX25" fmla="*/ 278222 w 396000"/>
              <a:gd name="connsiteY25" fmla="*/ 50606 h 396000"/>
              <a:gd name="connsiteX26" fmla="*/ 259647 w 396000"/>
              <a:gd name="connsiteY26" fmla="*/ 91638 h 396000"/>
              <a:gd name="connsiteX27" fmla="*/ 258100 w 396000"/>
              <a:gd name="connsiteY27" fmla="*/ 91036 h 396000"/>
              <a:gd name="connsiteX28" fmla="*/ 229618 w 396000"/>
              <a:gd name="connsiteY28" fmla="*/ 84403 h 396000"/>
              <a:gd name="connsiteX29" fmla="*/ 213731 w 396000"/>
              <a:gd name="connsiteY29" fmla="*/ 83223 h 396000"/>
              <a:gd name="connsiteX30" fmla="*/ 213731 w 396000"/>
              <a:gd name="connsiteY30" fmla="*/ 36952 h 396000"/>
              <a:gd name="connsiteX31" fmla="*/ 181805 w 396000"/>
              <a:gd name="connsiteY31" fmla="*/ 36952 h 396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</a:cxnLst>
            <a:rect l="l" t="t" r="r" b="b"/>
            <a:pathLst>
              <a:path w="396000" h="396000">
                <a:moveTo>
                  <a:pt x="198000" y="0"/>
                </a:moveTo>
                <a:cubicBezTo>
                  <a:pt x="307352" y="0"/>
                  <a:pt x="396000" y="88648"/>
                  <a:pt x="396000" y="198000"/>
                </a:cubicBezTo>
                <a:cubicBezTo>
                  <a:pt x="396000" y="307352"/>
                  <a:pt x="307352" y="396000"/>
                  <a:pt x="198000" y="396000"/>
                </a:cubicBezTo>
                <a:cubicBezTo>
                  <a:pt x="88648" y="396000"/>
                  <a:pt x="0" y="307352"/>
                  <a:pt x="0" y="198000"/>
                </a:cubicBezTo>
                <a:cubicBezTo>
                  <a:pt x="0" y="88648"/>
                  <a:pt x="88648" y="0"/>
                  <a:pt x="198000" y="0"/>
                </a:cubicBezTo>
                <a:close/>
                <a:moveTo>
                  <a:pt x="181805" y="36952"/>
                </a:moveTo>
                <a:lnTo>
                  <a:pt x="181805" y="83659"/>
                </a:lnTo>
                <a:lnTo>
                  <a:pt x="156485" y="86168"/>
                </a:lnTo>
                <a:lnTo>
                  <a:pt x="139537" y="91108"/>
                </a:lnTo>
                <a:lnTo>
                  <a:pt x="121202" y="50606"/>
                </a:lnTo>
                <a:lnTo>
                  <a:pt x="92118" y="63773"/>
                </a:lnTo>
                <a:lnTo>
                  <a:pt x="110201" y="103719"/>
                </a:lnTo>
                <a:lnTo>
                  <a:pt x="106702" y="105483"/>
                </a:lnTo>
                <a:cubicBezTo>
                  <a:pt x="93418" y="114093"/>
                  <a:pt x="83934" y="124602"/>
                  <a:pt x="79712" y="136187"/>
                </a:cubicBezTo>
                <a:lnTo>
                  <a:pt x="78201" y="144600"/>
                </a:lnTo>
                <a:lnTo>
                  <a:pt x="78977" y="159424"/>
                </a:lnTo>
                <a:lnTo>
                  <a:pt x="79712" y="173451"/>
                </a:lnTo>
                <a:cubicBezTo>
                  <a:pt x="90971" y="279371"/>
                  <a:pt x="139652" y="359048"/>
                  <a:pt x="198000" y="359048"/>
                </a:cubicBezTo>
                <a:cubicBezTo>
                  <a:pt x="256348" y="359048"/>
                  <a:pt x="305030" y="279371"/>
                  <a:pt x="316288" y="173451"/>
                </a:cubicBezTo>
                <a:lnTo>
                  <a:pt x="317023" y="159419"/>
                </a:lnTo>
                <a:lnTo>
                  <a:pt x="317799" y="144603"/>
                </a:lnTo>
                <a:lnTo>
                  <a:pt x="316288" y="136187"/>
                </a:lnTo>
                <a:cubicBezTo>
                  <a:pt x="312066" y="124602"/>
                  <a:pt x="302581" y="114093"/>
                  <a:pt x="289298" y="105483"/>
                </a:cubicBezTo>
                <a:lnTo>
                  <a:pt x="288597" y="105099"/>
                </a:lnTo>
                <a:lnTo>
                  <a:pt x="307306" y="63773"/>
                </a:lnTo>
                <a:lnTo>
                  <a:pt x="278222" y="50606"/>
                </a:lnTo>
                <a:lnTo>
                  <a:pt x="259647" y="91638"/>
                </a:lnTo>
                <a:lnTo>
                  <a:pt x="258100" y="91036"/>
                </a:lnTo>
                <a:cubicBezTo>
                  <a:pt x="249251" y="88179"/>
                  <a:pt x="239696" y="85934"/>
                  <a:pt x="229618" y="84403"/>
                </a:cubicBezTo>
                <a:lnTo>
                  <a:pt x="213731" y="83223"/>
                </a:lnTo>
                <a:lnTo>
                  <a:pt x="213731" y="36952"/>
                </a:lnTo>
                <a:lnTo>
                  <a:pt x="181805" y="36952"/>
                </a:lnTo>
                <a:close/>
              </a:path>
            </a:pathLst>
          </a:custGeom>
          <a:solidFill>
            <a:srgbClr val="0C8CF4"/>
          </a:solidFill>
          <a:ln w="6350">
            <a:solidFill>
              <a:srgbClr val="000C6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 editAs="absolute">
    <xdr:from>
      <xdr:col>6</xdr:col>
      <xdr:colOff>351909</xdr:colOff>
      <xdr:row>16</xdr:row>
      <xdr:rowOff>70918</xdr:rowOff>
    </xdr:from>
    <xdr:to>
      <xdr:col>8</xdr:col>
      <xdr:colOff>91633</xdr:colOff>
      <xdr:row>19</xdr:row>
      <xdr:rowOff>65893</xdr:rowOff>
    </xdr:to>
    <xdr:grpSp>
      <xdr:nvGrpSpPr>
        <xdr:cNvPr id="16" name="Группа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3712329" y="3042718"/>
          <a:ext cx="600784" cy="558855"/>
          <a:chOff x="4077725" y="4661696"/>
          <a:chExt cx="576000" cy="576000"/>
        </a:xfrm>
      </xdr:grpSpPr>
      <xdr:sp macro="" textlink="">
        <xdr:nvSpPr>
          <xdr:cNvPr id="17" name="Кольцо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4077725" y="4661696"/>
            <a:ext cx="576000" cy="576000"/>
          </a:xfrm>
          <a:prstGeom prst="donut">
            <a:avLst>
              <a:gd name="adj" fmla="val 15604"/>
            </a:avLst>
          </a:prstGeom>
          <a:solidFill>
            <a:srgbClr val="3E05F0"/>
          </a:solidFill>
          <a:ln w="25400">
            <a:solidFill>
              <a:srgbClr val="0D032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18" name="Полилиния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4167725" y="4751696"/>
            <a:ext cx="396000" cy="396000"/>
          </a:xfrm>
          <a:custGeom>
            <a:avLst/>
            <a:gdLst>
              <a:gd name="connsiteX0" fmla="*/ 198000 w 396000"/>
              <a:gd name="connsiteY0" fmla="*/ 0 h 396000"/>
              <a:gd name="connsiteX1" fmla="*/ 396000 w 396000"/>
              <a:gd name="connsiteY1" fmla="*/ 198000 h 396000"/>
              <a:gd name="connsiteX2" fmla="*/ 198000 w 396000"/>
              <a:gd name="connsiteY2" fmla="*/ 396000 h 396000"/>
              <a:gd name="connsiteX3" fmla="*/ 0 w 396000"/>
              <a:gd name="connsiteY3" fmla="*/ 198000 h 396000"/>
              <a:gd name="connsiteX4" fmla="*/ 198000 w 396000"/>
              <a:gd name="connsiteY4" fmla="*/ 0 h 396000"/>
              <a:gd name="connsiteX5" fmla="*/ 196118 w 396000"/>
              <a:gd name="connsiteY5" fmla="*/ 18646 h 396000"/>
              <a:gd name="connsiteX6" fmla="*/ 196118 w 396000"/>
              <a:gd name="connsiteY6" fmla="*/ 60411 h 396000"/>
              <a:gd name="connsiteX7" fmla="*/ 183967 w 396000"/>
              <a:gd name="connsiteY7" fmla="*/ 60912 h 396000"/>
              <a:gd name="connsiteX8" fmla="*/ 159176 w 396000"/>
              <a:gd name="connsiteY8" fmla="*/ 72458 h 396000"/>
              <a:gd name="connsiteX9" fmla="*/ 154006 w 396000"/>
              <a:gd name="connsiteY9" fmla="*/ 77502 h 396000"/>
              <a:gd name="connsiteX10" fmla="*/ 144356 w 396000"/>
              <a:gd name="connsiteY10" fmla="*/ 85023 h 396000"/>
              <a:gd name="connsiteX11" fmla="*/ 101013 w 396000"/>
              <a:gd name="connsiteY11" fmla="*/ 257009 h 396000"/>
              <a:gd name="connsiteX12" fmla="*/ 101374 w 396000"/>
              <a:gd name="connsiteY12" fmla="*/ 257122 h 396000"/>
              <a:gd name="connsiteX13" fmla="*/ 94504 w 396000"/>
              <a:gd name="connsiteY13" fmla="*/ 262613 h 396000"/>
              <a:gd name="connsiteX14" fmla="*/ 87471 w 396000"/>
              <a:gd name="connsiteY14" fmla="*/ 278023 h 396000"/>
              <a:gd name="connsiteX15" fmla="*/ 87288 w 396000"/>
              <a:gd name="connsiteY15" fmla="*/ 287641 h 396000"/>
              <a:gd name="connsiteX16" fmla="*/ 89585 w 396000"/>
              <a:gd name="connsiteY16" fmla="*/ 296068 h 396000"/>
              <a:gd name="connsiteX17" fmla="*/ 66365 w 396000"/>
              <a:gd name="connsiteY17" fmla="*/ 312862 h 396000"/>
              <a:gd name="connsiteX18" fmla="*/ 84072 w 396000"/>
              <a:gd name="connsiteY18" fmla="*/ 337344 h 396000"/>
              <a:gd name="connsiteX19" fmla="*/ 109689 w 396000"/>
              <a:gd name="connsiteY19" fmla="*/ 318816 h 396000"/>
              <a:gd name="connsiteX20" fmla="*/ 113814 w 396000"/>
              <a:gd name="connsiteY20" fmla="*/ 321651 h 396000"/>
              <a:gd name="connsiteX21" fmla="*/ 139200 w 396000"/>
              <a:gd name="connsiteY21" fmla="*/ 331917 h 396000"/>
              <a:gd name="connsiteX22" fmla="*/ 166945 w 396000"/>
              <a:gd name="connsiteY22" fmla="*/ 336943 h 396000"/>
              <a:gd name="connsiteX23" fmla="*/ 316574 w 396000"/>
              <a:gd name="connsiteY23" fmla="*/ 205350 h 396000"/>
              <a:gd name="connsiteX24" fmla="*/ 238805 w 396000"/>
              <a:gd name="connsiteY24" fmla="*/ 66302 h 396000"/>
              <a:gd name="connsiteX25" fmla="*/ 226332 w 396000"/>
              <a:gd name="connsiteY25" fmla="*/ 61439 h 396000"/>
              <a:gd name="connsiteX26" fmla="*/ 226332 w 396000"/>
              <a:gd name="connsiteY26" fmla="*/ 18646 h 396000"/>
              <a:gd name="connsiteX27" fmla="*/ 196118 w 396000"/>
              <a:gd name="connsiteY27" fmla="*/ 18646 h 396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</a:cxnLst>
            <a:rect l="l" t="t" r="r" b="b"/>
            <a:pathLst>
              <a:path w="396000" h="396000">
                <a:moveTo>
                  <a:pt x="198000" y="0"/>
                </a:moveTo>
                <a:cubicBezTo>
                  <a:pt x="307352" y="0"/>
                  <a:pt x="396000" y="88648"/>
                  <a:pt x="396000" y="198000"/>
                </a:cubicBezTo>
                <a:cubicBezTo>
                  <a:pt x="396000" y="307352"/>
                  <a:pt x="307352" y="396000"/>
                  <a:pt x="198000" y="396000"/>
                </a:cubicBezTo>
                <a:cubicBezTo>
                  <a:pt x="88648" y="396000"/>
                  <a:pt x="0" y="307352"/>
                  <a:pt x="0" y="198000"/>
                </a:cubicBezTo>
                <a:cubicBezTo>
                  <a:pt x="0" y="88648"/>
                  <a:pt x="88648" y="0"/>
                  <a:pt x="198000" y="0"/>
                </a:cubicBezTo>
                <a:close/>
                <a:moveTo>
                  <a:pt x="196118" y="18646"/>
                </a:moveTo>
                <a:lnTo>
                  <a:pt x="196118" y="60411"/>
                </a:lnTo>
                <a:lnTo>
                  <a:pt x="183967" y="60912"/>
                </a:lnTo>
                <a:cubicBezTo>
                  <a:pt x="174914" y="63033"/>
                  <a:pt x="166484" y="66882"/>
                  <a:pt x="159176" y="72458"/>
                </a:cubicBezTo>
                <a:lnTo>
                  <a:pt x="154006" y="77502"/>
                </a:lnTo>
                <a:lnTo>
                  <a:pt x="144356" y="85023"/>
                </a:lnTo>
                <a:cubicBezTo>
                  <a:pt x="96051" y="131725"/>
                  <a:pt x="166247" y="215618"/>
                  <a:pt x="101013" y="257009"/>
                </a:cubicBezTo>
                <a:lnTo>
                  <a:pt x="101374" y="257122"/>
                </a:lnTo>
                <a:lnTo>
                  <a:pt x="94504" y="262613"/>
                </a:lnTo>
                <a:cubicBezTo>
                  <a:pt x="90894" y="267098"/>
                  <a:pt x="88440" y="272292"/>
                  <a:pt x="87471" y="278023"/>
                </a:cubicBezTo>
                <a:cubicBezTo>
                  <a:pt x="86927" y="281247"/>
                  <a:pt x="86880" y="284469"/>
                  <a:pt x="87288" y="287641"/>
                </a:cubicBezTo>
                <a:lnTo>
                  <a:pt x="89585" y="296068"/>
                </a:lnTo>
                <a:lnTo>
                  <a:pt x="66365" y="312862"/>
                </a:lnTo>
                <a:lnTo>
                  <a:pt x="84072" y="337344"/>
                </a:lnTo>
                <a:lnTo>
                  <a:pt x="109689" y="318816"/>
                </a:lnTo>
                <a:lnTo>
                  <a:pt x="113814" y="321651"/>
                </a:lnTo>
                <a:lnTo>
                  <a:pt x="139200" y="331917"/>
                </a:lnTo>
                <a:cubicBezTo>
                  <a:pt x="148089" y="334501"/>
                  <a:pt x="157366" y="336211"/>
                  <a:pt x="166945" y="336943"/>
                </a:cubicBezTo>
                <a:cubicBezTo>
                  <a:pt x="243581" y="342799"/>
                  <a:pt x="310572" y="283883"/>
                  <a:pt x="316574" y="205350"/>
                </a:cubicBezTo>
                <a:cubicBezTo>
                  <a:pt x="321168" y="145224"/>
                  <a:pt x="288680" y="91030"/>
                  <a:pt x="238805" y="66302"/>
                </a:cubicBezTo>
                <a:lnTo>
                  <a:pt x="226332" y="61439"/>
                </a:lnTo>
                <a:lnTo>
                  <a:pt x="226332" y="18646"/>
                </a:lnTo>
                <a:lnTo>
                  <a:pt x="196118" y="18646"/>
                </a:lnTo>
                <a:close/>
              </a:path>
            </a:pathLst>
          </a:custGeom>
          <a:solidFill>
            <a:srgbClr val="0C8CF4"/>
          </a:solidFill>
          <a:ln w="6350">
            <a:solidFill>
              <a:srgbClr val="000C64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 editAs="absolute">
    <xdr:from>
      <xdr:col>6</xdr:col>
      <xdr:colOff>363115</xdr:colOff>
      <xdr:row>20</xdr:row>
      <xdr:rowOff>69716</xdr:rowOff>
    </xdr:from>
    <xdr:to>
      <xdr:col>8</xdr:col>
      <xdr:colOff>102839</xdr:colOff>
      <xdr:row>23</xdr:row>
      <xdr:rowOff>74216</xdr:rowOff>
    </xdr:to>
    <xdr:grpSp>
      <xdr:nvGrpSpPr>
        <xdr:cNvPr id="19" name="Группа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3723535" y="3788276"/>
          <a:ext cx="600784" cy="553140"/>
          <a:chOff x="3645707" y="5564189"/>
          <a:chExt cx="576000" cy="576000"/>
        </a:xfrm>
      </xdr:grpSpPr>
      <xdr:sp macro="" textlink="">
        <xdr:nvSpPr>
          <xdr:cNvPr id="20" name="Кольцо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3645707" y="5564189"/>
            <a:ext cx="576000" cy="576000"/>
          </a:xfrm>
          <a:prstGeom prst="donut">
            <a:avLst>
              <a:gd name="adj" fmla="val 15604"/>
            </a:avLst>
          </a:prstGeom>
          <a:solidFill>
            <a:srgbClr val="3E05F0"/>
          </a:solidFill>
          <a:ln w="25400">
            <a:solidFill>
              <a:srgbClr val="0D032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21" name="Полилиния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3735707" y="5654189"/>
            <a:ext cx="396000" cy="396000"/>
          </a:xfrm>
          <a:custGeom>
            <a:avLst/>
            <a:gdLst>
              <a:gd name="connsiteX0" fmla="*/ 198000 w 396000"/>
              <a:gd name="connsiteY0" fmla="*/ 0 h 396000"/>
              <a:gd name="connsiteX1" fmla="*/ 396000 w 396000"/>
              <a:gd name="connsiteY1" fmla="*/ 198000 h 396000"/>
              <a:gd name="connsiteX2" fmla="*/ 198000 w 396000"/>
              <a:gd name="connsiteY2" fmla="*/ 396000 h 396000"/>
              <a:gd name="connsiteX3" fmla="*/ 0 w 396000"/>
              <a:gd name="connsiteY3" fmla="*/ 198000 h 396000"/>
              <a:gd name="connsiteX4" fmla="*/ 198000 w 396000"/>
              <a:gd name="connsiteY4" fmla="*/ 0 h 396000"/>
              <a:gd name="connsiteX5" fmla="*/ 107899 w 396000"/>
              <a:gd name="connsiteY5" fmla="*/ 82819 h 396000"/>
              <a:gd name="connsiteX6" fmla="*/ 85316 w 396000"/>
              <a:gd name="connsiteY6" fmla="*/ 87822 h 396000"/>
              <a:gd name="connsiteX7" fmla="*/ 47246 w 396000"/>
              <a:gd name="connsiteY7" fmla="*/ 139217 h 396000"/>
              <a:gd name="connsiteX8" fmla="*/ 47617 w 396000"/>
              <a:gd name="connsiteY8" fmla="*/ 141787 h 396000"/>
              <a:gd name="connsiteX9" fmla="*/ 44392 w 396000"/>
              <a:gd name="connsiteY9" fmla="*/ 144396 h 396000"/>
              <a:gd name="connsiteX10" fmla="*/ 42527 w 396000"/>
              <a:gd name="connsiteY10" fmla="*/ 187939 h 396000"/>
              <a:gd name="connsiteX11" fmla="*/ 88550 w 396000"/>
              <a:gd name="connsiteY11" fmla="*/ 213985 h 396000"/>
              <a:gd name="connsiteX12" fmla="*/ 100316 w 396000"/>
              <a:gd name="connsiteY12" fmla="*/ 162428 h 396000"/>
              <a:gd name="connsiteX13" fmla="*/ 66886 w 396000"/>
              <a:gd name="connsiteY13" fmla="*/ 134466 h 396000"/>
              <a:gd name="connsiteX14" fmla="*/ 61477 w 396000"/>
              <a:gd name="connsiteY14" fmla="*/ 135289 h 396000"/>
              <a:gd name="connsiteX15" fmla="*/ 64688 w 396000"/>
              <a:gd name="connsiteY15" fmla="*/ 123563 h 396000"/>
              <a:gd name="connsiteX16" fmla="*/ 90426 w 396000"/>
              <a:gd name="connsiteY16" fmla="*/ 99811 h 396000"/>
              <a:gd name="connsiteX17" fmla="*/ 139883 w 396000"/>
              <a:gd name="connsiteY17" fmla="*/ 105974 h 396000"/>
              <a:gd name="connsiteX18" fmla="*/ 146006 w 396000"/>
              <a:gd name="connsiteY18" fmla="*/ 113487 h 396000"/>
              <a:gd name="connsiteX19" fmla="*/ 132766 w 396000"/>
              <a:gd name="connsiteY19" fmla="*/ 126421 h 396000"/>
              <a:gd name="connsiteX20" fmla="*/ 127343 w 396000"/>
              <a:gd name="connsiteY20" fmla="*/ 144111 h 396000"/>
              <a:gd name="connsiteX21" fmla="*/ 169487 w 396000"/>
              <a:gd name="connsiteY21" fmla="*/ 185986 h 396000"/>
              <a:gd name="connsiteX22" fmla="*/ 170326 w 396000"/>
              <a:gd name="connsiteY22" fmla="*/ 186097 h 396000"/>
              <a:gd name="connsiteX23" fmla="*/ 162933 w 396000"/>
              <a:gd name="connsiteY23" fmla="*/ 188312 h 396000"/>
              <a:gd name="connsiteX24" fmla="*/ 147139 w 396000"/>
              <a:gd name="connsiteY24" fmla="*/ 205256 h 396000"/>
              <a:gd name="connsiteX25" fmla="*/ 162933 w 396000"/>
              <a:gd name="connsiteY25" fmla="*/ 222201 h 396000"/>
              <a:gd name="connsiteX26" fmla="*/ 178139 w 396000"/>
              <a:gd name="connsiteY26" fmla="*/ 226757 h 396000"/>
              <a:gd name="connsiteX27" fmla="*/ 170367 w 396000"/>
              <a:gd name="connsiteY27" fmla="*/ 229085 h 396000"/>
              <a:gd name="connsiteX28" fmla="*/ 157652 w 396000"/>
              <a:gd name="connsiteY28" fmla="*/ 242726 h 396000"/>
              <a:gd name="connsiteX29" fmla="*/ 170367 w 396000"/>
              <a:gd name="connsiteY29" fmla="*/ 256366 h 396000"/>
              <a:gd name="connsiteX30" fmla="*/ 175034 w 396000"/>
              <a:gd name="connsiteY30" fmla="*/ 257764 h 396000"/>
              <a:gd name="connsiteX31" fmla="*/ 175034 w 396000"/>
              <a:gd name="connsiteY31" fmla="*/ 320524 h 396000"/>
              <a:gd name="connsiteX32" fmla="*/ 177575 w 396000"/>
              <a:gd name="connsiteY32" fmla="*/ 326660 h 396000"/>
              <a:gd name="connsiteX33" fmla="*/ 183338 w 396000"/>
              <a:gd name="connsiteY33" fmla="*/ 329047 h 396000"/>
              <a:gd name="connsiteX34" fmla="*/ 183338 w 396000"/>
              <a:gd name="connsiteY34" fmla="*/ 344444 h 396000"/>
              <a:gd name="connsiteX35" fmla="*/ 189165 w 396000"/>
              <a:gd name="connsiteY35" fmla="*/ 350271 h 396000"/>
              <a:gd name="connsiteX36" fmla="*/ 212473 w 396000"/>
              <a:gd name="connsiteY36" fmla="*/ 350271 h 396000"/>
              <a:gd name="connsiteX37" fmla="*/ 218300 w 396000"/>
              <a:gd name="connsiteY37" fmla="*/ 344444 h 396000"/>
              <a:gd name="connsiteX38" fmla="*/ 218300 w 396000"/>
              <a:gd name="connsiteY38" fmla="*/ 329201 h 396000"/>
              <a:gd name="connsiteX39" fmla="*/ 218414 w 396000"/>
              <a:gd name="connsiteY39" fmla="*/ 329201 h 396000"/>
              <a:gd name="connsiteX40" fmla="*/ 227090 w 396000"/>
              <a:gd name="connsiteY40" fmla="*/ 320524 h 396000"/>
              <a:gd name="connsiteX41" fmla="*/ 227090 w 396000"/>
              <a:gd name="connsiteY41" fmla="*/ 257764 h 396000"/>
              <a:gd name="connsiteX42" fmla="*/ 231758 w 396000"/>
              <a:gd name="connsiteY42" fmla="*/ 256366 h 396000"/>
              <a:gd name="connsiteX43" fmla="*/ 244472 w 396000"/>
              <a:gd name="connsiteY43" fmla="*/ 242726 h 396000"/>
              <a:gd name="connsiteX44" fmla="*/ 231758 w 396000"/>
              <a:gd name="connsiteY44" fmla="*/ 229085 h 396000"/>
              <a:gd name="connsiteX45" fmla="*/ 223986 w 396000"/>
              <a:gd name="connsiteY45" fmla="*/ 226756 h 396000"/>
              <a:gd name="connsiteX46" fmla="*/ 239192 w 396000"/>
              <a:gd name="connsiteY46" fmla="*/ 222201 h 396000"/>
              <a:gd name="connsiteX47" fmla="*/ 254986 w 396000"/>
              <a:gd name="connsiteY47" fmla="*/ 205257 h 396000"/>
              <a:gd name="connsiteX48" fmla="*/ 239192 w 396000"/>
              <a:gd name="connsiteY48" fmla="*/ 188313 h 396000"/>
              <a:gd name="connsiteX49" fmla="*/ 226518 w 396000"/>
              <a:gd name="connsiteY49" fmla="*/ 184515 h 396000"/>
              <a:gd name="connsiteX50" fmla="*/ 245139 w 396000"/>
              <a:gd name="connsiteY50" fmla="*/ 176246 h 396000"/>
              <a:gd name="connsiteX51" fmla="*/ 265350 w 396000"/>
              <a:gd name="connsiteY51" fmla="*/ 144111 h 396000"/>
              <a:gd name="connsiteX52" fmla="*/ 259927 w 396000"/>
              <a:gd name="connsiteY52" fmla="*/ 126421 h 396000"/>
              <a:gd name="connsiteX53" fmla="*/ 247182 w 396000"/>
              <a:gd name="connsiteY53" fmla="*/ 113971 h 396000"/>
              <a:gd name="connsiteX54" fmla="*/ 253699 w 396000"/>
              <a:gd name="connsiteY54" fmla="*/ 105974 h 396000"/>
              <a:gd name="connsiteX55" fmla="*/ 303156 w 396000"/>
              <a:gd name="connsiteY55" fmla="*/ 99811 h 396000"/>
              <a:gd name="connsiteX56" fmla="*/ 328893 w 396000"/>
              <a:gd name="connsiteY56" fmla="*/ 123563 h 396000"/>
              <a:gd name="connsiteX57" fmla="*/ 331853 w 396000"/>
              <a:gd name="connsiteY57" fmla="*/ 134371 h 396000"/>
              <a:gd name="connsiteX58" fmla="*/ 326007 w 396000"/>
              <a:gd name="connsiteY58" fmla="*/ 135976 h 396000"/>
              <a:gd name="connsiteX59" fmla="*/ 302274 w 396000"/>
              <a:gd name="connsiteY59" fmla="*/ 161275 h 396000"/>
              <a:gd name="connsiteX60" fmla="*/ 314040 w 396000"/>
              <a:gd name="connsiteY60" fmla="*/ 212832 h 396000"/>
              <a:gd name="connsiteX61" fmla="*/ 360063 w 396000"/>
              <a:gd name="connsiteY61" fmla="*/ 186786 h 396000"/>
              <a:gd name="connsiteX62" fmla="*/ 348298 w 396000"/>
              <a:gd name="connsiteY62" fmla="*/ 135229 h 396000"/>
              <a:gd name="connsiteX63" fmla="*/ 345160 w 396000"/>
              <a:gd name="connsiteY63" fmla="*/ 134752 h 396000"/>
              <a:gd name="connsiteX64" fmla="*/ 340851 w 396000"/>
              <a:gd name="connsiteY64" fmla="*/ 118379 h 396000"/>
              <a:gd name="connsiteX65" fmla="*/ 308266 w 396000"/>
              <a:gd name="connsiteY65" fmla="*/ 87822 h 396000"/>
              <a:gd name="connsiteX66" fmla="*/ 285683 w 396000"/>
              <a:gd name="connsiteY66" fmla="*/ 82819 h 396000"/>
              <a:gd name="connsiteX67" fmla="*/ 241036 w 396000"/>
              <a:gd name="connsiteY67" fmla="*/ 99902 h 396000"/>
              <a:gd name="connsiteX68" fmla="*/ 235429 w 396000"/>
              <a:gd name="connsiteY68" fmla="*/ 107663 h 396000"/>
              <a:gd name="connsiteX69" fmla="*/ 223206 w 396000"/>
              <a:gd name="connsiteY69" fmla="*/ 102236 h 396000"/>
              <a:gd name="connsiteX70" fmla="*/ 196346 w 396000"/>
              <a:gd name="connsiteY70" fmla="*/ 98665 h 396000"/>
              <a:gd name="connsiteX71" fmla="*/ 169487 w 396000"/>
              <a:gd name="connsiteY71" fmla="*/ 102236 h 396000"/>
              <a:gd name="connsiteX72" fmla="*/ 157937 w 396000"/>
              <a:gd name="connsiteY72" fmla="*/ 107365 h 396000"/>
              <a:gd name="connsiteX73" fmla="*/ 152546 w 396000"/>
              <a:gd name="connsiteY73" fmla="*/ 99902 h 396000"/>
              <a:gd name="connsiteX74" fmla="*/ 107899 w 396000"/>
              <a:gd name="connsiteY74" fmla="*/ 82819 h 396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</a:cxnLst>
            <a:rect l="l" t="t" r="r" b="b"/>
            <a:pathLst>
              <a:path w="396000" h="396000">
                <a:moveTo>
                  <a:pt x="198000" y="0"/>
                </a:moveTo>
                <a:cubicBezTo>
                  <a:pt x="307352" y="0"/>
                  <a:pt x="396000" y="88648"/>
                  <a:pt x="396000" y="198000"/>
                </a:cubicBezTo>
                <a:cubicBezTo>
                  <a:pt x="396000" y="307352"/>
                  <a:pt x="307352" y="396000"/>
                  <a:pt x="198000" y="396000"/>
                </a:cubicBezTo>
                <a:cubicBezTo>
                  <a:pt x="88648" y="396000"/>
                  <a:pt x="0" y="307352"/>
                  <a:pt x="0" y="198000"/>
                </a:cubicBezTo>
                <a:cubicBezTo>
                  <a:pt x="0" y="88648"/>
                  <a:pt x="88648" y="0"/>
                  <a:pt x="198000" y="0"/>
                </a:cubicBezTo>
                <a:close/>
                <a:moveTo>
                  <a:pt x="107899" y="82819"/>
                </a:moveTo>
                <a:cubicBezTo>
                  <a:pt x="100371" y="83102"/>
                  <a:pt x="92718" y="84728"/>
                  <a:pt x="85316" y="87822"/>
                </a:cubicBezTo>
                <a:cubicBezTo>
                  <a:pt x="62865" y="97205"/>
                  <a:pt x="48604" y="117620"/>
                  <a:pt x="47246" y="139217"/>
                </a:cubicBezTo>
                <a:lnTo>
                  <a:pt x="47617" y="141787"/>
                </a:lnTo>
                <a:lnTo>
                  <a:pt x="44392" y="144396"/>
                </a:lnTo>
                <a:cubicBezTo>
                  <a:pt x="36621" y="154865"/>
                  <a:pt x="35432" y="171867"/>
                  <a:pt x="42527" y="187939"/>
                </a:cubicBezTo>
                <a:cubicBezTo>
                  <a:pt x="51987" y="209368"/>
                  <a:pt x="72593" y="221029"/>
                  <a:pt x="88550" y="213985"/>
                </a:cubicBezTo>
                <a:cubicBezTo>
                  <a:pt x="104509" y="206940"/>
                  <a:pt x="109776" y="183857"/>
                  <a:pt x="100316" y="162428"/>
                </a:cubicBezTo>
                <a:cubicBezTo>
                  <a:pt x="93221" y="146356"/>
                  <a:pt x="79857" y="135779"/>
                  <a:pt x="66886" y="134466"/>
                </a:cubicBezTo>
                <a:lnTo>
                  <a:pt x="61477" y="135289"/>
                </a:lnTo>
                <a:lnTo>
                  <a:pt x="64688" y="123563"/>
                </a:lnTo>
                <a:cubicBezTo>
                  <a:pt x="69696" y="113381"/>
                  <a:pt x="78646" y="104709"/>
                  <a:pt x="90426" y="99811"/>
                </a:cubicBezTo>
                <a:cubicBezTo>
                  <a:pt x="107848" y="92567"/>
                  <a:pt x="126961" y="95458"/>
                  <a:pt x="139883" y="105974"/>
                </a:cubicBezTo>
                <a:lnTo>
                  <a:pt x="146006" y="113487"/>
                </a:lnTo>
                <a:lnTo>
                  <a:pt x="132766" y="126421"/>
                </a:lnTo>
                <a:cubicBezTo>
                  <a:pt x="129274" y="131858"/>
                  <a:pt x="127343" y="137836"/>
                  <a:pt x="127343" y="144111"/>
                </a:cubicBezTo>
                <a:cubicBezTo>
                  <a:pt x="127343" y="162935"/>
                  <a:pt x="144721" y="179087"/>
                  <a:pt x="169487" y="185986"/>
                </a:cubicBezTo>
                <a:lnTo>
                  <a:pt x="170326" y="186097"/>
                </a:lnTo>
                <a:lnTo>
                  <a:pt x="162933" y="188312"/>
                </a:lnTo>
                <a:cubicBezTo>
                  <a:pt x="153174" y="192649"/>
                  <a:pt x="147139" y="198639"/>
                  <a:pt x="147139" y="205256"/>
                </a:cubicBezTo>
                <a:cubicBezTo>
                  <a:pt x="147139" y="211874"/>
                  <a:pt x="153174" y="217864"/>
                  <a:pt x="162933" y="222201"/>
                </a:cubicBezTo>
                <a:lnTo>
                  <a:pt x="178139" y="226757"/>
                </a:lnTo>
                <a:lnTo>
                  <a:pt x="170367" y="229085"/>
                </a:lnTo>
                <a:cubicBezTo>
                  <a:pt x="162511" y="232576"/>
                  <a:pt x="157652" y="237399"/>
                  <a:pt x="157652" y="242726"/>
                </a:cubicBezTo>
                <a:cubicBezTo>
                  <a:pt x="157652" y="248052"/>
                  <a:pt x="162511" y="252875"/>
                  <a:pt x="170367" y="256366"/>
                </a:cubicBezTo>
                <a:lnTo>
                  <a:pt x="175034" y="257764"/>
                </a:lnTo>
                <a:lnTo>
                  <a:pt x="175034" y="320524"/>
                </a:lnTo>
                <a:cubicBezTo>
                  <a:pt x="175034" y="322920"/>
                  <a:pt x="176005" y="325089"/>
                  <a:pt x="177575" y="326660"/>
                </a:cubicBezTo>
                <a:lnTo>
                  <a:pt x="183338" y="329047"/>
                </a:lnTo>
                <a:lnTo>
                  <a:pt x="183338" y="344444"/>
                </a:lnTo>
                <a:cubicBezTo>
                  <a:pt x="183338" y="347662"/>
                  <a:pt x="185947" y="350271"/>
                  <a:pt x="189165" y="350271"/>
                </a:cubicBezTo>
                <a:lnTo>
                  <a:pt x="212473" y="350271"/>
                </a:lnTo>
                <a:cubicBezTo>
                  <a:pt x="215691" y="350271"/>
                  <a:pt x="218300" y="347662"/>
                  <a:pt x="218300" y="344444"/>
                </a:cubicBezTo>
                <a:lnTo>
                  <a:pt x="218300" y="329201"/>
                </a:lnTo>
                <a:lnTo>
                  <a:pt x="218414" y="329201"/>
                </a:lnTo>
                <a:cubicBezTo>
                  <a:pt x="223206" y="329201"/>
                  <a:pt x="227090" y="325316"/>
                  <a:pt x="227090" y="320524"/>
                </a:cubicBezTo>
                <a:lnTo>
                  <a:pt x="227090" y="257764"/>
                </a:lnTo>
                <a:lnTo>
                  <a:pt x="231758" y="256366"/>
                </a:lnTo>
                <a:cubicBezTo>
                  <a:pt x="239614" y="252875"/>
                  <a:pt x="244472" y="248052"/>
                  <a:pt x="244472" y="242726"/>
                </a:cubicBezTo>
                <a:cubicBezTo>
                  <a:pt x="244472" y="237399"/>
                  <a:pt x="239614" y="232576"/>
                  <a:pt x="231758" y="229085"/>
                </a:cubicBezTo>
                <a:lnTo>
                  <a:pt x="223986" y="226756"/>
                </a:lnTo>
                <a:lnTo>
                  <a:pt x="239192" y="222201"/>
                </a:lnTo>
                <a:cubicBezTo>
                  <a:pt x="248950" y="217864"/>
                  <a:pt x="254986" y="211874"/>
                  <a:pt x="254986" y="205257"/>
                </a:cubicBezTo>
                <a:cubicBezTo>
                  <a:pt x="254986" y="198640"/>
                  <a:pt x="248950" y="192649"/>
                  <a:pt x="239192" y="188313"/>
                </a:cubicBezTo>
                <a:lnTo>
                  <a:pt x="226518" y="184515"/>
                </a:lnTo>
                <a:lnTo>
                  <a:pt x="245139" y="176246"/>
                </a:lnTo>
                <a:cubicBezTo>
                  <a:pt x="257626" y="168022"/>
                  <a:pt x="265350" y="156661"/>
                  <a:pt x="265350" y="144111"/>
                </a:cubicBezTo>
                <a:cubicBezTo>
                  <a:pt x="265350" y="137836"/>
                  <a:pt x="263419" y="131858"/>
                  <a:pt x="259927" y="126421"/>
                </a:cubicBezTo>
                <a:lnTo>
                  <a:pt x="247182" y="113971"/>
                </a:lnTo>
                <a:lnTo>
                  <a:pt x="253699" y="105974"/>
                </a:lnTo>
                <a:cubicBezTo>
                  <a:pt x="266621" y="95458"/>
                  <a:pt x="285734" y="92567"/>
                  <a:pt x="303156" y="99811"/>
                </a:cubicBezTo>
                <a:cubicBezTo>
                  <a:pt x="314936" y="104709"/>
                  <a:pt x="323886" y="113381"/>
                  <a:pt x="328893" y="123563"/>
                </a:cubicBezTo>
                <a:lnTo>
                  <a:pt x="331853" y="134371"/>
                </a:lnTo>
                <a:lnTo>
                  <a:pt x="326007" y="135976"/>
                </a:lnTo>
                <a:cubicBezTo>
                  <a:pt x="316444" y="140258"/>
                  <a:pt x="307596" y="149221"/>
                  <a:pt x="302274" y="161275"/>
                </a:cubicBezTo>
                <a:cubicBezTo>
                  <a:pt x="292814" y="182704"/>
                  <a:pt x="298082" y="205787"/>
                  <a:pt x="314040" y="212832"/>
                </a:cubicBezTo>
                <a:cubicBezTo>
                  <a:pt x="329998" y="219876"/>
                  <a:pt x="350604" y="208215"/>
                  <a:pt x="360063" y="186786"/>
                </a:cubicBezTo>
                <a:cubicBezTo>
                  <a:pt x="369524" y="165357"/>
                  <a:pt x="364256" y="142274"/>
                  <a:pt x="348298" y="135229"/>
                </a:cubicBezTo>
                <a:lnTo>
                  <a:pt x="345160" y="134752"/>
                </a:lnTo>
                <a:lnTo>
                  <a:pt x="340851" y="118379"/>
                </a:lnTo>
                <a:cubicBezTo>
                  <a:pt x="334561" y="105236"/>
                  <a:pt x="323233" y="94077"/>
                  <a:pt x="308266" y="87822"/>
                </a:cubicBezTo>
                <a:cubicBezTo>
                  <a:pt x="300864" y="84728"/>
                  <a:pt x="293211" y="83102"/>
                  <a:pt x="285683" y="82819"/>
                </a:cubicBezTo>
                <a:cubicBezTo>
                  <a:pt x="268744" y="82183"/>
                  <a:pt x="252436" y="88348"/>
                  <a:pt x="241036" y="99902"/>
                </a:cubicBezTo>
                <a:lnTo>
                  <a:pt x="235429" y="107663"/>
                </a:lnTo>
                <a:lnTo>
                  <a:pt x="223206" y="102236"/>
                </a:lnTo>
                <a:cubicBezTo>
                  <a:pt x="214950" y="99936"/>
                  <a:pt x="205874" y="98664"/>
                  <a:pt x="196346" y="98665"/>
                </a:cubicBezTo>
                <a:cubicBezTo>
                  <a:pt x="186819" y="98665"/>
                  <a:pt x="177743" y="99936"/>
                  <a:pt x="169487" y="102236"/>
                </a:cubicBezTo>
                <a:lnTo>
                  <a:pt x="157937" y="107365"/>
                </a:lnTo>
                <a:lnTo>
                  <a:pt x="152546" y="99902"/>
                </a:lnTo>
                <a:cubicBezTo>
                  <a:pt x="141146" y="88348"/>
                  <a:pt x="124838" y="82183"/>
                  <a:pt x="107899" y="82819"/>
                </a:cubicBezTo>
                <a:close/>
              </a:path>
            </a:pathLst>
          </a:custGeom>
          <a:solidFill>
            <a:srgbClr val="0C8CF4"/>
          </a:solidFill>
          <a:ln w="6350">
            <a:solidFill>
              <a:srgbClr val="000C64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 editAs="absolute">
    <xdr:from>
      <xdr:col>1</xdr:col>
      <xdr:colOff>583826</xdr:colOff>
      <xdr:row>4</xdr:row>
      <xdr:rowOff>112306</xdr:rowOff>
    </xdr:from>
    <xdr:to>
      <xdr:col>6</xdr:col>
      <xdr:colOff>35428</xdr:colOff>
      <xdr:row>27</xdr:row>
      <xdr:rowOff>172845</xdr:rowOff>
    </xdr:to>
    <xdr:sp macro="" textlink="">
      <xdr:nvSpPr>
        <xdr:cNvPr id="5" name="Полилиния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/>
        </xdr:cNvSpPr>
      </xdr:nvSpPr>
      <xdr:spPr bwMode="auto">
        <a:xfrm flipH="1">
          <a:off x="1193426" y="874306"/>
          <a:ext cx="2118602" cy="4478459"/>
        </a:xfrm>
        <a:custGeom>
          <a:avLst/>
          <a:gdLst>
            <a:gd name="connsiteX0" fmla="*/ 1850231 w 3700462"/>
            <a:gd name="connsiteY0" fmla="*/ 184820 h 7838022"/>
            <a:gd name="connsiteX1" fmla="*/ 1973765 w 3700462"/>
            <a:gd name="connsiteY1" fmla="*/ 200052 h 7838022"/>
            <a:gd name="connsiteX2" fmla="*/ 2182279 w 3700462"/>
            <a:gd name="connsiteY2" fmla="*/ 441368 h 7838022"/>
            <a:gd name="connsiteX3" fmla="*/ 2210906 w 3700462"/>
            <a:gd name="connsiteY3" fmla="*/ 652307 h 7838022"/>
            <a:gd name="connsiteX4" fmla="*/ 2165105 w 3700462"/>
            <a:gd name="connsiteY4" fmla="*/ 846143 h 7838022"/>
            <a:gd name="connsiteX5" fmla="*/ 2102130 w 3700462"/>
            <a:gd name="connsiteY5" fmla="*/ 1182505 h 7838022"/>
            <a:gd name="connsiteX6" fmla="*/ 2245254 w 3700462"/>
            <a:gd name="connsiteY6" fmla="*/ 1313630 h 7838022"/>
            <a:gd name="connsiteX7" fmla="*/ 2537229 w 3700462"/>
            <a:gd name="connsiteY7" fmla="*/ 1410547 h 7838022"/>
            <a:gd name="connsiteX8" fmla="*/ 2754778 w 3700462"/>
            <a:gd name="connsiteY8" fmla="*/ 1587280 h 7838022"/>
            <a:gd name="connsiteX9" fmla="*/ 2840654 w 3700462"/>
            <a:gd name="connsiteY9" fmla="*/ 2066168 h 7838022"/>
            <a:gd name="connsiteX10" fmla="*/ 2909353 w 3700462"/>
            <a:gd name="connsiteY10" fmla="*/ 2670480 h 7838022"/>
            <a:gd name="connsiteX11" fmla="*/ 3104002 w 3700462"/>
            <a:gd name="connsiteY11" fmla="*/ 3588351 h 7838022"/>
            <a:gd name="connsiteX12" fmla="*/ 3247126 w 3700462"/>
            <a:gd name="connsiteY12" fmla="*/ 3850599 h 7838022"/>
            <a:gd name="connsiteX13" fmla="*/ 3447501 w 3700462"/>
            <a:gd name="connsiteY13" fmla="*/ 4152755 h 7838022"/>
            <a:gd name="connsiteX14" fmla="*/ 3407426 w 3700462"/>
            <a:gd name="connsiteY14" fmla="*/ 4181259 h 7838022"/>
            <a:gd name="connsiteX15" fmla="*/ 3270027 w 3700462"/>
            <a:gd name="connsiteY15" fmla="*/ 4078641 h 7838022"/>
            <a:gd name="connsiteX16" fmla="*/ 3407426 w 3700462"/>
            <a:gd name="connsiteY16" fmla="*/ 4483415 h 7838022"/>
            <a:gd name="connsiteX17" fmla="*/ 3367352 w 3700462"/>
            <a:gd name="connsiteY17" fmla="*/ 4500518 h 7838022"/>
            <a:gd name="connsiteX18" fmla="*/ 3241402 w 3700462"/>
            <a:gd name="connsiteY18" fmla="*/ 4318086 h 7838022"/>
            <a:gd name="connsiteX19" fmla="*/ 3241402 w 3700462"/>
            <a:gd name="connsiteY19" fmla="*/ 4580334 h 7838022"/>
            <a:gd name="connsiteX20" fmla="*/ 3201327 w 3700462"/>
            <a:gd name="connsiteY20" fmla="*/ 4586035 h 7838022"/>
            <a:gd name="connsiteX21" fmla="*/ 3149802 w 3700462"/>
            <a:gd name="connsiteY21" fmla="*/ 4340889 h 7838022"/>
            <a:gd name="connsiteX22" fmla="*/ 3132627 w 3700462"/>
            <a:gd name="connsiteY22" fmla="*/ 4346590 h 7838022"/>
            <a:gd name="connsiteX23" fmla="*/ 3109728 w 3700462"/>
            <a:gd name="connsiteY23" fmla="*/ 4580334 h 7838022"/>
            <a:gd name="connsiteX24" fmla="*/ 3069653 w 3700462"/>
            <a:gd name="connsiteY24" fmla="*/ 4580334 h 7838022"/>
            <a:gd name="connsiteX25" fmla="*/ 3041027 w 3700462"/>
            <a:gd name="connsiteY25" fmla="*/ 4357992 h 7838022"/>
            <a:gd name="connsiteX26" fmla="*/ 2978052 w 3700462"/>
            <a:gd name="connsiteY26" fmla="*/ 4511922 h 7838022"/>
            <a:gd name="connsiteX27" fmla="*/ 2937977 w 3700462"/>
            <a:gd name="connsiteY27" fmla="*/ 3958919 h 7838022"/>
            <a:gd name="connsiteX28" fmla="*/ 2857828 w 3700462"/>
            <a:gd name="connsiteY28" fmla="*/ 3656763 h 7838022"/>
            <a:gd name="connsiteX29" fmla="*/ 2583029 w 3700462"/>
            <a:gd name="connsiteY29" fmla="*/ 2847213 h 7838022"/>
            <a:gd name="connsiteX30" fmla="*/ 2485704 w 3700462"/>
            <a:gd name="connsiteY30" fmla="*/ 2505150 h 7838022"/>
            <a:gd name="connsiteX31" fmla="*/ 2457080 w 3700462"/>
            <a:gd name="connsiteY31" fmla="*/ 3183576 h 7838022"/>
            <a:gd name="connsiteX32" fmla="*/ 2594478 w 3700462"/>
            <a:gd name="connsiteY32" fmla="*/ 4044434 h 7838022"/>
            <a:gd name="connsiteX33" fmla="*/ 2468530 w 3700462"/>
            <a:gd name="connsiteY33" fmla="*/ 5127635 h 7838022"/>
            <a:gd name="connsiteX34" fmla="*/ 2457080 w 3700462"/>
            <a:gd name="connsiteY34" fmla="*/ 5794659 h 7838022"/>
            <a:gd name="connsiteX35" fmla="*/ 2428455 w 3700462"/>
            <a:gd name="connsiteY35" fmla="*/ 6467383 h 7838022"/>
            <a:gd name="connsiteX36" fmla="*/ 2331130 w 3700462"/>
            <a:gd name="connsiteY36" fmla="*/ 7482171 h 7838022"/>
            <a:gd name="connsiteX37" fmla="*/ 2222356 w 3700462"/>
            <a:gd name="connsiteY37" fmla="*/ 7641801 h 7838022"/>
            <a:gd name="connsiteX38" fmla="*/ 2016255 w 3700462"/>
            <a:gd name="connsiteY38" fmla="*/ 7647502 h 7838022"/>
            <a:gd name="connsiteX39" fmla="*/ 1930381 w 3700462"/>
            <a:gd name="connsiteY39" fmla="*/ 7516378 h 7838022"/>
            <a:gd name="connsiteX40" fmla="*/ 1981906 w 3700462"/>
            <a:gd name="connsiteY40" fmla="*/ 7413759 h 7838022"/>
            <a:gd name="connsiteX41" fmla="*/ 1981906 w 3700462"/>
            <a:gd name="connsiteY41" fmla="*/ 7419459 h 7838022"/>
            <a:gd name="connsiteX42" fmla="*/ 2062055 w 3700462"/>
            <a:gd name="connsiteY42" fmla="*/ 6387568 h 7838022"/>
            <a:gd name="connsiteX43" fmla="*/ 2073506 w 3700462"/>
            <a:gd name="connsiteY43" fmla="*/ 5720545 h 7838022"/>
            <a:gd name="connsiteX44" fmla="*/ 1901755 w 3700462"/>
            <a:gd name="connsiteY44" fmla="*/ 4255373 h 7838022"/>
            <a:gd name="connsiteX45" fmla="*/ 1882434 w 3700462"/>
            <a:gd name="connsiteY45" fmla="*/ 4204064 h 7838022"/>
            <a:gd name="connsiteX46" fmla="*/ 1850231 w 3700462"/>
            <a:gd name="connsiteY46" fmla="*/ 4152755 h 7838022"/>
            <a:gd name="connsiteX47" fmla="*/ 1818028 w 3700462"/>
            <a:gd name="connsiteY47" fmla="*/ 4204064 h 7838022"/>
            <a:gd name="connsiteX48" fmla="*/ 1798707 w 3700462"/>
            <a:gd name="connsiteY48" fmla="*/ 4255373 h 7838022"/>
            <a:gd name="connsiteX49" fmla="*/ 1626956 w 3700462"/>
            <a:gd name="connsiteY49" fmla="*/ 5720545 h 7838022"/>
            <a:gd name="connsiteX50" fmla="*/ 1638407 w 3700462"/>
            <a:gd name="connsiteY50" fmla="*/ 6387568 h 7838022"/>
            <a:gd name="connsiteX51" fmla="*/ 1718556 w 3700462"/>
            <a:gd name="connsiteY51" fmla="*/ 7419459 h 7838022"/>
            <a:gd name="connsiteX52" fmla="*/ 1718556 w 3700462"/>
            <a:gd name="connsiteY52" fmla="*/ 7413759 h 7838022"/>
            <a:gd name="connsiteX53" fmla="*/ 1770081 w 3700462"/>
            <a:gd name="connsiteY53" fmla="*/ 7516378 h 7838022"/>
            <a:gd name="connsiteX54" fmla="*/ 1684207 w 3700462"/>
            <a:gd name="connsiteY54" fmla="*/ 7647502 h 7838022"/>
            <a:gd name="connsiteX55" fmla="*/ 1478106 w 3700462"/>
            <a:gd name="connsiteY55" fmla="*/ 7641801 h 7838022"/>
            <a:gd name="connsiteX56" fmla="*/ 1369332 w 3700462"/>
            <a:gd name="connsiteY56" fmla="*/ 7482171 h 7838022"/>
            <a:gd name="connsiteX57" fmla="*/ 1272007 w 3700462"/>
            <a:gd name="connsiteY57" fmla="*/ 6467383 h 7838022"/>
            <a:gd name="connsiteX58" fmla="*/ 1243382 w 3700462"/>
            <a:gd name="connsiteY58" fmla="*/ 5794659 h 7838022"/>
            <a:gd name="connsiteX59" fmla="*/ 1231932 w 3700462"/>
            <a:gd name="connsiteY59" fmla="*/ 5127635 h 7838022"/>
            <a:gd name="connsiteX60" fmla="*/ 1105984 w 3700462"/>
            <a:gd name="connsiteY60" fmla="*/ 4044434 h 7838022"/>
            <a:gd name="connsiteX61" fmla="*/ 1243382 w 3700462"/>
            <a:gd name="connsiteY61" fmla="*/ 3183576 h 7838022"/>
            <a:gd name="connsiteX62" fmla="*/ 1214758 w 3700462"/>
            <a:gd name="connsiteY62" fmla="*/ 2505150 h 7838022"/>
            <a:gd name="connsiteX63" fmla="*/ 1117433 w 3700462"/>
            <a:gd name="connsiteY63" fmla="*/ 2847213 h 7838022"/>
            <a:gd name="connsiteX64" fmla="*/ 842634 w 3700462"/>
            <a:gd name="connsiteY64" fmla="*/ 3656763 h 7838022"/>
            <a:gd name="connsiteX65" fmla="*/ 762485 w 3700462"/>
            <a:gd name="connsiteY65" fmla="*/ 3958919 h 7838022"/>
            <a:gd name="connsiteX66" fmla="*/ 722410 w 3700462"/>
            <a:gd name="connsiteY66" fmla="*/ 4511922 h 7838022"/>
            <a:gd name="connsiteX67" fmla="*/ 659435 w 3700462"/>
            <a:gd name="connsiteY67" fmla="*/ 4357992 h 7838022"/>
            <a:gd name="connsiteX68" fmla="*/ 630809 w 3700462"/>
            <a:gd name="connsiteY68" fmla="*/ 4580334 h 7838022"/>
            <a:gd name="connsiteX69" fmla="*/ 590734 w 3700462"/>
            <a:gd name="connsiteY69" fmla="*/ 4580334 h 7838022"/>
            <a:gd name="connsiteX70" fmla="*/ 567835 w 3700462"/>
            <a:gd name="connsiteY70" fmla="*/ 4346590 h 7838022"/>
            <a:gd name="connsiteX71" fmla="*/ 550660 w 3700462"/>
            <a:gd name="connsiteY71" fmla="*/ 4340889 h 7838022"/>
            <a:gd name="connsiteX72" fmla="*/ 499135 w 3700462"/>
            <a:gd name="connsiteY72" fmla="*/ 4586035 h 7838022"/>
            <a:gd name="connsiteX73" fmla="*/ 459060 w 3700462"/>
            <a:gd name="connsiteY73" fmla="*/ 4580334 h 7838022"/>
            <a:gd name="connsiteX74" fmla="*/ 459060 w 3700462"/>
            <a:gd name="connsiteY74" fmla="*/ 4318086 h 7838022"/>
            <a:gd name="connsiteX75" fmla="*/ 333110 w 3700462"/>
            <a:gd name="connsiteY75" fmla="*/ 4500518 h 7838022"/>
            <a:gd name="connsiteX76" fmla="*/ 293036 w 3700462"/>
            <a:gd name="connsiteY76" fmla="*/ 4483415 h 7838022"/>
            <a:gd name="connsiteX77" fmla="*/ 430435 w 3700462"/>
            <a:gd name="connsiteY77" fmla="*/ 4078641 h 7838022"/>
            <a:gd name="connsiteX78" fmla="*/ 293036 w 3700462"/>
            <a:gd name="connsiteY78" fmla="*/ 4181259 h 7838022"/>
            <a:gd name="connsiteX79" fmla="*/ 252961 w 3700462"/>
            <a:gd name="connsiteY79" fmla="*/ 4152755 h 7838022"/>
            <a:gd name="connsiteX80" fmla="*/ 453336 w 3700462"/>
            <a:gd name="connsiteY80" fmla="*/ 3850599 h 7838022"/>
            <a:gd name="connsiteX81" fmla="*/ 596460 w 3700462"/>
            <a:gd name="connsiteY81" fmla="*/ 3588351 h 7838022"/>
            <a:gd name="connsiteX82" fmla="*/ 791109 w 3700462"/>
            <a:gd name="connsiteY82" fmla="*/ 2670480 h 7838022"/>
            <a:gd name="connsiteX83" fmla="*/ 859808 w 3700462"/>
            <a:gd name="connsiteY83" fmla="*/ 2066168 h 7838022"/>
            <a:gd name="connsiteX84" fmla="*/ 945684 w 3700462"/>
            <a:gd name="connsiteY84" fmla="*/ 1587280 h 7838022"/>
            <a:gd name="connsiteX85" fmla="*/ 1163233 w 3700462"/>
            <a:gd name="connsiteY85" fmla="*/ 1410547 h 7838022"/>
            <a:gd name="connsiteX86" fmla="*/ 1455208 w 3700462"/>
            <a:gd name="connsiteY86" fmla="*/ 1313630 h 7838022"/>
            <a:gd name="connsiteX87" fmla="*/ 1598332 w 3700462"/>
            <a:gd name="connsiteY87" fmla="*/ 1182505 h 7838022"/>
            <a:gd name="connsiteX88" fmla="*/ 1535357 w 3700462"/>
            <a:gd name="connsiteY88" fmla="*/ 846143 h 7838022"/>
            <a:gd name="connsiteX89" fmla="*/ 1489556 w 3700462"/>
            <a:gd name="connsiteY89" fmla="*/ 652307 h 7838022"/>
            <a:gd name="connsiteX90" fmla="*/ 1518183 w 3700462"/>
            <a:gd name="connsiteY90" fmla="*/ 441368 h 7838022"/>
            <a:gd name="connsiteX91" fmla="*/ 1726697 w 3700462"/>
            <a:gd name="connsiteY91" fmla="*/ 200052 h 7838022"/>
            <a:gd name="connsiteX92" fmla="*/ 3700462 w 3700462"/>
            <a:gd name="connsiteY92" fmla="*/ 0 h 7838022"/>
            <a:gd name="connsiteX93" fmla="*/ 1850231 w 3700462"/>
            <a:gd name="connsiteY93" fmla="*/ 0 h 7838022"/>
            <a:gd name="connsiteX94" fmla="*/ 0 w 3700462"/>
            <a:gd name="connsiteY94" fmla="*/ 0 h 7838022"/>
            <a:gd name="connsiteX95" fmla="*/ 0 w 3700462"/>
            <a:gd name="connsiteY95" fmla="*/ 7838022 h 7838022"/>
            <a:gd name="connsiteX96" fmla="*/ 1850231 w 3700462"/>
            <a:gd name="connsiteY96" fmla="*/ 7838022 h 7838022"/>
            <a:gd name="connsiteX97" fmla="*/ 3700462 w 3700462"/>
            <a:gd name="connsiteY97" fmla="*/ 7838022 h 7838022"/>
            <a:gd name="connsiteX0" fmla="*/ 1850231 w 3700462"/>
            <a:gd name="connsiteY0" fmla="*/ 184820 h 7838022"/>
            <a:gd name="connsiteX1" fmla="*/ 1973765 w 3700462"/>
            <a:gd name="connsiteY1" fmla="*/ 200052 h 7838022"/>
            <a:gd name="connsiteX2" fmla="*/ 2182279 w 3700462"/>
            <a:gd name="connsiteY2" fmla="*/ 441368 h 7838022"/>
            <a:gd name="connsiteX3" fmla="*/ 2210906 w 3700462"/>
            <a:gd name="connsiteY3" fmla="*/ 652307 h 7838022"/>
            <a:gd name="connsiteX4" fmla="*/ 2165105 w 3700462"/>
            <a:gd name="connsiteY4" fmla="*/ 846143 h 7838022"/>
            <a:gd name="connsiteX5" fmla="*/ 2102130 w 3700462"/>
            <a:gd name="connsiteY5" fmla="*/ 1182505 h 7838022"/>
            <a:gd name="connsiteX6" fmla="*/ 2245254 w 3700462"/>
            <a:gd name="connsiteY6" fmla="*/ 1313630 h 7838022"/>
            <a:gd name="connsiteX7" fmla="*/ 2537229 w 3700462"/>
            <a:gd name="connsiteY7" fmla="*/ 1410547 h 7838022"/>
            <a:gd name="connsiteX8" fmla="*/ 2754778 w 3700462"/>
            <a:gd name="connsiteY8" fmla="*/ 1587280 h 7838022"/>
            <a:gd name="connsiteX9" fmla="*/ 2840654 w 3700462"/>
            <a:gd name="connsiteY9" fmla="*/ 2066168 h 7838022"/>
            <a:gd name="connsiteX10" fmla="*/ 2909353 w 3700462"/>
            <a:gd name="connsiteY10" fmla="*/ 2670480 h 7838022"/>
            <a:gd name="connsiteX11" fmla="*/ 3104002 w 3700462"/>
            <a:gd name="connsiteY11" fmla="*/ 3588351 h 7838022"/>
            <a:gd name="connsiteX12" fmla="*/ 3247126 w 3700462"/>
            <a:gd name="connsiteY12" fmla="*/ 3850599 h 7838022"/>
            <a:gd name="connsiteX13" fmla="*/ 3447501 w 3700462"/>
            <a:gd name="connsiteY13" fmla="*/ 4152755 h 7838022"/>
            <a:gd name="connsiteX14" fmla="*/ 3407426 w 3700462"/>
            <a:gd name="connsiteY14" fmla="*/ 4181259 h 7838022"/>
            <a:gd name="connsiteX15" fmla="*/ 3270027 w 3700462"/>
            <a:gd name="connsiteY15" fmla="*/ 4078641 h 7838022"/>
            <a:gd name="connsiteX16" fmla="*/ 3407426 w 3700462"/>
            <a:gd name="connsiteY16" fmla="*/ 4483415 h 7838022"/>
            <a:gd name="connsiteX17" fmla="*/ 3367352 w 3700462"/>
            <a:gd name="connsiteY17" fmla="*/ 4500518 h 7838022"/>
            <a:gd name="connsiteX18" fmla="*/ 3241402 w 3700462"/>
            <a:gd name="connsiteY18" fmla="*/ 4318086 h 7838022"/>
            <a:gd name="connsiteX19" fmla="*/ 3241402 w 3700462"/>
            <a:gd name="connsiteY19" fmla="*/ 4580334 h 7838022"/>
            <a:gd name="connsiteX20" fmla="*/ 3201327 w 3700462"/>
            <a:gd name="connsiteY20" fmla="*/ 4586035 h 7838022"/>
            <a:gd name="connsiteX21" fmla="*/ 3149802 w 3700462"/>
            <a:gd name="connsiteY21" fmla="*/ 4340889 h 7838022"/>
            <a:gd name="connsiteX22" fmla="*/ 3132627 w 3700462"/>
            <a:gd name="connsiteY22" fmla="*/ 4346590 h 7838022"/>
            <a:gd name="connsiteX23" fmla="*/ 3109728 w 3700462"/>
            <a:gd name="connsiteY23" fmla="*/ 4580334 h 7838022"/>
            <a:gd name="connsiteX24" fmla="*/ 3069653 w 3700462"/>
            <a:gd name="connsiteY24" fmla="*/ 4580334 h 7838022"/>
            <a:gd name="connsiteX25" fmla="*/ 3041027 w 3700462"/>
            <a:gd name="connsiteY25" fmla="*/ 4357992 h 7838022"/>
            <a:gd name="connsiteX26" fmla="*/ 2978052 w 3700462"/>
            <a:gd name="connsiteY26" fmla="*/ 4511922 h 7838022"/>
            <a:gd name="connsiteX27" fmla="*/ 2937977 w 3700462"/>
            <a:gd name="connsiteY27" fmla="*/ 3958919 h 7838022"/>
            <a:gd name="connsiteX28" fmla="*/ 2857828 w 3700462"/>
            <a:gd name="connsiteY28" fmla="*/ 3656763 h 7838022"/>
            <a:gd name="connsiteX29" fmla="*/ 2583029 w 3700462"/>
            <a:gd name="connsiteY29" fmla="*/ 2847213 h 7838022"/>
            <a:gd name="connsiteX30" fmla="*/ 2485704 w 3700462"/>
            <a:gd name="connsiteY30" fmla="*/ 2505150 h 7838022"/>
            <a:gd name="connsiteX31" fmla="*/ 2457080 w 3700462"/>
            <a:gd name="connsiteY31" fmla="*/ 3183576 h 7838022"/>
            <a:gd name="connsiteX32" fmla="*/ 2594478 w 3700462"/>
            <a:gd name="connsiteY32" fmla="*/ 4044434 h 7838022"/>
            <a:gd name="connsiteX33" fmla="*/ 2468530 w 3700462"/>
            <a:gd name="connsiteY33" fmla="*/ 5127635 h 7838022"/>
            <a:gd name="connsiteX34" fmla="*/ 2457080 w 3700462"/>
            <a:gd name="connsiteY34" fmla="*/ 5794659 h 7838022"/>
            <a:gd name="connsiteX35" fmla="*/ 2428455 w 3700462"/>
            <a:gd name="connsiteY35" fmla="*/ 6467383 h 7838022"/>
            <a:gd name="connsiteX36" fmla="*/ 2331130 w 3700462"/>
            <a:gd name="connsiteY36" fmla="*/ 7482171 h 7838022"/>
            <a:gd name="connsiteX37" fmla="*/ 2222356 w 3700462"/>
            <a:gd name="connsiteY37" fmla="*/ 7641801 h 7838022"/>
            <a:gd name="connsiteX38" fmla="*/ 2016255 w 3700462"/>
            <a:gd name="connsiteY38" fmla="*/ 7647502 h 7838022"/>
            <a:gd name="connsiteX39" fmla="*/ 1930381 w 3700462"/>
            <a:gd name="connsiteY39" fmla="*/ 7516378 h 7838022"/>
            <a:gd name="connsiteX40" fmla="*/ 1981906 w 3700462"/>
            <a:gd name="connsiteY40" fmla="*/ 7413759 h 7838022"/>
            <a:gd name="connsiteX41" fmla="*/ 1981906 w 3700462"/>
            <a:gd name="connsiteY41" fmla="*/ 7419459 h 7838022"/>
            <a:gd name="connsiteX42" fmla="*/ 2062055 w 3700462"/>
            <a:gd name="connsiteY42" fmla="*/ 6387568 h 7838022"/>
            <a:gd name="connsiteX43" fmla="*/ 2073506 w 3700462"/>
            <a:gd name="connsiteY43" fmla="*/ 5720545 h 7838022"/>
            <a:gd name="connsiteX44" fmla="*/ 1901755 w 3700462"/>
            <a:gd name="connsiteY44" fmla="*/ 4255373 h 7838022"/>
            <a:gd name="connsiteX45" fmla="*/ 1882434 w 3700462"/>
            <a:gd name="connsiteY45" fmla="*/ 4204064 h 7838022"/>
            <a:gd name="connsiteX46" fmla="*/ 1850231 w 3700462"/>
            <a:gd name="connsiteY46" fmla="*/ 4152755 h 7838022"/>
            <a:gd name="connsiteX47" fmla="*/ 1818028 w 3700462"/>
            <a:gd name="connsiteY47" fmla="*/ 4204064 h 7838022"/>
            <a:gd name="connsiteX48" fmla="*/ 1798707 w 3700462"/>
            <a:gd name="connsiteY48" fmla="*/ 4255373 h 7838022"/>
            <a:gd name="connsiteX49" fmla="*/ 1626956 w 3700462"/>
            <a:gd name="connsiteY49" fmla="*/ 5720545 h 7838022"/>
            <a:gd name="connsiteX50" fmla="*/ 1638407 w 3700462"/>
            <a:gd name="connsiteY50" fmla="*/ 6387568 h 7838022"/>
            <a:gd name="connsiteX51" fmla="*/ 1718556 w 3700462"/>
            <a:gd name="connsiteY51" fmla="*/ 7419459 h 7838022"/>
            <a:gd name="connsiteX52" fmla="*/ 1718556 w 3700462"/>
            <a:gd name="connsiteY52" fmla="*/ 7413759 h 7838022"/>
            <a:gd name="connsiteX53" fmla="*/ 1770081 w 3700462"/>
            <a:gd name="connsiteY53" fmla="*/ 7516378 h 7838022"/>
            <a:gd name="connsiteX54" fmla="*/ 1684207 w 3700462"/>
            <a:gd name="connsiteY54" fmla="*/ 7647502 h 7838022"/>
            <a:gd name="connsiteX55" fmla="*/ 1478106 w 3700462"/>
            <a:gd name="connsiteY55" fmla="*/ 7641801 h 7838022"/>
            <a:gd name="connsiteX56" fmla="*/ 1369332 w 3700462"/>
            <a:gd name="connsiteY56" fmla="*/ 7482171 h 7838022"/>
            <a:gd name="connsiteX57" fmla="*/ 1272007 w 3700462"/>
            <a:gd name="connsiteY57" fmla="*/ 6467383 h 7838022"/>
            <a:gd name="connsiteX58" fmla="*/ 1243382 w 3700462"/>
            <a:gd name="connsiteY58" fmla="*/ 5794659 h 7838022"/>
            <a:gd name="connsiteX59" fmla="*/ 1231932 w 3700462"/>
            <a:gd name="connsiteY59" fmla="*/ 5127635 h 7838022"/>
            <a:gd name="connsiteX60" fmla="*/ 1105984 w 3700462"/>
            <a:gd name="connsiteY60" fmla="*/ 4044434 h 7838022"/>
            <a:gd name="connsiteX61" fmla="*/ 1243382 w 3700462"/>
            <a:gd name="connsiteY61" fmla="*/ 3183576 h 7838022"/>
            <a:gd name="connsiteX62" fmla="*/ 1214758 w 3700462"/>
            <a:gd name="connsiteY62" fmla="*/ 2505150 h 7838022"/>
            <a:gd name="connsiteX63" fmla="*/ 1117433 w 3700462"/>
            <a:gd name="connsiteY63" fmla="*/ 2847213 h 7838022"/>
            <a:gd name="connsiteX64" fmla="*/ 842634 w 3700462"/>
            <a:gd name="connsiteY64" fmla="*/ 3656763 h 7838022"/>
            <a:gd name="connsiteX65" fmla="*/ 762485 w 3700462"/>
            <a:gd name="connsiteY65" fmla="*/ 3958919 h 7838022"/>
            <a:gd name="connsiteX66" fmla="*/ 722410 w 3700462"/>
            <a:gd name="connsiteY66" fmla="*/ 4511922 h 7838022"/>
            <a:gd name="connsiteX67" fmla="*/ 648168 w 3700462"/>
            <a:gd name="connsiteY67" fmla="*/ 4239494 h 7838022"/>
            <a:gd name="connsiteX68" fmla="*/ 630809 w 3700462"/>
            <a:gd name="connsiteY68" fmla="*/ 4580334 h 7838022"/>
            <a:gd name="connsiteX69" fmla="*/ 590734 w 3700462"/>
            <a:gd name="connsiteY69" fmla="*/ 4580334 h 7838022"/>
            <a:gd name="connsiteX70" fmla="*/ 567835 w 3700462"/>
            <a:gd name="connsiteY70" fmla="*/ 4346590 h 7838022"/>
            <a:gd name="connsiteX71" fmla="*/ 550660 w 3700462"/>
            <a:gd name="connsiteY71" fmla="*/ 4340889 h 7838022"/>
            <a:gd name="connsiteX72" fmla="*/ 499135 w 3700462"/>
            <a:gd name="connsiteY72" fmla="*/ 4586035 h 7838022"/>
            <a:gd name="connsiteX73" fmla="*/ 459060 w 3700462"/>
            <a:gd name="connsiteY73" fmla="*/ 4580334 h 7838022"/>
            <a:gd name="connsiteX74" fmla="*/ 459060 w 3700462"/>
            <a:gd name="connsiteY74" fmla="*/ 4318086 h 7838022"/>
            <a:gd name="connsiteX75" fmla="*/ 333110 w 3700462"/>
            <a:gd name="connsiteY75" fmla="*/ 4500518 h 7838022"/>
            <a:gd name="connsiteX76" fmla="*/ 293036 w 3700462"/>
            <a:gd name="connsiteY76" fmla="*/ 4483415 h 7838022"/>
            <a:gd name="connsiteX77" fmla="*/ 430435 w 3700462"/>
            <a:gd name="connsiteY77" fmla="*/ 4078641 h 7838022"/>
            <a:gd name="connsiteX78" fmla="*/ 293036 w 3700462"/>
            <a:gd name="connsiteY78" fmla="*/ 4181259 h 7838022"/>
            <a:gd name="connsiteX79" fmla="*/ 252961 w 3700462"/>
            <a:gd name="connsiteY79" fmla="*/ 4152755 h 7838022"/>
            <a:gd name="connsiteX80" fmla="*/ 453336 w 3700462"/>
            <a:gd name="connsiteY80" fmla="*/ 3850599 h 7838022"/>
            <a:gd name="connsiteX81" fmla="*/ 596460 w 3700462"/>
            <a:gd name="connsiteY81" fmla="*/ 3588351 h 7838022"/>
            <a:gd name="connsiteX82" fmla="*/ 791109 w 3700462"/>
            <a:gd name="connsiteY82" fmla="*/ 2670480 h 7838022"/>
            <a:gd name="connsiteX83" fmla="*/ 859808 w 3700462"/>
            <a:gd name="connsiteY83" fmla="*/ 2066168 h 7838022"/>
            <a:gd name="connsiteX84" fmla="*/ 945684 w 3700462"/>
            <a:gd name="connsiteY84" fmla="*/ 1587280 h 7838022"/>
            <a:gd name="connsiteX85" fmla="*/ 1163233 w 3700462"/>
            <a:gd name="connsiteY85" fmla="*/ 1410547 h 7838022"/>
            <a:gd name="connsiteX86" fmla="*/ 1455208 w 3700462"/>
            <a:gd name="connsiteY86" fmla="*/ 1313630 h 7838022"/>
            <a:gd name="connsiteX87" fmla="*/ 1598332 w 3700462"/>
            <a:gd name="connsiteY87" fmla="*/ 1182505 h 7838022"/>
            <a:gd name="connsiteX88" fmla="*/ 1535357 w 3700462"/>
            <a:gd name="connsiteY88" fmla="*/ 846143 h 7838022"/>
            <a:gd name="connsiteX89" fmla="*/ 1489556 w 3700462"/>
            <a:gd name="connsiteY89" fmla="*/ 652307 h 7838022"/>
            <a:gd name="connsiteX90" fmla="*/ 1518183 w 3700462"/>
            <a:gd name="connsiteY90" fmla="*/ 441368 h 7838022"/>
            <a:gd name="connsiteX91" fmla="*/ 1726697 w 3700462"/>
            <a:gd name="connsiteY91" fmla="*/ 200052 h 7838022"/>
            <a:gd name="connsiteX92" fmla="*/ 1850231 w 3700462"/>
            <a:gd name="connsiteY92" fmla="*/ 184820 h 7838022"/>
            <a:gd name="connsiteX93" fmla="*/ 3700462 w 3700462"/>
            <a:gd name="connsiteY93" fmla="*/ 0 h 7838022"/>
            <a:gd name="connsiteX94" fmla="*/ 1850231 w 3700462"/>
            <a:gd name="connsiteY94" fmla="*/ 0 h 7838022"/>
            <a:gd name="connsiteX95" fmla="*/ 0 w 3700462"/>
            <a:gd name="connsiteY95" fmla="*/ 0 h 7838022"/>
            <a:gd name="connsiteX96" fmla="*/ 0 w 3700462"/>
            <a:gd name="connsiteY96" fmla="*/ 7838022 h 7838022"/>
            <a:gd name="connsiteX97" fmla="*/ 1850231 w 3700462"/>
            <a:gd name="connsiteY97" fmla="*/ 7838022 h 7838022"/>
            <a:gd name="connsiteX98" fmla="*/ 3700462 w 3700462"/>
            <a:gd name="connsiteY98" fmla="*/ 7838022 h 7838022"/>
            <a:gd name="connsiteX99" fmla="*/ 3700462 w 3700462"/>
            <a:gd name="connsiteY99" fmla="*/ 0 h 7838022"/>
            <a:gd name="connsiteX0" fmla="*/ 1850231 w 3700462"/>
            <a:gd name="connsiteY0" fmla="*/ 184820 h 7838022"/>
            <a:gd name="connsiteX1" fmla="*/ 1973765 w 3700462"/>
            <a:gd name="connsiteY1" fmla="*/ 200052 h 7838022"/>
            <a:gd name="connsiteX2" fmla="*/ 2182279 w 3700462"/>
            <a:gd name="connsiteY2" fmla="*/ 441368 h 7838022"/>
            <a:gd name="connsiteX3" fmla="*/ 2210906 w 3700462"/>
            <a:gd name="connsiteY3" fmla="*/ 652307 h 7838022"/>
            <a:gd name="connsiteX4" fmla="*/ 2165105 w 3700462"/>
            <a:gd name="connsiteY4" fmla="*/ 846143 h 7838022"/>
            <a:gd name="connsiteX5" fmla="*/ 2102130 w 3700462"/>
            <a:gd name="connsiteY5" fmla="*/ 1182505 h 7838022"/>
            <a:gd name="connsiteX6" fmla="*/ 2245254 w 3700462"/>
            <a:gd name="connsiteY6" fmla="*/ 1313630 h 7838022"/>
            <a:gd name="connsiteX7" fmla="*/ 2537229 w 3700462"/>
            <a:gd name="connsiteY7" fmla="*/ 1410547 h 7838022"/>
            <a:gd name="connsiteX8" fmla="*/ 2754778 w 3700462"/>
            <a:gd name="connsiteY8" fmla="*/ 1587280 h 7838022"/>
            <a:gd name="connsiteX9" fmla="*/ 2840654 w 3700462"/>
            <a:gd name="connsiteY9" fmla="*/ 2066168 h 7838022"/>
            <a:gd name="connsiteX10" fmla="*/ 2909353 w 3700462"/>
            <a:gd name="connsiteY10" fmla="*/ 2670480 h 7838022"/>
            <a:gd name="connsiteX11" fmla="*/ 3104002 w 3700462"/>
            <a:gd name="connsiteY11" fmla="*/ 3588351 h 7838022"/>
            <a:gd name="connsiteX12" fmla="*/ 3247126 w 3700462"/>
            <a:gd name="connsiteY12" fmla="*/ 3850599 h 7838022"/>
            <a:gd name="connsiteX13" fmla="*/ 3447501 w 3700462"/>
            <a:gd name="connsiteY13" fmla="*/ 4152755 h 7838022"/>
            <a:gd name="connsiteX14" fmla="*/ 3407426 w 3700462"/>
            <a:gd name="connsiteY14" fmla="*/ 4181259 h 7838022"/>
            <a:gd name="connsiteX15" fmla="*/ 3270027 w 3700462"/>
            <a:gd name="connsiteY15" fmla="*/ 4078641 h 7838022"/>
            <a:gd name="connsiteX16" fmla="*/ 3407426 w 3700462"/>
            <a:gd name="connsiteY16" fmla="*/ 4483415 h 7838022"/>
            <a:gd name="connsiteX17" fmla="*/ 3367352 w 3700462"/>
            <a:gd name="connsiteY17" fmla="*/ 4500518 h 7838022"/>
            <a:gd name="connsiteX18" fmla="*/ 3241402 w 3700462"/>
            <a:gd name="connsiteY18" fmla="*/ 4318086 h 7838022"/>
            <a:gd name="connsiteX19" fmla="*/ 3241402 w 3700462"/>
            <a:gd name="connsiteY19" fmla="*/ 4580334 h 7838022"/>
            <a:gd name="connsiteX20" fmla="*/ 3201327 w 3700462"/>
            <a:gd name="connsiteY20" fmla="*/ 4586035 h 7838022"/>
            <a:gd name="connsiteX21" fmla="*/ 3149802 w 3700462"/>
            <a:gd name="connsiteY21" fmla="*/ 4340889 h 7838022"/>
            <a:gd name="connsiteX22" fmla="*/ 3132627 w 3700462"/>
            <a:gd name="connsiteY22" fmla="*/ 4346590 h 7838022"/>
            <a:gd name="connsiteX23" fmla="*/ 3109728 w 3700462"/>
            <a:gd name="connsiteY23" fmla="*/ 4580334 h 7838022"/>
            <a:gd name="connsiteX24" fmla="*/ 3069653 w 3700462"/>
            <a:gd name="connsiteY24" fmla="*/ 4580334 h 7838022"/>
            <a:gd name="connsiteX25" fmla="*/ 3041027 w 3700462"/>
            <a:gd name="connsiteY25" fmla="*/ 4357992 h 7838022"/>
            <a:gd name="connsiteX26" fmla="*/ 2978052 w 3700462"/>
            <a:gd name="connsiteY26" fmla="*/ 4511922 h 7838022"/>
            <a:gd name="connsiteX27" fmla="*/ 2937977 w 3700462"/>
            <a:gd name="connsiteY27" fmla="*/ 3958919 h 7838022"/>
            <a:gd name="connsiteX28" fmla="*/ 2857828 w 3700462"/>
            <a:gd name="connsiteY28" fmla="*/ 3656763 h 7838022"/>
            <a:gd name="connsiteX29" fmla="*/ 2583029 w 3700462"/>
            <a:gd name="connsiteY29" fmla="*/ 2847213 h 7838022"/>
            <a:gd name="connsiteX30" fmla="*/ 2485704 w 3700462"/>
            <a:gd name="connsiteY30" fmla="*/ 2505150 h 7838022"/>
            <a:gd name="connsiteX31" fmla="*/ 2457080 w 3700462"/>
            <a:gd name="connsiteY31" fmla="*/ 3183576 h 7838022"/>
            <a:gd name="connsiteX32" fmla="*/ 2594478 w 3700462"/>
            <a:gd name="connsiteY32" fmla="*/ 4044434 h 7838022"/>
            <a:gd name="connsiteX33" fmla="*/ 2468530 w 3700462"/>
            <a:gd name="connsiteY33" fmla="*/ 5127635 h 7838022"/>
            <a:gd name="connsiteX34" fmla="*/ 2457080 w 3700462"/>
            <a:gd name="connsiteY34" fmla="*/ 5794659 h 7838022"/>
            <a:gd name="connsiteX35" fmla="*/ 2428455 w 3700462"/>
            <a:gd name="connsiteY35" fmla="*/ 6467383 h 7838022"/>
            <a:gd name="connsiteX36" fmla="*/ 2331130 w 3700462"/>
            <a:gd name="connsiteY36" fmla="*/ 7482171 h 7838022"/>
            <a:gd name="connsiteX37" fmla="*/ 2222356 w 3700462"/>
            <a:gd name="connsiteY37" fmla="*/ 7641801 h 7838022"/>
            <a:gd name="connsiteX38" fmla="*/ 2016255 w 3700462"/>
            <a:gd name="connsiteY38" fmla="*/ 7647502 h 7838022"/>
            <a:gd name="connsiteX39" fmla="*/ 1930381 w 3700462"/>
            <a:gd name="connsiteY39" fmla="*/ 7516378 h 7838022"/>
            <a:gd name="connsiteX40" fmla="*/ 1981906 w 3700462"/>
            <a:gd name="connsiteY40" fmla="*/ 7413759 h 7838022"/>
            <a:gd name="connsiteX41" fmla="*/ 1981906 w 3700462"/>
            <a:gd name="connsiteY41" fmla="*/ 7419459 h 7838022"/>
            <a:gd name="connsiteX42" fmla="*/ 2062055 w 3700462"/>
            <a:gd name="connsiteY42" fmla="*/ 6387568 h 7838022"/>
            <a:gd name="connsiteX43" fmla="*/ 2073506 w 3700462"/>
            <a:gd name="connsiteY43" fmla="*/ 5720545 h 7838022"/>
            <a:gd name="connsiteX44" fmla="*/ 1901755 w 3700462"/>
            <a:gd name="connsiteY44" fmla="*/ 4255373 h 7838022"/>
            <a:gd name="connsiteX45" fmla="*/ 1882434 w 3700462"/>
            <a:gd name="connsiteY45" fmla="*/ 4204064 h 7838022"/>
            <a:gd name="connsiteX46" fmla="*/ 1850231 w 3700462"/>
            <a:gd name="connsiteY46" fmla="*/ 4152755 h 7838022"/>
            <a:gd name="connsiteX47" fmla="*/ 1818028 w 3700462"/>
            <a:gd name="connsiteY47" fmla="*/ 4204064 h 7838022"/>
            <a:gd name="connsiteX48" fmla="*/ 1798707 w 3700462"/>
            <a:gd name="connsiteY48" fmla="*/ 4255373 h 7838022"/>
            <a:gd name="connsiteX49" fmla="*/ 1626956 w 3700462"/>
            <a:gd name="connsiteY49" fmla="*/ 5720545 h 7838022"/>
            <a:gd name="connsiteX50" fmla="*/ 1638407 w 3700462"/>
            <a:gd name="connsiteY50" fmla="*/ 6387568 h 7838022"/>
            <a:gd name="connsiteX51" fmla="*/ 1718556 w 3700462"/>
            <a:gd name="connsiteY51" fmla="*/ 7419459 h 7838022"/>
            <a:gd name="connsiteX52" fmla="*/ 1718556 w 3700462"/>
            <a:gd name="connsiteY52" fmla="*/ 7413759 h 7838022"/>
            <a:gd name="connsiteX53" fmla="*/ 1770081 w 3700462"/>
            <a:gd name="connsiteY53" fmla="*/ 7516378 h 7838022"/>
            <a:gd name="connsiteX54" fmla="*/ 1684207 w 3700462"/>
            <a:gd name="connsiteY54" fmla="*/ 7647502 h 7838022"/>
            <a:gd name="connsiteX55" fmla="*/ 1478106 w 3700462"/>
            <a:gd name="connsiteY55" fmla="*/ 7641801 h 7838022"/>
            <a:gd name="connsiteX56" fmla="*/ 1369332 w 3700462"/>
            <a:gd name="connsiteY56" fmla="*/ 7482171 h 7838022"/>
            <a:gd name="connsiteX57" fmla="*/ 1272007 w 3700462"/>
            <a:gd name="connsiteY57" fmla="*/ 6467383 h 7838022"/>
            <a:gd name="connsiteX58" fmla="*/ 1243382 w 3700462"/>
            <a:gd name="connsiteY58" fmla="*/ 5794659 h 7838022"/>
            <a:gd name="connsiteX59" fmla="*/ 1231932 w 3700462"/>
            <a:gd name="connsiteY59" fmla="*/ 5127635 h 7838022"/>
            <a:gd name="connsiteX60" fmla="*/ 1105984 w 3700462"/>
            <a:gd name="connsiteY60" fmla="*/ 4044434 h 7838022"/>
            <a:gd name="connsiteX61" fmla="*/ 1243382 w 3700462"/>
            <a:gd name="connsiteY61" fmla="*/ 3183576 h 7838022"/>
            <a:gd name="connsiteX62" fmla="*/ 1214758 w 3700462"/>
            <a:gd name="connsiteY62" fmla="*/ 2505150 h 7838022"/>
            <a:gd name="connsiteX63" fmla="*/ 1117433 w 3700462"/>
            <a:gd name="connsiteY63" fmla="*/ 2847213 h 7838022"/>
            <a:gd name="connsiteX64" fmla="*/ 842634 w 3700462"/>
            <a:gd name="connsiteY64" fmla="*/ 3656763 h 7838022"/>
            <a:gd name="connsiteX65" fmla="*/ 762485 w 3700462"/>
            <a:gd name="connsiteY65" fmla="*/ 3958919 h 7838022"/>
            <a:gd name="connsiteX66" fmla="*/ 722410 w 3700462"/>
            <a:gd name="connsiteY66" fmla="*/ 4511922 h 7838022"/>
            <a:gd name="connsiteX67" fmla="*/ 648168 w 3700462"/>
            <a:gd name="connsiteY67" fmla="*/ 4239494 h 7838022"/>
            <a:gd name="connsiteX68" fmla="*/ 630809 w 3700462"/>
            <a:gd name="connsiteY68" fmla="*/ 4580334 h 7838022"/>
            <a:gd name="connsiteX69" fmla="*/ 590734 w 3700462"/>
            <a:gd name="connsiteY69" fmla="*/ 4580334 h 7838022"/>
            <a:gd name="connsiteX70" fmla="*/ 567835 w 3700462"/>
            <a:gd name="connsiteY70" fmla="*/ 4346590 h 7838022"/>
            <a:gd name="connsiteX71" fmla="*/ 567559 w 3700462"/>
            <a:gd name="connsiteY71" fmla="*/ 4250606 h 7838022"/>
            <a:gd name="connsiteX72" fmla="*/ 499135 w 3700462"/>
            <a:gd name="connsiteY72" fmla="*/ 4586035 h 7838022"/>
            <a:gd name="connsiteX73" fmla="*/ 459060 w 3700462"/>
            <a:gd name="connsiteY73" fmla="*/ 4580334 h 7838022"/>
            <a:gd name="connsiteX74" fmla="*/ 459060 w 3700462"/>
            <a:gd name="connsiteY74" fmla="*/ 4318086 h 7838022"/>
            <a:gd name="connsiteX75" fmla="*/ 333110 w 3700462"/>
            <a:gd name="connsiteY75" fmla="*/ 4500518 h 7838022"/>
            <a:gd name="connsiteX76" fmla="*/ 293036 w 3700462"/>
            <a:gd name="connsiteY76" fmla="*/ 4483415 h 7838022"/>
            <a:gd name="connsiteX77" fmla="*/ 430435 w 3700462"/>
            <a:gd name="connsiteY77" fmla="*/ 4078641 h 7838022"/>
            <a:gd name="connsiteX78" fmla="*/ 293036 w 3700462"/>
            <a:gd name="connsiteY78" fmla="*/ 4181259 h 7838022"/>
            <a:gd name="connsiteX79" fmla="*/ 252961 w 3700462"/>
            <a:gd name="connsiteY79" fmla="*/ 4152755 h 7838022"/>
            <a:gd name="connsiteX80" fmla="*/ 453336 w 3700462"/>
            <a:gd name="connsiteY80" fmla="*/ 3850599 h 7838022"/>
            <a:gd name="connsiteX81" fmla="*/ 596460 w 3700462"/>
            <a:gd name="connsiteY81" fmla="*/ 3588351 h 7838022"/>
            <a:gd name="connsiteX82" fmla="*/ 791109 w 3700462"/>
            <a:gd name="connsiteY82" fmla="*/ 2670480 h 7838022"/>
            <a:gd name="connsiteX83" fmla="*/ 859808 w 3700462"/>
            <a:gd name="connsiteY83" fmla="*/ 2066168 h 7838022"/>
            <a:gd name="connsiteX84" fmla="*/ 945684 w 3700462"/>
            <a:gd name="connsiteY84" fmla="*/ 1587280 h 7838022"/>
            <a:gd name="connsiteX85" fmla="*/ 1163233 w 3700462"/>
            <a:gd name="connsiteY85" fmla="*/ 1410547 h 7838022"/>
            <a:gd name="connsiteX86" fmla="*/ 1455208 w 3700462"/>
            <a:gd name="connsiteY86" fmla="*/ 1313630 h 7838022"/>
            <a:gd name="connsiteX87" fmla="*/ 1598332 w 3700462"/>
            <a:gd name="connsiteY87" fmla="*/ 1182505 h 7838022"/>
            <a:gd name="connsiteX88" fmla="*/ 1535357 w 3700462"/>
            <a:gd name="connsiteY88" fmla="*/ 846143 h 7838022"/>
            <a:gd name="connsiteX89" fmla="*/ 1489556 w 3700462"/>
            <a:gd name="connsiteY89" fmla="*/ 652307 h 7838022"/>
            <a:gd name="connsiteX90" fmla="*/ 1518183 w 3700462"/>
            <a:gd name="connsiteY90" fmla="*/ 441368 h 7838022"/>
            <a:gd name="connsiteX91" fmla="*/ 1726697 w 3700462"/>
            <a:gd name="connsiteY91" fmla="*/ 200052 h 7838022"/>
            <a:gd name="connsiteX92" fmla="*/ 1850231 w 3700462"/>
            <a:gd name="connsiteY92" fmla="*/ 184820 h 7838022"/>
            <a:gd name="connsiteX93" fmla="*/ 3700462 w 3700462"/>
            <a:gd name="connsiteY93" fmla="*/ 0 h 7838022"/>
            <a:gd name="connsiteX94" fmla="*/ 1850231 w 3700462"/>
            <a:gd name="connsiteY94" fmla="*/ 0 h 7838022"/>
            <a:gd name="connsiteX95" fmla="*/ 0 w 3700462"/>
            <a:gd name="connsiteY95" fmla="*/ 0 h 7838022"/>
            <a:gd name="connsiteX96" fmla="*/ 0 w 3700462"/>
            <a:gd name="connsiteY96" fmla="*/ 7838022 h 7838022"/>
            <a:gd name="connsiteX97" fmla="*/ 1850231 w 3700462"/>
            <a:gd name="connsiteY97" fmla="*/ 7838022 h 7838022"/>
            <a:gd name="connsiteX98" fmla="*/ 3700462 w 3700462"/>
            <a:gd name="connsiteY98" fmla="*/ 7838022 h 7838022"/>
            <a:gd name="connsiteX99" fmla="*/ 3700462 w 3700462"/>
            <a:gd name="connsiteY99" fmla="*/ 0 h 7838022"/>
            <a:gd name="connsiteX0" fmla="*/ 1850231 w 3700462"/>
            <a:gd name="connsiteY0" fmla="*/ 184820 h 7838022"/>
            <a:gd name="connsiteX1" fmla="*/ 1973765 w 3700462"/>
            <a:gd name="connsiteY1" fmla="*/ 200052 h 7838022"/>
            <a:gd name="connsiteX2" fmla="*/ 2182279 w 3700462"/>
            <a:gd name="connsiteY2" fmla="*/ 441368 h 7838022"/>
            <a:gd name="connsiteX3" fmla="*/ 2210906 w 3700462"/>
            <a:gd name="connsiteY3" fmla="*/ 652307 h 7838022"/>
            <a:gd name="connsiteX4" fmla="*/ 2165105 w 3700462"/>
            <a:gd name="connsiteY4" fmla="*/ 846143 h 7838022"/>
            <a:gd name="connsiteX5" fmla="*/ 2102130 w 3700462"/>
            <a:gd name="connsiteY5" fmla="*/ 1182505 h 7838022"/>
            <a:gd name="connsiteX6" fmla="*/ 2245254 w 3700462"/>
            <a:gd name="connsiteY6" fmla="*/ 1313630 h 7838022"/>
            <a:gd name="connsiteX7" fmla="*/ 2537229 w 3700462"/>
            <a:gd name="connsiteY7" fmla="*/ 1410547 h 7838022"/>
            <a:gd name="connsiteX8" fmla="*/ 2754778 w 3700462"/>
            <a:gd name="connsiteY8" fmla="*/ 1587280 h 7838022"/>
            <a:gd name="connsiteX9" fmla="*/ 2840654 w 3700462"/>
            <a:gd name="connsiteY9" fmla="*/ 2066168 h 7838022"/>
            <a:gd name="connsiteX10" fmla="*/ 2909353 w 3700462"/>
            <a:gd name="connsiteY10" fmla="*/ 2670480 h 7838022"/>
            <a:gd name="connsiteX11" fmla="*/ 3104002 w 3700462"/>
            <a:gd name="connsiteY11" fmla="*/ 3588351 h 7838022"/>
            <a:gd name="connsiteX12" fmla="*/ 3247126 w 3700462"/>
            <a:gd name="connsiteY12" fmla="*/ 3850599 h 7838022"/>
            <a:gd name="connsiteX13" fmla="*/ 3447501 w 3700462"/>
            <a:gd name="connsiteY13" fmla="*/ 4152755 h 7838022"/>
            <a:gd name="connsiteX14" fmla="*/ 3407426 w 3700462"/>
            <a:gd name="connsiteY14" fmla="*/ 4181259 h 7838022"/>
            <a:gd name="connsiteX15" fmla="*/ 3270027 w 3700462"/>
            <a:gd name="connsiteY15" fmla="*/ 4078641 h 7838022"/>
            <a:gd name="connsiteX16" fmla="*/ 3407426 w 3700462"/>
            <a:gd name="connsiteY16" fmla="*/ 4483415 h 7838022"/>
            <a:gd name="connsiteX17" fmla="*/ 3367352 w 3700462"/>
            <a:gd name="connsiteY17" fmla="*/ 4500518 h 7838022"/>
            <a:gd name="connsiteX18" fmla="*/ 3241402 w 3700462"/>
            <a:gd name="connsiteY18" fmla="*/ 4318086 h 7838022"/>
            <a:gd name="connsiteX19" fmla="*/ 3241402 w 3700462"/>
            <a:gd name="connsiteY19" fmla="*/ 4580334 h 7838022"/>
            <a:gd name="connsiteX20" fmla="*/ 3201327 w 3700462"/>
            <a:gd name="connsiteY20" fmla="*/ 4586035 h 7838022"/>
            <a:gd name="connsiteX21" fmla="*/ 3149802 w 3700462"/>
            <a:gd name="connsiteY21" fmla="*/ 4340889 h 7838022"/>
            <a:gd name="connsiteX22" fmla="*/ 3132627 w 3700462"/>
            <a:gd name="connsiteY22" fmla="*/ 4346590 h 7838022"/>
            <a:gd name="connsiteX23" fmla="*/ 3109728 w 3700462"/>
            <a:gd name="connsiteY23" fmla="*/ 4580334 h 7838022"/>
            <a:gd name="connsiteX24" fmla="*/ 3069653 w 3700462"/>
            <a:gd name="connsiteY24" fmla="*/ 4580334 h 7838022"/>
            <a:gd name="connsiteX25" fmla="*/ 3041027 w 3700462"/>
            <a:gd name="connsiteY25" fmla="*/ 4357992 h 7838022"/>
            <a:gd name="connsiteX26" fmla="*/ 2978052 w 3700462"/>
            <a:gd name="connsiteY26" fmla="*/ 4511922 h 7838022"/>
            <a:gd name="connsiteX27" fmla="*/ 2937977 w 3700462"/>
            <a:gd name="connsiteY27" fmla="*/ 3958919 h 7838022"/>
            <a:gd name="connsiteX28" fmla="*/ 2857828 w 3700462"/>
            <a:gd name="connsiteY28" fmla="*/ 3656763 h 7838022"/>
            <a:gd name="connsiteX29" fmla="*/ 2583029 w 3700462"/>
            <a:gd name="connsiteY29" fmla="*/ 2847213 h 7838022"/>
            <a:gd name="connsiteX30" fmla="*/ 2485704 w 3700462"/>
            <a:gd name="connsiteY30" fmla="*/ 2505150 h 7838022"/>
            <a:gd name="connsiteX31" fmla="*/ 2457080 w 3700462"/>
            <a:gd name="connsiteY31" fmla="*/ 3183576 h 7838022"/>
            <a:gd name="connsiteX32" fmla="*/ 2594478 w 3700462"/>
            <a:gd name="connsiteY32" fmla="*/ 4044434 h 7838022"/>
            <a:gd name="connsiteX33" fmla="*/ 2468530 w 3700462"/>
            <a:gd name="connsiteY33" fmla="*/ 5127635 h 7838022"/>
            <a:gd name="connsiteX34" fmla="*/ 2457080 w 3700462"/>
            <a:gd name="connsiteY34" fmla="*/ 5794659 h 7838022"/>
            <a:gd name="connsiteX35" fmla="*/ 2428455 w 3700462"/>
            <a:gd name="connsiteY35" fmla="*/ 6467383 h 7838022"/>
            <a:gd name="connsiteX36" fmla="*/ 2331130 w 3700462"/>
            <a:gd name="connsiteY36" fmla="*/ 7482171 h 7838022"/>
            <a:gd name="connsiteX37" fmla="*/ 2222356 w 3700462"/>
            <a:gd name="connsiteY37" fmla="*/ 7641801 h 7838022"/>
            <a:gd name="connsiteX38" fmla="*/ 2016255 w 3700462"/>
            <a:gd name="connsiteY38" fmla="*/ 7647502 h 7838022"/>
            <a:gd name="connsiteX39" fmla="*/ 1930381 w 3700462"/>
            <a:gd name="connsiteY39" fmla="*/ 7516378 h 7838022"/>
            <a:gd name="connsiteX40" fmla="*/ 1981906 w 3700462"/>
            <a:gd name="connsiteY40" fmla="*/ 7413759 h 7838022"/>
            <a:gd name="connsiteX41" fmla="*/ 1981906 w 3700462"/>
            <a:gd name="connsiteY41" fmla="*/ 7419459 h 7838022"/>
            <a:gd name="connsiteX42" fmla="*/ 2062055 w 3700462"/>
            <a:gd name="connsiteY42" fmla="*/ 6387568 h 7838022"/>
            <a:gd name="connsiteX43" fmla="*/ 2073506 w 3700462"/>
            <a:gd name="connsiteY43" fmla="*/ 5720545 h 7838022"/>
            <a:gd name="connsiteX44" fmla="*/ 1901755 w 3700462"/>
            <a:gd name="connsiteY44" fmla="*/ 4255373 h 7838022"/>
            <a:gd name="connsiteX45" fmla="*/ 1882434 w 3700462"/>
            <a:gd name="connsiteY45" fmla="*/ 4204064 h 7838022"/>
            <a:gd name="connsiteX46" fmla="*/ 1850231 w 3700462"/>
            <a:gd name="connsiteY46" fmla="*/ 4152755 h 7838022"/>
            <a:gd name="connsiteX47" fmla="*/ 1818028 w 3700462"/>
            <a:gd name="connsiteY47" fmla="*/ 4204064 h 7838022"/>
            <a:gd name="connsiteX48" fmla="*/ 1798707 w 3700462"/>
            <a:gd name="connsiteY48" fmla="*/ 4255373 h 7838022"/>
            <a:gd name="connsiteX49" fmla="*/ 1626956 w 3700462"/>
            <a:gd name="connsiteY49" fmla="*/ 5720545 h 7838022"/>
            <a:gd name="connsiteX50" fmla="*/ 1638407 w 3700462"/>
            <a:gd name="connsiteY50" fmla="*/ 6387568 h 7838022"/>
            <a:gd name="connsiteX51" fmla="*/ 1718556 w 3700462"/>
            <a:gd name="connsiteY51" fmla="*/ 7419459 h 7838022"/>
            <a:gd name="connsiteX52" fmla="*/ 1718556 w 3700462"/>
            <a:gd name="connsiteY52" fmla="*/ 7413759 h 7838022"/>
            <a:gd name="connsiteX53" fmla="*/ 1770081 w 3700462"/>
            <a:gd name="connsiteY53" fmla="*/ 7516378 h 7838022"/>
            <a:gd name="connsiteX54" fmla="*/ 1684207 w 3700462"/>
            <a:gd name="connsiteY54" fmla="*/ 7647502 h 7838022"/>
            <a:gd name="connsiteX55" fmla="*/ 1478106 w 3700462"/>
            <a:gd name="connsiteY55" fmla="*/ 7641801 h 7838022"/>
            <a:gd name="connsiteX56" fmla="*/ 1369332 w 3700462"/>
            <a:gd name="connsiteY56" fmla="*/ 7482171 h 7838022"/>
            <a:gd name="connsiteX57" fmla="*/ 1272007 w 3700462"/>
            <a:gd name="connsiteY57" fmla="*/ 6467383 h 7838022"/>
            <a:gd name="connsiteX58" fmla="*/ 1243382 w 3700462"/>
            <a:gd name="connsiteY58" fmla="*/ 5794659 h 7838022"/>
            <a:gd name="connsiteX59" fmla="*/ 1231932 w 3700462"/>
            <a:gd name="connsiteY59" fmla="*/ 5127635 h 7838022"/>
            <a:gd name="connsiteX60" fmla="*/ 1105984 w 3700462"/>
            <a:gd name="connsiteY60" fmla="*/ 4044434 h 7838022"/>
            <a:gd name="connsiteX61" fmla="*/ 1243382 w 3700462"/>
            <a:gd name="connsiteY61" fmla="*/ 3183576 h 7838022"/>
            <a:gd name="connsiteX62" fmla="*/ 1214758 w 3700462"/>
            <a:gd name="connsiteY62" fmla="*/ 2505150 h 7838022"/>
            <a:gd name="connsiteX63" fmla="*/ 1117433 w 3700462"/>
            <a:gd name="connsiteY63" fmla="*/ 2847213 h 7838022"/>
            <a:gd name="connsiteX64" fmla="*/ 842634 w 3700462"/>
            <a:gd name="connsiteY64" fmla="*/ 3656763 h 7838022"/>
            <a:gd name="connsiteX65" fmla="*/ 762485 w 3700462"/>
            <a:gd name="connsiteY65" fmla="*/ 3958919 h 7838022"/>
            <a:gd name="connsiteX66" fmla="*/ 722410 w 3700462"/>
            <a:gd name="connsiteY66" fmla="*/ 4511922 h 7838022"/>
            <a:gd name="connsiteX67" fmla="*/ 648168 w 3700462"/>
            <a:gd name="connsiteY67" fmla="*/ 4239494 h 7838022"/>
            <a:gd name="connsiteX68" fmla="*/ 630809 w 3700462"/>
            <a:gd name="connsiteY68" fmla="*/ 4580334 h 7838022"/>
            <a:gd name="connsiteX69" fmla="*/ 590734 w 3700462"/>
            <a:gd name="connsiteY69" fmla="*/ 4580334 h 7838022"/>
            <a:gd name="connsiteX70" fmla="*/ 567835 w 3700462"/>
            <a:gd name="connsiteY70" fmla="*/ 4346590 h 7838022"/>
            <a:gd name="connsiteX71" fmla="*/ 567559 w 3700462"/>
            <a:gd name="connsiteY71" fmla="*/ 4250606 h 7838022"/>
            <a:gd name="connsiteX72" fmla="*/ 499135 w 3700462"/>
            <a:gd name="connsiteY72" fmla="*/ 4586035 h 7838022"/>
            <a:gd name="connsiteX73" fmla="*/ 459060 w 3700462"/>
            <a:gd name="connsiteY73" fmla="*/ 4580334 h 7838022"/>
            <a:gd name="connsiteX74" fmla="*/ 475959 w 3700462"/>
            <a:gd name="connsiteY74" fmla="*/ 4216517 h 7838022"/>
            <a:gd name="connsiteX75" fmla="*/ 333110 w 3700462"/>
            <a:gd name="connsiteY75" fmla="*/ 4500518 h 7838022"/>
            <a:gd name="connsiteX76" fmla="*/ 293036 w 3700462"/>
            <a:gd name="connsiteY76" fmla="*/ 4483415 h 7838022"/>
            <a:gd name="connsiteX77" fmla="*/ 430435 w 3700462"/>
            <a:gd name="connsiteY77" fmla="*/ 4078641 h 7838022"/>
            <a:gd name="connsiteX78" fmla="*/ 293036 w 3700462"/>
            <a:gd name="connsiteY78" fmla="*/ 4181259 h 7838022"/>
            <a:gd name="connsiteX79" fmla="*/ 252961 w 3700462"/>
            <a:gd name="connsiteY79" fmla="*/ 4152755 h 7838022"/>
            <a:gd name="connsiteX80" fmla="*/ 453336 w 3700462"/>
            <a:gd name="connsiteY80" fmla="*/ 3850599 h 7838022"/>
            <a:gd name="connsiteX81" fmla="*/ 596460 w 3700462"/>
            <a:gd name="connsiteY81" fmla="*/ 3588351 h 7838022"/>
            <a:gd name="connsiteX82" fmla="*/ 791109 w 3700462"/>
            <a:gd name="connsiteY82" fmla="*/ 2670480 h 7838022"/>
            <a:gd name="connsiteX83" fmla="*/ 859808 w 3700462"/>
            <a:gd name="connsiteY83" fmla="*/ 2066168 h 7838022"/>
            <a:gd name="connsiteX84" fmla="*/ 945684 w 3700462"/>
            <a:gd name="connsiteY84" fmla="*/ 1587280 h 7838022"/>
            <a:gd name="connsiteX85" fmla="*/ 1163233 w 3700462"/>
            <a:gd name="connsiteY85" fmla="*/ 1410547 h 7838022"/>
            <a:gd name="connsiteX86" fmla="*/ 1455208 w 3700462"/>
            <a:gd name="connsiteY86" fmla="*/ 1313630 h 7838022"/>
            <a:gd name="connsiteX87" fmla="*/ 1598332 w 3700462"/>
            <a:gd name="connsiteY87" fmla="*/ 1182505 h 7838022"/>
            <a:gd name="connsiteX88" fmla="*/ 1535357 w 3700462"/>
            <a:gd name="connsiteY88" fmla="*/ 846143 h 7838022"/>
            <a:gd name="connsiteX89" fmla="*/ 1489556 w 3700462"/>
            <a:gd name="connsiteY89" fmla="*/ 652307 h 7838022"/>
            <a:gd name="connsiteX90" fmla="*/ 1518183 w 3700462"/>
            <a:gd name="connsiteY90" fmla="*/ 441368 h 7838022"/>
            <a:gd name="connsiteX91" fmla="*/ 1726697 w 3700462"/>
            <a:gd name="connsiteY91" fmla="*/ 200052 h 7838022"/>
            <a:gd name="connsiteX92" fmla="*/ 1850231 w 3700462"/>
            <a:gd name="connsiteY92" fmla="*/ 184820 h 7838022"/>
            <a:gd name="connsiteX93" fmla="*/ 3700462 w 3700462"/>
            <a:gd name="connsiteY93" fmla="*/ 0 h 7838022"/>
            <a:gd name="connsiteX94" fmla="*/ 1850231 w 3700462"/>
            <a:gd name="connsiteY94" fmla="*/ 0 h 7838022"/>
            <a:gd name="connsiteX95" fmla="*/ 0 w 3700462"/>
            <a:gd name="connsiteY95" fmla="*/ 0 h 7838022"/>
            <a:gd name="connsiteX96" fmla="*/ 0 w 3700462"/>
            <a:gd name="connsiteY96" fmla="*/ 7838022 h 7838022"/>
            <a:gd name="connsiteX97" fmla="*/ 1850231 w 3700462"/>
            <a:gd name="connsiteY97" fmla="*/ 7838022 h 7838022"/>
            <a:gd name="connsiteX98" fmla="*/ 3700462 w 3700462"/>
            <a:gd name="connsiteY98" fmla="*/ 7838022 h 7838022"/>
            <a:gd name="connsiteX99" fmla="*/ 3700462 w 3700462"/>
            <a:gd name="connsiteY99" fmla="*/ 0 h 7838022"/>
            <a:gd name="connsiteX0" fmla="*/ 1850231 w 3700462"/>
            <a:gd name="connsiteY0" fmla="*/ 184820 h 7838022"/>
            <a:gd name="connsiteX1" fmla="*/ 1973765 w 3700462"/>
            <a:gd name="connsiteY1" fmla="*/ 200052 h 7838022"/>
            <a:gd name="connsiteX2" fmla="*/ 2182279 w 3700462"/>
            <a:gd name="connsiteY2" fmla="*/ 441368 h 7838022"/>
            <a:gd name="connsiteX3" fmla="*/ 2210906 w 3700462"/>
            <a:gd name="connsiteY3" fmla="*/ 652307 h 7838022"/>
            <a:gd name="connsiteX4" fmla="*/ 2165105 w 3700462"/>
            <a:gd name="connsiteY4" fmla="*/ 846143 h 7838022"/>
            <a:gd name="connsiteX5" fmla="*/ 2102130 w 3700462"/>
            <a:gd name="connsiteY5" fmla="*/ 1182505 h 7838022"/>
            <a:gd name="connsiteX6" fmla="*/ 2245254 w 3700462"/>
            <a:gd name="connsiteY6" fmla="*/ 1313630 h 7838022"/>
            <a:gd name="connsiteX7" fmla="*/ 2537229 w 3700462"/>
            <a:gd name="connsiteY7" fmla="*/ 1410547 h 7838022"/>
            <a:gd name="connsiteX8" fmla="*/ 2754778 w 3700462"/>
            <a:gd name="connsiteY8" fmla="*/ 1587280 h 7838022"/>
            <a:gd name="connsiteX9" fmla="*/ 2840654 w 3700462"/>
            <a:gd name="connsiteY9" fmla="*/ 2066168 h 7838022"/>
            <a:gd name="connsiteX10" fmla="*/ 2909353 w 3700462"/>
            <a:gd name="connsiteY10" fmla="*/ 2670480 h 7838022"/>
            <a:gd name="connsiteX11" fmla="*/ 3104002 w 3700462"/>
            <a:gd name="connsiteY11" fmla="*/ 3588351 h 7838022"/>
            <a:gd name="connsiteX12" fmla="*/ 3247126 w 3700462"/>
            <a:gd name="connsiteY12" fmla="*/ 3850599 h 7838022"/>
            <a:gd name="connsiteX13" fmla="*/ 3447501 w 3700462"/>
            <a:gd name="connsiteY13" fmla="*/ 4152755 h 7838022"/>
            <a:gd name="connsiteX14" fmla="*/ 3407426 w 3700462"/>
            <a:gd name="connsiteY14" fmla="*/ 4181259 h 7838022"/>
            <a:gd name="connsiteX15" fmla="*/ 3270027 w 3700462"/>
            <a:gd name="connsiteY15" fmla="*/ 4078641 h 7838022"/>
            <a:gd name="connsiteX16" fmla="*/ 3407426 w 3700462"/>
            <a:gd name="connsiteY16" fmla="*/ 4483415 h 7838022"/>
            <a:gd name="connsiteX17" fmla="*/ 3367352 w 3700462"/>
            <a:gd name="connsiteY17" fmla="*/ 4500518 h 7838022"/>
            <a:gd name="connsiteX18" fmla="*/ 3207606 w 3700462"/>
            <a:gd name="connsiteY18" fmla="*/ 4222160 h 7838022"/>
            <a:gd name="connsiteX19" fmla="*/ 3241402 w 3700462"/>
            <a:gd name="connsiteY19" fmla="*/ 4580334 h 7838022"/>
            <a:gd name="connsiteX20" fmla="*/ 3201327 w 3700462"/>
            <a:gd name="connsiteY20" fmla="*/ 4586035 h 7838022"/>
            <a:gd name="connsiteX21" fmla="*/ 3149802 w 3700462"/>
            <a:gd name="connsiteY21" fmla="*/ 4340889 h 7838022"/>
            <a:gd name="connsiteX22" fmla="*/ 3132627 w 3700462"/>
            <a:gd name="connsiteY22" fmla="*/ 4346590 h 7838022"/>
            <a:gd name="connsiteX23" fmla="*/ 3109728 w 3700462"/>
            <a:gd name="connsiteY23" fmla="*/ 4580334 h 7838022"/>
            <a:gd name="connsiteX24" fmla="*/ 3069653 w 3700462"/>
            <a:gd name="connsiteY24" fmla="*/ 4580334 h 7838022"/>
            <a:gd name="connsiteX25" fmla="*/ 3041027 w 3700462"/>
            <a:gd name="connsiteY25" fmla="*/ 4357992 h 7838022"/>
            <a:gd name="connsiteX26" fmla="*/ 2978052 w 3700462"/>
            <a:gd name="connsiteY26" fmla="*/ 4511922 h 7838022"/>
            <a:gd name="connsiteX27" fmla="*/ 2937977 w 3700462"/>
            <a:gd name="connsiteY27" fmla="*/ 3958919 h 7838022"/>
            <a:gd name="connsiteX28" fmla="*/ 2857828 w 3700462"/>
            <a:gd name="connsiteY28" fmla="*/ 3656763 h 7838022"/>
            <a:gd name="connsiteX29" fmla="*/ 2583029 w 3700462"/>
            <a:gd name="connsiteY29" fmla="*/ 2847213 h 7838022"/>
            <a:gd name="connsiteX30" fmla="*/ 2485704 w 3700462"/>
            <a:gd name="connsiteY30" fmla="*/ 2505150 h 7838022"/>
            <a:gd name="connsiteX31" fmla="*/ 2457080 w 3700462"/>
            <a:gd name="connsiteY31" fmla="*/ 3183576 h 7838022"/>
            <a:gd name="connsiteX32" fmla="*/ 2594478 w 3700462"/>
            <a:gd name="connsiteY32" fmla="*/ 4044434 h 7838022"/>
            <a:gd name="connsiteX33" fmla="*/ 2468530 w 3700462"/>
            <a:gd name="connsiteY33" fmla="*/ 5127635 h 7838022"/>
            <a:gd name="connsiteX34" fmla="*/ 2457080 w 3700462"/>
            <a:gd name="connsiteY34" fmla="*/ 5794659 h 7838022"/>
            <a:gd name="connsiteX35" fmla="*/ 2428455 w 3700462"/>
            <a:gd name="connsiteY35" fmla="*/ 6467383 h 7838022"/>
            <a:gd name="connsiteX36" fmla="*/ 2331130 w 3700462"/>
            <a:gd name="connsiteY36" fmla="*/ 7482171 h 7838022"/>
            <a:gd name="connsiteX37" fmla="*/ 2222356 w 3700462"/>
            <a:gd name="connsiteY37" fmla="*/ 7641801 h 7838022"/>
            <a:gd name="connsiteX38" fmla="*/ 2016255 w 3700462"/>
            <a:gd name="connsiteY38" fmla="*/ 7647502 h 7838022"/>
            <a:gd name="connsiteX39" fmla="*/ 1930381 w 3700462"/>
            <a:gd name="connsiteY39" fmla="*/ 7516378 h 7838022"/>
            <a:gd name="connsiteX40" fmla="*/ 1981906 w 3700462"/>
            <a:gd name="connsiteY40" fmla="*/ 7413759 h 7838022"/>
            <a:gd name="connsiteX41" fmla="*/ 1981906 w 3700462"/>
            <a:gd name="connsiteY41" fmla="*/ 7419459 h 7838022"/>
            <a:gd name="connsiteX42" fmla="*/ 2062055 w 3700462"/>
            <a:gd name="connsiteY42" fmla="*/ 6387568 h 7838022"/>
            <a:gd name="connsiteX43" fmla="*/ 2073506 w 3700462"/>
            <a:gd name="connsiteY43" fmla="*/ 5720545 h 7838022"/>
            <a:gd name="connsiteX44" fmla="*/ 1901755 w 3700462"/>
            <a:gd name="connsiteY44" fmla="*/ 4255373 h 7838022"/>
            <a:gd name="connsiteX45" fmla="*/ 1882434 w 3700462"/>
            <a:gd name="connsiteY45" fmla="*/ 4204064 h 7838022"/>
            <a:gd name="connsiteX46" fmla="*/ 1850231 w 3700462"/>
            <a:gd name="connsiteY46" fmla="*/ 4152755 h 7838022"/>
            <a:gd name="connsiteX47" fmla="*/ 1818028 w 3700462"/>
            <a:gd name="connsiteY47" fmla="*/ 4204064 h 7838022"/>
            <a:gd name="connsiteX48" fmla="*/ 1798707 w 3700462"/>
            <a:gd name="connsiteY48" fmla="*/ 4255373 h 7838022"/>
            <a:gd name="connsiteX49" fmla="*/ 1626956 w 3700462"/>
            <a:gd name="connsiteY49" fmla="*/ 5720545 h 7838022"/>
            <a:gd name="connsiteX50" fmla="*/ 1638407 w 3700462"/>
            <a:gd name="connsiteY50" fmla="*/ 6387568 h 7838022"/>
            <a:gd name="connsiteX51" fmla="*/ 1718556 w 3700462"/>
            <a:gd name="connsiteY51" fmla="*/ 7419459 h 7838022"/>
            <a:gd name="connsiteX52" fmla="*/ 1718556 w 3700462"/>
            <a:gd name="connsiteY52" fmla="*/ 7413759 h 7838022"/>
            <a:gd name="connsiteX53" fmla="*/ 1770081 w 3700462"/>
            <a:gd name="connsiteY53" fmla="*/ 7516378 h 7838022"/>
            <a:gd name="connsiteX54" fmla="*/ 1684207 w 3700462"/>
            <a:gd name="connsiteY54" fmla="*/ 7647502 h 7838022"/>
            <a:gd name="connsiteX55" fmla="*/ 1478106 w 3700462"/>
            <a:gd name="connsiteY55" fmla="*/ 7641801 h 7838022"/>
            <a:gd name="connsiteX56" fmla="*/ 1369332 w 3700462"/>
            <a:gd name="connsiteY56" fmla="*/ 7482171 h 7838022"/>
            <a:gd name="connsiteX57" fmla="*/ 1272007 w 3700462"/>
            <a:gd name="connsiteY57" fmla="*/ 6467383 h 7838022"/>
            <a:gd name="connsiteX58" fmla="*/ 1243382 w 3700462"/>
            <a:gd name="connsiteY58" fmla="*/ 5794659 h 7838022"/>
            <a:gd name="connsiteX59" fmla="*/ 1231932 w 3700462"/>
            <a:gd name="connsiteY59" fmla="*/ 5127635 h 7838022"/>
            <a:gd name="connsiteX60" fmla="*/ 1105984 w 3700462"/>
            <a:gd name="connsiteY60" fmla="*/ 4044434 h 7838022"/>
            <a:gd name="connsiteX61" fmla="*/ 1243382 w 3700462"/>
            <a:gd name="connsiteY61" fmla="*/ 3183576 h 7838022"/>
            <a:gd name="connsiteX62" fmla="*/ 1214758 w 3700462"/>
            <a:gd name="connsiteY62" fmla="*/ 2505150 h 7838022"/>
            <a:gd name="connsiteX63" fmla="*/ 1117433 w 3700462"/>
            <a:gd name="connsiteY63" fmla="*/ 2847213 h 7838022"/>
            <a:gd name="connsiteX64" fmla="*/ 842634 w 3700462"/>
            <a:gd name="connsiteY64" fmla="*/ 3656763 h 7838022"/>
            <a:gd name="connsiteX65" fmla="*/ 762485 w 3700462"/>
            <a:gd name="connsiteY65" fmla="*/ 3958919 h 7838022"/>
            <a:gd name="connsiteX66" fmla="*/ 722410 w 3700462"/>
            <a:gd name="connsiteY66" fmla="*/ 4511922 h 7838022"/>
            <a:gd name="connsiteX67" fmla="*/ 648168 w 3700462"/>
            <a:gd name="connsiteY67" fmla="*/ 4239494 h 7838022"/>
            <a:gd name="connsiteX68" fmla="*/ 630809 w 3700462"/>
            <a:gd name="connsiteY68" fmla="*/ 4580334 h 7838022"/>
            <a:gd name="connsiteX69" fmla="*/ 590734 w 3700462"/>
            <a:gd name="connsiteY69" fmla="*/ 4580334 h 7838022"/>
            <a:gd name="connsiteX70" fmla="*/ 567835 w 3700462"/>
            <a:gd name="connsiteY70" fmla="*/ 4346590 h 7838022"/>
            <a:gd name="connsiteX71" fmla="*/ 567559 w 3700462"/>
            <a:gd name="connsiteY71" fmla="*/ 4250606 h 7838022"/>
            <a:gd name="connsiteX72" fmla="*/ 499135 w 3700462"/>
            <a:gd name="connsiteY72" fmla="*/ 4586035 h 7838022"/>
            <a:gd name="connsiteX73" fmla="*/ 459060 w 3700462"/>
            <a:gd name="connsiteY73" fmla="*/ 4580334 h 7838022"/>
            <a:gd name="connsiteX74" fmla="*/ 475959 w 3700462"/>
            <a:gd name="connsiteY74" fmla="*/ 4216517 h 7838022"/>
            <a:gd name="connsiteX75" fmla="*/ 333110 w 3700462"/>
            <a:gd name="connsiteY75" fmla="*/ 4500518 h 7838022"/>
            <a:gd name="connsiteX76" fmla="*/ 293036 w 3700462"/>
            <a:gd name="connsiteY76" fmla="*/ 4483415 h 7838022"/>
            <a:gd name="connsiteX77" fmla="*/ 430435 w 3700462"/>
            <a:gd name="connsiteY77" fmla="*/ 4078641 h 7838022"/>
            <a:gd name="connsiteX78" fmla="*/ 293036 w 3700462"/>
            <a:gd name="connsiteY78" fmla="*/ 4181259 h 7838022"/>
            <a:gd name="connsiteX79" fmla="*/ 252961 w 3700462"/>
            <a:gd name="connsiteY79" fmla="*/ 4152755 h 7838022"/>
            <a:gd name="connsiteX80" fmla="*/ 453336 w 3700462"/>
            <a:gd name="connsiteY80" fmla="*/ 3850599 h 7838022"/>
            <a:gd name="connsiteX81" fmla="*/ 596460 w 3700462"/>
            <a:gd name="connsiteY81" fmla="*/ 3588351 h 7838022"/>
            <a:gd name="connsiteX82" fmla="*/ 791109 w 3700462"/>
            <a:gd name="connsiteY82" fmla="*/ 2670480 h 7838022"/>
            <a:gd name="connsiteX83" fmla="*/ 859808 w 3700462"/>
            <a:gd name="connsiteY83" fmla="*/ 2066168 h 7838022"/>
            <a:gd name="connsiteX84" fmla="*/ 945684 w 3700462"/>
            <a:gd name="connsiteY84" fmla="*/ 1587280 h 7838022"/>
            <a:gd name="connsiteX85" fmla="*/ 1163233 w 3700462"/>
            <a:gd name="connsiteY85" fmla="*/ 1410547 h 7838022"/>
            <a:gd name="connsiteX86" fmla="*/ 1455208 w 3700462"/>
            <a:gd name="connsiteY86" fmla="*/ 1313630 h 7838022"/>
            <a:gd name="connsiteX87" fmla="*/ 1598332 w 3700462"/>
            <a:gd name="connsiteY87" fmla="*/ 1182505 h 7838022"/>
            <a:gd name="connsiteX88" fmla="*/ 1535357 w 3700462"/>
            <a:gd name="connsiteY88" fmla="*/ 846143 h 7838022"/>
            <a:gd name="connsiteX89" fmla="*/ 1489556 w 3700462"/>
            <a:gd name="connsiteY89" fmla="*/ 652307 h 7838022"/>
            <a:gd name="connsiteX90" fmla="*/ 1518183 w 3700462"/>
            <a:gd name="connsiteY90" fmla="*/ 441368 h 7838022"/>
            <a:gd name="connsiteX91" fmla="*/ 1726697 w 3700462"/>
            <a:gd name="connsiteY91" fmla="*/ 200052 h 7838022"/>
            <a:gd name="connsiteX92" fmla="*/ 1850231 w 3700462"/>
            <a:gd name="connsiteY92" fmla="*/ 184820 h 7838022"/>
            <a:gd name="connsiteX93" fmla="*/ 3700462 w 3700462"/>
            <a:gd name="connsiteY93" fmla="*/ 0 h 7838022"/>
            <a:gd name="connsiteX94" fmla="*/ 1850231 w 3700462"/>
            <a:gd name="connsiteY94" fmla="*/ 0 h 7838022"/>
            <a:gd name="connsiteX95" fmla="*/ 0 w 3700462"/>
            <a:gd name="connsiteY95" fmla="*/ 0 h 7838022"/>
            <a:gd name="connsiteX96" fmla="*/ 0 w 3700462"/>
            <a:gd name="connsiteY96" fmla="*/ 7838022 h 7838022"/>
            <a:gd name="connsiteX97" fmla="*/ 1850231 w 3700462"/>
            <a:gd name="connsiteY97" fmla="*/ 7838022 h 7838022"/>
            <a:gd name="connsiteX98" fmla="*/ 3700462 w 3700462"/>
            <a:gd name="connsiteY98" fmla="*/ 7838022 h 7838022"/>
            <a:gd name="connsiteX99" fmla="*/ 3700462 w 3700462"/>
            <a:gd name="connsiteY99" fmla="*/ 0 h 7838022"/>
            <a:gd name="connsiteX0" fmla="*/ 1850231 w 3700462"/>
            <a:gd name="connsiteY0" fmla="*/ 184820 h 7838022"/>
            <a:gd name="connsiteX1" fmla="*/ 1973765 w 3700462"/>
            <a:gd name="connsiteY1" fmla="*/ 200052 h 7838022"/>
            <a:gd name="connsiteX2" fmla="*/ 2182279 w 3700462"/>
            <a:gd name="connsiteY2" fmla="*/ 441368 h 7838022"/>
            <a:gd name="connsiteX3" fmla="*/ 2210906 w 3700462"/>
            <a:gd name="connsiteY3" fmla="*/ 652307 h 7838022"/>
            <a:gd name="connsiteX4" fmla="*/ 2165105 w 3700462"/>
            <a:gd name="connsiteY4" fmla="*/ 846143 h 7838022"/>
            <a:gd name="connsiteX5" fmla="*/ 2102130 w 3700462"/>
            <a:gd name="connsiteY5" fmla="*/ 1182505 h 7838022"/>
            <a:gd name="connsiteX6" fmla="*/ 2245254 w 3700462"/>
            <a:gd name="connsiteY6" fmla="*/ 1313630 h 7838022"/>
            <a:gd name="connsiteX7" fmla="*/ 2537229 w 3700462"/>
            <a:gd name="connsiteY7" fmla="*/ 1410547 h 7838022"/>
            <a:gd name="connsiteX8" fmla="*/ 2754778 w 3700462"/>
            <a:gd name="connsiteY8" fmla="*/ 1587280 h 7838022"/>
            <a:gd name="connsiteX9" fmla="*/ 2840654 w 3700462"/>
            <a:gd name="connsiteY9" fmla="*/ 2066168 h 7838022"/>
            <a:gd name="connsiteX10" fmla="*/ 2909353 w 3700462"/>
            <a:gd name="connsiteY10" fmla="*/ 2670480 h 7838022"/>
            <a:gd name="connsiteX11" fmla="*/ 3104002 w 3700462"/>
            <a:gd name="connsiteY11" fmla="*/ 3588351 h 7838022"/>
            <a:gd name="connsiteX12" fmla="*/ 3247126 w 3700462"/>
            <a:gd name="connsiteY12" fmla="*/ 3850599 h 7838022"/>
            <a:gd name="connsiteX13" fmla="*/ 3447501 w 3700462"/>
            <a:gd name="connsiteY13" fmla="*/ 4152755 h 7838022"/>
            <a:gd name="connsiteX14" fmla="*/ 3407426 w 3700462"/>
            <a:gd name="connsiteY14" fmla="*/ 4181259 h 7838022"/>
            <a:gd name="connsiteX15" fmla="*/ 3270027 w 3700462"/>
            <a:gd name="connsiteY15" fmla="*/ 4078641 h 7838022"/>
            <a:gd name="connsiteX16" fmla="*/ 3407426 w 3700462"/>
            <a:gd name="connsiteY16" fmla="*/ 4483415 h 7838022"/>
            <a:gd name="connsiteX17" fmla="*/ 3367352 w 3700462"/>
            <a:gd name="connsiteY17" fmla="*/ 4500518 h 7838022"/>
            <a:gd name="connsiteX18" fmla="*/ 3207606 w 3700462"/>
            <a:gd name="connsiteY18" fmla="*/ 4222160 h 7838022"/>
            <a:gd name="connsiteX19" fmla="*/ 3241402 w 3700462"/>
            <a:gd name="connsiteY19" fmla="*/ 4580334 h 7838022"/>
            <a:gd name="connsiteX20" fmla="*/ 3201327 w 3700462"/>
            <a:gd name="connsiteY20" fmla="*/ 4586035 h 7838022"/>
            <a:gd name="connsiteX21" fmla="*/ 3149802 w 3700462"/>
            <a:gd name="connsiteY21" fmla="*/ 4340889 h 7838022"/>
            <a:gd name="connsiteX22" fmla="*/ 3132628 w 3700462"/>
            <a:gd name="connsiteY22" fmla="*/ 4233736 h 7838022"/>
            <a:gd name="connsiteX23" fmla="*/ 3109728 w 3700462"/>
            <a:gd name="connsiteY23" fmla="*/ 4580334 h 7838022"/>
            <a:gd name="connsiteX24" fmla="*/ 3069653 w 3700462"/>
            <a:gd name="connsiteY24" fmla="*/ 4580334 h 7838022"/>
            <a:gd name="connsiteX25" fmla="*/ 3041027 w 3700462"/>
            <a:gd name="connsiteY25" fmla="*/ 4357992 h 7838022"/>
            <a:gd name="connsiteX26" fmla="*/ 2978052 w 3700462"/>
            <a:gd name="connsiteY26" fmla="*/ 4511922 h 7838022"/>
            <a:gd name="connsiteX27" fmla="*/ 2937977 w 3700462"/>
            <a:gd name="connsiteY27" fmla="*/ 3958919 h 7838022"/>
            <a:gd name="connsiteX28" fmla="*/ 2857828 w 3700462"/>
            <a:gd name="connsiteY28" fmla="*/ 3656763 h 7838022"/>
            <a:gd name="connsiteX29" fmla="*/ 2583029 w 3700462"/>
            <a:gd name="connsiteY29" fmla="*/ 2847213 h 7838022"/>
            <a:gd name="connsiteX30" fmla="*/ 2485704 w 3700462"/>
            <a:gd name="connsiteY30" fmla="*/ 2505150 h 7838022"/>
            <a:gd name="connsiteX31" fmla="*/ 2457080 w 3700462"/>
            <a:gd name="connsiteY31" fmla="*/ 3183576 h 7838022"/>
            <a:gd name="connsiteX32" fmla="*/ 2594478 w 3700462"/>
            <a:gd name="connsiteY32" fmla="*/ 4044434 h 7838022"/>
            <a:gd name="connsiteX33" fmla="*/ 2468530 w 3700462"/>
            <a:gd name="connsiteY33" fmla="*/ 5127635 h 7838022"/>
            <a:gd name="connsiteX34" fmla="*/ 2457080 w 3700462"/>
            <a:gd name="connsiteY34" fmla="*/ 5794659 h 7838022"/>
            <a:gd name="connsiteX35" fmla="*/ 2428455 w 3700462"/>
            <a:gd name="connsiteY35" fmla="*/ 6467383 h 7838022"/>
            <a:gd name="connsiteX36" fmla="*/ 2331130 w 3700462"/>
            <a:gd name="connsiteY36" fmla="*/ 7482171 h 7838022"/>
            <a:gd name="connsiteX37" fmla="*/ 2222356 w 3700462"/>
            <a:gd name="connsiteY37" fmla="*/ 7641801 h 7838022"/>
            <a:gd name="connsiteX38" fmla="*/ 2016255 w 3700462"/>
            <a:gd name="connsiteY38" fmla="*/ 7647502 h 7838022"/>
            <a:gd name="connsiteX39" fmla="*/ 1930381 w 3700462"/>
            <a:gd name="connsiteY39" fmla="*/ 7516378 h 7838022"/>
            <a:gd name="connsiteX40" fmla="*/ 1981906 w 3700462"/>
            <a:gd name="connsiteY40" fmla="*/ 7413759 h 7838022"/>
            <a:gd name="connsiteX41" fmla="*/ 1981906 w 3700462"/>
            <a:gd name="connsiteY41" fmla="*/ 7419459 h 7838022"/>
            <a:gd name="connsiteX42" fmla="*/ 2062055 w 3700462"/>
            <a:gd name="connsiteY42" fmla="*/ 6387568 h 7838022"/>
            <a:gd name="connsiteX43" fmla="*/ 2073506 w 3700462"/>
            <a:gd name="connsiteY43" fmla="*/ 5720545 h 7838022"/>
            <a:gd name="connsiteX44" fmla="*/ 1901755 w 3700462"/>
            <a:gd name="connsiteY44" fmla="*/ 4255373 h 7838022"/>
            <a:gd name="connsiteX45" fmla="*/ 1882434 w 3700462"/>
            <a:gd name="connsiteY45" fmla="*/ 4204064 h 7838022"/>
            <a:gd name="connsiteX46" fmla="*/ 1850231 w 3700462"/>
            <a:gd name="connsiteY46" fmla="*/ 4152755 h 7838022"/>
            <a:gd name="connsiteX47" fmla="*/ 1818028 w 3700462"/>
            <a:gd name="connsiteY47" fmla="*/ 4204064 h 7838022"/>
            <a:gd name="connsiteX48" fmla="*/ 1798707 w 3700462"/>
            <a:gd name="connsiteY48" fmla="*/ 4255373 h 7838022"/>
            <a:gd name="connsiteX49" fmla="*/ 1626956 w 3700462"/>
            <a:gd name="connsiteY49" fmla="*/ 5720545 h 7838022"/>
            <a:gd name="connsiteX50" fmla="*/ 1638407 w 3700462"/>
            <a:gd name="connsiteY50" fmla="*/ 6387568 h 7838022"/>
            <a:gd name="connsiteX51" fmla="*/ 1718556 w 3700462"/>
            <a:gd name="connsiteY51" fmla="*/ 7419459 h 7838022"/>
            <a:gd name="connsiteX52" fmla="*/ 1718556 w 3700462"/>
            <a:gd name="connsiteY52" fmla="*/ 7413759 h 7838022"/>
            <a:gd name="connsiteX53" fmla="*/ 1770081 w 3700462"/>
            <a:gd name="connsiteY53" fmla="*/ 7516378 h 7838022"/>
            <a:gd name="connsiteX54" fmla="*/ 1684207 w 3700462"/>
            <a:gd name="connsiteY54" fmla="*/ 7647502 h 7838022"/>
            <a:gd name="connsiteX55" fmla="*/ 1478106 w 3700462"/>
            <a:gd name="connsiteY55" fmla="*/ 7641801 h 7838022"/>
            <a:gd name="connsiteX56" fmla="*/ 1369332 w 3700462"/>
            <a:gd name="connsiteY56" fmla="*/ 7482171 h 7838022"/>
            <a:gd name="connsiteX57" fmla="*/ 1272007 w 3700462"/>
            <a:gd name="connsiteY57" fmla="*/ 6467383 h 7838022"/>
            <a:gd name="connsiteX58" fmla="*/ 1243382 w 3700462"/>
            <a:gd name="connsiteY58" fmla="*/ 5794659 h 7838022"/>
            <a:gd name="connsiteX59" fmla="*/ 1231932 w 3700462"/>
            <a:gd name="connsiteY59" fmla="*/ 5127635 h 7838022"/>
            <a:gd name="connsiteX60" fmla="*/ 1105984 w 3700462"/>
            <a:gd name="connsiteY60" fmla="*/ 4044434 h 7838022"/>
            <a:gd name="connsiteX61" fmla="*/ 1243382 w 3700462"/>
            <a:gd name="connsiteY61" fmla="*/ 3183576 h 7838022"/>
            <a:gd name="connsiteX62" fmla="*/ 1214758 w 3700462"/>
            <a:gd name="connsiteY62" fmla="*/ 2505150 h 7838022"/>
            <a:gd name="connsiteX63" fmla="*/ 1117433 w 3700462"/>
            <a:gd name="connsiteY63" fmla="*/ 2847213 h 7838022"/>
            <a:gd name="connsiteX64" fmla="*/ 842634 w 3700462"/>
            <a:gd name="connsiteY64" fmla="*/ 3656763 h 7838022"/>
            <a:gd name="connsiteX65" fmla="*/ 762485 w 3700462"/>
            <a:gd name="connsiteY65" fmla="*/ 3958919 h 7838022"/>
            <a:gd name="connsiteX66" fmla="*/ 722410 w 3700462"/>
            <a:gd name="connsiteY66" fmla="*/ 4511922 h 7838022"/>
            <a:gd name="connsiteX67" fmla="*/ 648168 w 3700462"/>
            <a:gd name="connsiteY67" fmla="*/ 4239494 h 7838022"/>
            <a:gd name="connsiteX68" fmla="*/ 630809 w 3700462"/>
            <a:gd name="connsiteY68" fmla="*/ 4580334 h 7838022"/>
            <a:gd name="connsiteX69" fmla="*/ 590734 w 3700462"/>
            <a:gd name="connsiteY69" fmla="*/ 4580334 h 7838022"/>
            <a:gd name="connsiteX70" fmla="*/ 567835 w 3700462"/>
            <a:gd name="connsiteY70" fmla="*/ 4346590 h 7838022"/>
            <a:gd name="connsiteX71" fmla="*/ 567559 w 3700462"/>
            <a:gd name="connsiteY71" fmla="*/ 4250606 h 7838022"/>
            <a:gd name="connsiteX72" fmla="*/ 499135 w 3700462"/>
            <a:gd name="connsiteY72" fmla="*/ 4586035 h 7838022"/>
            <a:gd name="connsiteX73" fmla="*/ 459060 w 3700462"/>
            <a:gd name="connsiteY73" fmla="*/ 4580334 h 7838022"/>
            <a:gd name="connsiteX74" fmla="*/ 475959 w 3700462"/>
            <a:gd name="connsiteY74" fmla="*/ 4216517 h 7838022"/>
            <a:gd name="connsiteX75" fmla="*/ 333110 w 3700462"/>
            <a:gd name="connsiteY75" fmla="*/ 4500518 h 7838022"/>
            <a:gd name="connsiteX76" fmla="*/ 293036 w 3700462"/>
            <a:gd name="connsiteY76" fmla="*/ 4483415 h 7838022"/>
            <a:gd name="connsiteX77" fmla="*/ 430435 w 3700462"/>
            <a:gd name="connsiteY77" fmla="*/ 4078641 h 7838022"/>
            <a:gd name="connsiteX78" fmla="*/ 293036 w 3700462"/>
            <a:gd name="connsiteY78" fmla="*/ 4181259 h 7838022"/>
            <a:gd name="connsiteX79" fmla="*/ 252961 w 3700462"/>
            <a:gd name="connsiteY79" fmla="*/ 4152755 h 7838022"/>
            <a:gd name="connsiteX80" fmla="*/ 453336 w 3700462"/>
            <a:gd name="connsiteY80" fmla="*/ 3850599 h 7838022"/>
            <a:gd name="connsiteX81" fmla="*/ 596460 w 3700462"/>
            <a:gd name="connsiteY81" fmla="*/ 3588351 h 7838022"/>
            <a:gd name="connsiteX82" fmla="*/ 791109 w 3700462"/>
            <a:gd name="connsiteY82" fmla="*/ 2670480 h 7838022"/>
            <a:gd name="connsiteX83" fmla="*/ 859808 w 3700462"/>
            <a:gd name="connsiteY83" fmla="*/ 2066168 h 7838022"/>
            <a:gd name="connsiteX84" fmla="*/ 945684 w 3700462"/>
            <a:gd name="connsiteY84" fmla="*/ 1587280 h 7838022"/>
            <a:gd name="connsiteX85" fmla="*/ 1163233 w 3700462"/>
            <a:gd name="connsiteY85" fmla="*/ 1410547 h 7838022"/>
            <a:gd name="connsiteX86" fmla="*/ 1455208 w 3700462"/>
            <a:gd name="connsiteY86" fmla="*/ 1313630 h 7838022"/>
            <a:gd name="connsiteX87" fmla="*/ 1598332 w 3700462"/>
            <a:gd name="connsiteY87" fmla="*/ 1182505 h 7838022"/>
            <a:gd name="connsiteX88" fmla="*/ 1535357 w 3700462"/>
            <a:gd name="connsiteY88" fmla="*/ 846143 h 7838022"/>
            <a:gd name="connsiteX89" fmla="*/ 1489556 w 3700462"/>
            <a:gd name="connsiteY89" fmla="*/ 652307 h 7838022"/>
            <a:gd name="connsiteX90" fmla="*/ 1518183 w 3700462"/>
            <a:gd name="connsiteY90" fmla="*/ 441368 h 7838022"/>
            <a:gd name="connsiteX91" fmla="*/ 1726697 w 3700462"/>
            <a:gd name="connsiteY91" fmla="*/ 200052 h 7838022"/>
            <a:gd name="connsiteX92" fmla="*/ 1850231 w 3700462"/>
            <a:gd name="connsiteY92" fmla="*/ 184820 h 7838022"/>
            <a:gd name="connsiteX93" fmla="*/ 3700462 w 3700462"/>
            <a:gd name="connsiteY93" fmla="*/ 0 h 7838022"/>
            <a:gd name="connsiteX94" fmla="*/ 1850231 w 3700462"/>
            <a:gd name="connsiteY94" fmla="*/ 0 h 7838022"/>
            <a:gd name="connsiteX95" fmla="*/ 0 w 3700462"/>
            <a:gd name="connsiteY95" fmla="*/ 0 h 7838022"/>
            <a:gd name="connsiteX96" fmla="*/ 0 w 3700462"/>
            <a:gd name="connsiteY96" fmla="*/ 7838022 h 7838022"/>
            <a:gd name="connsiteX97" fmla="*/ 1850231 w 3700462"/>
            <a:gd name="connsiteY97" fmla="*/ 7838022 h 7838022"/>
            <a:gd name="connsiteX98" fmla="*/ 3700462 w 3700462"/>
            <a:gd name="connsiteY98" fmla="*/ 7838022 h 7838022"/>
            <a:gd name="connsiteX99" fmla="*/ 3700462 w 3700462"/>
            <a:gd name="connsiteY99" fmla="*/ 0 h 7838022"/>
            <a:gd name="connsiteX0" fmla="*/ 1850231 w 3700462"/>
            <a:gd name="connsiteY0" fmla="*/ 184820 h 7838022"/>
            <a:gd name="connsiteX1" fmla="*/ 1973765 w 3700462"/>
            <a:gd name="connsiteY1" fmla="*/ 200052 h 7838022"/>
            <a:gd name="connsiteX2" fmla="*/ 2182279 w 3700462"/>
            <a:gd name="connsiteY2" fmla="*/ 441368 h 7838022"/>
            <a:gd name="connsiteX3" fmla="*/ 2210906 w 3700462"/>
            <a:gd name="connsiteY3" fmla="*/ 652307 h 7838022"/>
            <a:gd name="connsiteX4" fmla="*/ 2165105 w 3700462"/>
            <a:gd name="connsiteY4" fmla="*/ 846143 h 7838022"/>
            <a:gd name="connsiteX5" fmla="*/ 2102130 w 3700462"/>
            <a:gd name="connsiteY5" fmla="*/ 1182505 h 7838022"/>
            <a:gd name="connsiteX6" fmla="*/ 2245254 w 3700462"/>
            <a:gd name="connsiteY6" fmla="*/ 1313630 h 7838022"/>
            <a:gd name="connsiteX7" fmla="*/ 2537229 w 3700462"/>
            <a:gd name="connsiteY7" fmla="*/ 1410547 h 7838022"/>
            <a:gd name="connsiteX8" fmla="*/ 2754778 w 3700462"/>
            <a:gd name="connsiteY8" fmla="*/ 1587280 h 7838022"/>
            <a:gd name="connsiteX9" fmla="*/ 2840654 w 3700462"/>
            <a:gd name="connsiteY9" fmla="*/ 2066168 h 7838022"/>
            <a:gd name="connsiteX10" fmla="*/ 2909353 w 3700462"/>
            <a:gd name="connsiteY10" fmla="*/ 2670480 h 7838022"/>
            <a:gd name="connsiteX11" fmla="*/ 3104002 w 3700462"/>
            <a:gd name="connsiteY11" fmla="*/ 3588351 h 7838022"/>
            <a:gd name="connsiteX12" fmla="*/ 3247126 w 3700462"/>
            <a:gd name="connsiteY12" fmla="*/ 3850599 h 7838022"/>
            <a:gd name="connsiteX13" fmla="*/ 3447501 w 3700462"/>
            <a:gd name="connsiteY13" fmla="*/ 4152755 h 7838022"/>
            <a:gd name="connsiteX14" fmla="*/ 3407426 w 3700462"/>
            <a:gd name="connsiteY14" fmla="*/ 4181259 h 7838022"/>
            <a:gd name="connsiteX15" fmla="*/ 3270027 w 3700462"/>
            <a:gd name="connsiteY15" fmla="*/ 4078641 h 7838022"/>
            <a:gd name="connsiteX16" fmla="*/ 3407426 w 3700462"/>
            <a:gd name="connsiteY16" fmla="*/ 4483415 h 7838022"/>
            <a:gd name="connsiteX17" fmla="*/ 3367352 w 3700462"/>
            <a:gd name="connsiteY17" fmla="*/ 4500518 h 7838022"/>
            <a:gd name="connsiteX18" fmla="*/ 3207606 w 3700462"/>
            <a:gd name="connsiteY18" fmla="*/ 4222160 h 7838022"/>
            <a:gd name="connsiteX19" fmla="*/ 3241402 w 3700462"/>
            <a:gd name="connsiteY19" fmla="*/ 4580334 h 7838022"/>
            <a:gd name="connsiteX20" fmla="*/ 3201327 w 3700462"/>
            <a:gd name="connsiteY20" fmla="*/ 4586035 h 7838022"/>
            <a:gd name="connsiteX21" fmla="*/ 3149802 w 3700462"/>
            <a:gd name="connsiteY21" fmla="*/ 4340889 h 7838022"/>
            <a:gd name="connsiteX22" fmla="*/ 3132628 w 3700462"/>
            <a:gd name="connsiteY22" fmla="*/ 4233736 h 7838022"/>
            <a:gd name="connsiteX23" fmla="*/ 3109728 w 3700462"/>
            <a:gd name="connsiteY23" fmla="*/ 4580334 h 7838022"/>
            <a:gd name="connsiteX24" fmla="*/ 3069653 w 3700462"/>
            <a:gd name="connsiteY24" fmla="*/ 4580334 h 7838022"/>
            <a:gd name="connsiteX25" fmla="*/ 3046659 w 3700462"/>
            <a:gd name="connsiteY25" fmla="*/ 4262065 h 7838022"/>
            <a:gd name="connsiteX26" fmla="*/ 2978052 w 3700462"/>
            <a:gd name="connsiteY26" fmla="*/ 4511922 h 7838022"/>
            <a:gd name="connsiteX27" fmla="*/ 2937977 w 3700462"/>
            <a:gd name="connsiteY27" fmla="*/ 3958919 h 7838022"/>
            <a:gd name="connsiteX28" fmla="*/ 2857828 w 3700462"/>
            <a:gd name="connsiteY28" fmla="*/ 3656763 h 7838022"/>
            <a:gd name="connsiteX29" fmla="*/ 2583029 w 3700462"/>
            <a:gd name="connsiteY29" fmla="*/ 2847213 h 7838022"/>
            <a:gd name="connsiteX30" fmla="*/ 2485704 w 3700462"/>
            <a:gd name="connsiteY30" fmla="*/ 2505150 h 7838022"/>
            <a:gd name="connsiteX31" fmla="*/ 2457080 w 3700462"/>
            <a:gd name="connsiteY31" fmla="*/ 3183576 h 7838022"/>
            <a:gd name="connsiteX32" fmla="*/ 2594478 w 3700462"/>
            <a:gd name="connsiteY32" fmla="*/ 4044434 h 7838022"/>
            <a:gd name="connsiteX33" fmla="*/ 2468530 w 3700462"/>
            <a:gd name="connsiteY33" fmla="*/ 5127635 h 7838022"/>
            <a:gd name="connsiteX34" fmla="*/ 2457080 w 3700462"/>
            <a:gd name="connsiteY34" fmla="*/ 5794659 h 7838022"/>
            <a:gd name="connsiteX35" fmla="*/ 2428455 w 3700462"/>
            <a:gd name="connsiteY35" fmla="*/ 6467383 h 7838022"/>
            <a:gd name="connsiteX36" fmla="*/ 2331130 w 3700462"/>
            <a:gd name="connsiteY36" fmla="*/ 7482171 h 7838022"/>
            <a:gd name="connsiteX37" fmla="*/ 2222356 w 3700462"/>
            <a:gd name="connsiteY37" fmla="*/ 7641801 h 7838022"/>
            <a:gd name="connsiteX38" fmla="*/ 2016255 w 3700462"/>
            <a:gd name="connsiteY38" fmla="*/ 7647502 h 7838022"/>
            <a:gd name="connsiteX39" fmla="*/ 1930381 w 3700462"/>
            <a:gd name="connsiteY39" fmla="*/ 7516378 h 7838022"/>
            <a:gd name="connsiteX40" fmla="*/ 1981906 w 3700462"/>
            <a:gd name="connsiteY40" fmla="*/ 7413759 h 7838022"/>
            <a:gd name="connsiteX41" fmla="*/ 1981906 w 3700462"/>
            <a:gd name="connsiteY41" fmla="*/ 7419459 h 7838022"/>
            <a:gd name="connsiteX42" fmla="*/ 2062055 w 3700462"/>
            <a:gd name="connsiteY42" fmla="*/ 6387568 h 7838022"/>
            <a:gd name="connsiteX43" fmla="*/ 2073506 w 3700462"/>
            <a:gd name="connsiteY43" fmla="*/ 5720545 h 7838022"/>
            <a:gd name="connsiteX44" fmla="*/ 1901755 w 3700462"/>
            <a:gd name="connsiteY44" fmla="*/ 4255373 h 7838022"/>
            <a:gd name="connsiteX45" fmla="*/ 1882434 w 3700462"/>
            <a:gd name="connsiteY45" fmla="*/ 4204064 h 7838022"/>
            <a:gd name="connsiteX46" fmla="*/ 1850231 w 3700462"/>
            <a:gd name="connsiteY46" fmla="*/ 4152755 h 7838022"/>
            <a:gd name="connsiteX47" fmla="*/ 1818028 w 3700462"/>
            <a:gd name="connsiteY47" fmla="*/ 4204064 h 7838022"/>
            <a:gd name="connsiteX48" fmla="*/ 1798707 w 3700462"/>
            <a:gd name="connsiteY48" fmla="*/ 4255373 h 7838022"/>
            <a:gd name="connsiteX49" fmla="*/ 1626956 w 3700462"/>
            <a:gd name="connsiteY49" fmla="*/ 5720545 h 7838022"/>
            <a:gd name="connsiteX50" fmla="*/ 1638407 w 3700462"/>
            <a:gd name="connsiteY50" fmla="*/ 6387568 h 7838022"/>
            <a:gd name="connsiteX51" fmla="*/ 1718556 w 3700462"/>
            <a:gd name="connsiteY51" fmla="*/ 7419459 h 7838022"/>
            <a:gd name="connsiteX52" fmla="*/ 1718556 w 3700462"/>
            <a:gd name="connsiteY52" fmla="*/ 7413759 h 7838022"/>
            <a:gd name="connsiteX53" fmla="*/ 1770081 w 3700462"/>
            <a:gd name="connsiteY53" fmla="*/ 7516378 h 7838022"/>
            <a:gd name="connsiteX54" fmla="*/ 1684207 w 3700462"/>
            <a:gd name="connsiteY54" fmla="*/ 7647502 h 7838022"/>
            <a:gd name="connsiteX55" fmla="*/ 1478106 w 3700462"/>
            <a:gd name="connsiteY55" fmla="*/ 7641801 h 7838022"/>
            <a:gd name="connsiteX56" fmla="*/ 1369332 w 3700462"/>
            <a:gd name="connsiteY56" fmla="*/ 7482171 h 7838022"/>
            <a:gd name="connsiteX57" fmla="*/ 1272007 w 3700462"/>
            <a:gd name="connsiteY57" fmla="*/ 6467383 h 7838022"/>
            <a:gd name="connsiteX58" fmla="*/ 1243382 w 3700462"/>
            <a:gd name="connsiteY58" fmla="*/ 5794659 h 7838022"/>
            <a:gd name="connsiteX59" fmla="*/ 1231932 w 3700462"/>
            <a:gd name="connsiteY59" fmla="*/ 5127635 h 7838022"/>
            <a:gd name="connsiteX60" fmla="*/ 1105984 w 3700462"/>
            <a:gd name="connsiteY60" fmla="*/ 4044434 h 7838022"/>
            <a:gd name="connsiteX61" fmla="*/ 1243382 w 3700462"/>
            <a:gd name="connsiteY61" fmla="*/ 3183576 h 7838022"/>
            <a:gd name="connsiteX62" fmla="*/ 1214758 w 3700462"/>
            <a:gd name="connsiteY62" fmla="*/ 2505150 h 7838022"/>
            <a:gd name="connsiteX63" fmla="*/ 1117433 w 3700462"/>
            <a:gd name="connsiteY63" fmla="*/ 2847213 h 7838022"/>
            <a:gd name="connsiteX64" fmla="*/ 842634 w 3700462"/>
            <a:gd name="connsiteY64" fmla="*/ 3656763 h 7838022"/>
            <a:gd name="connsiteX65" fmla="*/ 762485 w 3700462"/>
            <a:gd name="connsiteY65" fmla="*/ 3958919 h 7838022"/>
            <a:gd name="connsiteX66" fmla="*/ 722410 w 3700462"/>
            <a:gd name="connsiteY66" fmla="*/ 4511922 h 7838022"/>
            <a:gd name="connsiteX67" fmla="*/ 648168 w 3700462"/>
            <a:gd name="connsiteY67" fmla="*/ 4239494 h 7838022"/>
            <a:gd name="connsiteX68" fmla="*/ 630809 w 3700462"/>
            <a:gd name="connsiteY68" fmla="*/ 4580334 h 7838022"/>
            <a:gd name="connsiteX69" fmla="*/ 590734 w 3700462"/>
            <a:gd name="connsiteY69" fmla="*/ 4580334 h 7838022"/>
            <a:gd name="connsiteX70" fmla="*/ 567835 w 3700462"/>
            <a:gd name="connsiteY70" fmla="*/ 4346590 h 7838022"/>
            <a:gd name="connsiteX71" fmla="*/ 567559 w 3700462"/>
            <a:gd name="connsiteY71" fmla="*/ 4250606 h 7838022"/>
            <a:gd name="connsiteX72" fmla="*/ 499135 w 3700462"/>
            <a:gd name="connsiteY72" fmla="*/ 4586035 h 7838022"/>
            <a:gd name="connsiteX73" fmla="*/ 459060 w 3700462"/>
            <a:gd name="connsiteY73" fmla="*/ 4580334 h 7838022"/>
            <a:gd name="connsiteX74" fmla="*/ 475959 w 3700462"/>
            <a:gd name="connsiteY74" fmla="*/ 4216517 h 7838022"/>
            <a:gd name="connsiteX75" fmla="*/ 333110 w 3700462"/>
            <a:gd name="connsiteY75" fmla="*/ 4500518 h 7838022"/>
            <a:gd name="connsiteX76" fmla="*/ 293036 w 3700462"/>
            <a:gd name="connsiteY76" fmla="*/ 4483415 h 7838022"/>
            <a:gd name="connsiteX77" fmla="*/ 430435 w 3700462"/>
            <a:gd name="connsiteY77" fmla="*/ 4078641 h 7838022"/>
            <a:gd name="connsiteX78" fmla="*/ 293036 w 3700462"/>
            <a:gd name="connsiteY78" fmla="*/ 4181259 h 7838022"/>
            <a:gd name="connsiteX79" fmla="*/ 252961 w 3700462"/>
            <a:gd name="connsiteY79" fmla="*/ 4152755 h 7838022"/>
            <a:gd name="connsiteX80" fmla="*/ 453336 w 3700462"/>
            <a:gd name="connsiteY80" fmla="*/ 3850599 h 7838022"/>
            <a:gd name="connsiteX81" fmla="*/ 596460 w 3700462"/>
            <a:gd name="connsiteY81" fmla="*/ 3588351 h 7838022"/>
            <a:gd name="connsiteX82" fmla="*/ 791109 w 3700462"/>
            <a:gd name="connsiteY82" fmla="*/ 2670480 h 7838022"/>
            <a:gd name="connsiteX83" fmla="*/ 859808 w 3700462"/>
            <a:gd name="connsiteY83" fmla="*/ 2066168 h 7838022"/>
            <a:gd name="connsiteX84" fmla="*/ 945684 w 3700462"/>
            <a:gd name="connsiteY84" fmla="*/ 1587280 h 7838022"/>
            <a:gd name="connsiteX85" fmla="*/ 1163233 w 3700462"/>
            <a:gd name="connsiteY85" fmla="*/ 1410547 h 7838022"/>
            <a:gd name="connsiteX86" fmla="*/ 1455208 w 3700462"/>
            <a:gd name="connsiteY86" fmla="*/ 1313630 h 7838022"/>
            <a:gd name="connsiteX87" fmla="*/ 1598332 w 3700462"/>
            <a:gd name="connsiteY87" fmla="*/ 1182505 h 7838022"/>
            <a:gd name="connsiteX88" fmla="*/ 1535357 w 3700462"/>
            <a:gd name="connsiteY88" fmla="*/ 846143 h 7838022"/>
            <a:gd name="connsiteX89" fmla="*/ 1489556 w 3700462"/>
            <a:gd name="connsiteY89" fmla="*/ 652307 h 7838022"/>
            <a:gd name="connsiteX90" fmla="*/ 1518183 w 3700462"/>
            <a:gd name="connsiteY90" fmla="*/ 441368 h 7838022"/>
            <a:gd name="connsiteX91" fmla="*/ 1726697 w 3700462"/>
            <a:gd name="connsiteY91" fmla="*/ 200052 h 7838022"/>
            <a:gd name="connsiteX92" fmla="*/ 1850231 w 3700462"/>
            <a:gd name="connsiteY92" fmla="*/ 184820 h 7838022"/>
            <a:gd name="connsiteX93" fmla="*/ 3700462 w 3700462"/>
            <a:gd name="connsiteY93" fmla="*/ 0 h 7838022"/>
            <a:gd name="connsiteX94" fmla="*/ 1850231 w 3700462"/>
            <a:gd name="connsiteY94" fmla="*/ 0 h 7838022"/>
            <a:gd name="connsiteX95" fmla="*/ 0 w 3700462"/>
            <a:gd name="connsiteY95" fmla="*/ 0 h 7838022"/>
            <a:gd name="connsiteX96" fmla="*/ 0 w 3700462"/>
            <a:gd name="connsiteY96" fmla="*/ 7838022 h 7838022"/>
            <a:gd name="connsiteX97" fmla="*/ 1850231 w 3700462"/>
            <a:gd name="connsiteY97" fmla="*/ 7838022 h 7838022"/>
            <a:gd name="connsiteX98" fmla="*/ 3700462 w 3700462"/>
            <a:gd name="connsiteY98" fmla="*/ 7838022 h 7838022"/>
            <a:gd name="connsiteX99" fmla="*/ 3700462 w 3700462"/>
            <a:gd name="connsiteY99" fmla="*/ 0 h 78380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</a:cxnLst>
          <a:rect l="l" t="t" r="r" b="b"/>
          <a:pathLst>
            <a:path w="3700462" h="7838022">
              <a:moveTo>
                <a:pt x="1850231" y="184820"/>
              </a:moveTo>
              <a:lnTo>
                <a:pt x="1973765" y="200052"/>
              </a:lnTo>
              <a:cubicBezTo>
                <a:pt x="2083524" y="230785"/>
                <a:pt x="2152223" y="308819"/>
                <a:pt x="2182279" y="441368"/>
              </a:cubicBezTo>
              <a:cubicBezTo>
                <a:pt x="2199455" y="509781"/>
                <a:pt x="2176555" y="595296"/>
                <a:pt x="2210906" y="652307"/>
              </a:cubicBezTo>
              <a:cubicBezTo>
                <a:pt x="2262430" y="743524"/>
                <a:pt x="2210906" y="777730"/>
                <a:pt x="2165105" y="846143"/>
              </a:cubicBezTo>
              <a:cubicBezTo>
                <a:pt x="2102130" y="943061"/>
                <a:pt x="2004806" y="1057082"/>
                <a:pt x="2102130" y="1182505"/>
              </a:cubicBezTo>
              <a:cubicBezTo>
                <a:pt x="2142205" y="1233814"/>
                <a:pt x="2188005" y="1290825"/>
                <a:pt x="2245254" y="1313630"/>
              </a:cubicBezTo>
              <a:cubicBezTo>
                <a:pt x="2336854" y="1359237"/>
                <a:pt x="2439904" y="1387744"/>
                <a:pt x="2537229" y="1410547"/>
              </a:cubicBezTo>
              <a:cubicBezTo>
                <a:pt x="2646003" y="1433351"/>
                <a:pt x="2731878" y="1484661"/>
                <a:pt x="2754778" y="1587280"/>
              </a:cubicBezTo>
              <a:cubicBezTo>
                <a:pt x="2794853" y="1741209"/>
                <a:pt x="2817753" y="1906538"/>
                <a:pt x="2840654" y="2066168"/>
              </a:cubicBezTo>
              <a:cubicBezTo>
                <a:pt x="2863552" y="2265705"/>
                <a:pt x="2834928" y="2488047"/>
                <a:pt x="2909353" y="2670480"/>
              </a:cubicBezTo>
              <a:cubicBezTo>
                <a:pt x="3029577" y="2972636"/>
                <a:pt x="3069653" y="3274792"/>
                <a:pt x="3104002" y="3588351"/>
              </a:cubicBezTo>
              <a:cubicBezTo>
                <a:pt x="3115452" y="3696671"/>
                <a:pt x="3166977" y="3776485"/>
                <a:pt x="3247126" y="3850599"/>
              </a:cubicBezTo>
              <a:cubicBezTo>
                <a:pt x="3333002" y="3930413"/>
                <a:pt x="3378802" y="4050136"/>
                <a:pt x="3447501" y="4152755"/>
              </a:cubicBezTo>
              <a:cubicBezTo>
                <a:pt x="3436051" y="4158456"/>
                <a:pt x="3418876" y="4169858"/>
                <a:pt x="3407426" y="4181259"/>
              </a:cubicBezTo>
              <a:cubicBezTo>
                <a:pt x="3367352" y="4152755"/>
                <a:pt x="3327277" y="4124250"/>
                <a:pt x="3270027" y="4078641"/>
              </a:cubicBezTo>
              <a:cubicBezTo>
                <a:pt x="3321551" y="4226869"/>
                <a:pt x="3361626" y="4352292"/>
                <a:pt x="3407426" y="4483415"/>
              </a:cubicBezTo>
              <a:cubicBezTo>
                <a:pt x="3395976" y="4489117"/>
                <a:pt x="3384526" y="4494818"/>
                <a:pt x="3367352" y="4500518"/>
              </a:cubicBezTo>
              <a:cubicBezTo>
                <a:pt x="3333002" y="4449209"/>
                <a:pt x="3259131" y="4296274"/>
                <a:pt x="3207606" y="4222160"/>
              </a:cubicBezTo>
              <a:lnTo>
                <a:pt x="3241402" y="4580334"/>
              </a:lnTo>
              <a:cubicBezTo>
                <a:pt x="3224228" y="4580334"/>
                <a:pt x="3212777" y="4580334"/>
                <a:pt x="3201327" y="4586035"/>
              </a:cubicBezTo>
              <a:cubicBezTo>
                <a:pt x="3184151" y="4506220"/>
                <a:pt x="3166977" y="4426406"/>
                <a:pt x="3149802" y="4340889"/>
              </a:cubicBezTo>
              <a:cubicBezTo>
                <a:pt x="3144077" y="4346590"/>
                <a:pt x="3138353" y="4233736"/>
                <a:pt x="3132628" y="4233736"/>
              </a:cubicBezTo>
              <a:cubicBezTo>
                <a:pt x="3126903" y="4313552"/>
                <a:pt x="3121178" y="4500518"/>
                <a:pt x="3109728" y="4580334"/>
              </a:cubicBezTo>
              <a:lnTo>
                <a:pt x="3069653" y="4580334"/>
              </a:lnTo>
              <a:cubicBezTo>
                <a:pt x="3058203" y="4511922"/>
                <a:pt x="3058109" y="4347582"/>
                <a:pt x="3046659" y="4262065"/>
              </a:cubicBezTo>
              <a:cubicBezTo>
                <a:pt x="3023760" y="4313376"/>
                <a:pt x="3017621" y="4526853"/>
                <a:pt x="2978052" y="4511922"/>
              </a:cubicBezTo>
              <a:cubicBezTo>
                <a:pt x="2960878" y="4306683"/>
                <a:pt x="2955153" y="4129950"/>
                <a:pt x="2937977" y="3958919"/>
              </a:cubicBezTo>
              <a:cubicBezTo>
                <a:pt x="2926527" y="3856300"/>
                <a:pt x="2903629" y="3753680"/>
                <a:pt x="2857828" y="3656763"/>
              </a:cubicBezTo>
              <a:cubicBezTo>
                <a:pt x="2743328" y="3394515"/>
                <a:pt x="2611654" y="3137967"/>
                <a:pt x="2583029" y="2847213"/>
              </a:cubicBezTo>
              <a:cubicBezTo>
                <a:pt x="2571579" y="2727491"/>
                <a:pt x="2520054" y="2619170"/>
                <a:pt x="2485704" y="2505150"/>
              </a:cubicBezTo>
              <a:cubicBezTo>
                <a:pt x="2422729" y="2733192"/>
                <a:pt x="2388379" y="2955533"/>
                <a:pt x="2457080" y="3183576"/>
              </a:cubicBezTo>
              <a:cubicBezTo>
                <a:pt x="2542953" y="3462927"/>
                <a:pt x="2628828" y="3742279"/>
                <a:pt x="2594478" y="4044434"/>
              </a:cubicBezTo>
              <a:cubicBezTo>
                <a:pt x="2554403" y="4403601"/>
                <a:pt x="2502879" y="4762768"/>
                <a:pt x="2468530" y="5127635"/>
              </a:cubicBezTo>
              <a:cubicBezTo>
                <a:pt x="2451354" y="5349977"/>
                <a:pt x="2428455" y="5578019"/>
                <a:pt x="2457080" y="5794659"/>
              </a:cubicBezTo>
              <a:cubicBezTo>
                <a:pt x="2485704" y="6028401"/>
                <a:pt x="2497154" y="6250743"/>
                <a:pt x="2428455" y="6467383"/>
              </a:cubicBezTo>
              <a:cubicBezTo>
                <a:pt x="2325405" y="6803746"/>
                <a:pt x="2228080" y="7128706"/>
                <a:pt x="2331130" y="7482171"/>
              </a:cubicBezTo>
              <a:cubicBezTo>
                <a:pt x="2354030" y="7573388"/>
                <a:pt x="2325405" y="7630399"/>
                <a:pt x="2222356" y="7641801"/>
              </a:cubicBezTo>
              <a:cubicBezTo>
                <a:pt x="2153655" y="7647502"/>
                <a:pt x="2084956" y="7653202"/>
                <a:pt x="2016255" y="7647502"/>
              </a:cubicBezTo>
              <a:cubicBezTo>
                <a:pt x="1930381" y="7647502"/>
                <a:pt x="1901755" y="7590492"/>
                <a:pt x="1930381" y="7516378"/>
              </a:cubicBezTo>
              <a:cubicBezTo>
                <a:pt x="1941831" y="7482171"/>
                <a:pt x="1964730" y="7447965"/>
                <a:pt x="1981906" y="7413759"/>
              </a:cubicBezTo>
              <a:lnTo>
                <a:pt x="1981906" y="7419459"/>
              </a:lnTo>
              <a:cubicBezTo>
                <a:pt x="2016255" y="7077397"/>
                <a:pt x="2102130" y="6741035"/>
                <a:pt x="2062055" y="6387568"/>
              </a:cubicBezTo>
              <a:cubicBezTo>
                <a:pt x="2033431" y="6170928"/>
                <a:pt x="2096406" y="5942886"/>
                <a:pt x="2073506" y="5720545"/>
              </a:cubicBezTo>
              <a:cubicBezTo>
                <a:pt x="2010531" y="5235955"/>
                <a:pt x="1884581" y="4751365"/>
                <a:pt x="1901755" y="4255373"/>
              </a:cubicBezTo>
              <a:cubicBezTo>
                <a:pt x="1901755" y="4238270"/>
                <a:pt x="1893168" y="4221167"/>
                <a:pt x="1882434" y="4204064"/>
              </a:cubicBezTo>
              <a:lnTo>
                <a:pt x="1850231" y="4152755"/>
              </a:lnTo>
              <a:lnTo>
                <a:pt x="1818028" y="4204064"/>
              </a:lnTo>
              <a:cubicBezTo>
                <a:pt x="1807294" y="4221167"/>
                <a:pt x="1798707" y="4238270"/>
                <a:pt x="1798707" y="4255373"/>
              </a:cubicBezTo>
              <a:cubicBezTo>
                <a:pt x="1815881" y="4751365"/>
                <a:pt x="1689931" y="5235955"/>
                <a:pt x="1626956" y="5720545"/>
              </a:cubicBezTo>
              <a:cubicBezTo>
                <a:pt x="1604056" y="5942886"/>
                <a:pt x="1667031" y="6170928"/>
                <a:pt x="1638407" y="6387568"/>
              </a:cubicBezTo>
              <a:cubicBezTo>
                <a:pt x="1598332" y="6741035"/>
                <a:pt x="1684207" y="7077397"/>
                <a:pt x="1718556" y="7419459"/>
              </a:cubicBezTo>
              <a:lnTo>
                <a:pt x="1718556" y="7413759"/>
              </a:lnTo>
              <a:cubicBezTo>
                <a:pt x="1735732" y="7447965"/>
                <a:pt x="1758631" y="7482171"/>
                <a:pt x="1770081" y="7516378"/>
              </a:cubicBezTo>
              <a:cubicBezTo>
                <a:pt x="1798707" y="7590492"/>
                <a:pt x="1770081" y="7647502"/>
                <a:pt x="1684207" y="7647502"/>
              </a:cubicBezTo>
              <a:cubicBezTo>
                <a:pt x="1615506" y="7653202"/>
                <a:pt x="1546807" y="7647502"/>
                <a:pt x="1478106" y="7641801"/>
              </a:cubicBezTo>
              <a:cubicBezTo>
                <a:pt x="1375057" y="7630399"/>
                <a:pt x="1346432" y="7573388"/>
                <a:pt x="1369332" y="7482171"/>
              </a:cubicBezTo>
              <a:cubicBezTo>
                <a:pt x="1472382" y="7128706"/>
                <a:pt x="1375057" y="6803746"/>
                <a:pt x="1272007" y="6467383"/>
              </a:cubicBezTo>
              <a:cubicBezTo>
                <a:pt x="1203308" y="6250743"/>
                <a:pt x="1214758" y="6028401"/>
                <a:pt x="1243382" y="5794659"/>
              </a:cubicBezTo>
              <a:cubicBezTo>
                <a:pt x="1272007" y="5578019"/>
                <a:pt x="1249108" y="5349977"/>
                <a:pt x="1231932" y="5127635"/>
              </a:cubicBezTo>
              <a:cubicBezTo>
                <a:pt x="1197583" y="4762768"/>
                <a:pt x="1146059" y="4403601"/>
                <a:pt x="1105984" y="4044434"/>
              </a:cubicBezTo>
              <a:cubicBezTo>
                <a:pt x="1071634" y="3742279"/>
                <a:pt x="1157509" y="3462927"/>
                <a:pt x="1243382" y="3183576"/>
              </a:cubicBezTo>
              <a:cubicBezTo>
                <a:pt x="1312083" y="2955533"/>
                <a:pt x="1277733" y="2733192"/>
                <a:pt x="1214758" y="2505150"/>
              </a:cubicBezTo>
              <a:cubicBezTo>
                <a:pt x="1180408" y="2619170"/>
                <a:pt x="1128883" y="2727491"/>
                <a:pt x="1117433" y="2847213"/>
              </a:cubicBezTo>
              <a:cubicBezTo>
                <a:pt x="1088808" y="3137967"/>
                <a:pt x="957134" y="3394515"/>
                <a:pt x="842634" y="3656763"/>
              </a:cubicBezTo>
              <a:cubicBezTo>
                <a:pt x="796833" y="3753680"/>
                <a:pt x="773935" y="3856300"/>
                <a:pt x="762485" y="3958919"/>
              </a:cubicBezTo>
              <a:cubicBezTo>
                <a:pt x="745309" y="4129950"/>
                <a:pt x="739584" y="4306683"/>
                <a:pt x="722410" y="4511922"/>
              </a:cubicBezTo>
              <a:cubicBezTo>
                <a:pt x="682841" y="4526853"/>
                <a:pt x="671067" y="4290805"/>
                <a:pt x="648168" y="4239494"/>
              </a:cubicBezTo>
              <a:cubicBezTo>
                <a:pt x="636718" y="4325011"/>
                <a:pt x="642259" y="4511922"/>
                <a:pt x="630809" y="4580334"/>
              </a:cubicBezTo>
              <a:lnTo>
                <a:pt x="590734" y="4580334"/>
              </a:lnTo>
              <a:cubicBezTo>
                <a:pt x="579284" y="4500518"/>
                <a:pt x="573560" y="4426406"/>
                <a:pt x="567835" y="4346590"/>
              </a:cubicBezTo>
              <a:cubicBezTo>
                <a:pt x="562110" y="4346590"/>
                <a:pt x="573284" y="4256307"/>
                <a:pt x="567559" y="4250606"/>
              </a:cubicBezTo>
              <a:cubicBezTo>
                <a:pt x="550384" y="4336123"/>
                <a:pt x="516311" y="4506220"/>
                <a:pt x="499135" y="4586035"/>
              </a:cubicBezTo>
              <a:cubicBezTo>
                <a:pt x="487685" y="4580334"/>
                <a:pt x="476234" y="4580334"/>
                <a:pt x="459060" y="4580334"/>
              </a:cubicBezTo>
              <a:lnTo>
                <a:pt x="475959" y="4216517"/>
              </a:lnTo>
              <a:cubicBezTo>
                <a:pt x="424434" y="4290631"/>
                <a:pt x="367460" y="4449209"/>
                <a:pt x="333110" y="4500518"/>
              </a:cubicBezTo>
              <a:cubicBezTo>
                <a:pt x="315936" y="4494818"/>
                <a:pt x="304486" y="4489117"/>
                <a:pt x="293036" y="4483415"/>
              </a:cubicBezTo>
              <a:cubicBezTo>
                <a:pt x="338836" y="4352292"/>
                <a:pt x="378911" y="4226869"/>
                <a:pt x="430435" y="4078641"/>
              </a:cubicBezTo>
              <a:cubicBezTo>
                <a:pt x="373185" y="4124250"/>
                <a:pt x="333110" y="4152755"/>
                <a:pt x="293036" y="4181259"/>
              </a:cubicBezTo>
              <a:cubicBezTo>
                <a:pt x="281586" y="4169858"/>
                <a:pt x="264411" y="4158456"/>
                <a:pt x="252961" y="4152755"/>
              </a:cubicBezTo>
              <a:cubicBezTo>
                <a:pt x="321660" y="4050136"/>
                <a:pt x="367460" y="3930413"/>
                <a:pt x="453336" y="3850599"/>
              </a:cubicBezTo>
              <a:cubicBezTo>
                <a:pt x="533485" y="3776485"/>
                <a:pt x="585010" y="3696671"/>
                <a:pt x="596460" y="3588351"/>
              </a:cubicBezTo>
              <a:cubicBezTo>
                <a:pt x="630809" y="3274792"/>
                <a:pt x="670885" y="2972636"/>
                <a:pt x="791109" y="2670480"/>
              </a:cubicBezTo>
              <a:cubicBezTo>
                <a:pt x="865534" y="2488047"/>
                <a:pt x="836910" y="2265705"/>
                <a:pt x="859808" y="2066168"/>
              </a:cubicBezTo>
              <a:cubicBezTo>
                <a:pt x="882709" y="1906538"/>
                <a:pt x="905609" y="1741209"/>
                <a:pt x="945684" y="1587280"/>
              </a:cubicBezTo>
              <a:cubicBezTo>
                <a:pt x="968584" y="1484661"/>
                <a:pt x="1054459" y="1433351"/>
                <a:pt x="1163233" y="1410547"/>
              </a:cubicBezTo>
              <a:cubicBezTo>
                <a:pt x="1260558" y="1387744"/>
                <a:pt x="1363608" y="1359237"/>
                <a:pt x="1455208" y="1313630"/>
              </a:cubicBezTo>
              <a:cubicBezTo>
                <a:pt x="1512457" y="1290825"/>
                <a:pt x="1558257" y="1233814"/>
                <a:pt x="1598332" y="1182505"/>
              </a:cubicBezTo>
              <a:cubicBezTo>
                <a:pt x="1695656" y="1057082"/>
                <a:pt x="1598332" y="943061"/>
                <a:pt x="1535357" y="846143"/>
              </a:cubicBezTo>
              <a:cubicBezTo>
                <a:pt x="1489556" y="777730"/>
                <a:pt x="1438032" y="743524"/>
                <a:pt x="1489556" y="652307"/>
              </a:cubicBezTo>
              <a:cubicBezTo>
                <a:pt x="1523907" y="595296"/>
                <a:pt x="1501007" y="509781"/>
                <a:pt x="1518183" y="441368"/>
              </a:cubicBezTo>
              <a:cubicBezTo>
                <a:pt x="1548239" y="308819"/>
                <a:pt x="1616938" y="230785"/>
                <a:pt x="1726697" y="200052"/>
              </a:cubicBezTo>
              <a:lnTo>
                <a:pt x="1850231" y="184820"/>
              </a:lnTo>
              <a:close/>
              <a:moveTo>
                <a:pt x="3700462" y="0"/>
              </a:moveTo>
              <a:lnTo>
                <a:pt x="1850231" y="0"/>
              </a:lnTo>
              <a:lnTo>
                <a:pt x="0" y="0"/>
              </a:lnTo>
              <a:lnTo>
                <a:pt x="0" y="7838022"/>
              </a:lnTo>
              <a:lnTo>
                <a:pt x="1850231" y="7838022"/>
              </a:lnTo>
              <a:lnTo>
                <a:pt x="3700462" y="7838022"/>
              </a:lnTo>
              <a:lnTo>
                <a:pt x="3700462" y="0"/>
              </a:lnTo>
              <a:close/>
            </a:path>
          </a:pathLst>
        </a:custGeom>
        <a:solidFill>
          <a:srgbClr val="0D0328"/>
        </a:solidFill>
        <a:ln w="3175">
          <a:noFill/>
          <a:round/>
          <a:headEnd/>
          <a:tailEnd/>
        </a:ln>
        <a:effectLst/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absolute">
    <xdr:from>
      <xdr:col>13</xdr:col>
      <xdr:colOff>517987</xdr:colOff>
      <xdr:row>8</xdr:row>
      <xdr:rowOff>133350</xdr:rowOff>
    </xdr:from>
    <xdr:to>
      <xdr:col>15</xdr:col>
      <xdr:colOff>61353</xdr:colOff>
      <xdr:row>16</xdr:row>
      <xdr:rowOff>176212</xdr:rowOff>
    </xdr:to>
    <xdr:grpSp>
      <xdr:nvGrpSpPr>
        <xdr:cNvPr id="30" name="Группа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pSpPr/>
      </xdr:nvGrpSpPr>
      <xdr:grpSpPr>
        <a:xfrm>
          <a:off x="7048327" y="1596390"/>
          <a:ext cx="587306" cy="1551622"/>
          <a:chOff x="7639050" y="664632"/>
          <a:chExt cx="725432" cy="2092855"/>
        </a:xfrm>
      </xdr:grpSpPr>
      <xdr:sp macro="" textlink="">
        <xdr:nvSpPr>
          <xdr:cNvPr id="27" name="Полилиния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7639050" y="752474"/>
            <a:ext cx="725432" cy="2005013"/>
          </a:xfrm>
          <a:custGeom>
            <a:avLst/>
            <a:gdLst>
              <a:gd name="connsiteX0" fmla="*/ 171452 w 342900"/>
              <a:gd name="connsiteY0" fmla="*/ 0 h 947737"/>
              <a:gd name="connsiteX1" fmla="*/ 233364 w 342900"/>
              <a:gd name="connsiteY1" fmla="*/ 61912 h 947737"/>
              <a:gd name="connsiteX2" fmla="*/ 233363 w 342900"/>
              <a:gd name="connsiteY2" fmla="*/ 61917 h 947737"/>
              <a:gd name="connsiteX3" fmla="*/ 233363 w 342900"/>
              <a:gd name="connsiteY3" fmla="*/ 617337 h 947737"/>
              <a:gd name="connsiteX4" fmla="*/ 238186 w 342900"/>
              <a:gd name="connsiteY4" fmla="*/ 618311 h 947737"/>
              <a:gd name="connsiteX5" fmla="*/ 342900 w 342900"/>
              <a:gd name="connsiteY5" fmla="*/ 776287 h 947737"/>
              <a:gd name="connsiteX6" fmla="*/ 171450 w 342900"/>
              <a:gd name="connsiteY6" fmla="*/ 947737 h 947737"/>
              <a:gd name="connsiteX7" fmla="*/ 0 w 342900"/>
              <a:gd name="connsiteY7" fmla="*/ 776287 h 947737"/>
              <a:gd name="connsiteX8" fmla="*/ 104714 w 342900"/>
              <a:gd name="connsiteY8" fmla="*/ 618311 h 947737"/>
              <a:gd name="connsiteX9" fmla="*/ 109540 w 342900"/>
              <a:gd name="connsiteY9" fmla="*/ 617336 h 947737"/>
              <a:gd name="connsiteX10" fmla="*/ 109540 w 342900"/>
              <a:gd name="connsiteY10" fmla="*/ 61912 h 947737"/>
              <a:gd name="connsiteX11" fmla="*/ 109540 w 342900"/>
              <a:gd name="connsiteY11" fmla="*/ 61911 h 947737"/>
              <a:gd name="connsiteX12" fmla="*/ 114406 w 342900"/>
              <a:gd name="connsiteY12" fmla="*/ 37813 h 947737"/>
              <a:gd name="connsiteX13" fmla="*/ 171452 w 342900"/>
              <a:gd name="connsiteY13" fmla="*/ 0 h 947737"/>
              <a:gd name="connsiteX14" fmla="*/ 171450 w 342900"/>
              <a:gd name="connsiteY14" fmla="*/ 657227 h 947737"/>
              <a:gd name="connsiteX15" fmla="*/ 50850 w 342900"/>
              <a:gd name="connsiteY15" fmla="*/ 777827 h 947737"/>
              <a:gd name="connsiteX16" fmla="*/ 171450 w 342900"/>
              <a:gd name="connsiteY16" fmla="*/ 898427 h 947737"/>
              <a:gd name="connsiteX17" fmla="*/ 292050 w 342900"/>
              <a:gd name="connsiteY17" fmla="*/ 777827 h 947737"/>
              <a:gd name="connsiteX18" fmla="*/ 171450 w 342900"/>
              <a:gd name="connsiteY18" fmla="*/ 657227 h 94773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342900" h="947737">
                <a:moveTo>
                  <a:pt x="171452" y="0"/>
                </a:moveTo>
                <a:cubicBezTo>
                  <a:pt x="205645" y="0"/>
                  <a:pt x="233364" y="27719"/>
                  <a:pt x="233364" y="61912"/>
                </a:cubicBezTo>
                <a:lnTo>
                  <a:pt x="233363" y="61917"/>
                </a:lnTo>
                <a:lnTo>
                  <a:pt x="233363" y="617337"/>
                </a:lnTo>
                <a:lnTo>
                  <a:pt x="238186" y="618311"/>
                </a:lnTo>
                <a:cubicBezTo>
                  <a:pt x="299722" y="644338"/>
                  <a:pt x="342900" y="705270"/>
                  <a:pt x="342900" y="776287"/>
                </a:cubicBezTo>
                <a:cubicBezTo>
                  <a:pt x="342900" y="870976"/>
                  <a:pt x="266139" y="947737"/>
                  <a:pt x="171450" y="947737"/>
                </a:cubicBezTo>
                <a:cubicBezTo>
                  <a:pt x="76761" y="947737"/>
                  <a:pt x="0" y="870976"/>
                  <a:pt x="0" y="776287"/>
                </a:cubicBezTo>
                <a:cubicBezTo>
                  <a:pt x="0" y="705270"/>
                  <a:pt x="43178" y="644338"/>
                  <a:pt x="104714" y="618311"/>
                </a:cubicBezTo>
                <a:lnTo>
                  <a:pt x="109540" y="617336"/>
                </a:lnTo>
                <a:lnTo>
                  <a:pt x="109540" y="61912"/>
                </a:lnTo>
                <a:lnTo>
                  <a:pt x="109540" y="61911"/>
                </a:lnTo>
                <a:lnTo>
                  <a:pt x="114406" y="37813"/>
                </a:lnTo>
                <a:cubicBezTo>
                  <a:pt x="123804" y="15592"/>
                  <a:pt x="145808" y="0"/>
                  <a:pt x="171452" y="0"/>
                </a:cubicBezTo>
                <a:close/>
                <a:moveTo>
                  <a:pt x="171450" y="657227"/>
                </a:moveTo>
                <a:cubicBezTo>
                  <a:pt x="104844" y="657227"/>
                  <a:pt x="50850" y="711221"/>
                  <a:pt x="50850" y="777827"/>
                </a:cubicBezTo>
                <a:cubicBezTo>
                  <a:pt x="50850" y="844433"/>
                  <a:pt x="104844" y="898427"/>
                  <a:pt x="171450" y="898427"/>
                </a:cubicBezTo>
                <a:cubicBezTo>
                  <a:pt x="238056" y="898427"/>
                  <a:pt x="292050" y="844433"/>
                  <a:pt x="292050" y="777827"/>
                </a:cubicBezTo>
                <a:cubicBezTo>
                  <a:pt x="292050" y="711221"/>
                  <a:pt x="238056" y="657227"/>
                  <a:pt x="171450" y="657227"/>
                </a:cubicBezTo>
                <a:close/>
              </a:path>
            </a:pathLst>
          </a:custGeom>
          <a:solidFill>
            <a:srgbClr val="3E05F0"/>
          </a:solidFill>
          <a:ln w="19050">
            <a:solidFill>
              <a:srgbClr val="C3FFFD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aphicFrame macro="">
        <xdr:nvGraphicFramePr>
          <xdr:cNvPr id="29" name="Диаграмма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aphicFramePr>
            <a:graphicFrameLocks/>
          </xdr:cNvGraphicFramePr>
        </xdr:nvGraphicFramePr>
        <xdr:xfrm>
          <a:off x="7765647" y="664632"/>
          <a:ext cx="472239" cy="15583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absolute">
    <xdr:from>
      <xdr:col>15</xdr:col>
      <xdr:colOff>115997</xdr:colOff>
      <xdr:row>3</xdr:row>
      <xdr:rowOff>182336</xdr:rowOff>
    </xdr:from>
    <xdr:to>
      <xdr:col>19</xdr:col>
      <xdr:colOff>31164</xdr:colOff>
      <xdr:row>11</xdr:row>
      <xdr:rowOff>77561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296956</xdr:colOff>
      <xdr:row>19</xdr:row>
      <xdr:rowOff>11206</xdr:rowOff>
    </xdr:from>
    <xdr:to>
      <xdr:col>33</xdr:col>
      <xdr:colOff>277906</xdr:colOff>
      <xdr:row>29</xdr:row>
      <xdr:rowOff>180479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15</xdr:col>
      <xdr:colOff>268301</xdr:colOff>
      <xdr:row>13</xdr:row>
      <xdr:rowOff>66857</xdr:rowOff>
    </xdr:from>
    <xdr:to>
      <xdr:col>18</xdr:col>
      <xdr:colOff>261149</xdr:colOff>
      <xdr:row>16</xdr:row>
      <xdr:rowOff>165006</xdr:rowOff>
    </xdr:to>
    <xdr:grpSp>
      <xdr:nvGrpSpPr>
        <xdr:cNvPr id="40" name="Группа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pSpPr/>
      </xdr:nvGrpSpPr>
      <xdr:grpSpPr>
        <a:xfrm>
          <a:off x="7842581" y="2444297"/>
          <a:ext cx="869148" cy="692509"/>
          <a:chOff x="676275" y="3509811"/>
          <a:chExt cx="2185988" cy="1815763"/>
        </a:xfrm>
      </xdr:grpSpPr>
      <xdr:sp macro="" textlink="">
        <xdr:nvSpPr>
          <xdr:cNvPr id="41" name="Полилиния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/>
        </xdr:nvSpPr>
        <xdr:spPr>
          <a:xfrm>
            <a:off x="700639" y="3509811"/>
            <a:ext cx="2127533" cy="1815763"/>
          </a:xfrm>
          <a:custGeom>
            <a:avLst/>
            <a:gdLst>
              <a:gd name="connsiteX0" fmla="*/ 1044941 w 2127533"/>
              <a:gd name="connsiteY0" fmla="*/ 745435 h 1815763"/>
              <a:gd name="connsiteX1" fmla="*/ 620162 w 2127533"/>
              <a:gd name="connsiteY1" fmla="*/ 1170214 h 1815763"/>
              <a:gd name="connsiteX2" fmla="*/ 1044941 w 2127533"/>
              <a:gd name="connsiteY2" fmla="*/ 1594993 h 1815763"/>
              <a:gd name="connsiteX3" fmla="*/ 1469720 w 2127533"/>
              <a:gd name="connsiteY3" fmla="*/ 1170214 h 1815763"/>
              <a:gd name="connsiteX4" fmla="*/ 1044941 w 2127533"/>
              <a:gd name="connsiteY4" fmla="*/ 745435 h 1815763"/>
              <a:gd name="connsiteX5" fmla="*/ 504209 w 2127533"/>
              <a:gd name="connsiteY5" fmla="*/ 60 h 1815763"/>
              <a:gd name="connsiteX6" fmla="*/ 1063767 w 2127533"/>
              <a:gd name="connsiteY6" fmla="*/ 436859 h 1815763"/>
              <a:gd name="connsiteX7" fmla="*/ 1063767 w 2127533"/>
              <a:gd name="connsiteY7" fmla="*/ 1815763 h 1815763"/>
              <a:gd name="connsiteX8" fmla="*/ 504209 w 2127533"/>
              <a:gd name="connsiteY8" fmla="*/ 60 h 181576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127533" h="1815763">
                <a:moveTo>
                  <a:pt x="1044941" y="745435"/>
                </a:moveTo>
                <a:cubicBezTo>
                  <a:pt x="810342" y="745435"/>
                  <a:pt x="620162" y="935615"/>
                  <a:pt x="620162" y="1170214"/>
                </a:cubicBezTo>
                <a:cubicBezTo>
                  <a:pt x="620162" y="1404813"/>
                  <a:pt x="810342" y="1594993"/>
                  <a:pt x="1044941" y="1594993"/>
                </a:cubicBezTo>
                <a:cubicBezTo>
                  <a:pt x="1279540" y="1594993"/>
                  <a:pt x="1469720" y="1404813"/>
                  <a:pt x="1469720" y="1170214"/>
                </a:cubicBezTo>
                <a:cubicBezTo>
                  <a:pt x="1469720" y="935615"/>
                  <a:pt x="1279540" y="745435"/>
                  <a:pt x="1044941" y="745435"/>
                </a:cubicBezTo>
                <a:close/>
                <a:moveTo>
                  <a:pt x="504209" y="60"/>
                </a:moveTo>
                <a:cubicBezTo>
                  <a:pt x="715311" y="3258"/>
                  <a:pt x="940009" y="135224"/>
                  <a:pt x="1063767" y="436859"/>
                </a:cubicBezTo>
                <a:cubicBezTo>
                  <a:pt x="1503795" y="-635622"/>
                  <a:pt x="3219904" y="436859"/>
                  <a:pt x="1063767" y="1815763"/>
                </a:cubicBezTo>
                <a:cubicBezTo>
                  <a:pt x="-485957" y="824676"/>
                  <a:pt x="-35273" y="-8113"/>
                  <a:pt x="504209" y="60"/>
                </a:cubicBezTo>
                <a:close/>
              </a:path>
            </a:pathLst>
          </a:cu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2" name="Полилиния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/>
        </xdr:nvSpPr>
        <xdr:spPr>
          <a:xfrm>
            <a:off x="676275" y="3850948"/>
            <a:ext cx="2185988" cy="490538"/>
          </a:xfrm>
          <a:custGeom>
            <a:avLst/>
            <a:gdLst>
              <a:gd name="connsiteX0" fmla="*/ 2185988 w 2185988"/>
              <a:gd name="connsiteY0" fmla="*/ 219075 h 490537"/>
              <a:gd name="connsiteX1" fmla="*/ 1919288 w 2185988"/>
              <a:gd name="connsiteY1" fmla="*/ 219075 h 490537"/>
              <a:gd name="connsiteX2" fmla="*/ 1838325 w 2185988"/>
              <a:gd name="connsiteY2" fmla="*/ 390525 h 490537"/>
              <a:gd name="connsiteX3" fmla="*/ 1700213 w 2185988"/>
              <a:gd name="connsiteY3" fmla="*/ 100012 h 490537"/>
              <a:gd name="connsiteX4" fmla="*/ 1557338 w 2185988"/>
              <a:gd name="connsiteY4" fmla="*/ 490537 h 490537"/>
              <a:gd name="connsiteX5" fmla="*/ 1328738 w 2185988"/>
              <a:gd name="connsiteY5" fmla="*/ 0 h 490537"/>
              <a:gd name="connsiteX6" fmla="*/ 1181100 w 2185988"/>
              <a:gd name="connsiteY6" fmla="*/ 257175 h 490537"/>
              <a:gd name="connsiteX7" fmla="*/ 604838 w 2185988"/>
              <a:gd name="connsiteY7" fmla="*/ 257175 h 490537"/>
              <a:gd name="connsiteX8" fmla="*/ 538163 w 2185988"/>
              <a:gd name="connsiteY8" fmla="*/ 123825 h 490537"/>
              <a:gd name="connsiteX9" fmla="*/ 457200 w 2185988"/>
              <a:gd name="connsiteY9" fmla="*/ 257175 h 490537"/>
              <a:gd name="connsiteX10" fmla="*/ 0 w 2185988"/>
              <a:gd name="connsiteY10" fmla="*/ 257175 h 49053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2185988" h="490537">
                <a:moveTo>
                  <a:pt x="2185988" y="219075"/>
                </a:moveTo>
                <a:lnTo>
                  <a:pt x="1919288" y="219075"/>
                </a:lnTo>
                <a:lnTo>
                  <a:pt x="1838325" y="390525"/>
                </a:lnTo>
                <a:lnTo>
                  <a:pt x="1700213" y="100012"/>
                </a:lnTo>
                <a:lnTo>
                  <a:pt x="1557338" y="490537"/>
                </a:lnTo>
                <a:lnTo>
                  <a:pt x="1328738" y="0"/>
                </a:lnTo>
                <a:lnTo>
                  <a:pt x="1181100" y="257175"/>
                </a:lnTo>
                <a:lnTo>
                  <a:pt x="604838" y="257175"/>
                </a:lnTo>
                <a:lnTo>
                  <a:pt x="538163" y="123825"/>
                </a:lnTo>
                <a:lnTo>
                  <a:pt x="457200" y="257175"/>
                </a:lnTo>
                <a:lnTo>
                  <a:pt x="0" y="257175"/>
                </a:lnTo>
              </a:path>
            </a:pathLst>
          </a:custGeom>
          <a:noFill/>
          <a:ln w="19050">
            <a:solidFill>
              <a:srgbClr val="000C6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 editAs="absolute">
    <xdr:from>
      <xdr:col>4</xdr:col>
      <xdr:colOff>447675</xdr:colOff>
      <xdr:row>24</xdr:row>
      <xdr:rowOff>61708</xdr:rowOff>
    </xdr:from>
    <xdr:to>
      <xdr:col>13</xdr:col>
      <xdr:colOff>400200</xdr:colOff>
      <xdr:row>30</xdr:row>
      <xdr:rowOff>154783</xdr:rowOff>
    </xdr:to>
    <xdr:grpSp>
      <xdr:nvGrpSpPr>
        <xdr:cNvPr id="28" name="Группа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2947035" y="4511788"/>
          <a:ext cx="3983505" cy="1205595"/>
          <a:chOff x="2886075" y="4395581"/>
          <a:chExt cx="3876825" cy="1245600"/>
        </a:xfrm>
      </xdr:grpSpPr>
      <xdr:sp macro="" textlink="">
        <xdr:nvSpPr>
          <xdr:cNvPr id="43" name="Кольцо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3142108" y="4639804"/>
            <a:ext cx="756000" cy="756000"/>
          </a:xfrm>
          <a:prstGeom prst="donut">
            <a:avLst>
              <a:gd name="adj" fmla="val 28413"/>
            </a:avLst>
          </a:prstGeom>
          <a:solidFill>
            <a:srgbClr val="3E0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5" name="Кольцо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4476431" y="4633913"/>
            <a:ext cx="756000" cy="756000"/>
          </a:xfrm>
          <a:prstGeom prst="donut">
            <a:avLst>
              <a:gd name="adj" fmla="val 28413"/>
            </a:avLst>
          </a:prstGeom>
          <a:solidFill>
            <a:srgbClr val="3E0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6" name="Кольцо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5762099" y="4633913"/>
            <a:ext cx="756000" cy="756000"/>
          </a:xfrm>
          <a:prstGeom prst="donut">
            <a:avLst>
              <a:gd name="adj" fmla="val 28413"/>
            </a:avLst>
          </a:prstGeom>
          <a:solidFill>
            <a:srgbClr val="3E0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graphicFrame macro="">
        <xdr:nvGraphicFramePr>
          <xdr:cNvPr id="47" name="Диаграмма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GraphicFramePr>
            <a:graphicFrameLocks/>
          </xdr:cNvGraphicFramePr>
        </xdr:nvGraphicFramePr>
        <xdr:xfrm>
          <a:off x="4226616" y="4395581"/>
          <a:ext cx="1237005" cy="124444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48" name="Диаграмма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GraphicFramePr>
            <a:graphicFrameLocks/>
          </xdr:cNvGraphicFramePr>
        </xdr:nvGraphicFramePr>
        <xdr:xfrm>
          <a:off x="2886075" y="4395581"/>
          <a:ext cx="1238400" cy="1245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49" name="Диаграмма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GraphicFramePr>
            <a:graphicFrameLocks/>
          </xdr:cNvGraphicFramePr>
        </xdr:nvGraphicFramePr>
        <xdr:xfrm>
          <a:off x="5524500" y="4395581"/>
          <a:ext cx="1238400" cy="1245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 editAs="absolute">
    <xdr:from>
      <xdr:col>18</xdr:col>
      <xdr:colOff>209550</xdr:colOff>
      <xdr:row>2</xdr:row>
      <xdr:rowOff>0</xdr:rowOff>
    </xdr:from>
    <xdr:to>
      <xdr:col>33</xdr:col>
      <xdr:colOff>80325</xdr:colOff>
      <xdr:row>11</xdr:row>
      <xdr:rowOff>121500</xdr:rowOff>
    </xdr:to>
    <xdr:grpSp>
      <xdr:nvGrpSpPr>
        <xdr:cNvPr id="51" name="Группа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pSpPr/>
      </xdr:nvGrpSpPr>
      <xdr:grpSpPr>
        <a:xfrm>
          <a:off x="8660130" y="365760"/>
          <a:ext cx="2210115" cy="1767420"/>
          <a:chOff x="8299157" y="400050"/>
          <a:chExt cx="2111667" cy="1809750"/>
        </a:xfrm>
      </xdr:grpSpPr>
      <xdr:sp macro="" textlink="">
        <xdr:nvSpPr>
          <xdr:cNvPr id="22" name="Полилиния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8299157" y="400050"/>
            <a:ext cx="2111667" cy="1809750"/>
          </a:xfrm>
          <a:custGeom>
            <a:avLst/>
            <a:gdLst>
              <a:gd name="connsiteX0" fmla="*/ 419100 w 2000250"/>
              <a:gd name="connsiteY0" fmla="*/ 38100 h 1809750"/>
              <a:gd name="connsiteX1" fmla="*/ 419100 w 2000250"/>
              <a:gd name="connsiteY1" fmla="*/ 180975 h 1809750"/>
              <a:gd name="connsiteX2" fmla="*/ 276225 w 2000250"/>
              <a:gd name="connsiteY2" fmla="*/ 323850 h 1809750"/>
              <a:gd name="connsiteX3" fmla="*/ 314325 w 2000250"/>
              <a:gd name="connsiteY3" fmla="*/ 619125 h 1809750"/>
              <a:gd name="connsiteX4" fmla="*/ 314325 w 2000250"/>
              <a:gd name="connsiteY4" fmla="*/ 1171575 h 1809750"/>
              <a:gd name="connsiteX5" fmla="*/ 247650 w 2000250"/>
              <a:gd name="connsiteY5" fmla="*/ 1314450 h 1809750"/>
              <a:gd name="connsiteX6" fmla="*/ 333375 w 2000250"/>
              <a:gd name="connsiteY6" fmla="*/ 1495425 h 1809750"/>
              <a:gd name="connsiteX7" fmla="*/ 485775 w 2000250"/>
              <a:gd name="connsiteY7" fmla="*/ 1571625 h 1809750"/>
              <a:gd name="connsiteX8" fmla="*/ 666750 w 2000250"/>
              <a:gd name="connsiteY8" fmla="*/ 1533525 h 1809750"/>
              <a:gd name="connsiteX9" fmla="*/ 1466850 w 2000250"/>
              <a:gd name="connsiteY9" fmla="*/ 1543050 h 1809750"/>
              <a:gd name="connsiteX10" fmla="*/ 1704975 w 2000250"/>
              <a:gd name="connsiteY10" fmla="*/ 1419225 h 1809750"/>
              <a:gd name="connsiteX11" fmla="*/ 1704975 w 2000250"/>
              <a:gd name="connsiteY11" fmla="*/ 323850 h 1809750"/>
              <a:gd name="connsiteX12" fmla="*/ 1504950 w 2000250"/>
              <a:gd name="connsiteY12" fmla="*/ 123825 h 1809750"/>
              <a:gd name="connsiteX13" fmla="*/ 1485900 w 2000250"/>
              <a:gd name="connsiteY13" fmla="*/ 9525 h 1809750"/>
              <a:gd name="connsiteX14" fmla="*/ 2000250 w 2000250"/>
              <a:gd name="connsiteY14" fmla="*/ 0 h 1809750"/>
              <a:gd name="connsiteX15" fmla="*/ 2000250 w 2000250"/>
              <a:gd name="connsiteY15" fmla="*/ 1809750 h 1809750"/>
              <a:gd name="connsiteX16" fmla="*/ 0 w 2000250"/>
              <a:gd name="connsiteY16" fmla="*/ 1809750 h 1809750"/>
              <a:gd name="connsiteX17" fmla="*/ 0 w 2000250"/>
              <a:gd name="connsiteY17" fmla="*/ 38100 h 1809750"/>
              <a:gd name="connsiteX18" fmla="*/ 419100 w 2000250"/>
              <a:gd name="connsiteY18" fmla="*/ 38100 h 1809750"/>
              <a:gd name="connsiteX0" fmla="*/ 530517 w 2111667"/>
              <a:gd name="connsiteY0" fmla="*/ 38100 h 1809750"/>
              <a:gd name="connsiteX1" fmla="*/ 530517 w 2111667"/>
              <a:gd name="connsiteY1" fmla="*/ 180975 h 1809750"/>
              <a:gd name="connsiteX2" fmla="*/ 387642 w 2111667"/>
              <a:gd name="connsiteY2" fmla="*/ 323850 h 1809750"/>
              <a:gd name="connsiteX3" fmla="*/ 425742 w 2111667"/>
              <a:gd name="connsiteY3" fmla="*/ 619125 h 1809750"/>
              <a:gd name="connsiteX4" fmla="*/ 425742 w 2111667"/>
              <a:gd name="connsiteY4" fmla="*/ 1171575 h 1809750"/>
              <a:gd name="connsiteX5" fmla="*/ 359067 w 2111667"/>
              <a:gd name="connsiteY5" fmla="*/ 1314450 h 1809750"/>
              <a:gd name="connsiteX6" fmla="*/ 444792 w 2111667"/>
              <a:gd name="connsiteY6" fmla="*/ 1495425 h 1809750"/>
              <a:gd name="connsiteX7" fmla="*/ 597192 w 2111667"/>
              <a:gd name="connsiteY7" fmla="*/ 1571625 h 1809750"/>
              <a:gd name="connsiteX8" fmla="*/ 778167 w 2111667"/>
              <a:gd name="connsiteY8" fmla="*/ 1533525 h 1809750"/>
              <a:gd name="connsiteX9" fmla="*/ 1578267 w 2111667"/>
              <a:gd name="connsiteY9" fmla="*/ 1543050 h 1809750"/>
              <a:gd name="connsiteX10" fmla="*/ 1816392 w 2111667"/>
              <a:gd name="connsiteY10" fmla="*/ 1419225 h 1809750"/>
              <a:gd name="connsiteX11" fmla="*/ 1816392 w 2111667"/>
              <a:gd name="connsiteY11" fmla="*/ 323850 h 1809750"/>
              <a:gd name="connsiteX12" fmla="*/ 1616367 w 2111667"/>
              <a:gd name="connsiteY12" fmla="*/ 123825 h 1809750"/>
              <a:gd name="connsiteX13" fmla="*/ 1597317 w 2111667"/>
              <a:gd name="connsiteY13" fmla="*/ 9525 h 1809750"/>
              <a:gd name="connsiteX14" fmla="*/ 2111667 w 2111667"/>
              <a:gd name="connsiteY14" fmla="*/ 0 h 1809750"/>
              <a:gd name="connsiteX15" fmla="*/ 2111667 w 2111667"/>
              <a:gd name="connsiteY15" fmla="*/ 1809750 h 1809750"/>
              <a:gd name="connsiteX16" fmla="*/ 111417 w 2111667"/>
              <a:gd name="connsiteY16" fmla="*/ 1809750 h 1809750"/>
              <a:gd name="connsiteX17" fmla="*/ 0 w 2111667"/>
              <a:gd name="connsiteY17" fmla="*/ 38100 h 1809750"/>
              <a:gd name="connsiteX18" fmla="*/ 530517 w 2111667"/>
              <a:gd name="connsiteY18" fmla="*/ 38100 h 1809750"/>
              <a:gd name="connsiteX0" fmla="*/ 530517 w 2111667"/>
              <a:gd name="connsiteY0" fmla="*/ 38100 h 1809750"/>
              <a:gd name="connsiteX1" fmla="*/ 530517 w 2111667"/>
              <a:gd name="connsiteY1" fmla="*/ 180975 h 1809750"/>
              <a:gd name="connsiteX2" fmla="*/ 387642 w 2111667"/>
              <a:gd name="connsiteY2" fmla="*/ 323850 h 1809750"/>
              <a:gd name="connsiteX3" fmla="*/ 425742 w 2111667"/>
              <a:gd name="connsiteY3" fmla="*/ 619125 h 1809750"/>
              <a:gd name="connsiteX4" fmla="*/ 425742 w 2111667"/>
              <a:gd name="connsiteY4" fmla="*/ 1171575 h 1809750"/>
              <a:gd name="connsiteX5" fmla="*/ 359067 w 2111667"/>
              <a:gd name="connsiteY5" fmla="*/ 1314450 h 1809750"/>
              <a:gd name="connsiteX6" fmla="*/ 444792 w 2111667"/>
              <a:gd name="connsiteY6" fmla="*/ 1495425 h 1809750"/>
              <a:gd name="connsiteX7" fmla="*/ 597192 w 2111667"/>
              <a:gd name="connsiteY7" fmla="*/ 1571625 h 1809750"/>
              <a:gd name="connsiteX8" fmla="*/ 778167 w 2111667"/>
              <a:gd name="connsiteY8" fmla="*/ 1533525 h 1809750"/>
              <a:gd name="connsiteX9" fmla="*/ 1578267 w 2111667"/>
              <a:gd name="connsiteY9" fmla="*/ 1543050 h 1809750"/>
              <a:gd name="connsiteX10" fmla="*/ 1816392 w 2111667"/>
              <a:gd name="connsiteY10" fmla="*/ 1419225 h 1809750"/>
              <a:gd name="connsiteX11" fmla="*/ 1816392 w 2111667"/>
              <a:gd name="connsiteY11" fmla="*/ 323850 h 1809750"/>
              <a:gd name="connsiteX12" fmla="*/ 1616367 w 2111667"/>
              <a:gd name="connsiteY12" fmla="*/ 123825 h 1809750"/>
              <a:gd name="connsiteX13" fmla="*/ 1597317 w 2111667"/>
              <a:gd name="connsiteY13" fmla="*/ 9525 h 1809750"/>
              <a:gd name="connsiteX14" fmla="*/ 2111667 w 2111667"/>
              <a:gd name="connsiteY14" fmla="*/ 0 h 1809750"/>
              <a:gd name="connsiteX15" fmla="*/ 2111667 w 2111667"/>
              <a:gd name="connsiteY15" fmla="*/ 1809750 h 1809750"/>
              <a:gd name="connsiteX16" fmla="*/ 0 w 2111667"/>
              <a:gd name="connsiteY16" fmla="*/ 1809750 h 1809750"/>
              <a:gd name="connsiteX17" fmla="*/ 0 w 2111667"/>
              <a:gd name="connsiteY17" fmla="*/ 38100 h 1809750"/>
              <a:gd name="connsiteX18" fmla="*/ 530517 w 2111667"/>
              <a:gd name="connsiteY18" fmla="*/ 38100 h 1809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2111667" h="1809750">
                <a:moveTo>
                  <a:pt x="530517" y="38100"/>
                </a:moveTo>
                <a:lnTo>
                  <a:pt x="530517" y="180975"/>
                </a:lnTo>
                <a:lnTo>
                  <a:pt x="387642" y="323850"/>
                </a:lnTo>
                <a:lnTo>
                  <a:pt x="425742" y="619125"/>
                </a:lnTo>
                <a:lnTo>
                  <a:pt x="425742" y="1171575"/>
                </a:lnTo>
                <a:lnTo>
                  <a:pt x="359067" y="1314450"/>
                </a:lnTo>
                <a:lnTo>
                  <a:pt x="444792" y="1495425"/>
                </a:lnTo>
                <a:lnTo>
                  <a:pt x="597192" y="1571625"/>
                </a:lnTo>
                <a:lnTo>
                  <a:pt x="778167" y="1533525"/>
                </a:lnTo>
                <a:lnTo>
                  <a:pt x="1578267" y="1543050"/>
                </a:lnTo>
                <a:lnTo>
                  <a:pt x="1816392" y="1419225"/>
                </a:lnTo>
                <a:lnTo>
                  <a:pt x="1816392" y="323850"/>
                </a:lnTo>
                <a:lnTo>
                  <a:pt x="1616367" y="123825"/>
                </a:lnTo>
                <a:lnTo>
                  <a:pt x="1597317" y="9525"/>
                </a:lnTo>
                <a:lnTo>
                  <a:pt x="2111667" y="0"/>
                </a:lnTo>
                <a:lnTo>
                  <a:pt x="2111667" y="1809750"/>
                </a:lnTo>
                <a:lnTo>
                  <a:pt x="0" y="1809750"/>
                </a:lnTo>
                <a:lnTo>
                  <a:pt x="0" y="38100"/>
                </a:lnTo>
                <a:lnTo>
                  <a:pt x="530517" y="38100"/>
                </a:lnTo>
                <a:close/>
              </a:path>
            </a:pathLst>
          </a:custGeom>
          <a:solidFill>
            <a:srgbClr val="0D032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Полилиния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8963025" y="828675"/>
            <a:ext cx="762000" cy="800100"/>
          </a:xfrm>
          <a:custGeom>
            <a:avLst/>
            <a:gdLst>
              <a:gd name="connsiteX0" fmla="*/ 628650 w 762000"/>
              <a:gd name="connsiteY0" fmla="*/ 371475 h 800100"/>
              <a:gd name="connsiteX1" fmla="*/ 600075 w 762000"/>
              <a:gd name="connsiteY1" fmla="*/ 209550 h 800100"/>
              <a:gd name="connsiteX2" fmla="*/ 333375 w 762000"/>
              <a:gd name="connsiteY2" fmla="*/ 180975 h 800100"/>
              <a:gd name="connsiteX3" fmla="*/ 219075 w 762000"/>
              <a:gd name="connsiteY3" fmla="*/ 266700 h 800100"/>
              <a:gd name="connsiteX4" fmla="*/ 219075 w 762000"/>
              <a:gd name="connsiteY4" fmla="*/ 561975 h 800100"/>
              <a:gd name="connsiteX5" fmla="*/ 400050 w 762000"/>
              <a:gd name="connsiteY5" fmla="*/ 704850 h 800100"/>
              <a:gd name="connsiteX6" fmla="*/ 657225 w 762000"/>
              <a:gd name="connsiteY6" fmla="*/ 523875 h 800100"/>
              <a:gd name="connsiteX7" fmla="*/ 762000 w 762000"/>
              <a:gd name="connsiteY7" fmla="*/ 552450 h 800100"/>
              <a:gd name="connsiteX8" fmla="*/ 723900 w 762000"/>
              <a:gd name="connsiteY8" fmla="*/ 800100 h 800100"/>
              <a:gd name="connsiteX9" fmla="*/ 200025 w 762000"/>
              <a:gd name="connsiteY9" fmla="*/ 800100 h 800100"/>
              <a:gd name="connsiteX10" fmla="*/ 0 w 762000"/>
              <a:gd name="connsiteY10" fmla="*/ 628650 h 800100"/>
              <a:gd name="connsiteX11" fmla="*/ 0 w 762000"/>
              <a:gd name="connsiteY11" fmla="*/ 200025 h 800100"/>
              <a:gd name="connsiteX12" fmla="*/ 295275 w 762000"/>
              <a:gd name="connsiteY12" fmla="*/ 0 h 800100"/>
              <a:gd name="connsiteX13" fmla="*/ 600075 w 762000"/>
              <a:gd name="connsiteY13" fmla="*/ 9525 h 800100"/>
              <a:gd name="connsiteX14" fmla="*/ 762000 w 762000"/>
              <a:gd name="connsiteY14" fmla="*/ 200025 h 800100"/>
              <a:gd name="connsiteX15" fmla="*/ 628650 w 762000"/>
              <a:gd name="connsiteY15" fmla="*/ 371475 h 800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</a:cxnLst>
            <a:rect l="l" t="t" r="r" b="b"/>
            <a:pathLst>
              <a:path w="762000" h="800100">
                <a:moveTo>
                  <a:pt x="628650" y="371475"/>
                </a:moveTo>
                <a:lnTo>
                  <a:pt x="600075" y="209550"/>
                </a:lnTo>
                <a:lnTo>
                  <a:pt x="333375" y="180975"/>
                </a:lnTo>
                <a:lnTo>
                  <a:pt x="219075" y="266700"/>
                </a:lnTo>
                <a:lnTo>
                  <a:pt x="219075" y="561975"/>
                </a:lnTo>
                <a:lnTo>
                  <a:pt x="400050" y="704850"/>
                </a:lnTo>
                <a:lnTo>
                  <a:pt x="657225" y="523875"/>
                </a:lnTo>
                <a:lnTo>
                  <a:pt x="762000" y="552450"/>
                </a:lnTo>
                <a:lnTo>
                  <a:pt x="723900" y="800100"/>
                </a:lnTo>
                <a:lnTo>
                  <a:pt x="200025" y="800100"/>
                </a:lnTo>
                <a:lnTo>
                  <a:pt x="0" y="628650"/>
                </a:lnTo>
                <a:lnTo>
                  <a:pt x="0" y="200025"/>
                </a:lnTo>
                <a:lnTo>
                  <a:pt x="295275" y="0"/>
                </a:lnTo>
                <a:lnTo>
                  <a:pt x="600075" y="9525"/>
                </a:lnTo>
                <a:lnTo>
                  <a:pt x="762000" y="200025"/>
                </a:lnTo>
                <a:lnTo>
                  <a:pt x="628650" y="371475"/>
                </a:lnTo>
                <a:close/>
              </a:path>
            </a:pathLst>
          </a:custGeom>
          <a:solidFill>
            <a:srgbClr val="0D032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Полилиния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/>
        </xdr:nvSpPr>
        <xdr:spPr>
          <a:xfrm rot="5400000">
            <a:off x="8578985" y="458440"/>
            <a:ext cx="745004" cy="745009"/>
          </a:xfrm>
          <a:custGeom>
            <a:avLst/>
            <a:gdLst>
              <a:gd name="connsiteX0" fmla="*/ 0 w 410736"/>
              <a:gd name="connsiteY0" fmla="*/ 0 h 410738"/>
              <a:gd name="connsiteX1" fmla="*/ 215163 w 410736"/>
              <a:gd name="connsiteY1" fmla="*/ 0 h 410738"/>
              <a:gd name="connsiteX2" fmla="*/ 216335 w 410736"/>
              <a:gd name="connsiteY2" fmla="*/ 11622 h 410738"/>
              <a:gd name="connsiteX3" fmla="*/ 235665 w 410736"/>
              <a:gd name="connsiteY3" fmla="*/ 64603 h 410738"/>
              <a:gd name="connsiteX4" fmla="*/ 252921 w 410736"/>
              <a:gd name="connsiteY4" fmla="*/ 68087 h 410738"/>
              <a:gd name="connsiteX5" fmla="*/ 342684 w 410736"/>
              <a:gd name="connsiteY5" fmla="*/ 157849 h 410738"/>
              <a:gd name="connsiteX6" fmla="*/ 346163 w 410736"/>
              <a:gd name="connsiteY6" fmla="*/ 175085 h 410738"/>
              <a:gd name="connsiteX7" fmla="*/ 399117 w 410736"/>
              <a:gd name="connsiteY7" fmla="*/ 194404 h 410738"/>
              <a:gd name="connsiteX8" fmla="*/ 410736 w 410736"/>
              <a:gd name="connsiteY8" fmla="*/ 195576 h 410738"/>
              <a:gd name="connsiteX9" fmla="*/ 410736 w 410736"/>
              <a:gd name="connsiteY9" fmla="*/ 410738 h 410738"/>
              <a:gd name="connsiteX10" fmla="*/ 355754 w 410736"/>
              <a:gd name="connsiteY10" fmla="*/ 405195 h 410738"/>
              <a:gd name="connsiteX11" fmla="*/ 291712 w 410736"/>
              <a:gd name="connsiteY11" fmla="*/ 387030 h 410738"/>
              <a:gd name="connsiteX12" fmla="*/ 261285 w 410736"/>
              <a:gd name="connsiteY12" fmla="*/ 373282 h 410738"/>
              <a:gd name="connsiteX13" fmla="*/ 252921 w 410736"/>
              <a:gd name="connsiteY13" fmla="*/ 378921 h 410738"/>
              <a:gd name="connsiteX14" fmla="*/ 187267 w 410736"/>
              <a:gd name="connsiteY14" fmla="*/ 392176 h 410738"/>
              <a:gd name="connsiteX15" fmla="*/ 18595 w 410736"/>
              <a:gd name="connsiteY15" fmla="*/ 223504 h 410738"/>
              <a:gd name="connsiteX16" fmla="*/ 31850 w 410736"/>
              <a:gd name="connsiteY16" fmla="*/ 157849 h 410738"/>
              <a:gd name="connsiteX17" fmla="*/ 37478 w 410736"/>
              <a:gd name="connsiteY17" fmla="*/ 149501 h 410738"/>
              <a:gd name="connsiteX18" fmla="*/ 23709 w 410736"/>
              <a:gd name="connsiteY18" fmla="*/ 119027 h 410738"/>
              <a:gd name="connsiteX19" fmla="*/ 5543 w 410736"/>
              <a:gd name="connsiteY19" fmla="*/ 54984 h 410738"/>
              <a:gd name="connsiteX20" fmla="*/ 0 w 410736"/>
              <a:gd name="connsiteY20" fmla="*/ 0 h 410738"/>
              <a:gd name="connsiteX21" fmla="*/ 100624 w 410736"/>
              <a:gd name="connsiteY21" fmla="*/ 234442 h 410738"/>
              <a:gd name="connsiteX22" fmla="*/ 101301 w 410736"/>
              <a:gd name="connsiteY22" fmla="*/ 243582 h 410738"/>
              <a:gd name="connsiteX23" fmla="*/ 111205 w 410736"/>
              <a:gd name="connsiteY23" fmla="*/ 289385 h 410738"/>
              <a:gd name="connsiteX24" fmla="*/ 128536 w 410736"/>
              <a:gd name="connsiteY24" fmla="*/ 324047 h 410738"/>
              <a:gd name="connsiteX25" fmla="*/ 153294 w 410736"/>
              <a:gd name="connsiteY25" fmla="*/ 343854 h 410738"/>
              <a:gd name="connsiteX26" fmla="*/ 171128 w 410736"/>
              <a:gd name="connsiteY26" fmla="*/ 343157 h 410738"/>
              <a:gd name="connsiteX27" fmla="*/ 180568 w 410736"/>
              <a:gd name="connsiteY27" fmla="*/ 322306 h 410738"/>
              <a:gd name="connsiteX28" fmla="*/ 202812 w 410736"/>
              <a:gd name="connsiteY28" fmla="*/ 254723 h 410738"/>
              <a:gd name="connsiteX29" fmla="*/ 242425 w 410736"/>
              <a:gd name="connsiteY29" fmla="*/ 233678 h 410738"/>
              <a:gd name="connsiteX30" fmla="*/ 257049 w 410736"/>
              <a:gd name="connsiteY30" fmla="*/ 214685 h 410738"/>
              <a:gd name="connsiteX31" fmla="*/ 262232 w 410736"/>
              <a:gd name="connsiteY31" fmla="*/ 189113 h 410738"/>
              <a:gd name="connsiteX32" fmla="*/ 260994 w 410736"/>
              <a:gd name="connsiteY32" fmla="*/ 171782 h 410738"/>
              <a:gd name="connsiteX33" fmla="*/ 280801 w 410736"/>
              <a:gd name="connsiteY33" fmla="*/ 154451 h 410738"/>
              <a:gd name="connsiteX34" fmla="*/ 275849 w 410736"/>
              <a:gd name="connsiteY34" fmla="*/ 144547 h 410738"/>
              <a:gd name="connsiteX35" fmla="*/ 258829 w 410736"/>
              <a:gd name="connsiteY35" fmla="*/ 155649 h 410738"/>
              <a:gd name="connsiteX36" fmla="*/ 253295 w 410736"/>
              <a:gd name="connsiteY36" fmla="*/ 158939 h 410738"/>
              <a:gd name="connsiteX37" fmla="*/ 243663 w 410736"/>
              <a:gd name="connsiteY37" fmla="*/ 137120 h 410738"/>
              <a:gd name="connsiteX38" fmla="*/ 225094 w 410736"/>
              <a:gd name="connsiteY38" fmla="*/ 119789 h 410738"/>
              <a:gd name="connsiteX39" fmla="*/ 197859 w 410736"/>
              <a:gd name="connsiteY39" fmla="*/ 111123 h 410738"/>
              <a:gd name="connsiteX40" fmla="*/ 160722 w 410736"/>
              <a:gd name="connsiteY40" fmla="*/ 118551 h 410738"/>
              <a:gd name="connsiteX41" fmla="*/ 133488 w 410736"/>
              <a:gd name="connsiteY41" fmla="*/ 139596 h 410738"/>
              <a:gd name="connsiteX42" fmla="*/ 112443 w 410736"/>
              <a:gd name="connsiteY42" fmla="*/ 173020 h 410738"/>
              <a:gd name="connsiteX43" fmla="*/ 102539 w 410736"/>
              <a:gd name="connsiteY43" fmla="*/ 210157 h 410738"/>
              <a:gd name="connsiteX44" fmla="*/ 100624 w 410736"/>
              <a:gd name="connsiteY44" fmla="*/ 234442 h 4107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</a:cxnLst>
            <a:rect l="l" t="t" r="r" b="b"/>
            <a:pathLst>
              <a:path w="410736" h="410738">
                <a:moveTo>
                  <a:pt x="0" y="0"/>
                </a:moveTo>
                <a:lnTo>
                  <a:pt x="215163" y="0"/>
                </a:lnTo>
                <a:lnTo>
                  <a:pt x="216335" y="11622"/>
                </a:lnTo>
                <a:lnTo>
                  <a:pt x="235665" y="64603"/>
                </a:lnTo>
                <a:lnTo>
                  <a:pt x="252921" y="68087"/>
                </a:lnTo>
                <a:cubicBezTo>
                  <a:pt x="293281" y="85157"/>
                  <a:pt x="325613" y="117490"/>
                  <a:pt x="342684" y="157849"/>
                </a:cubicBezTo>
                <a:lnTo>
                  <a:pt x="346163" y="175085"/>
                </a:lnTo>
                <a:lnTo>
                  <a:pt x="399117" y="194404"/>
                </a:lnTo>
                <a:lnTo>
                  <a:pt x="410736" y="195576"/>
                </a:lnTo>
                <a:lnTo>
                  <a:pt x="410736" y="410738"/>
                </a:lnTo>
                <a:lnTo>
                  <a:pt x="355754" y="405195"/>
                </a:lnTo>
                <a:cubicBezTo>
                  <a:pt x="333781" y="400699"/>
                  <a:pt x="312391" y="394601"/>
                  <a:pt x="291712" y="387030"/>
                </a:cubicBezTo>
                <a:lnTo>
                  <a:pt x="261285" y="373282"/>
                </a:lnTo>
                <a:lnTo>
                  <a:pt x="252921" y="378921"/>
                </a:lnTo>
                <a:cubicBezTo>
                  <a:pt x="232742" y="387456"/>
                  <a:pt x="210555" y="392176"/>
                  <a:pt x="187267" y="392176"/>
                </a:cubicBezTo>
                <a:cubicBezTo>
                  <a:pt x="94112" y="392176"/>
                  <a:pt x="18595" y="316659"/>
                  <a:pt x="18595" y="223504"/>
                </a:cubicBezTo>
                <a:cubicBezTo>
                  <a:pt x="18595" y="200215"/>
                  <a:pt x="23314" y="178029"/>
                  <a:pt x="31850" y="157849"/>
                </a:cubicBezTo>
                <a:lnTo>
                  <a:pt x="37478" y="149501"/>
                </a:lnTo>
                <a:lnTo>
                  <a:pt x="23709" y="119027"/>
                </a:lnTo>
                <a:cubicBezTo>
                  <a:pt x="16137" y="98347"/>
                  <a:pt x="10039" y="76958"/>
                  <a:pt x="5543" y="54984"/>
                </a:cubicBezTo>
                <a:lnTo>
                  <a:pt x="0" y="0"/>
                </a:lnTo>
                <a:close/>
                <a:moveTo>
                  <a:pt x="100624" y="234442"/>
                </a:moveTo>
                <a:cubicBezTo>
                  <a:pt x="100721" y="237276"/>
                  <a:pt x="100940" y="240280"/>
                  <a:pt x="101301" y="243582"/>
                </a:cubicBezTo>
                <a:cubicBezTo>
                  <a:pt x="102746" y="256786"/>
                  <a:pt x="106666" y="275974"/>
                  <a:pt x="111205" y="289385"/>
                </a:cubicBezTo>
                <a:cubicBezTo>
                  <a:pt x="115744" y="302796"/>
                  <a:pt x="121521" y="314968"/>
                  <a:pt x="128536" y="324047"/>
                </a:cubicBezTo>
                <a:cubicBezTo>
                  <a:pt x="135551" y="333125"/>
                  <a:pt x="146195" y="340668"/>
                  <a:pt x="153294" y="343854"/>
                </a:cubicBezTo>
                <a:cubicBezTo>
                  <a:pt x="160393" y="347039"/>
                  <a:pt x="166582" y="346749"/>
                  <a:pt x="171128" y="343157"/>
                </a:cubicBezTo>
                <a:cubicBezTo>
                  <a:pt x="175674" y="339566"/>
                  <a:pt x="175288" y="337045"/>
                  <a:pt x="180568" y="322306"/>
                </a:cubicBezTo>
                <a:cubicBezTo>
                  <a:pt x="185849" y="307566"/>
                  <a:pt x="192502" y="269495"/>
                  <a:pt x="202812" y="254723"/>
                </a:cubicBezTo>
                <a:cubicBezTo>
                  <a:pt x="213121" y="239952"/>
                  <a:pt x="233386" y="240351"/>
                  <a:pt x="242425" y="233678"/>
                </a:cubicBezTo>
                <a:cubicBezTo>
                  <a:pt x="251464" y="227005"/>
                  <a:pt x="253747" y="222113"/>
                  <a:pt x="257049" y="214685"/>
                </a:cubicBezTo>
                <a:cubicBezTo>
                  <a:pt x="260350" y="207258"/>
                  <a:pt x="261574" y="196264"/>
                  <a:pt x="262232" y="189113"/>
                </a:cubicBezTo>
                <a:cubicBezTo>
                  <a:pt x="262889" y="181962"/>
                  <a:pt x="257899" y="177558"/>
                  <a:pt x="260994" y="171782"/>
                </a:cubicBezTo>
                <a:cubicBezTo>
                  <a:pt x="264089" y="166005"/>
                  <a:pt x="278325" y="158990"/>
                  <a:pt x="280801" y="154451"/>
                </a:cubicBezTo>
                <a:cubicBezTo>
                  <a:pt x="283276" y="149912"/>
                  <a:pt x="279511" y="144348"/>
                  <a:pt x="275849" y="144547"/>
                </a:cubicBezTo>
                <a:cubicBezTo>
                  <a:pt x="272187" y="144747"/>
                  <a:pt x="262588" y="153250"/>
                  <a:pt x="258829" y="155649"/>
                </a:cubicBezTo>
                <a:cubicBezTo>
                  <a:pt x="255070" y="158048"/>
                  <a:pt x="255823" y="162027"/>
                  <a:pt x="253295" y="158939"/>
                </a:cubicBezTo>
                <a:cubicBezTo>
                  <a:pt x="250768" y="155851"/>
                  <a:pt x="248363" y="143644"/>
                  <a:pt x="243663" y="137120"/>
                </a:cubicBezTo>
                <a:cubicBezTo>
                  <a:pt x="238963" y="130595"/>
                  <a:pt x="232728" y="124121"/>
                  <a:pt x="225094" y="119789"/>
                </a:cubicBezTo>
                <a:cubicBezTo>
                  <a:pt x="217461" y="115456"/>
                  <a:pt x="208588" y="111329"/>
                  <a:pt x="197859" y="111123"/>
                </a:cubicBezTo>
                <a:cubicBezTo>
                  <a:pt x="187131" y="110917"/>
                  <a:pt x="171450" y="113806"/>
                  <a:pt x="160722" y="118551"/>
                </a:cubicBezTo>
                <a:cubicBezTo>
                  <a:pt x="149993" y="123296"/>
                  <a:pt x="141534" y="130518"/>
                  <a:pt x="133488" y="139596"/>
                </a:cubicBezTo>
                <a:cubicBezTo>
                  <a:pt x="125441" y="148674"/>
                  <a:pt x="117601" y="161259"/>
                  <a:pt x="112443" y="173020"/>
                </a:cubicBezTo>
                <a:cubicBezTo>
                  <a:pt x="107285" y="184780"/>
                  <a:pt x="104396" y="198397"/>
                  <a:pt x="102539" y="210157"/>
                </a:cubicBezTo>
                <a:cubicBezTo>
                  <a:pt x="101146" y="218978"/>
                  <a:pt x="100334" y="225941"/>
                  <a:pt x="100624" y="234442"/>
                </a:cubicBezTo>
                <a:close/>
              </a:path>
            </a:pathLst>
          </a:custGeom>
          <a:solidFill>
            <a:srgbClr val="3E05F0"/>
          </a:solidFill>
          <a:ln>
            <a:solidFill>
              <a:srgbClr val="C8FFF0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3" name="Полилиния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 rot="16200000" flipV="1">
            <a:off x="8578983" y="1315963"/>
            <a:ext cx="745006" cy="745009"/>
          </a:xfrm>
          <a:custGeom>
            <a:avLst/>
            <a:gdLst>
              <a:gd name="connsiteX0" fmla="*/ 410737 w 410737"/>
              <a:gd name="connsiteY0" fmla="*/ 410738 h 410738"/>
              <a:gd name="connsiteX1" fmla="*/ 410737 w 410737"/>
              <a:gd name="connsiteY1" fmla="*/ 195576 h 410738"/>
              <a:gd name="connsiteX2" fmla="*/ 399118 w 410737"/>
              <a:gd name="connsiteY2" fmla="*/ 194404 h 410738"/>
              <a:gd name="connsiteX3" fmla="*/ 346164 w 410737"/>
              <a:gd name="connsiteY3" fmla="*/ 175085 h 410738"/>
              <a:gd name="connsiteX4" fmla="*/ 342685 w 410737"/>
              <a:gd name="connsiteY4" fmla="*/ 157849 h 410738"/>
              <a:gd name="connsiteX5" fmla="*/ 252922 w 410737"/>
              <a:gd name="connsiteY5" fmla="*/ 68087 h 410738"/>
              <a:gd name="connsiteX6" fmla="*/ 235666 w 410737"/>
              <a:gd name="connsiteY6" fmla="*/ 64603 h 410738"/>
              <a:gd name="connsiteX7" fmla="*/ 216336 w 410737"/>
              <a:gd name="connsiteY7" fmla="*/ 11622 h 410738"/>
              <a:gd name="connsiteX8" fmla="*/ 215164 w 410737"/>
              <a:gd name="connsiteY8" fmla="*/ 0 h 410738"/>
              <a:gd name="connsiteX9" fmla="*/ 0 w 410737"/>
              <a:gd name="connsiteY9" fmla="*/ 0 h 410738"/>
              <a:gd name="connsiteX10" fmla="*/ 5544 w 410737"/>
              <a:gd name="connsiteY10" fmla="*/ 54984 h 410738"/>
              <a:gd name="connsiteX11" fmla="*/ 23710 w 410737"/>
              <a:gd name="connsiteY11" fmla="*/ 119027 h 410738"/>
              <a:gd name="connsiteX12" fmla="*/ 37479 w 410737"/>
              <a:gd name="connsiteY12" fmla="*/ 149501 h 410738"/>
              <a:gd name="connsiteX13" fmla="*/ 31851 w 410737"/>
              <a:gd name="connsiteY13" fmla="*/ 157849 h 410738"/>
              <a:gd name="connsiteX14" fmla="*/ 18596 w 410737"/>
              <a:gd name="connsiteY14" fmla="*/ 223504 h 410738"/>
              <a:gd name="connsiteX15" fmla="*/ 187268 w 410737"/>
              <a:gd name="connsiteY15" fmla="*/ 392176 h 410738"/>
              <a:gd name="connsiteX16" fmla="*/ 252922 w 410737"/>
              <a:gd name="connsiteY16" fmla="*/ 378921 h 410738"/>
              <a:gd name="connsiteX17" fmla="*/ 261286 w 410737"/>
              <a:gd name="connsiteY17" fmla="*/ 373282 h 410738"/>
              <a:gd name="connsiteX18" fmla="*/ 291713 w 410737"/>
              <a:gd name="connsiteY18" fmla="*/ 387030 h 410738"/>
              <a:gd name="connsiteX19" fmla="*/ 355755 w 410737"/>
              <a:gd name="connsiteY19" fmla="*/ 405195 h 410738"/>
              <a:gd name="connsiteX20" fmla="*/ 410737 w 410737"/>
              <a:gd name="connsiteY20" fmla="*/ 410738 h 410738"/>
              <a:gd name="connsiteX21" fmla="*/ 261402 w 410737"/>
              <a:gd name="connsiteY21" fmla="*/ 293188 h 410738"/>
              <a:gd name="connsiteX22" fmla="*/ 257985 w 410737"/>
              <a:gd name="connsiteY22" fmla="*/ 308615 h 410738"/>
              <a:gd name="connsiteX23" fmla="*/ 222875 w 410737"/>
              <a:gd name="connsiteY23" fmla="*/ 334622 h 410738"/>
              <a:gd name="connsiteX24" fmla="*/ 221119 w 410737"/>
              <a:gd name="connsiteY24" fmla="*/ 334369 h 410738"/>
              <a:gd name="connsiteX25" fmla="*/ 219337 w 410737"/>
              <a:gd name="connsiteY25" fmla="*/ 336572 h 410738"/>
              <a:gd name="connsiteX26" fmla="*/ 189591 w 410737"/>
              <a:gd name="connsiteY26" fmla="*/ 337846 h 410738"/>
              <a:gd name="connsiteX27" fmla="*/ 171799 w 410737"/>
              <a:gd name="connsiteY27" fmla="*/ 306406 h 410738"/>
              <a:gd name="connsiteX28" fmla="*/ 207019 w 410737"/>
              <a:gd name="connsiteY28" fmla="*/ 298368 h 410738"/>
              <a:gd name="connsiteX29" fmla="*/ 226120 w 410737"/>
              <a:gd name="connsiteY29" fmla="*/ 321205 h 410738"/>
              <a:gd name="connsiteX30" fmla="*/ 225558 w 410737"/>
              <a:gd name="connsiteY30" fmla="*/ 324900 h 410738"/>
              <a:gd name="connsiteX31" fmla="*/ 233569 w 410737"/>
              <a:gd name="connsiteY31" fmla="*/ 322707 h 410738"/>
              <a:gd name="connsiteX32" fmla="*/ 249795 w 410737"/>
              <a:gd name="connsiteY32" fmla="*/ 305125 h 410738"/>
              <a:gd name="connsiteX33" fmla="*/ 245584 w 410737"/>
              <a:gd name="connsiteY33" fmla="*/ 271339 h 410738"/>
              <a:gd name="connsiteX34" fmla="*/ 240452 w 410737"/>
              <a:gd name="connsiteY34" fmla="*/ 267156 h 410738"/>
              <a:gd name="connsiteX35" fmla="*/ 231616 w 410737"/>
              <a:gd name="connsiteY35" fmla="*/ 276201 h 410738"/>
              <a:gd name="connsiteX36" fmla="*/ 219532 w 410737"/>
              <a:gd name="connsiteY36" fmla="*/ 279905 h 410738"/>
              <a:gd name="connsiteX37" fmla="*/ 190926 w 410737"/>
              <a:gd name="connsiteY37" fmla="*/ 251115 h 410738"/>
              <a:gd name="connsiteX38" fmla="*/ 190849 w 410737"/>
              <a:gd name="connsiteY38" fmla="*/ 250542 h 410738"/>
              <a:gd name="connsiteX39" fmla="*/ 189336 w 410737"/>
              <a:gd name="connsiteY39" fmla="*/ 255593 h 410738"/>
              <a:gd name="connsiteX40" fmla="*/ 177761 w 410737"/>
              <a:gd name="connsiteY40" fmla="*/ 266382 h 410738"/>
              <a:gd name="connsiteX41" fmla="*/ 166186 w 410737"/>
              <a:gd name="connsiteY41" fmla="*/ 255593 h 410738"/>
              <a:gd name="connsiteX42" fmla="*/ 163074 w 410737"/>
              <a:gd name="connsiteY42" fmla="*/ 245205 h 410738"/>
              <a:gd name="connsiteX43" fmla="*/ 161483 w 410737"/>
              <a:gd name="connsiteY43" fmla="*/ 250514 h 410738"/>
              <a:gd name="connsiteX44" fmla="*/ 152165 w 410737"/>
              <a:gd name="connsiteY44" fmla="*/ 259200 h 410738"/>
              <a:gd name="connsiteX45" fmla="*/ 142847 w 410737"/>
              <a:gd name="connsiteY45" fmla="*/ 250514 h 410738"/>
              <a:gd name="connsiteX46" fmla="*/ 141891 w 410737"/>
              <a:gd name="connsiteY46" fmla="*/ 247326 h 410738"/>
              <a:gd name="connsiteX47" fmla="*/ 99018 w 410737"/>
              <a:gd name="connsiteY47" fmla="*/ 247326 h 410738"/>
              <a:gd name="connsiteX48" fmla="*/ 94827 w 410737"/>
              <a:gd name="connsiteY48" fmla="*/ 245590 h 410738"/>
              <a:gd name="connsiteX49" fmla="*/ 93196 w 410737"/>
              <a:gd name="connsiteY49" fmla="*/ 241653 h 410738"/>
              <a:gd name="connsiteX50" fmla="*/ 82678 w 410737"/>
              <a:gd name="connsiteY50" fmla="*/ 241653 h 410738"/>
              <a:gd name="connsiteX51" fmla="*/ 78697 w 410737"/>
              <a:gd name="connsiteY51" fmla="*/ 237673 h 410738"/>
              <a:gd name="connsiteX52" fmla="*/ 78697 w 410737"/>
              <a:gd name="connsiteY52" fmla="*/ 221750 h 410738"/>
              <a:gd name="connsiteX53" fmla="*/ 82678 w 410737"/>
              <a:gd name="connsiteY53" fmla="*/ 217769 h 410738"/>
              <a:gd name="connsiteX54" fmla="*/ 93091 w 410737"/>
              <a:gd name="connsiteY54" fmla="*/ 217769 h 410738"/>
              <a:gd name="connsiteX55" fmla="*/ 93091 w 410737"/>
              <a:gd name="connsiteY55" fmla="*/ 217692 h 410738"/>
              <a:gd name="connsiteX56" fmla="*/ 99018 w 410737"/>
              <a:gd name="connsiteY56" fmla="*/ 211765 h 410738"/>
              <a:gd name="connsiteX57" fmla="*/ 141891 w 410737"/>
              <a:gd name="connsiteY57" fmla="*/ 211765 h 410738"/>
              <a:gd name="connsiteX58" fmla="*/ 142847 w 410737"/>
              <a:gd name="connsiteY58" fmla="*/ 208576 h 410738"/>
              <a:gd name="connsiteX59" fmla="*/ 152165 w 410737"/>
              <a:gd name="connsiteY59" fmla="*/ 199890 h 410738"/>
              <a:gd name="connsiteX60" fmla="*/ 161483 w 410737"/>
              <a:gd name="connsiteY60" fmla="*/ 208576 h 410738"/>
              <a:gd name="connsiteX61" fmla="*/ 163074 w 410737"/>
              <a:gd name="connsiteY61" fmla="*/ 213885 h 410738"/>
              <a:gd name="connsiteX62" fmla="*/ 166186 w 410737"/>
              <a:gd name="connsiteY62" fmla="*/ 203497 h 410738"/>
              <a:gd name="connsiteX63" fmla="*/ 177761 w 410737"/>
              <a:gd name="connsiteY63" fmla="*/ 192708 h 410738"/>
              <a:gd name="connsiteX64" fmla="*/ 189336 w 410737"/>
              <a:gd name="connsiteY64" fmla="*/ 203497 h 410738"/>
              <a:gd name="connsiteX65" fmla="*/ 191930 w 410737"/>
              <a:gd name="connsiteY65" fmla="*/ 212156 h 410738"/>
              <a:gd name="connsiteX66" fmla="*/ 197579 w 410737"/>
              <a:gd name="connsiteY66" fmla="*/ 199435 h 410738"/>
              <a:gd name="connsiteX67" fmla="*/ 219532 w 410737"/>
              <a:gd name="connsiteY67" fmla="*/ 185628 h 410738"/>
              <a:gd name="connsiteX68" fmla="*/ 231616 w 410737"/>
              <a:gd name="connsiteY68" fmla="*/ 189332 h 410738"/>
              <a:gd name="connsiteX69" fmla="*/ 240122 w 410737"/>
              <a:gd name="connsiteY69" fmla="*/ 198040 h 410738"/>
              <a:gd name="connsiteX70" fmla="*/ 245584 w 410737"/>
              <a:gd name="connsiteY70" fmla="*/ 193587 h 410738"/>
              <a:gd name="connsiteX71" fmla="*/ 249795 w 410737"/>
              <a:gd name="connsiteY71" fmla="*/ 159802 h 410738"/>
              <a:gd name="connsiteX72" fmla="*/ 233569 w 410737"/>
              <a:gd name="connsiteY72" fmla="*/ 142220 h 410738"/>
              <a:gd name="connsiteX73" fmla="*/ 226186 w 410737"/>
              <a:gd name="connsiteY73" fmla="*/ 140198 h 410738"/>
              <a:gd name="connsiteX74" fmla="*/ 225089 w 410737"/>
              <a:gd name="connsiteY74" fmla="*/ 144191 h 410738"/>
              <a:gd name="connsiteX75" fmla="*/ 207806 w 410737"/>
              <a:gd name="connsiteY75" fmla="*/ 160404 h 410738"/>
              <a:gd name="connsiteX76" fmla="*/ 172586 w 410737"/>
              <a:gd name="connsiteY76" fmla="*/ 152366 h 410738"/>
              <a:gd name="connsiteX77" fmla="*/ 190379 w 410737"/>
              <a:gd name="connsiteY77" fmla="*/ 120926 h 410738"/>
              <a:gd name="connsiteX78" fmla="*/ 225599 w 410737"/>
              <a:gd name="connsiteY78" fmla="*/ 128964 h 410738"/>
              <a:gd name="connsiteX79" fmla="*/ 225925 w 410737"/>
              <a:gd name="connsiteY79" fmla="*/ 131107 h 410738"/>
              <a:gd name="connsiteX80" fmla="*/ 237110 w 410737"/>
              <a:gd name="connsiteY80" fmla="*/ 134051 h 410738"/>
              <a:gd name="connsiteX81" fmla="*/ 257985 w 410737"/>
              <a:gd name="connsiteY81" fmla="*/ 156311 h 410738"/>
              <a:gd name="connsiteX82" fmla="*/ 261402 w 410737"/>
              <a:gd name="connsiteY82" fmla="*/ 171738 h 410738"/>
              <a:gd name="connsiteX83" fmla="*/ 249732 w 410737"/>
              <a:gd name="connsiteY83" fmla="*/ 202238 h 410738"/>
              <a:gd name="connsiteX84" fmla="*/ 244430 w 410737"/>
              <a:gd name="connsiteY84" fmla="*/ 206068 h 410738"/>
              <a:gd name="connsiteX85" fmla="*/ 248138 w 410737"/>
              <a:gd name="connsiteY85" fmla="*/ 214418 h 410738"/>
              <a:gd name="connsiteX86" fmla="*/ 250577 w 410737"/>
              <a:gd name="connsiteY86" fmla="*/ 232767 h 410738"/>
              <a:gd name="connsiteX87" fmla="*/ 248138 w 410737"/>
              <a:gd name="connsiteY87" fmla="*/ 251115 h 410738"/>
              <a:gd name="connsiteX88" fmla="*/ 244634 w 410737"/>
              <a:gd name="connsiteY88" fmla="*/ 259006 h 410738"/>
              <a:gd name="connsiteX89" fmla="*/ 249733 w 410737"/>
              <a:gd name="connsiteY89" fmla="*/ 262688 h 410738"/>
              <a:gd name="connsiteX90" fmla="*/ 261402 w 410737"/>
              <a:gd name="connsiteY90" fmla="*/ 293188 h 4107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</a:cxnLst>
            <a:rect l="l" t="t" r="r" b="b"/>
            <a:pathLst>
              <a:path w="410737" h="410738">
                <a:moveTo>
                  <a:pt x="410737" y="410738"/>
                </a:moveTo>
                <a:lnTo>
                  <a:pt x="410737" y="195576"/>
                </a:lnTo>
                <a:lnTo>
                  <a:pt x="399118" y="194404"/>
                </a:lnTo>
                <a:lnTo>
                  <a:pt x="346164" y="175085"/>
                </a:lnTo>
                <a:lnTo>
                  <a:pt x="342685" y="157849"/>
                </a:lnTo>
                <a:cubicBezTo>
                  <a:pt x="325614" y="117490"/>
                  <a:pt x="293282" y="85157"/>
                  <a:pt x="252922" y="68087"/>
                </a:cubicBezTo>
                <a:lnTo>
                  <a:pt x="235666" y="64603"/>
                </a:lnTo>
                <a:lnTo>
                  <a:pt x="216336" y="11622"/>
                </a:lnTo>
                <a:lnTo>
                  <a:pt x="215164" y="0"/>
                </a:lnTo>
                <a:lnTo>
                  <a:pt x="0" y="0"/>
                </a:lnTo>
                <a:lnTo>
                  <a:pt x="5544" y="54984"/>
                </a:lnTo>
                <a:cubicBezTo>
                  <a:pt x="10040" y="76958"/>
                  <a:pt x="16138" y="98347"/>
                  <a:pt x="23710" y="119027"/>
                </a:cubicBezTo>
                <a:lnTo>
                  <a:pt x="37479" y="149501"/>
                </a:lnTo>
                <a:lnTo>
                  <a:pt x="31851" y="157849"/>
                </a:lnTo>
                <a:cubicBezTo>
                  <a:pt x="23315" y="178029"/>
                  <a:pt x="18596" y="200215"/>
                  <a:pt x="18596" y="223504"/>
                </a:cubicBezTo>
                <a:cubicBezTo>
                  <a:pt x="18596" y="316659"/>
                  <a:pt x="94113" y="392176"/>
                  <a:pt x="187268" y="392176"/>
                </a:cubicBezTo>
                <a:cubicBezTo>
                  <a:pt x="210556" y="392176"/>
                  <a:pt x="232743" y="387456"/>
                  <a:pt x="252922" y="378921"/>
                </a:cubicBezTo>
                <a:lnTo>
                  <a:pt x="261286" y="373282"/>
                </a:lnTo>
                <a:lnTo>
                  <a:pt x="291713" y="387030"/>
                </a:lnTo>
                <a:cubicBezTo>
                  <a:pt x="312392" y="394601"/>
                  <a:pt x="333782" y="400699"/>
                  <a:pt x="355755" y="405195"/>
                </a:cubicBezTo>
                <a:lnTo>
                  <a:pt x="410737" y="410738"/>
                </a:lnTo>
                <a:close/>
                <a:moveTo>
                  <a:pt x="261402" y="293188"/>
                </a:moveTo>
                <a:cubicBezTo>
                  <a:pt x="261209" y="298331"/>
                  <a:pt x="260098" y="303559"/>
                  <a:pt x="257985" y="308615"/>
                </a:cubicBezTo>
                <a:cubicBezTo>
                  <a:pt x="251575" y="323952"/>
                  <a:pt x="237629" y="333695"/>
                  <a:pt x="222875" y="334622"/>
                </a:cubicBezTo>
                <a:lnTo>
                  <a:pt x="221119" y="334369"/>
                </a:lnTo>
                <a:lnTo>
                  <a:pt x="219337" y="336572"/>
                </a:lnTo>
                <a:cubicBezTo>
                  <a:pt x="212185" y="341880"/>
                  <a:pt x="200570" y="342692"/>
                  <a:pt x="189591" y="337846"/>
                </a:cubicBezTo>
                <a:cubicBezTo>
                  <a:pt x="174952" y="331383"/>
                  <a:pt x="166986" y="317307"/>
                  <a:pt x="171799" y="306406"/>
                </a:cubicBezTo>
                <a:cubicBezTo>
                  <a:pt x="176611" y="295504"/>
                  <a:pt x="192379" y="291906"/>
                  <a:pt x="207019" y="298368"/>
                </a:cubicBezTo>
                <a:cubicBezTo>
                  <a:pt x="217998" y="303215"/>
                  <a:pt x="225224" y="312344"/>
                  <a:pt x="226120" y="321205"/>
                </a:cubicBezTo>
                <a:lnTo>
                  <a:pt x="225558" y="324900"/>
                </a:lnTo>
                <a:lnTo>
                  <a:pt x="233569" y="322707"/>
                </a:lnTo>
                <a:cubicBezTo>
                  <a:pt x="240525" y="319286"/>
                  <a:pt x="246449" y="313172"/>
                  <a:pt x="249795" y="305125"/>
                </a:cubicBezTo>
                <a:cubicBezTo>
                  <a:pt x="254743" y="293223"/>
                  <a:pt x="252768" y="280166"/>
                  <a:pt x="245584" y="271339"/>
                </a:cubicBezTo>
                <a:lnTo>
                  <a:pt x="240452" y="267156"/>
                </a:lnTo>
                <a:lnTo>
                  <a:pt x="231616" y="276201"/>
                </a:lnTo>
                <a:cubicBezTo>
                  <a:pt x="227902" y="278586"/>
                  <a:pt x="223818" y="279905"/>
                  <a:pt x="219532" y="279905"/>
                </a:cubicBezTo>
                <a:cubicBezTo>
                  <a:pt x="206672" y="279905"/>
                  <a:pt x="195639" y="268034"/>
                  <a:pt x="190926" y="251115"/>
                </a:cubicBezTo>
                <a:lnTo>
                  <a:pt x="190849" y="250542"/>
                </a:lnTo>
                <a:lnTo>
                  <a:pt x="189336" y="255593"/>
                </a:lnTo>
                <a:cubicBezTo>
                  <a:pt x="186374" y="262259"/>
                  <a:pt x="182281" y="266382"/>
                  <a:pt x="177761" y="266382"/>
                </a:cubicBezTo>
                <a:cubicBezTo>
                  <a:pt x="173241" y="266382"/>
                  <a:pt x="169148" y="262259"/>
                  <a:pt x="166186" y="255593"/>
                </a:cubicBezTo>
                <a:lnTo>
                  <a:pt x="163074" y="245205"/>
                </a:lnTo>
                <a:lnTo>
                  <a:pt x="161483" y="250514"/>
                </a:lnTo>
                <a:cubicBezTo>
                  <a:pt x="159098" y="255881"/>
                  <a:pt x="155804" y="259200"/>
                  <a:pt x="152165" y="259200"/>
                </a:cubicBezTo>
                <a:cubicBezTo>
                  <a:pt x="148526" y="259200"/>
                  <a:pt x="145231" y="255881"/>
                  <a:pt x="142847" y="250514"/>
                </a:cubicBezTo>
                <a:lnTo>
                  <a:pt x="141891" y="247326"/>
                </a:lnTo>
                <a:lnTo>
                  <a:pt x="99018" y="247326"/>
                </a:lnTo>
                <a:cubicBezTo>
                  <a:pt x="97381" y="247326"/>
                  <a:pt x="95899" y="246663"/>
                  <a:pt x="94827" y="245590"/>
                </a:cubicBezTo>
                <a:lnTo>
                  <a:pt x="93196" y="241653"/>
                </a:lnTo>
                <a:lnTo>
                  <a:pt x="82678" y="241653"/>
                </a:lnTo>
                <a:cubicBezTo>
                  <a:pt x="80479" y="241653"/>
                  <a:pt x="78697" y="239871"/>
                  <a:pt x="78697" y="237673"/>
                </a:cubicBezTo>
                <a:lnTo>
                  <a:pt x="78697" y="221750"/>
                </a:lnTo>
                <a:cubicBezTo>
                  <a:pt x="78697" y="219552"/>
                  <a:pt x="80479" y="217769"/>
                  <a:pt x="82678" y="217769"/>
                </a:cubicBezTo>
                <a:lnTo>
                  <a:pt x="93091" y="217769"/>
                </a:lnTo>
                <a:lnTo>
                  <a:pt x="93091" y="217692"/>
                </a:lnTo>
                <a:cubicBezTo>
                  <a:pt x="93091" y="214418"/>
                  <a:pt x="95744" y="211765"/>
                  <a:pt x="99018" y="211765"/>
                </a:cubicBezTo>
                <a:lnTo>
                  <a:pt x="141891" y="211765"/>
                </a:lnTo>
                <a:lnTo>
                  <a:pt x="142847" y="208576"/>
                </a:lnTo>
                <a:cubicBezTo>
                  <a:pt x="145231" y="203210"/>
                  <a:pt x="148526" y="199890"/>
                  <a:pt x="152165" y="199890"/>
                </a:cubicBezTo>
                <a:cubicBezTo>
                  <a:pt x="155804" y="199890"/>
                  <a:pt x="159098" y="203210"/>
                  <a:pt x="161483" y="208576"/>
                </a:cubicBezTo>
                <a:lnTo>
                  <a:pt x="163074" y="213885"/>
                </a:lnTo>
                <a:lnTo>
                  <a:pt x="166186" y="203497"/>
                </a:lnTo>
                <a:cubicBezTo>
                  <a:pt x="169148" y="196831"/>
                  <a:pt x="173241" y="192708"/>
                  <a:pt x="177761" y="192708"/>
                </a:cubicBezTo>
                <a:cubicBezTo>
                  <a:pt x="182281" y="192708"/>
                  <a:pt x="186374" y="196831"/>
                  <a:pt x="189336" y="203497"/>
                </a:cubicBezTo>
                <a:lnTo>
                  <a:pt x="191930" y="212156"/>
                </a:lnTo>
                <a:lnTo>
                  <a:pt x="197579" y="199435"/>
                </a:lnTo>
                <a:cubicBezTo>
                  <a:pt x="203197" y="190904"/>
                  <a:pt x="210959" y="185628"/>
                  <a:pt x="219532" y="185628"/>
                </a:cubicBezTo>
                <a:cubicBezTo>
                  <a:pt x="223818" y="185628"/>
                  <a:pt x="227902" y="186947"/>
                  <a:pt x="231616" y="189332"/>
                </a:cubicBezTo>
                <a:lnTo>
                  <a:pt x="240122" y="198040"/>
                </a:lnTo>
                <a:lnTo>
                  <a:pt x="245584" y="193587"/>
                </a:lnTo>
                <a:cubicBezTo>
                  <a:pt x="252768" y="184760"/>
                  <a:pt x="254743" y="171703"/>
                  <a:pt x="249795" y="159802"/>
                </a:cubicBezTo>
                <a:cubicBezTo>
                  <a:pt x="246449" y="151755"/>
                  <a:pt x="240525" y="145640"/>
                  <a:pt x="233569" y="142220"/>
                </a:cubicBezTo>
                <a:lnTo>
                  <a:pt x="226186" y="140198"/>
                </a:lnTo>
                <a:lnTo>
                  <a:pt x="225089" y="144191"/>
                </a:lnTo>
                <a:cubicBezTo>
                  <a:pt x="222164" y="150725"/>
                  <a:pt x="216041" y="156769"/>
                  <a:pt x="207806" y="160404"/>
                </a:cubicBezTo>
                <a:cubicBezTo>
                  <a:pt x="193167" y="166866"/>
                  <a:pt x="177399" y="163268"/>
                  <a:pt x="172586" y="152366"/>
                </a:cubicBezTo>
                <a:cubicBezTo>
                  <a:pt x="167774" y="141465"/>
                  <a:pt x="175740" y="127389"/>
                  <a:pt x="190379" y="120926"/>
                </a:cubicBezTo>
                <a:cubicBezTo>
                  <a:pt x="205018" y="114464"/>
                  <a:pt x="220787" y="118062"/>
                  <a:pt x="225599" y="128964"/>
                </a:cubicBezTo>
                <a:lnTo>
                  <a:pt x="225925" y="131107"/>
                </a:lnTo>
                <a:lnTo>
                  <a:pt x="237110" y="134051"/>
                </a:lnTo>
                <a:cubicBezTo>
                  <a:pt x="246089" y="138348"/>
                  <a:pt x="253711" y="146086"/>
                  <a:pt x="257985" y="156311"/>
                </a:cubicBezTo>
                <a:cubicBezTo>
                  <a:pt x="260098" y="161367"/>
                  <a:pt x="261209" y="166595"/>
                  <a:pt x="261402" y="171738"/>
                </a:cubicBezTo>
                <a:cubicBezTo>
                  <a:pt x="261837" y="183310"/>
                  <a:pt x="257625" y="194450"/>
                  <a:pt x="249732" y="202238"/>
                </a:cubicBezTo>
                <a:lnTo>
                  <a:pt x="244430" y="206068"/>
                </a:lnTo>
                <a:lnTo>
                  <a:pt x="248138" y="214418"/>
                </a:lnTo>
                <a:cubicBezTo>
                  <a:pt x="249709" y="220058"/>
                  <a:pt x="250578" y="226258"/>
                  <a:pt x="250577" y="232767"/>
                </a:cubicBezTo>
                <a:cubicBezTo>
                  <a:pt x="250577" y="239275"/>
                  <a:pt x="249709" y="245475"/>
                  <a:pt x="248138" y="251115"/>
                </a:cubicBezTo>
                <a:lnTo>
                  <a:pt x="244634" y="259006"/>
                </a:lnTo>
                <a:lnTo>
                  <a:pt x="249733" y="262688"/>
                </a:lnTo>
                <a:cubicBezTo>
                  <a:pt x="257625" y="270476"/>
                  <a:pt x="261837" y="281616"/>
                  <a:pt x="261402" y="293188"/>
                </a:cubicBezTo>
                <a:close/>
              </a:path>
            </a:pathLst>
          </a:custGeom>
          <a:solidFill>
            <a:srgbClr val="3E05F0"/>
          </a:solidFill>
          <a:ln>
            <a:solidFill>
              <a:srgbClr val="C8FFF0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4" name="Полилиния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9065073" y="943463"/>
            <a:ext cx="643365" cy="643364"/>
          </a:xfrm>
          <a:custGeom>
            <a:avLst/>
            <a:gdLst>
              <a:gd name="connsiteX0" fmla="*/ 177350 w 354700"/>
              <a:gd name="connsiteY0" fmla="*/ 0 h 354700"/>
              <a:gd name="connsiteX1" fmla="*/ 354700 w 354700"/>
              <a:gd name="connsiteY1" fmla="*/ 177350 h 354700"/>
              <a:gd name="connsiteX2" fmla="*/ 177350 w 354700"/>
              <a:gd name="connsiteY2" fmla="*/ 354700 h 354700"/>
              <a:gd name="connsiteX3" fmla="*/ 0 w 354700"/>
              <a:gd name="connsiteY3" fmla="*/ 177350 h 354700"/>
              <a:gd name="connsiteX4" fmla="*/ 177350 w 354700"/>
              <a:gd name="connsiteY4" fmla="*/ 0 h 354700"/>
              <a:gd name="connsiteX5" fmla="*/ 162425 w 354700"/>
              <a:gd name="connsiteY5" fmla="*/ 59620 h 354700"/>
              <a:gd name="connsiteX6" fmla="*/ 162425 w 354700"/>
              <a:gd name="connsiteY6" fmla="*/ 93124 h 354700"/>
              <a:gd name="connsiteX7" fmla="*/ 144263 w 354700"/>
              <a:gd name="connsiteY7" fmla="*/ 94923 h 354700"/>
              <a:gd name="connsiteX8" fmla="*/ 132105 w 354700"/>
              <a:gd name="connsiteY8" fmla="*/ 98467 h 354700"/>
              <a:gd name="connsiteX9" fmla="*/ 118953 w 354700"/>
              <a:gd name="connsiteY9" fmla="*/ 69414 h 354700"/>
              <a:gd name="connsiteX10" fmla="*/ 98091 w 354700"/>
              <a:gd name="connsiteY10" fmla="*/ 78859 h 354700"/>
              <a:gd name="connsiteX11" fmla="*/ 111062 w 354700"/>
              <a:gd name="connsiteY11" fmla="*/ 107513 h 354700"/>
              <a:gd name="connsiteX12" fmla="*/ 108552 w 354700"/>
              <a:gd name="connsiteY12" fmla="*/ 108778 h 354700"/>
              <a:gd name="connsiteX13" fmla="*/ 89192 w 354700"/>
              <a:gd name="connsiteY13" fmla="*/ 130803 h 354700"/>
              <a:gd name="connsiteX14" fmla="*/ 88108 w 354700"/>
              <a:gd name="connsiteY14" fmla="*/ 136838 h 354700"/>
              <a:gd name="connsiteX15" fmla="*/ 88665 w 354700"/>
              <a:gd name="connsiteY15" fmla="*/ 147471 h 354700"/>
              <a:gd name="connsiteX16" fmla="*/ 89192 w 354700"/>
              <a:gd name="connsiteY16" fmla="*/ 157533 h 354700"/>
              <a:gd name="connsiteX17" fmla="*/ 174042 w 354700"/>
              <a:gd name="connsiteY17" fmla="*/ 290665 h 354700"/>
              <a:gd name="connsiteX18" fmla="*/ 258892 w 354700"/>
              <a:gd name="connsiteY18" fmla="*/ 157533 h 354700"/>
              <a:gd name="connsiteX19" fmla="*/ 259419 w 354700"/>
              <a:gd name="connsiteY19" fmla="*/ 147468 h 354700"/>
              <a:gd name="connsiteX20" fmla="*/ 259976 w 354700"/>
              <a:gd name="connsiteY20" fmla="*/ 136840 h 354700"/>
              <a:gd name="connsiteX21" fmla="*/ 258892 w 354700"/>
              <a:gd name="connsiteY21" fmla="*/ 130803 h 354700"/>
              <a:gd name="connsiteX22" fmla="*/ 239532 w 354700"/>
              <a:gd name="connsiteY22" fmla="*/ 108778 h 354700"/>
              <a:gd name="connsiteX23" fmla="*/ 239029 w 354700"/>
              <a:gd name="connsiteY23" fmla="*/ 108503 h 354700"/>
              <a:gd name="connsiteX24" fmla="*/ 252449 w 354700"/>
              <a:gd name="connsiteY24" fmla="*/ 78859 h 354700"/>
              <a:gd name="connsiteX25" fmla="*/ 231587 w 354700"/>
              <a:gd name="connsiteY25" fmla="*/ 69414 h 354700"/>
              <a:gd name="connsiteX26" fmla="*/ 218262 w 354700"/>
              <a:gd name="connsiteY26" fmla="*/ 98847 h 354700"/>
              <a:gd name="connsiteX27" fmla="*/ 217153 w 354700"/>
              <a:gd name="connsiteY27" fmla="*/ 98416 h 354700"/>
              <a:gd name="connsiteX28" fmla="*/ 196722 w 354700"/>
              <a:gd name="connsiteY28" fmla="*/ 93657 h 354700"/>
              <a:gd name="connsiteX29" fmla="*/ 185326 w 354700"/>
              <a:gd name="connsiteY29" fmla="*/ 92811 h 354700"/>
              <a:gd name="connsiteX30" fmla="*/ 185326 w 354700"/>
              <a:gd name="connsiteY30" fmla="*/ 59620 h 354700"/>
              <a:gd name="connsiteX31" fmla="*/ 162425 w 354700"/>
              <a:gd name="connsiteY31" fmla="*/ 59620 h 3547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</a:cxnLst>
            <a:rect l="l" t="t" r="r" b="b"/>
            <a:pathLst>
              <a:path w="354700" h="354700">
                <a:moveTo>
                  <a:pt x="177350" y="0"/>
                </a:moveTo>
                <a:cubicBezTo>
                  <a:pt x="275298" y="0"/>
                  <a:pt x="354700" y="79402"/>
                  <a:pt x="354700" y="177350"/>
                </a:cubicBezTo>
                <a:cubicBezTo>
                  <a:pt x="354700" y="275298"/>
                  <a:pt x="275298" y="354700"/>
                  <a:pt x="177350" y="354700"/>
                </a:cubicBezTo>
                <a:cubicBezTo>
                  <a:pt x="79402" y="354700"/>
                  <a:pt x="0" y="275298"/>
                  <a:pt x="0" y="177350"/>
                </a:cubicBezTo>
                <a:cubicBezTo>
                  <a:pt x="0" y="79402"/>
                  <a:pt x="79402" y="0"/>
                  <a:pt x="177350" y="0"/>
                </a:cubicBezTo>
                <a:close/>
                <a:moveTo>
                  <a:pt x="162425" y="59620"/>
                </a:moveTo>
                <a:lnTo>
                  <a:pt x="162425" y="93124"/>
                </a:lnTo>
                <a:lnTo>
                  <a:pt x="144263" y="94923"/>
                </a:lnTo>
                <a:lnTo>
                  <a:pt x="132105" y="98467"/>
                </a:lnTo>
                <a:lnTo>
                  <a:pt x="118953" y="69414"/>
                </a:lnTo>
                <a:lnTo>
                  <a:pt x="98091" y="78859"/>
                </a:lnTo>
                <a:lnTo>
                  <a:pt x="111062" y="107513"/>
                </a:lnTo>
                <a:lnTo>
                  <a:pt x="108552" y="108778"/>
                </a:lnTo>
                <a:cubicBezTo>
                  <a:pt x="99024" y="114955"/>
                  <a:pt x="92220" y="122493"/>
                  <a:pt x="89192" y="130803"/>
                </a:cubicBezTo>
                <a:lnTo>
                  <a:pt x="88108" y="136838"/>
                </a:lnTo>
                <a:lnTo>
                  <a:pt x="88665" y="147471"/>
                </a:lnTo>
                <a:lnTo>
                  <a:pt x="89192" y="157533"/>
                </a:lnTo>
                <a:cubicBezTo>
                  <a:pt x="97268" y="233511"/>
                  <a:pt x="132188" y="290665"/>
                  <a:pt x="174042" y="290665"/>
                </a:cubicBezTo>
                <a:cubicBezTo>
                  <a:pt x="215896" y="290665"/>
                  <a:pt x="250816" y="233511"/>
                  <a:pt x="258892" y="157533"/>
                </a:cubicBezTo>
                <a:lnTo>
                  <a:pt x="259419" y="147468"/>
                </a:lnTo>
                <a:lnTo>
                  <a:pt x="259976" y="136840"/>
                </a:lnTo>
                <a:lnTo>
                  <a:pt x="258892" y="130803"/>
                </a:lnTo>
                <a:cubicBezTo>
                  <a:pt x="255864" y="122493"/>
                  <a:pt x="249060" y="114955"/>
                  <a:pt x="239532" y="108778"/>
                </a:cubicBezTo>
                <a:lnTo>
                  <a:pt x="239029" y="108503"/>
                </a:lnTo>
                <a:lnTo>
                  <a:pt x="252449" y="78859"/>
                </a:lnTo>
                <a:lnTo>
                  <a:pt x="231587" y="69414"/>
                </a:lnTo>
                <a:lnTo>
                  <a:pt x="218262" y="98847"/>
                </a:lnTo>
                <a:lnTo>
                  <a:pt x="217153" y="98416"/>
                </a:lnTo>
                <a:cubicBezTo>
                  <a:pt x="210805" y="96366"/>
                  <a:pt x="203951" y="94755"/>
                  <a:pt x="196722" y="93657"/>
                </a:cubicBezTo>
                <a:lnTo>
                  <a:pt x="185326" y="92811"/>
                </a:lnTo>
                <a:lnTo>
                  <a:pt x="185326" y="59620"/>
                </a:lnTo>
                <a:lnTo>
                  <a:pt x="162425" y="59620"/>
                </a:lnTo>
                <a:close/>
              </a:path>
            </a:pathLst>
          </a:custGeom>
          <a:solidFill>
            <a:srgbClr val="0C8BF2"/>
          </a:soli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5" name="Полилиния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/>
        </xdr:nvSpPr>
        <xdr:spPr>
          <a:xfrm rot="16200000" flipH="1">
            <a:off x="9446743" y="458443"/>
            <a:ext cx="745004" cy="745007"/>
          </a:xfrm>
          <a:custGeom>
            <a:avLst/>
            <a:gdLst>
              <a:gd name="connsiteX0" fmla="*/ 0 w 410736"/>
              <a:gd name="connsiteY0" fmla="*/ 0 h 410737"/>
              <a:gd name="connsiteX1" fmla="*/ 5543 w 410736"/>
              <a:gd name="connsiteY1" fmla="*/ 54983 h 410737"/>
              <a:gd name="connsiteX2" fmla="*/ 23709 w 410736"/>
              <a:gd name="connsiteY2" fmla="*/ 119026 h 410737"/>
              <a:gd name="connsiteX3" fmla="*/ 37478 w 410736"/>
              <a:gd name="connsiteY3" fmla="*/ 149500 h 410737"/>
              <a:gd name="connsiteX4" fmla="*/ 31850 w 410736"/>
              <a:gd name="connsiteY4" fmla="*/ 157848 h 410737"/>
              <a:gd name="connsiteX5" fmla="*/ 18595 w 410736"/>
              <a:gd name="connsiteY5" fmla="*/ 223503 h 410737"/>
              <a:gd name="connsiteX6" fmla="*/ 187267 w 410736"/>
              <a:gd name="connsiteY6" fmla="*/ 392175 h 410737"/>
              <a:gd name="connsiteX7" fmla="*/ 252921 w 410736"/>
              <a:gd name="connsiteY7" fmla="*/ 378920 h 410737"/>
              <a:gd name="connsiteX8" fmla="*/ 261285 w 410736"/>
              <a:gd name="connsiteY8" fmla="*/ 373281 h 410737"/>
              <a:gd name="connsiteX9" fmla="*/ 291712 w 410736"/>
              <a:gd name="connsiteY9" fmla="*/ 387029 h 410737"/>
              <a:gd name="connsiteX10" fmla="*/ 355754 w 410736"/>
              <a:gd name="connsiteY10" fmla="*/ 405194 h 410737"/>
              <a:gd name="connsiteX11" fmla="*/ 410736 w 410736"/>
              <a:gd name="connsiteY11" fmla="*/ 410737 h 410737"/>
              <a:gd name="connsiteX12" fmla="*/ 410736 w 410736"/>
              <a:gd name="connsiteY12" fmla="*/ 195575 h 410737"/>
              <a:gd name="connsiteX13" fmla="*/ 399117 w 410736"/>
              <a:gd name="connsiteY13" fmla="*/ 194403 h 410737"/>
              <a:gd name="connsiteX14" fmla="*/ 346163 w 410736"/>
              <a:gd name="connsiteY14" fmla="*/ 175084 h 410737"/>
              <a:gd name="connsiteX15" fmla="*/ 342684 w 410736"/>
              <a:gd name="connsiteY15" fmla="*/ 157848 h 410737"/>
              <a:gd name="connsiteX16" fmla="*/ 252921 w 410736"/>
              <a:gd name="connsiteY16" fmla="*/ 68086 h 410737"/>
              <a:gd name="connsiteX17" fmla="*/ 235665 w 410736"/>
              <a:gd name="connsiteY17" fmla="*/ 64602 h 410737"/>
              <a:gd name="connsiteX18" fmla="*/ 216335 w 410736"/>
              <a:gd name="connsiteY18" fmla="*/ 11621 h 410737"/>
              <a:gd name="connsiteX19" fmla="*/ 215163 w 410736"/>
              <a:gd name="connsiteY19" fmla="*/ 0 h 410737"/>
              <a:gd name="connsiteX20" fmla="*/ 0 w 410736"/>
              <a:gd name="connsiteY20" fmla="*/ 0 h 410737"/>
              <a:gd name="connsiteX21" fmla="*/ 67886 w 410736"/>
              <a:gd name="connsiteY21" fmla="*/ 220591 h 410737"/>
              <a:gd name="connsiteX22" fmla="*/ 139974 w 410736"/>
              <a:gd name="connsiteY22" fmla="*/ 220591 h 410737"/>
              <a:gd name="connsiteX23" fmla="*/ 140196 w 410736"/>
              <a:gd name="connsiteY23" fmla="*/ 218001 h 410737"/>
              <a:gd name="connsiteX24" fmla="*/ 139447 w 410736"/>
              <a:gd name="connsiteY24" fmla="*/ 215378 h 410737"/>
              <a:gd name="connsiteX25" fmla="*/ 123704 w 410736"/>
              <a:gd name="connsiteY25" fmla="*/ 215378 h 410737"/>
              <a:gd name="connsiteX26" fmla="*/ 103667 w 410736"/>
              <a:gd name="connsiteY26" fmla="*/ 212039 h 410737"/>
              <a:gd name="connsiteX27" fmla="*/ 83630 w 410736"/>
              <a:gd name="connsiteY27" fmla="*/ 186754 h 410737"/>
              <a:gd name="connsiteX28" fmla="*/ 120841 w 410736"/>
              <a:gd name="connsiteY28" fmla="*/ 155267 h 410737"/>
              <a:gd name="connsiteX29" fmla="*/ 191925 w 410736"/>
              <a:gd name="connsiteY29" fmla="*/ 123303 h 410737"/>
              <a:gd name="connsiteX30" fmla="*/ 223889 w 410736"/>
              <a:gd name="connsiteY30" fmla="*/ 116624 h 410737"/>
              <a:gd name="connsiteX31" fmla="*/ 253468 w 410736"/>
              <a:gd name="connsiteY31" fmla="*/ 122826 h 410737"/>
              <a:gd name="connsiteX32" fmla="*/ 267303 w 410736"/>
              <a:gd name="connsiteY32" fmla="*/ 145248 h 410737"/>
              <a:gd name="connsiteX33" fmla="*/ 258239 w 410736"/>
              <a:gd name="connsiteY33" fmla="*/ 183414 h 410737"/>
              <a:gd name="connsiteX34" fmla="*/ 232954 w 410736"/>
              <a:gd name="connsiteY34" fmla="*/ 210608 h 410737"/>
              <a:gd name="connsiteX35" fmla="*/ 183338 w 410736"/>
              <a:gd name="connsiteY35" fmla="*/ 217763 h 410737"/>
              <a:gd name="connsiteX36" fmla="*/ 168549 w 410736"/>
              <a:gd name="connsiteY36" fmla="*/ 218241 h 410737"/>
              <a:gd name="connsiteX37" fmla="*/ 164732 w 410736"/>
              <a:gd name="connsiteY37" fmla="*/ 219193 h 410737"/>
              <a:gd name="connsiteX38" fmla="*/ 164732 w 410736"/>
              <a:gd name="connsiteY38" fmla="*/ 242540 h 410737"/>
              <a:gd name="connsiteX39" fmla="*/ 168549 w 410736"/>
              <a:gd name="connsiteY39" fmla="*/ 243591 h 410737"/>
              <a:gd name="connsiteX40" fmla="*/ 183338 w 410736"/>
              <a:gd name="connsiteY40" fmla="*/ 244068 h 410737"/>
              <a:gd name="connsiteX41" fmla="*/ 232954 w 410736"/>
              <a:gd name="connsiteY41" fmla="*/ 251224 h 410737"/>
              <a:gd name="connsiteX42" fmla="*/ 258238 w 410736"/>
              <a:gd name="connsiteY42" fmla="*/ 278417 h 410737"/>
              <a:gd name="connsiteX43" fmla="*/ 267303 w 410736"/>
              <a:gd name="connsiteY43" fmla="*/ 316583 h 410737"/>
              <a:gd name="connsiteX44" fmla="*/ 253468 w 410736"/>
              <a:gd name="connsiteY44" fmla="*/ 339005 h 410737"/>
              <a:gd name="connsiteX45" fmla="*/ 223889 w 410736"/>
              <a:gd name="connsiteY45" fmla="*/ 345207 h 410737"/>
              <a:gd name="connsiteX46" fmla="*/ 191925 w 410736"/>
              <a:gd name="connsiteY46" fmla="*/ 338528 h 410737"/>
              <a:gd name="connsiteX47" fmla="*/ 120841 w 410736"/>
              <a:gd name="connsiteY47" fmla="*/ 306564 h 410737"/>
              <a:gd name="connsiteX48" fmla="*/ 83629 w 410736"/>
              <a:gd name="connsiteY48" fmla="*/ 275078 h 410737"/>
              <a:gd name="connsiteX49" fmla="*/ 83395 w 410736"/>
              <a:gd name="connsiteY49" fmla="*/ 271470 h 410737"/>
              <a:gd name="connsiteX50" fmla="*/ 103667 w 410736"/>
              <a:gd name="connsiteY50" fmla="*/ 249793 h 410737"/>
              <a:gd name="connsiteX51" fmla="*/ 123704 w 410736"/>
              <a:gd name="connsiteY51" fmla="*/ 246454 h 410737"/>
              <a:gd name="connsiteX52" fmla="*/ 139447 w 410736"/>
              <a:gd name="connsiteY52" fmla="*/ 246453 h 410737"/>
              <a:gd name="connsiteX53" fmla="*/ 140195 w 410736"/>
              <a:gd name="connsiteY53" fmla="*/ 243830 h 410737"/>
              <a:gd name="connsiteX54" fmla="*/ 140003 w 410736"/>
              <a:gd name="connsiteY54" fmla="*/ 241582 h 410737"/>
              <a:gd name="connsiteX55" fmla="*/ 67886 w 410736"/>
              <a:gd name="connsiteY55" fmla="*/ 241582 h 410737"/>
              <a:gd name="connsiteX56" fmla="*/ 67886 w 410736"/>
              <a:gd name="connsiteY56" fmla="*/ 220591 h 41073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</a:cxnLst>
            <a:rect l="l" t="t" r="r" b="b"/>
            <a:pathLst>
              <a:path w="410736" h="410737">
                <a:moveTo>
                  <a:pt x="0" y="0"/>
                </a:moveTo>
                <a:lnTo>
                  <a:pt x="5543" y="54983"/>
                </a:lnTo>
                <a:cubicBezTo>
                  <a:pt x="10039" y="76957"/>
                  <a:pt x="16137" y="98346"/>
                  <a:pt x="23709" y="119026"/>
                </a:cubicBezTo>
                <a:lnTo>
                  <a:pt x="37478" y="149500"/>
                </a:lnTo>
                <a:lnTo>
                  <a:pt x="31850" y="157848"/>
                </a:lnTo>
                <a:cubicBezTo>
                  <a:pt x="23314" y="178028"/>
                  <a:pt x="18595" y="200214"/>
                  <a:pt x="18595" y="223503"/>
                </a:cubicBezTo>
                <a:cubicBezTo>
                  <a:pt x="18595" y="316658"/>
                  <a:pt x="94112" y="392175"/>
                  <a:pt x="187267" y="392175"/>
                </a:cubicBezTo>
                <a:cubicBezTo>
                  <a:pt x="210555" y="392175"/>
                  <a:pt x="232742" y="387455"/>
                  <a:pt x="252921" y="378920"/>
                </a:cubicBezTo>
                <a:lnTo>
                  <a:pt x="261285" y="373281"/>
                </a:lnTo>
                <a:lnTo>
                  <a:pt x="291712" y="387029"/>
                </a:lnTo>
                <a:cubicBezTo>
                  <a:pt x="312391" y="394600"/>
                  <a:pt x="333781" y="400698"/>
                  <a:pt x="355754" y="405194"/>
                </a:cubicBezTo>
                <a:lnTo>
                  <a:pt x="410736" y="410737"/>
                </a:lnTo>
                <a:lnTo>
                  <a:pt x="410736" y="195575"/>
                </a:lnTo>
                <a:lnTo>
                  <a:pt x="399117" y="194403"/>
                </a:lnTo>
                <a:lnTo>
                  <a:pt x="346163" y="175084"/>
                </a:lnTo>
                <a:lnTo>
                  <a:pt x="342684" y="157848"/>
                </a:lnTo>
                <a:cubicBezTo>
                  <a:pt x="325613" y="117489"/>
                  <a:pt x="293281" y="85156"/>
                  <a:pt x="252921" y="68086"/>
                </a:cubicBezTo>
                <a:lnTo>
                  <a:pt x="235665" y="64602"/>
                </a:lnTo>
                <a:lnTo>
                  <a:pt x="216335" y="11621"/>
                </a:lnTo>
                <a:lnTo>
                  <a:pt x="215163" y="0"/>
                </a:lnTo>
                <a:lnTo>
                  <a:pt x="0" y="0"/>
                </a:lnTo>
                <a:close/>
                <a:moveTo>
                  <a:pt x="67886" y="220591"/>
                </a:moveTo>
                <a:lnTo>
                  <a:pt x="139974" y="220591"/>
                </a:lnTo>
                <a:lnTo>
                  <a:pt x="140196" y="218001"/>
                </a:lnTo>
                <a:cubicBezTo>
                  <a:pt x="140165" y="216877"/>
                  <a:pt x="139954" y="215960"/>
                  <a:pt x="139447" y="215378"/>
                </a:cubicBezTo>
                <a:cubicBezTo>
                  <a:pt x="136744" y="212277"/>
                  <a:pt x="130144" y="214980"/>
                  <a:pt x="123704" y="215378"/>
                </a:cubicBezTo>
                <a:cubicBezTo>
                  <a:pt x="117263" y="215775"/>
                  <a:pt x="110346" y="216809"/>
                  <a:pt x="103667" y="212039"/>
                </a:cubicBezTo>
                <a:cubicBezTo>
                  <a:pt x="96988" y="207268"/>
                  <a:pt x="80767" y="196216"/>
                  <a:pt x="83630" y="186754"/>
                </a:cubicBezTo>
                <a:cubicBezTo>
                  <a:pt x="86492" y="177292"/>
                  <a:pt x="102792" y="165842"/>
                  <a:pt x="120841" y="155267"/>
                </a:cubicBezTo>
                <a:cubicBezTo>
                  <a:pt x="138891" y="144692"/>
                  <a:pt x="174751" y="129744"/>
                  <a:pt x="191925" y="123303"/>
                </a:cubicBezTo>
                <a:cubicBezTo>
                  <a:pt x="209100" y="116863"/>
                  <a:pt x="213632" y="116703"/>
                  <a:pt x="223889" y="116624"/>
                </a:cubicBezTo>
                <a:cubicBezTo>
                  <a:pt x="234146" y="116544"/>
                  <a:pt x="246232" y="118055"/>
                  <a:pt x="253468" y="122826"/>
                </a:cubicBezTo>
                <a:cubicBezTo>
                  <a:pt x="260704" y="127597"/>
                  <a:pt x="266508" y="135150"/>
                  <a:pt x="267303" y="145248"/>
                </a:cubicBezTo>
                <a:cubicBezTo>
                  <a:pt x="268098" y="155346"/>
                  <a:pt x="263963" y="172521"/>
                  <a:pt x="258239" y="183414"/>
                </a:cubicBezTo>
                <a:cubicBezTo>
                  <a:pt x="252514" y="194307"/>
                  <a:pt x="245437" y="204883"/>
                  <a:pt x="232954" y="210608"/>
                </a:cubicBezTo>
                <a:cubicBezTo>
                  <a:pt x="220470" y="216332"/>
                  <a:pt x="194072" y="216491"/>
                  <a:pt x="183338" y="217763"/>
                </a:cubicBezTo>
                <a:cubicBezTo>
                  <a:pt x="172604" y="219036"/>
                  <a:pt x="172047" y="217684"/>
                  <a:pt x="168549" y="218241"/>
                </a:cubicBezTo>
                <a:lnTo>
                  <a:pt x="164732" y="219193"/>
                </a:lnTo>
                <a:lnTo>
                  <a:pt x="164732" y="242540"/>
                </a:lnTo>
                <a:lnTo>
                  <a:pt x="168549" y="243591"/>
                </a:lnTo>
                <a:cubicBezTo>
                  <a:pt x="172047" y="244147"/>
                  <a:pt x="172604" y="242796"/>
                  <a:pt x="183338" y="244068"/>
                </a:cubicBezTo>
                <a:cubicBezTo>
                  <a:pt x="194072" y="245340"/>
                  <a:pt x="220470" y="245499"/>
                  <a:pt x="232954" y="251224"/>
                </a:cubicBezTo>
                <a:cubicBezTo>
                  <a:pt x="245437" y="256949"/>
                  <a:pt x="252513" y="267524"/>
                  <a:pt x="258238" y="278417"/>
                </a:cubicBezTo>
                <a:cubicBezTo>
                  <a:pt x="263963" y="289310"/>
                  <a:pt x="268098" y="306485"/>
                  <a:pt x="267303" y="316583"/>
                </a:cubicBezTo>
                <a:cubicBezTo>
                  <a:pt x="266508" y="326681"/>
                  <a:pt x="260704" y="334235"/>
                  <a:pt x="253468" y="339005"/>
                </a:cubicBezTo>
                <a:cubicBezTo>
                  <a:pt x="246232" y="343776"/>
                  <a:pt x="234146" y="345287"/>
                  <a:pt x="223889" y="345207"/>
                </a:cubicBezTo>
                <a:cubicBezTo>
                  <a:pt x="213632" y="345128"/>
                  <a:pt x="209100" y="344969"/>
                  <a:pt x="191925" y="338528"/>
                </a:cubicBezTo>
                <a:cubicBezTo>
                  <a:pt x="174751" y="332088"/>
                  <a:pt x="138891" y="317139"/>
                  <a:pt x="120841" y="306564"/>
                </a:cubicBezTo>
                <a:cubicBezTo>
                  <a:pt x="102792" y="295989"/>
                  <a:pt x="86492" y="284540"/>
                  <a:pt x="83629" y="275078"/>
                </a:cubicBezTo>
                <a:cubicBezTo>
                  <a:pt x="83271" y="273895"/>
                  <a:pt x="83212" y="272687"/>
                  <a:pt x="83395" y="271470"/>
                </a:cubicBezTo>
                <a:cubicBezTo>
                  <a:pt x="84673" y="262951"/>
                  <a:pt x="97822" y="253967"/>
                  <a:pt x="103667" y="249793"/>
                </a:cubicBezTo>
                <a:cubicBezTo>
                  <a:pt x="110346" y="245022"/>
                  <a:pt x="117263" y="246056"/>
                  <a:pt x="123704" y="246454"/>
                </a:cubicBezTo>
                <a:cubicBezTo>
                  <a:pt x="130144" y="246851"/>
                  <a:pt x="136744" y="249554"/>
                  <a:pt x="139447" y="246453"/>
                </a:cubicBezTo>
                <a:cubicBezTo>
                  <a:pt x="139954" y="245872"/>
                  <a:pt x="140165" y="244955"/>
                  <a:pt x="140195" y="243830"/>
                </a:cubicBezTo>
                <a:lnTo>
                  <a:pt x="140003" y="241582"/>
                </a:lnTo>
                <a:lnTo>
                  <a:pt x="67886" y="241582"/>
                </a:lnTo>
                <a:lnTo>
                  <a:pt x="67886" y="220591"/>
                </a:lnTo>
                <a:close/>
              </a:path>
            </a:pathLst>
          </a:custGeom>
          <a:solidFill>
            <a:srgbClr val="3E05F0"/>
          </a:solidFill>
          <a:ln>
            <a:solidFill>
              <a:srgbClr val="C8FFF0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6" name="Полилиния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 rot="5400000" flipH="1" flipV="1">
            <a:off x="9446745" y="1315961"/>
            <a:ext cx="745006" cy="745007"/>
          </a:xfrm>
          <a:custGeom>
            <a:avLst/>
            <a:gdLst>
              <a:gd name="connsiteX0" fmla="*/ 410737 w 410737"/>
              <a:gd name="connsiteY0" fmla="*/ 195575 h 410737"/>
              <a:gd name="connsiteX1" fmla="*/ 410737 w 410737"/>
              <a:gd name="connsiteY1" fmla="*/ 410737 h 410737"/>
              <a:gd name="connsiteX2" fmla="*/ 355755 w 410737"/>
              <a:gd name="connsiteY2" fmla="*/ 405194 h 410737"/>
              <a:gd name="connsiteX3" fmla="*/ 291713 w 410737"/>
              <a:gd name="connsiteY3" fmla="*/ 387029 h 410737"/>
              <a:gd name="connsiteX4" fmla="*/ 261286 w 410737"/>
              <a:gd name="connsiteY4" fmla="*/ 373281 h 410737"/>
              <a:gd name="connsiteX5" fmla="*/ 252922 w 410737"/>
              <a:gd name="connsiteY5" fmla="*/ 378920 h 410737"/>
              <a:gd name="connsiteX6" fmla="*/ 187268 w 410737"/>
              <a:gd name="connsiteY6" fmla="*/ 392175 h 410737"/>
              <a:gd name="connsiteX7" fmla="*/ 18596 w 410737"/>
              <a:gd name="connsiteY7" fmla="*/ 223503 h 410737"/>
              <a:gd name="connsiteX8" fmla="*/ 31851 w 410737"/>
              <a:gd name="connsiteY8" fmla="*/ 157848 h 410737"/>
              <a:gd name="connsiteX9" fmla="*/ 37479 w 410737"/>
              <a:gd name="connsiteY9" fmla="*/ 149500 h 410737"/>
              <a:gd name="connsiteX10" fmla="*/ 23710 w 410737"/>
              <a:gd name="connsiteY10" fmla="*/ 119026 h 410737"/>
              <a:gd name="connsiteX11" fmla="*/ 5544 w 410737"/>
              <a:gd name="connsiteY11" fmla="*/ 54983 h 410737"/>
              <a:gd name="connsiteX12" fmla="*/ 0 w 410737"/>
              <a:gd name="connsiteY12" fmla="*/ 0 h 410737"/>
              <a:gd name="connsiteX13" fmla="*/ 215164 w 410737"/>
              <a:gd name="connsiteY13" fmla="*/ 0 h 410737"/>
              <a:gd name="connsiteX14" fmla="*/ 216336 w 410737"/>
              <a:gd name="connsiteY14" fmla="*/ 11621 h 410737"/>
              <a:gd name="connsiteX15" fmla="*/ 235666 w 410737"/>
              <a:gd name="connsiteY15" fmla="*/ 64602 h 410737"/>
              <a:gd name="connsiteX16" fmla="*/ 252922 w 410737"/>
              <a:gd name="connsiteY16" fmla="*/ 68086 h 410737"/>
              <a:gd name="connsiteX17" fmla="*/ 342685 w 410737"/>
              <a:gd name="connsiteY17" fmla="*/ 157848 h 410737"/>
              <a:gd name="connsiteX18" fmla="*/ 346164 w 410737"/>
              <a:gd name="connsiteY18" fmla="*/ 175084 h 410737"/>
              <a:gd name="connsiteX19" fmla="*/ 399118 w 410737"/>
              <a:gd name="connsiteY19" fmla="*/ 194403 h 410737"/>
              <a:gd name="connsiteX20" fmla="*/ 410737 w 410737"/>
              <a:gd name="connsiteY20" fmla="*/ 195575 h 410737"/>
              <a:gd name="connsiteX21" fmla="*/ 312739 w 410737"/>
              <a:gd name="connsiteY21" fmla="*/ 223224 h 410737"/>
              <a:gd name="connsiteX22" fmla="*/ 282936 w 410737"/>
              <a:gd name="connsiteY22" fmla="*/ 223224 h 410737"/>
              <a:gd name="connsiteX23" fmla="*/ 282579 w 410737"/>
              <a:gd name="connsiteY23" fmla="*/ 214553 h 410737"/>
              <a:gd name="connsiteX24" fmla="*/ 274340 w 410737"/>
              <a:gd name="connsiteY24" fmla="*/ 196863 h 410737"/>
              <a:gd name="connsiteX25" fmla="*/ 270740 w 410737"/>
              <a:gd name="connsiteY25" fmla="*/ 193173 h 410737"/>
              <a:gd name="connsiteX26" fmla="*/ 265373 w 410737"/>
              <a:gd name="connsiteY26" fmla="*/ 186287 h 410737"/>
              <a:gd name="connsiteX27" fmla="*/ 142646 w 410737"/>
              <a:gd name="connsiteY27" fmla="*/ 155358 h 410737"/>
              <a:gd name="connsiteX28" fmla="*/ 142566 w 410737"/>
              <a:gd name="connsiteY28" fmla="*/ 155616 h 410737"/>
              <a:gd name="connsiteX29" fmla="*/ 138647 w 410737"/>
              <a:gd name="connsiteY29" fmla="*/ 150713 h 410737"/>
              <a:gd name="connsiteX30" fmla="*/ 127651 w 410737"/>
              <a:gd name="connsiteY30" fmla="*/ 145695 h 410737"/>
              <a:gd name="connsiteX31" fmla="*/ 120788 w 410737"/>
              <a:gd name="connsiteY31" fmla="*/ 145565 h 410737"/>
              <a:gd name="connsiteX32" fmla="*/ 114774 w 410737"/>
              <a:gd name="connsiteY32" fmla="*/ 147203 h 410737"/>
              <a:gd name="connsiteX33" fmla="*/ 102790 w 410737"/>
              <a:gd name="connsiteY33" fmla="*/ 130634 h 410737"/>
              <a:gd name="connsiteX34" fmla="*/ 85320 w 410737"/>
              <a:gd name="connsiteY34" fmla="*/ 143270 h 410737"/>
              <a:gd name="connsiteX35" fmla="*/ 98541 w 410737"/>
              <a:gd name="connsiteY35" fmla="*/ 161550 h 410737"/>
              <a:gd name="connsiteX36" fmla="*/ 96518 w 410737"/>
              <a:gd name="connsiteY36" fmla="*/ 164493 h 410737"/>
              <a:gd name="connsiteX37" fmla="*/ 89193 w 410737"/>
              <a:gd name="connsiteY37" fmla="*/ 182608 h 410737"/>
              <a:gd name="connsiteX38" fmla="*/ 85606 w 410737"/>
              <a:gd name="connsiteY38" fmla="*/ 202406 h 410737"/>
              <a:gd name="connsiteX39" fmla="*/ 179509 w 410737"/>
              <a:gd name="connsiteY39" fmla="*/ 309179 h 410737"/>
              <a:gd name="connsiteX40" fmla="*/ 278733 w 410737"/>
              <a:gd name="connsiteY40" fmla="*/ 253685 h 410737"/>
              <a:gd name="connsiteX41" fmla="*/ 282202 w 410737"/>
              <a:gd name="connsiteY41" fmla="*/ 244784 h 410737"/>
              <a:gd name="connsiteX42" fmla="*/ 312739 w 410737"/>
              <a:gd name="connsiteY42" fmla="*/ 244784 h 410737"/>
              <a:gd name="connsiteX43" fmla="*/ 312739 w 410737"/>
              <a:gd name="connsiteY43" fmla="*/ 223224 h 41073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</a:cxnLst>
            <a:rect l="l" t="t" r="r" b="b"/>
            <a:pathLst>
              <a:path w="410737" h="410737">
                <a:moveTo>
                  <a:pt x="410737" y="195575"/>
                </a:moveTo>
                <a:lnTo>
                  <a:pt x="410737" y="410737"/>
                </a:lnTo>
                <a:lnTo>
                  <a:pt x="355755" y="405194"/>
                </a:lnTo>
                <a:cubicBezTo>
                  <a:pt x="333782" y="400698"/>
                  <a:pt x="312392" y="394600"/>
                  <a:pt x="291713" y="387029"/>
                </a:cubicBezTo>
                <a:lnTo>
                  <a:pt x="261286" y="373281"/>
                </a:lnTo>
                <a:lnTo>
                  <a:pt x="252922" y="378920"/>
                </a:lnTo>
                <a:cubicBezTo>
                  <a:pt x="232743" y="387455"/>
                  <a:pt x="210556" y="392175"/>
                  <a:pt x="187268" y="392175"/>
                </a:cubicBezTo>
                <a:cubicBezTo>
                  <a:pt x="94113" y="392175"/>
                  <a:pt x="18596" y="316658"/>
                  <a:pt x="18596" y="223503"/>
                </a:cubicBezTo>
                <a:cubicBezTo>
                  <a:pt x="18596" y="200214"/>
                  <a:pt x="23315" y="178028"/>
                  <a:pt x="31851" y="157848"/>
                </a:cubicBezTo>
                <a:lnTo>
                  <a:pt x="37479" y="149500"/>
                </a:lnTo>
                <a:lnTo>
                  <a:pt x="23710" y="119026"/>
                </a:lnTo>
                <a:cubicBezTo>
                  <a:pt x="16138" y="98346"/>
                  <a:pt x="10040" y="76957"/>
                  <a:pt x="5544" y="54983"/>
                </a:cubicBezTo>
                <a:lnTo>
                  <a:pt x="0" y="0"/>
                </a:lnTo>
                <a:lnTo>
                  <a:pt x="215164" y="0"/>
                </a:lnTo>
                <a:lnTo>
                  <a:pt x="216336" y="11621"/>
                </a:lnTo>
                <a:lnTo>
                  <a:pt x="235666" y="64602"/>
                </a:lnTo>
                <a:lnTo>
                  <a:pt x="252922" y="68086"/>
                </a:lnTo>
                <a:cubicBezTo>
                  <a:pt x="293282" y="85156"/>
                  <a:pt x="325614" y="117489"/>
                  <a:pt x="342685" y="157848"/>
                </a:cubicBezTo>
                <a:lnTo>
                  <a:pt x="346164" y="175084"/>
                </a:lnTo>
                <a:lnTo>
                  <a:pt x="399118" y="194403"/>
                </a:lnTo>
                <a:lnTo>
                  <a:pt x="410737" y="195575"/>
                </a:lnTo>
                <a:close/>
                <a:moveTo>
                  <a:pt x="312739" y="223224"/>
                </a:moveTo>
                <a:lnTo>
                  <a:pt x="282936" y="223224"/>
                </a:lnTo>
                <a:lnTo>
                  <a:pt x="282579" y="214553"/>
                </a:lnTo>
                <a:cubicBezTo>
                  <a:pt x="281065" y="208093"/>
                  <a:pt x="278318" y="202077"/>
                  <a:pt x="274340" y="196863"/>
                </a:cubicBezTo>
                <a:lnTo>
                  <a:pt x="270740" y="193173"/>
                </a:lnTo>
                <a:lnTo>
                  <a:pt x="265373" y="186287"/>
                </a:lnTo>
                <a:cubicBezTo>
                  <a:pt x="232047" y="151817"/>
                  <a:pt x="172182" y="201908"/>
                  <a:pt x="142646" y="155358"/>
                </a:cubicBezTo>
                <a:lnTo>
                  <a:pt x="142566" y="155616"/>
                </a:lnTo>
                <a:lnTo>
                  <a:pt x="138647" y="150713"/>
                </a:lnTo>
                <a:cubicBezTo>
                  <a:pt x="135447" y="148138"/>
                  <a:pt x="131740" y="146386"/>
                  <a:pt x="127651" y="145695"/>
                </a:cubicBezTo>
                <a:cubicBezTo>
                  <a:pt x="125350" y="145306"/>
                  <a:pt x="123051" y="145273"/>
                  <a:pt x="120788" y="145565"/>
                </a:cubicBezTo>
                <a:lnTo>
                  <a:pt x="114774" y="147203"/>
                </a:lnTo>
                <a:lnTo>
                  <a:pt x="102790" y="130634"/>
                </a:lnTo>
                <a:lnTo>
                  <a:pt x="85320" y="143270"/>
                </a:lnTo>
                <a:lnTo>
                  <a:pt x="98541" y="161550"/>
                </a:lnTo>
                <a:lnTo>
                  <a:pt x="96518" y="164493"/>
                </a:lnTo>
                <a:lnTo>
                  <a:pt x="89193" y="182608"/>
                </a:lnTo>
                <a:cubicBezTo>
                  <a:pt x="87348" y="188951"/>
                  <a:pt x="86129" y="195571"/>
                  <a:pt x="85606" y="202406"/>
                </a:cubicBezTo>
                <a:cubicBezTo>
                  <a:pt x="81427" y="257093"/>
                  <a:pt x="123469" y="304897"/>
                  <a:pt x="179509" y="309179"/>
                </a:cubicBezTo>
                <a:cubicBezTo>
                  <a:pt x="222415" y="312458"/>
                  <a:pt x="261087" y="289275"/>
                  <a:pt x="278733" y="253685"/>
                </a:cubicBezTo>
                <a:lnTo>
                  <a:pt x="282202" y="244784"/>
                </a:lnTo>
                <a:lnTo>
                  <a:pt x="312739" y="244784"/>
                </a:lnTo>
                <a:lnTo>
                  <a:pt x="312739" y="223224"/>
                </a:lnTo>
                <a:close/>
              </a:path>
            </a:pathLst>
          </a:custGeom>
          <a:solidFill>
            <a:srgbClr val="3E05F0"/>
          </a:solidFill>
          <a:ln>
            <a:solidFill>
              <a:srgbClr val="C8FFF0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7" name="Полилиния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 rot="5400000" flipH="1" flipV="1">
            <a:off x="9890198" y="1550188"/>
            <a:ext cx="1830" cy="745"/>
          </a:xfrm>
          <a:custGeom>
            <a:avLst/>
            <a:gdLst>
              <a:gd name="connsiteX0" fmla="*/ 1009 w 1009"/>
              <a:gd name="connsiteY0" fmla="*/ 0 h 411"/>
              <a:gd name="connsiteX1" fmla="*/ 843 w 1009"/>
              <a:gd name="connsiteY1" fmla="*/ 411 h 411"/>
              <a:gd name="connsiteX2" fmla="*/ 0 w 1009"/>
              <a:gd name="connsiteY2" fmla="*/ 53 h 411"/>
              <a:gd name="connsiteX3" fmla="*/ 13 w 1009"/>
              <a:gd name="connsiteY3" fmla="*/ 0 h 411"/>
              <a:gd name="connsiteX4" fmla="*/ 1009 w 1009"/>
              <a:gd name="connsiteY4" fmla="*/ 0 h 41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009" h="411">
                <a:moveTo>
                  <a:pt x="1009" y="0"/>
                </a:moveTo>
                <a:lnTo>
                  <a:pt x="843" y="411"/>
                </a:lnTo>
                <a:lnTo>
                  <a:pt x="0" y="53"/>
                </a:lnTo>
                <a:lnTo>
                  <a:pt x="13" y="0"/>
                </a:lnTo>
                <a:lnTo>
                  <a:pt x="1009" y="0"/>
                </a:lnTo>
                <a:close/>
              </a:path>
            </a:pathLst>
          </a:cu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heck Box 1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00000000-0008-0000-0000-000001040000}"/>
                  </a:ext>
                </a:extLst>
              </xdr:cNvPr>
              <xdr:cNvSpPr/>
            </xdr:nvSpPr>
            <xdr:spPr bwMode="auto">
              <a:xfrm>
                <a:off x="8641895" y="1587721"/>
                <a:ext cx="529318" cy="47761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6" name="Check Box 2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00000000-0008-0000-0000-000002040000}"/>
                  </a:ext>
                </a:extLst>
              </xdr:cNvPr>
              <xdr:cNvSpPr/>
            </xdr:nvSpPr>
            <xdr:spPr bwMode="auto">
              <a:xfrm>
                <a:off x="8625238" y="704850"/>
                <a:ext cx="523874" cy="3333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7" name="Check Box 3" hidden="1">
                <a:extLst>
                  <a:ext uri="{63B3BB69-23CF-44E3-9099-C40C66FF867C}">
                    <a14:compatExt spid="_x0000_s1027"/>
                  </a:ext>
                  <a:ext uri="{FF2B5EF4-FFF2-40B4-BE49-F238E27FC236}">
                    <a16:creationId xmlns:a16="http://schemas.microsoft.com/office/drawing/2014/main" id="{00000000-0008-0000-0000-000003040000}"/>
                  </a:ext>
                </a:extLst>
              </xdr:cNvPr>
              <xdr:cNvSpPr/>
            </xdr:nvSpPr>
            <xdr:spPr bwMode="auto">
              <a:xfrm>
                <a:off x="9468781" y="561975"/>
                <a:ext cx="634688" cy="3619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8" name="Check Box 4" hidden="1">
                <a:extLst>
                  <a:ext uri="{63B3BB69-23CF-44E3-9099-C40C66FF867C}">
                    <a14:compatExt spid="_x0000_s1028"/>
                  </a:ext>
                  <a:ext uri="{FF2B5EF4-FFF2-40B4-BE49-F238E27FC236}">
                    <a16:creationId xmlns:a16="http://schemas.microsoft.com/office/drawing/2014/main" id="{00000000-0008-0000-0000-000004040000}"/>
                  </a:ext>
                </a:extLst>
              </xdr:cNvPr>
              <xdr:cNvSpPr/>
            </xdr:nvSpPr>
            <xdr:spPr bwMode="auto">
              <a:xfrm>
                <a:off x="9534525" y="1552575"/>
                <a:ext cx="504825" cy="39052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9" name="Check Box 5" hidden="1">
                <a:extLst>
                  <a:ext uri="{63B3BB69-23CF-44E3-9099-C40C66FF867C}">
                    <a14:compatExt spid="_x0000_s1029"/>
                  </a:ext>
                  <a:ext uri="{FF2B5EF4-FFF2-40B4-BE49-F238E27FC236}">
                    <a16:creationId xmlns:a16="http://schemas.microsoft.com/office/drawing/2014/main" id="{00000000-0008-0000-0000-000005040000}"/>
                  </a:ext>
                </a:extLst>
              </xdr:cNvPr>
              <xdr:cNvSpPr/>
            </xdr:nvSpPr>
            <xdr:spPr bwMode="auto">
              <a:xfrm>
                <a:off x="9043987" y="1133475"/>
                <a:ext cx="533400" cy="3429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24" name="Прямоугольник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/>
        </xdr:nvSpPr>
        <xdr:spPr>
          <a:xfrm>
            <a:off x="8659155" y="813110"/>
            <a:ext cx="148683" cy="144037"/>
          </a:xfrm>
          <a:prstGeom prst="rect">
            <a:avLst/>
          </a:prstGeom>
          <a:solidFill>
            <a:srgbClr val="3E0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Прямоугольник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9493869" y="682085"/>
            <a:ext cx="148683" cy="144037"/>
          </a:xfrm>
          <a:prstGeom prst="rect">
            <a:avLst/>
          </a:prstGeom>
          <a:solidFill>
            <a:srgbClr val="3E0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Прямоугольник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/>
        </xdr:nvSpPr>
        <xdr:spPr>
          <a:xfrm>
            <a:off x="9558222" y="1671056"/>
            <a:ext cx="150309" cy="144037"/>
          </a:xfrm>
          <a:prstGeom prst="rect">
            <a:avLst/>
          </a:prstGeom>
          <a:solidFill>
            <a:srgbClr val="3E0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Прямоугольник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/>
        </xdr:nvSpPr>
        <xdr:spPr>
          <a:xfrm>
            <a:off x="8682386" y="1759337"/>
            <a:ext cx="148683" cy="144037"/>
          </a:xfrm>
          <a:prstGeom prst="rect">
            <a:avLst/>
          </a:prstGeom>
          <a:solidFill>
            <a:srgbClr val="3E0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Прямоугольник 56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SpPr/>
        </xdr:nvSpPr>
        <xdr:spPr>
          <a:xfrm>
            <a:off x="9085966" y="1244692"/>
            <a:ext cx="142809" cy="144000"/>
          </a:xfrm>
          <a:prstGeom prst="rect">
            <a:avLst/>
          </a:prstGeom>
          <a:solidFill>
            <a:srgbClr val="0C8BF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114300</xdr:colOff>
          <xdr:row>0</xdr:row>
          <xdr:rowOff>144780</xdr:rowOff>
        </xdr:from>
        <xdr:to>
          <xdr:col>33</xdr:col>
          <xdr:colOff>419100</xdr:colOff>
          <xdr:row>3</xdr:row>
          <xdr:rowOff>83820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114300</xdr:colOff>
          <xdr:row>0</xdr:row>
          <xdr:rowOff>144780</xdr:rowOff>
        </xdr:from>
        <xdr:to>
          <xdr:col>36</xdr:col>
          <xdr:colOff>419100</xdr:colOff>
          <xdr:row>3</xdr:row>
          <xdr:rowOff>83820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289802</xdr:colOff>
      <xdr:row>23</xdr:row>
      <xdr:rowOff>107017</xdr:rowOff>
    </xdr:to>
    <xdr:sp macro="" textlink="">
      <xdr:nvSpPr>
        <xdr:cNvPr id="2" name="Полилиния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/>
        </xdr:cNvSpPr>
      </xdr:nvSpPr>
      <xdr:spPr bwMode="auto">
        <a:xfrm flipH="1">
          <a:off x="0" y="0"/>
          <a:ext cx="2118602" cy="4488517"/>
        </a:xfrm>
        <a:custGeom>
          <a:avLst/>
          <a:gdLst>
            <a:gd name="connsiteX0" fmla="*/ 1850231 w 3700462"/>
            <a:gd name="connsiteY0" fmla="*/ 184820 h 7838022"/>
            <a:gd name="connsiteX1" fmla="*/ 1973765 w 3700462"/>
            <a:gd name="connsiteY1" fmla="*/ 200052 h 7838022"/>
            <a:gd name="connsiteX2" fmla="*/ 2182279 w 3700462"/>
            <a:gd name="connsiteY2" fmla="*/ 441368 h 7838022"/>
            <a:gd name="connsiteX3" fmla="*/ 2210906 w 3700462"/>
            <a:gd name="connsiteY3" fmla="*/ 652307 h 7838022"/>
            <a:gd name="connsiteX4" fmla="*/ 2165105 w 3700462"/>
            <a:gd name="connsiteY4" fmla="*/ 846143 h 7838022"/>
            <a:gd name="connsiteX5" fmla="*/ 2102130 w 3700462"/>
            <a:gd name="connsiteY5" fmla="*/ 1182505 h 7838022"/>
            <a:gd name="connsiteX6" fmla="*/ 2245254 w 3700462"/>
            <a:gd name="connsiteY6" fmla="*/ 1313630 h 7838022"/>
            <a:gd name="connsiteX7" fmla="*/ 2537229 w 3700462"/>
            <a:gd name="connsiteY7" fmla="*/ 1410547 h 7838022"/>
            <a:gd name="connsiteX8" fmla="*/ 2754778 w 3700462"/>
            <a:gd name="connsiteY8" fmla="*/ 1587280 h 7838022"/>
            <a:gd name="connsiteX9" fmla="*/ 2840654 w 3700462"/>
            <a:gd name="connsiteY9" fmla="*/ 2066168 h 7838022"/>
            <a:gd name="connsiteX10" fmla="*/ 2909353 w 3700462"/>
            <a:gd name="connsiteY10" fmla="*/ 2670480 h 7838022"/>
            <a:gd name="connsiteX11" fmla="*/ 3104002 w 3700462"/>
            <a:gd name="connsiteY11" fmla="*/ 3588351 h 7838022"/>
            <a:gd name="connsiteX12" fmla="*/ 3247126 w 3700462"/>
            <a:gd name="connsiteY12" fmla="*/ 3850599 h 7838022"/>
            <a:gd name="connsiteX13" fmla="*/ 3447501 w 3700462"/>
            <a:gd name="connsiteY13" fmla="*/ 4152755 h 7838022"/>
            <a:gd name="connsiteX14" fmla="*/ 3407426 w 3700462"/>
            <a:gd name="connsiteY14" fmla="*/ 4181259 h 7838022"/>
            <a:gd name="connsiteX15" fmla="*/ 3270027 w 3700462"/>
            <a:gd name="connsiteY15" fmla="*/ 4078641 h 7838022"/>
            <a:gd name="connsiteX16" fmla="*/ 3407426 w 3700462"/>
            <a:gd name="connsiteY16" fmla="*/ 4483415 h 7838022"/>
            <a:gd name="connsiteX17" fmla="*/ 3367352 w 3700462"/>
            <a:gd name="connsiteY17" fmla="*/ 4500518 h 7838022"/>
            <a:gd name="connsiteX18" fmla="*/ 3241402 w 3700462"/>
            <a:gd name="connsiteY18" fmla="*/ 4318086 h 7838022"/>
            <a:gd name="connsiteX19" fmla="*/ 3241402 w 3700462"/>
            <a:gd name="connsiteY19" fmla="*/ 4580334 h 7838022"/>
            <a:gd name="connsiteX20" fmla="*/ 3201327 w 3700462"/>
            <a:gd name="connsiteY20" fmla="*/ 4586035 h 7838022"/>
            <a:gd name="connsiteX21" fmla="*/ 3149802 w 3700462"/>
            <a:gd name="connsiteY21" fmla="*/ 4340889 h 7838022"/>
            <a:gd name="connsiteX22" fmla="*/ 3132627 w 3700462"/>
            <a:gd name="connsiteY22" fmla="*/ 4346590 h 7838022"/>
            <a:gd name="connsiteX23" fmla="*/ 3109728 w 3700462"/>
            <a:gd name="connsiteY23" fmla="*/ 4580334 h 7838022"/>
            <a:gd name="connsiteX24" fmla="*/ 3069653 w 3700462"/>
            <a:gd name="connsiteY24" fmla="*/ 4580334 h 7838022"/>
            <a:gd name="connsiteX25" fmla="*/ 3041027 w 3700462"/>
            <a:gd name="connsiteY25" fmla="*/ 4357992 h 7838022"/>
            <a:gd name="connsiteX26" fmla="*/ 2978052 w 3700462"/>
            <a:gd name="connsiteY26" fmla="*/ 4511922 h 7838022"/>
            <a:gd name="connsiteX27" fmla="*/ 2937977 w 3700462"/>
            <a:gd name="connsiteY27" fmla="*/ 3958919 h 7838022"/>
            <a:gd name="connsiteX28" fmla="*/ 2857828 w 3700462"/>
            <a:gd name="connsiteY28" fmla="*/ 3656763 h 7838022"/>
            <a:gd name="connsiteX29" fmla="*/ 2583029 w 3700462"/>
            <a:gd name="connsiteY29" fmla="*/ 2847213 h 7838022"/>
            <a:gd name="connsiteX30" fmla="*/ 2485704 w 3700462"/>
            <a:gd name="connsiteY30" fmla="*/ 2505150 h 7838022"/>
            <a:gd name="connsiteX31" fmla="*/ 2457080 w 3700462"/>
            <a:gd name="connsiteY31" fmla="*/ 3183576 h 7838022"/>
            <a:gd name="connsiteX32" fmla="*/ 2594478 w 3700462"/>
            <a:gd name="connsiteY32" fmla="*/ 4044434 h 7838022"/>
            <a:gd name="connsiteX33" fmla="*/ 2468530 w 3700462"/>
            <a:gd name="connsiteY33" fmla="*/ 5127635 h 7838022"/>
            <a:gd name="connsiteX34" fmla="*/ 2457080 w 3700462"/>
            <a:gd name="connsiteY34" fmla="*/ 5794659 h 7838022"/>
            <a:gd name="connsiteX35" fmla="*/ 2428455 w 3700462"/>
            <a:gd name="connsiteY35" fmla="*/ 6467383 h 7838022"/>
            <a:gd name="connsiteX36" fmla="*/ 2331130 w 3700462"/>
            <a:gd name="connsiteY36" fmla="*/ 7482171 h 7838022"/>
            <a:gd name="connsiteX37" fmla="*/ 2222356 w 3700462"/>
            <a:gd name="connsiteY37" fmla="*/ 7641801 h 7838022"/>
            <a:gd name="connsiteX38" fmla="*/ 2016255 w 3700462"/>
            <a:gd name="connsiteY38" fmla="*/ 7647502 h 7838022"/>
            <a:gd name="connsiteX39" fmla="*/ 1930381 w 3700462"/>
            <a:gd name="connsiteY39" fmla="*/ 7516378 h 7838022"/>
            <a:gd name="connsiteX40" fmla="*/ 1981906 w 3700462"/>
            <a:gd name="connsiteY40" fmla="*/ 7413759 h 7838022"/>
            <a:gd name="connsiteX41" fmla="*/ 1981906 w 3700462"/>
            <a:gd name="connsiteY41" fmla="*/ 7419459 h 7838022"/>
            <a:gd name="connsiteX42" fmla="*/ 2062055 w 3700462"/>
            <a:gd name="connsiteY42" fmla="*/ 6387568 h 7838022"/>
            <a:gd name="connsiteX43" fmla="*/ 2073506 w 3700462"/>
            <a:gd name="connsiteY43" fmla="*/ 5720545 h 7838022"/>
            <a:gd name="connsiteX44" fmla="*/ 1901755 w 3700462"/>
            <a:gd name="connsiteY44" fmla="*/ 4255373 h 7838022"/>
            <a:gd name="connsiteX45" fmla="*/ 1882434 w 3700462"/>
            <a:gd name="connsiteY45" fmla="*/ 4204064 h 7838022"/>
            <a:gd name="connsiteX46" fmla="*/ 1850231 w 3700462"/>
            <a:gd name="connsiteY46" fmla="*/ 4152755 h 7838022"/>
            <a:gd name="connsiteX47" fmla="*/ 1818028 w 3700462"/>
            <a:gd name="connsiteY47" fmla="*/ 4204064 h 7838022"/>
            <a:gd name="connsiteX48" fmla="*/ 1798707 w 3700462"/>
            <a:gd name="connsiteY48" fmla="*/ 4255373 h 7838022"/>
            <a:gd name="connsiteX49" fmla="*/ 1626956 w 3700462"/>
            <a:gd name="connsiteY49" fmla="*/ 5720545 h 7838022"/>
            <a:gd name="connsiteX50" fmla="*/ 1638407 w 3700462"/>
            <a:gd name="connsiteY50" fmla="*/ 6387568 h 7838022"/>
            <a:gd name="connsiteX51" fmla="*/ 1718556 w 3700462"/>
            <a:gd name="connsiteY51" fmla="*/ 7419459 h 7838022"/>
            <a:gd name="connsiteX52" fmla="*/ 1718556 w 3700462"/>
            <a:gd name="connsiteY52" fmla="*/ 7413759 h 7838022"/>
            <a:gd name="connsiteX53" fmla="*/ 1770081 w 3700462"/>
            <a:gd name="connsiteY53" fmla="*/ 7516378 h 7838022"/>
            <a:gd name="connsiteX54" fmla="*/ 1684207 w 3700462"/>
            <a:gd name="connsiteY54" fmla="*/ 7647502 h 7838022"/>
            <a:gd name="connsiteX55" fmla="*/ 1478106 w 3700462"/>
            <a:gd name="connsiteY55" fmla="*/ 7641801 h 7838022"/>
            <a:gd name="connsiteX56" fmla="*/ 1369332 w 3700462"/>
            <a:gd name="connsiteY56" fmla="*/ 7482171 h 7838022"/>
            <a:gd name="connsiteX57" fmla="*/ 1272007 w 3700462"/>
            <a:gd name="connsiteY57" fmla="*/ 6467383 h 7838022"/>
            <a:gd name="connsiteX58" fmla="*/ 1243382 w 3700462"/>
            <a:gd name="connsiteY58" fmla="*/ 5794659 h 7838022"/>
            <a:gd name="connsiteX59" fmla="*/ 1231932 w 3700462"/>
            <a:gd name="connsiteY59" fmla="*/ 5127635 h 7838022"/>
            <a:gd name="connsiteX60" fmla="*/ 1105984 w 3700462"/>
            <a:gd name="connsiteY60" fmla="*/ 4044434 h 7838022"/>
            <a:gd name="connsiteX61" fmla="*/ 1243382 w 3700462"/>
            <a:gd name="connsiteY61" fmla="*/ 3183576 h 7838022"/>
            <a:gd name="connsiteX62" fmla="*/ 1214758 w 3700462"/>
            <a:gd name="connsiteY62" fmla="*/ 2505150 h 7838022"/>
            <a:gd name="connsiteX63" fmla="*/ 1117433 w 3700462"/>
            <a:gd name="connsiteY63" fmla="*/ 2847213 h 7838022"/>
            <a:gd name="connsiteX64" fmla="*/ 842634 w 3700462"/>
            <a:gd name="connsiteY64" fmla="*/ 3656763 h 7838022"/>
            <a:gd name="connsiteX65" fmla="*/ 762485 w 3700462"/>
            <a:gd name="connsiteY65" fmla="*/ 3958919 h 7838022"/>
            <a:gd name="connsiteX66" fmla="*/ 722410 w 3700462"/>
            <a:gd name="connsiteY66" fmla="*/ 4511922 h 7838022"/>
            <a:gd name="connsiteX67" fmla="*/ 659435 w 3700462"/>
            <a:gd name="connsiteY67" fmla="*/ 4357992 h 7838022"/>
            <a:gd name="connsiteX68" fmla="*/ 630809 w 3700462"/>
            <a:gd name="connsiteY68" fmla="*/ 4580334 h 7838022"/>
            <a:gd name="connsiteX69" fmla="*/ 590734 w 3700462"/>
            <a:gd name="connsiteY69" fmla="*/ 4580334 h 7838022"/>
            <a:gd name="connsiteX70" fmla="*/ 567835 w 3700462"/>
            <a:gd name="connsiteY70" fmla="*/ 4346590 h 7838022"/>
            <a:gd name="connsiteX71" fmla="*/ 550660 w 3700462"/>
            <a:gd name="connsiteY71" fmla="*/ 4340889 h 7838022"/>
            <a:gd name="connsiteX72" fmla="*/ 499135 w 3700462"/>
            <a:gd name="connsiteY72" fmla="*/ 4586035 h 7838022"/>
            <a:gd name="connsiteX73" fmla="*/ 459060 w 3700462"/>
            <a:gd name="connsiteY73" fmla="*/ 4580334 h 7838022"/>
            <a:gd name="connsiteX74" fmla="*/ 459060 w 3700462"/>
            <a:gd name="connsiteY74" fmla="*/ 4318086 h 7838022"/>
            <a:gd name="connsiteX75" fmla="*/ 333110 w 3700462"/>
            <a:gd name="connsiteY75" fmla="*/ 4500518 h 7838022"/>
            <a:gd name="connsiteX76" fmla="*/ 293036 w 3700462"/>
            <a:gd name="connsiteY76" fmla="*/ 4483415 h 7838022"/>
            <a:gd name="connsiteX77" fmla="*/ 430435 w 3700462"/>
            <a:gd name="connsiteY77" fmla="*/ 4078641 h 7838022"/>
            <a:gd name="connsiteX78" fmla="*/ 293036 w 3700462"/>
            <a:gd name="connsiteY78" fmla="*/ 4181259 h 7838022"/>
            <a:gd name="connsiteX79" fmla="*/ 252961 w 3700462"/>
            <a:gd name="connsiteY79" fmla="*/ 4152755 h 7838022"/>
            <a:gd name="connsiteX80" fmla="*/ 453336 w 3700462"/>
            <a:gd name="connsiteY80" fmla="*/ 3850599 h 7838022"/>
            <a:gd name="connsiteX81" fmla="*/ 596460 w 3700462"/>
            <a:gd name="connsiteY81" fmla="*/ 3588351 h 7838022"/>
            <a:gd name="connsiteX82" fmla="*/ 791109 w 3700462"/>
            <a:gd name="connsiteY82" fmla="*/ 2670480 h 7838022"/>
            <a:gd name="connsiteX83" fmla="*/ 859808 w 3700462"/>
            <a:gd name="connsiteY83" fmla="*/ 2066168 h 7838022"/>
            <a:gd name="connsiteX84" fmla="*/ 945684 w 3700462"/>
            <a:gd name="connsiteY84" fmla="*/ 1587280 h 7838022"/>
            <a:gd name="connsiteX85" fmla="*/ 1163233 w 3700462"/>
            <a:gd name="connsiteY85" fmla="*/ 1410547 h 7838022"/>
            <a:gd name="connsiteX86" fmla="*/ 1455208 w 3700462"/>
            <a:gd name="connsiteY86" fmla="*/ 1313630 h 7838022"/>
            <a:gd name="connsiteX87" fmla="*/ 1598332 w 3700462"/>
            <a:gd name="connsiteY87" fmla="*/ 1182505 h 7838022"/>
            <a:gd name="connsiteX88" fmla="*/ 1535357 w 3700462"/>
            <a:gd name="connsiteY88" fmla="*/ 846143 h 7838022"/>
            <a:gd name="connsiteX89" fmla="*/ 1489556 w 3700462"/>
            <a:gd name="connsiteY89" fmla="*/ 652307 h 7838022"/>
            <a:gd name="connsiteX90" fmla="*/ 1518183 w 3700462"/>
            <a:gd name="connsiteY90" fmla="*/ 441368 h 7838022"/>
            <a:gd name="connsiteX91" fmla="*/ 1726697 w 3700462"/>
            <a:gd name="connsiteY91" fmla="*/ 200052 h 7838022"/>
            <a:gd name="connsiteX92" fmla="*/ 3700462 w 3700462"/>
            <a:gd name="connsiteY92" fmla="*/ 0 h 7838022"/>
            <a:gd name="connsiteX93" fmla="*/ 1850231 w 3700462"/>
            <a:gd name="connsiteY93" fmla="*/ 0 h 7838022"/>
            <a:gd name="connsiteX94" fmla="*/ 0 w 3700462"/>
            <a:gd name="connsiteY94" fmla="*/ 0 h 7838022"/>
            <a:gd name="connsiteX95" fmla="*/ 0 w 3700462"/>
            <a:gd name="connsiteY95" fmla="*/ 7838022 h 7838022"/>
            <a:gd name="connsiteX96" fmla="*/ 1850231 w 3700462"/>
            <a:gd name="connsiteY96" fmla="*/ 7838022 h 7838022"/>
            <a:gd name="connsiteX97" fmla="*/ 3700462 w 3700462"/>
            <a:gd name="connsiteY97" fmla="*/ 7838022 h 7838022"/>
            <a:gd name="connsiteX0" fmla="*/ 1850231 w 3700462"/>
            <a:gd name="connsiteY0" fmla="*/ 184820 h 7838022"/>
            <a:gd name="connsiteX1" fmla="*/ 1973765 w 3700462"/>
            <a:gd name="connsiteY1" fmla="*/ 200052 h 7838022"/>
            <a:gd name="connsiteX2" fmla="*/ 2182279 w 3700462"/>
            <a:gd name="connsiteY2" fmla="*/ 441368 h 7838022"/>
            <a:gd name="connsiteX3" fmla="*/ 2210906 w 3700462"/>
            <a:gd name="connsiteY3" fmla="*/ 652307 h 7838022"/>
            <a:gd name="connsiteX4" fmla="*/ 2165105 w 3700462"/>
            <a:gd name="connsiteY4" fmla="*/ 846143 h 7838022"/>
            <a:gd name="connsiteX5" fmla="*/ 2102130 w 3700462"/>
            <a:gd name="connsiteY5" fmla="*/ 1182505 h 7838022"/>
            <a:gd name="connsiteX6" fmla="*/ 2245254 w 3700462"/>
            <a:gd name="connsiteY6" fmla="*/ 1313630 h 7838022"/>
            <a:gd name="connsiteX7" fmla="*/ 2537229 w 3700462"/>
            <a:gd name="connsiteY7" fmla="*/ 1410547 h 7838022"/>
            <a:gd name="connsiteX8" fmla="*/ 2754778 w 3700462"/>
            <a:gd name="connsiteY8" fmla="*/ 1587280 h 7838022"/>
            <a:gd name="connsiteX9" fmla="*/ 2840654 w 3700462"/>
            <a:gd name="connsiteY9" fmla="*/ 2066168 h 7838022"/>
            <a:gd name="connsiteX10" fmla="*/ 2909353 w 3700462"/>
            <a:gd name="connsiteY10" fmla="*/ 2670480 h 7838022"/>
            <a:gd name="connsiteX11" fmla="*/ 3104002 w 3700462"/>
            <a:gd name="connsiteY11" fmla="*/ 3588351 h 7838022"/>
            <a:gd name="connsiteX12" fmla="*/ 3247126 w 3700462"/>
            <a:gd name="connsiteY12" fmla="*/ 3850599 h 7838022"/>
            <a:gd name="connsiteX13" fmla="*/ 3447501 w 3700462"/>
            <a:gd name="connsiteY13" fmla="*/ 4152755 h 7838022"/>
            <a:gd name="connsiteX14" fmla="*/ 3407426 w 3700462"/>
            <a:gd name="connsiteY14" fmla="*/ 4181259 h 7838022"/>
            <a:gd name="connsiteX15" fmla="*/ 3270027 w 3700462"/>
            <a:gd name="connsiteY15" fmla="*/ 4078641 h 7838022"/>
            <a:gd name="connsiteX16" fmla="*/ 3407426 w 3700462"/>
            <a:gd name="connsiteY16" fmla="*/ 4483415 h 7838022"/>
            <a:gd name="connsiteX17" fmla="*/ 3367352 w 3700462"/>
            <a:gd name="connsiteY17" fmla="*/ 4500518 h 7838022"/>
            <a:gd name="connsiteX18" fmla="*/ 3241402 w 3700462"/>
            <a:gd name="connsiteY18" fmla="*/ 4318086 h 7838022"/>
            <a:gd name="connsiteX19" fmla="*/ 3241402 w 3700462"/>
            <a:gd name="connsiteY19" fmla="*/ 4580334 h 7838022"/>
            <a:gd name="connsiteX20" fmla="*/ 3201327 w 3700462"/>
            <a:gd name="connsiteY20" fmla="*/ 4586035 h 7838022"/>
            <a:gd name="connsiteX21" fmla="*/ 3149802 w 3700462"/>
            <a:gd name="connsiteY21" fmla="*/ 4340889 h 7838022"/>
            <a:gd name="connsiteX22" fmla="*/ 3132627 w 3700462"/>
            <a:gd name="connsiteY22" fmla="*/ 4346590 h 7838022"/>
            <a:gd name="connsiteX23" fmla="*/ 3109728 w 3700462"/>
            <a:gd name="connsiteY23" fmla="*/ 4580334 h 7838022"/>
            <a:gd name="connsiteX24" fmla="*/ 3069653 w 3700462"/>
            <a:gd name="connsiteY24" fmla="*/ 4580334 h 7838022"/>
            <a:gd name="connsiteX25" fmla="*/ 3041027 w 3700462"/>
            <a:gd name="connsiteY25" fmla="*/ 4357992 h 7838022"/>
            <a:gd name="connsiteX26" fmla="*/ 2978052 w 3700462"/>
            <a:gd name="connsiteY26" fmla="*/ 4511922 h 7838022"/>
            <a:gd name="connsiteX27" fmla="*/ 2937977 w 3700462"/>
            <a:gd name="connsiteY27" fmla="*/ 3958919 h 7838022"/>
            <a:gd name="connsiteX28" fmla="*/ 2857828 w 3700462"/>
            <a:gd name="connsiteY28" fmla="*/ 3656763 h 7838022"/>
            <a:gd name="connsiteX29" fmla="*/ 2583029 w 3700462"/>
            <a:gd name="connsiteY29" fmla="*/ 2847213 h 7838022"/>
            <a:gd name="connsiteX30" fmla="*/ 2485704 w 3700462"/>
            <a:gd name="connsiteY30" fmla="*/ 2505150 h 7838022"/>
            <a:gd name="connsiteX31" fmla="*/ 2457080 w 3700462"/>
            <a:gd name="connsiteY31" fmla="*/ 3183576 h 7838022"/>
            <a:gd name="connsiteX32" fmla="*/ 2594478 w 3700462"/>
            <a:gd name="connsiteY32" fmla="*/ 4044434 h 7838022"/>
            <a:gd name="connsiteX33" fmla="*/ 2468530 w 3700462"/>
            <a:gd name="connsiteY33" fmla="*/ 5127635 h 7838022"/>
            <a:gd name="connsiteX34" fmla="*/ 2457080 w 3700462"/>
            <a:gd name="connsiteY34" fmla="*/ 5794659 h 7838022"/>
            <a:gd name="connsiteX35" fmla="*/ 2428455 w 3700462"/>
            <a:gd name="connsiteY35" fmla="*/ 6467383 h 7838022"/>
            <a:gd name="connsiteX36" fmla="*/ 2331130 w 3700462"/>
            <a:gd name="connsiteY36" fmla="*/ 7482171 h 7838022"/>
            <a:gd name="connsiteX37" fmla="*/ 2222356 w 3700462"/>
            <a:gd name="connsiteY37" fmla="*/ 7641801 h 7838022"/>
            <a:gd name="connsiteX38" fmla="*/ 2016255 w 3700462"/>
            <a:gd name="connsiteY38" fmla="*/ 7647502 h 7838022"/>
            <a:gd name="connsiteX39" fmla="*/ 1930381 w 3700462"/>
            <a:gd name="connsiteY39" fmla="*/ 7516378 h 7838022"/>
            <a:gd name="connsiteX40" fmla="*/ 1981906 w 3700462"/>
            <a:gd name="connsiteY40" fmla="*/ 7413759 h 7838022"/>
            <a:gd name="connsiteX41" fmla="*/ 1981906 w 3700462"/>
            <a:gd name="connsiteY41" fmla="*/ 7419459 h 7838022"/>
            <a:gd name="connsiteX42" fmla="*/ 2062055 w 3700462"/>
            <a:gd name="connsiteY42" fmla="*/ 6387568 h 7838022"/>
            <a:gd name="connsiteX43" fmla="*/ 2073506 w 3700462"/>
            <a:gd name="connsiteY43" fmla="*/ 5720545 h 7838022"/>
            <a:gd name="connsiteX44" fmla="*/ 1901755 w 3700462"/>
            <a:gd name="connsiteY44" fmla="*/ 4255373 h 7838022"/>
            <a:gd name="connsiteX45" fmla="*/ 1882434 w 3700462"/>
            <a:gd name="connsiteY45" fmla="*/ 4204064 h 7838022"/>
            <a:gd name="connsiteX46" fmla="*/ 1850231 w 3700462"/>
            <a:gd name="connsiteY46" fmla="*/ 4152755 h 7838022"/>
            <a:gd name="connsiteX47" fmla="*/ 1818028 w 3700462"/>
            <a:gd name="connsiteY47" fmla="*/ 4204064 h 7838022"/>
            <a:gd name="connsiteX48" fmla="*/ 1798707 w 3700462"/>
            <a:gd name="connsiteY48" fmla="*/ 4255373 h 7838022"/>
            <a:gd name="connsiteX49" fmla="*/ 1626956 w 3700462"/>
            <a:gd name="connsiteY49" fmla="*/ 5720545 h 7838022"/>
            <a:gd name="connsiteX50" fmla="*/ 1638407 w 3700462"/>
            <a:gd name="connsiteY50" fmla="*/ 6387568 h 7838022"/>
            <a:gd name="connsiteX51" fmla="*/ 1718556 w 3700462"/>
            <a:gd name="connsiteY51" fmla="*/ 7419459 h 7838022"/>
            <a:gd name="connsiteX52" fmla="*/ 1718556 w 3700462"/>
            <a:gd name="connsiteY52" fmla="*/ 7413759 h 7838022"/>
            <a:gd name="connsiteX53" fmla="*/ 1770081 w 3700462"/>
            <a:gd name="connsiteY53" fmla="*/ 7516378 h 7838022"/>
            <a:gd name="connsiteX54" fmla="*/ 1684207 w 3700462"/>
            <a:gd name="connsiteY54" fmla="*/ 7647502 h 7838022"/>
            <a:gd name="connsiteX55" fmla="*/ 1478106 w 3700462"/>
            <a:gd name="connsiteY55" fmla="*/ 7641801 h 7838022"/>
            <a:gd name="connsiteX56" fmla="*/ 1369332 w 3700462"/>
            <a:gd name="connsiteY56" fmla="*/ 7482171 h 7838022"/>
            <a:gd name="connsiteX57" fmla="*/ 1272007 w 3700462"/>
            <a:gd name="connsiteY57" fmla="*/ 6467383 h 7838022"/>
            <a:gd name="connsiteX58" fmla="*/ 1243382 w 3700462"/>
            <a:gd name="connsiteY58" fmla="*/ 5794659 h 7838022"/>
            <a:gd name="connsiteX59" fmla="*/ 1231932 w 3700462"/>
            <a:gd name="connsiteY59" fmla="*/ 5127635 h 7838022"/>
            <a:gd name="connsiteX60" fmla="*/ 1105984 w 3700462"/>
            <a:gd name="connsiteY60" fmla="*/ 4044434 h 7838022"/>
            <a:gd name="connsiteX61" fmla="*/ 1243382 w 3700462"/>
            <a:gd name="connsiteY61" fmla="*/ 3183576 h 7838022"/>
            <a:gd name="connsiteX62" fmla="*/ 1214758 w 3700462"/>
            <a:gd name="connsiteY62" fmla="*/ 2505150 h 7838022"/>
            <a:gd name="connsiteX63" fmla="*/ 1117433 w 3700462"/>
            <a:gd name="connsiteY63" fmla="*/ 2847213 h 7838022"/>
            <a:gd name="connsiteX64" fmla="*/ 842634 w 3700462"/>
            <a:gd name="connsiteY64" fmla="*/ 3656763 h 7838022"/>
            <a:gd name="connsiteX65" fmla="*/ 762485 w 3700462"/>
            <a:gd name="connsiteY65" fmla="*/ 3958919 h 7838022"/>
            <a:gd name="connsiteX66" fmla="*/ 722410 w 3700462"/>
            <a:gd name="connsiteY66" fmla="*/ 4511922 h 7838022"/>
            <a:gd name="connsiteX67" fmla="*/ 648168 w 3700462"/>
            <a:gd name="connsiteY67" fmla="*/ 4239494 h 7838022"/>
            <a:gd name="connsiteX68" fmla="*/ 630809 w 3700462"/>
            <a:gd name="connsiteY68" fmla="*/ 4580334 h 7838022"/>
            <a:gd name="connsiteX69" fmla="*/ 590734 w 3700462"/>
            <a:gd name="connsiteY69" fmla="*/ 4580334 h 7838022"/>
            <a:gd name="connsiteX70" fmla="*/ 567835 w 3700462"/>
            <a:gd name="connsiteY70" fmla="*/ 4346590 h 7838022"/>
            <a:gd name="connsiteX71" fmla="*/ 550660 w 3700462"/>
            <a:gd name="connsiteY71" fmla="*/ 4340889 h 7838022"/>
            <a:gd name="connsiteX72" fmla="*/ 499135 w 3700462"/>
            <a:gd name="connsiteY72" fmla="*/ 4586035 h 7838022"/>
            <a:gd name="connsiteX73" fmla="*/ 459060 w 3700462"/>
            <a:gd name="connsiteY73" fmla="*/ 4580334 h 7838022"/>
            <a:gd name="connsiteX74" fmla="*/ 459060 w 3700462"/>
            <a:gd name="connsiteY74" fmla="*/ 4318086 h 7838022"/>
            <a:gd name="connsiteX75" fmla="*/ 333110 w 3700462"/>
            <a:gd name="connsiteY75" fmla="*/ 4500518 h 7838022"/>
            <a:gd name="connsiteX76" fmla="*/ 293036 w 3700462"/>
            <a:gd name="connsiteY76" fmla="*/ 4483415 h 7838022"/>
            <a:gd name="connsiteX77" fmla="*/ 430435 w 3700462"/>
            <a:gd name="connsiteY77" fmla="*/ 4078641 h 7838022"/>
            <a:gd name="connsiteX78" fmla="*/ 293036 w 3700462"/>
            <a:gd name="connsiteY78" fmla="*/ 4181259 h 7838022"/>
            <a:gd name="connsiteX79" fmla="*/ 252961 w 3700462"/>
            <a:gd name="connsiteY79" fmla="*/ 4152755 h 7838022"/>
            <a:gd name="connsiteX80" fmla="*/ 453336 w 3700462"/>
            <a:gd name="connsiteY80" fmla="*/ 3850599 h 7838022"/>
            <a:gd name="connsiteX81" fmla="*/ 596460 w 3700462"/>
            <a:gd name="connsiteY81" fmla="*/ 3588351 h 7838022"/>
            <a:gd name="connsiteX82" fmla="*/ 791109 w 3700462"/>
            <a:gd name="connsiteY82" fmla="*/ 2670480 h 7838022"/>
            <a:gd name="connsiteX83" fmla="*/ 859808 w 3700462"/>
            <a:gd name="connsiteY83" fmla="*/ 2066168 h 7838022"/>
            <a:gd name="connsiteX84" fmla="*/ 945684 w 3700462"/>
            <a:gd name="connsiteY84" fmla="*/ 1587280 h 7838022"/>
            <a:gd name="connsiteX85" fmla="*/ 1163233 w 3700462"/>
            <a:gd name="connsiteY85" fmla="*/ 1410547 h 7838022"/>
            <a:gd name="connsiteX86" fmla="*/ 1455208 w 3700462"/>
            <a:gd name="connsiteY86" fmla="*/ 1313630 h 7838022"/>
            <a:gd name="connsiteX87" fmla="*/ 1598332 w 3700462"/>
            <a:gd name="connsiteY87" fmla="*/ 1182505 h 7838022"/>
            <a:gd name="connsiteX88" fmla="*/ 1535357 w 3700462"/>
            <a:gd name="connsiteY88" fmla="*/ 846143 h 7838022"/>
            <a:gd name="connsiteX89" fmla="*/ 1489556 w 3700462"/>
            <a:gd name="connsiteY89" fmla="*/ 652307 h 7838022"/>
            <a:gd name="connsiteX90" fmla="*/ 1518183 w 3700462"/>
            <a:gd name="connsiteY90" fmla="*/ 441368 h 7838022"/>
            <a:gd name="connsiteX91" fmla="*/ 1726697 w 3700462"/>
            <a:gd name="connsiteY91" fmla="*/ 200052 h 7838022"/>
            <a:gd name="connsiteX92" fmla="*/ 1850231 w 3700462"/>
            <a:gd name="connsiteY92" fmla="*/ 184820 h 7838022"/>
            <a:gd name="connsiteX93" fmla="*/ 3700462 w 3700462"/>
            <a:gd name="connsiteY93" fmla="*/ 0 h 7838022"/>
            <a:gd name="connsiteX94" fmla="*/ 1850231 w 3700462"/>
            <a:gd name="connsiteY94" fmla="*/ 0 h 7838022"/>
            <a:gd name="connsiteX95" fmla="*/ 0 w 3700462"/>
            <a:gd name="connsiteY95" fmla="*/ 0 h 7838022"/>
            <a:gd name="connsiteX96" fmla="*/ 0 w 3700462"/>
            <a:gd name="connsiteY96" fmla="*/ 7838022 h 7838022"/>
            <a:gd name="connsiteX97" fmla="*/ 1850231 w 3700462"/>
            <a:gd name="connsiteY97" fmla="*/ 7838022 h 7838022"/>
            <a:gd name="connsiteX98" fmla="*/ 3700462 w 3700462"/>
            <a:gd name="connsiteY98" fmla="*/ 7838022 h 7838022"/>
            <a:gd name="connsiteX99" fmla="*/ 3700462 w 3700462"/>
            <a:gd name="connsiteY99" fmla="*/ 0 h 7838022"/>
            <a:gd name="connsiteX0" fmla="*/ 1850231 w 3700462"/>
            <a:gd name="connsiteY0" fmla="*/ 184820 h 7838022"/>
            <a:gd name="connsiteX1" fmla="*/ 1973765 w 3700462"/>
            <a:gd name="connsiteY1" fmla="*/ 200052 h 7838022"/>
            <a:gd name="connsiteX2" fmla="*/ 2182279 w 3700462"/>
            <a:gd name="connsiteY2" fmla="*/ 441368 h 7838022"/>
            <a:gd name="connsiteX3" fmla="*/ 2210906 w 3700462"/>
            <a:gd name="connsiteY3" fmla="*/ 652307 h 7838022"/>
            <a:gd name="connsiteX4" fmla="*/ 2165105 w 3700462"/>
            <a:gd name="connsiteY4" fmla="*/ 846143 h 7838022"/>
            <a:gd name="connsiteX5" fmla="*/ 2102130 w 3700462"/>
            <a:gd name="connsiteY5" fmla="*/ 1182505 h 7838022"/>
            <a:gd name="connsiteX6" fmla="*/ 2245254 w 3700462"/>
            <a:gd name="connsiteY6" fmla="*/ 1313630 h 7838022"/>
            <a:gd name="connsiteX7" fmla="*/ 2537229 w 3700462"/>
            <a:gd name="connsiteY7" fmla="*/ 1410547 h 7838022"/>
            <a:gd name="connsiteX8" fmla="*/ 2754778 w 3700462"/>
            <a:gd name="connsiteY8" fmla="*/ 1587280 h 7838022"/>
            <a:gd name="connsiteX9" fmla="*/ 2840654 w 3700462"/>
            <a:gd name="connsiteY9" fmla="*/ 2066168 h 7838022"/>
            <a:gd name="connsiteX10" fmla="*/ 2909353 w 3700462"/>
            <a:gd name="connsiteY10" fmla="*/ 2670480 h 7838022"/>
            <a:gd name="connsiteX11" fmla="*/ 3104002 w 3700462"/>
            <a:gd name="connsiteY11" fmla="*/ 3588351 h 7838022"/>
            <a:gd name="connsiteX12" fmla="*/ 3247126 w 3700462"/>
            <a:gd name="connsiteY12" fmla="*/ 3850599 h 7838022"/>
            <a:gd name="connsiteX13" fmla="*/ 3447501 w 3700462"/>
            <a:gd name="connsiteY13" fmla="*/ 4152755 h 7838022"/>
            <a:gd name="connsiteX14" fmla="*/ 3407426 w 3700462"/>
            <a:gd name="connsiteY14" fmla="*/ 4181259 h 7838022"/>
            <a:gd name="connsiteX15" fmla="*/ 3270027 w 3700462"/>
            <a:gd name="connsiteY15" fmla="*/ 4078641 h 7838022"/>
            <a:gd name="connsiteX16" fmla="*/ 3407426 w 3700462"/>
            <a:gd name="connsiteY16" fmla="*/ 4483415 h 7838022"/>
            <a:gd name="connsiteX17" fmla="*/ 3367352 w 3700462"/>
            <a:gd name="connsiteY17" fmla="*/ 4500518 h 7838022"/>
            <a:gd name="connsiteX18" fmla="*/ 3241402 w 3700462"/>
            <a:gd name="connsiteY18" fmla="*/ 4318086 h 7838022"/>
            <a:gd name="connsiteX19" fmla="*/ 3241402 w 3700462"/>
            <a:gd name="connsiteY19" fmla="*/ 4580334 h 7838022"/>
            <a:gd name="connsiteX20" fmla="*/ 3201327 w 3700462"/>
            <a:gd name="connsiteY20" fmla="*/ 4586035 h 7838022"/>
            <a:gd name="connsiteX21" fmla="*/ 3149802 w 3700462"/>
            <a:gd name="connsiteY21" fmla="*/ 4340889 h 7838022"/>
            <a:gd name="connsiteX22" fmla="*/ 3132627 w 3700462"/>
            <a:gd name="connsiteY22" fmla="*/ 4346590 h 7838022"/>
            <a:gd name="connsiteX23" fmla="*/ 3109728 w 3700462"/>
            <a:gd name="connsiteY23" fmla="*/ 4580334 h 7838022"/>
            <a:gd name="connsiteX24" fmla="*/ 3069653 w 3700462"/>
            <a:gd name="connsiteY24" fmla="*/ 4580334 h 7838022"/>
            <a:gd name="connsiteX25" fmla="*/ 3041027 w 3700462"/>
            <a:gd name="connsiteY25" fmla="*/ 4357992 h 7838022"/>
            <a:gd name="connsiteX26" fmla="*/ 2978052 w 3700462"/>
            <a:gd name="connsiteY26" fmla="*/ 4511922 h 7838022"/>
            <a:gd name="connsiteX27" fmla="*/ 2937977 w 3700462"/>
            <a:gd name="connsiteY27" fmla="*/ 3958919 h 7838022"/>
            <a:gd name="connsiteX28" fmla="*/ 2857828 w 3700462"/>
            <a:gd name="connsiteY28" fmla="*/ 3656763 h 7838022"/>
            <a:gd name="connsiteX29" fmla="*/ 2583029 w 3700462"/>
            <a:gd name="connsiteY29" fmla="*/ 2847213 h 7838022"/>
            <a:gd name="connsiteX30" fmla="*/ 2485704 w 3700462"/>
            <a:gd name="connsiteY30" fmla="*/ 2505150 h 7838022"/>
            <a:gd name="connsiteX31" fmla="*/ 2457080 w 3700462"/>
            <a:gd name="connsiteY31" fmla="*/ 3183576 h 7838022"/>
            <a:gd name="connsiteX32" fmla="*/ 2594478 w 3700462"/>
            <a:gd name="connsiteY32" fmla="*/ 4044434 h 7838022"/>
            <a:gd name="connsiteX33" fmla="*/ 2468530 w 3700462"/>
            <a:gd name="connsiteY33" fmla="*/ 5127635 h 7838022"/>
            <a:gd name="connsiteX34" fmla="*/ 2457080 w 3700462"/>
            <a:gd name="connsiteY34" fmla="*/ 5794659 h 7838022"/>
            <a:gd name="connsiteX35" fmla="*/ 2428455 w 3700462"/>
            <a:gd name="connsiteY35" fmla="*/ 6467383 h 7838022"/>
            <a:gd name="connsiteX36" fmla="*/ 2331130 w 3700462"/>
            <a:gd name="connsiteY36" fmla="*/ 7482171 h 7838022"/>
            <a:gd name="connsiteX37" fmla="*/ 2222356 w 3700462"/>
            <a:gd name="connsiteY37" fmla="*/ 7641801 h 7838022"/>
            <a:gd name="connsiteX38" fmla="*/ 2016255 w 3700462"/>
            <a:gd name="connsiteY38" fmla="*/ 7647502 h 7838022"/>
            <a:gd name="connsiteX39" fmla="*/ 1930381 w 3700462"/>
            <a:gd name="connsiteY39" fmla="*/ 7516378 h 7838022"/>
            <a:gd name="connsiteX40" fmla="*/ 1981906 w 3700462"/>
            <a:gd name="connsiteY40" fmla="*/ 7413759 h 7838022"/>
            <a:gd name="connsiteX41" fmla="*/ 1981906 w 3700462"/>
            <a:gd name="connsiteY41" fmla="*/ 7419459 h 7838022"/>
            <a:gd name="connsiteX42" fmla="*/ 2062055 w 3700462"/>
            <a:gd name="connsiteY42" fmla="*/ 6387568 h 7838022"/>
            <a:gd name="connsiteX43" fmla="*/ 2073506 w 3700462"/>
            <a:gd name="connsiteY43" fmla="*/ 5720545 h 7838022"/>
            <a:gd name="connsiteX44" fmla="*/ 1901755 w 3700462"/>
            <a:gd name="connsiteY44" fmla="*/ 4255373 h 7838022"/>
            <a:gd name="connsiteX45" fmla="*/ 1882434 w 3700462"/>
            <a:gd name="connsiteY45" fmla="*/ 4204064 h 7838022"/>
            <a:gd name="connsiteX46" fmla="*/ 1850231 w 3700462"/>
            <a:gd name="connsiteY46" fmla="*/ 4152755 h 7838022"/>
            <a:gd name="connsiteX47" fmla="*/ 1818028 w 3700462"/>
            <a:gd name="connsiteY47" fmla="*/ 4204064 h 7838022"/>
            <a:gd name="connsiteX48" fmla="*/ 1798707 w 3700462"/>
            <a:gd name="connsiteY48" fmla="*/ 4255373 h 7838022"/>
            <a:gd name="connsiteX49" fmla="*/ 1626956 w 3700462"/>
            <a:gd name="connsiteY49" fmla="*/ 5720545 h 7838022"/>
            <a:gd name="connsiteX50" fmla="*/ 1638407 w 3700462"/>
            <a:gd name="connsiteY50" fmla="*/ 6387568 h 7838022"/>
            <a:gd name="connsiteX51" fmla="*/ 1718556 w 3700462"/>
            <a:gd name="connsiteY51" fmla="*/ 7419459 h 7838022"/>
            <a:gd name="connsiteX52" fmla="*/ 1718556 w 3700462"/>
            <a:gd name="connsiteY52" fmla="*/ 7413759 h 7838022"/>
            <a:gd name="connsiteX53" fmla="*/ 1770081 w 3700462"/>
            <a:gd name="connsiteY53" fmla="*/ 7516378 h 7838022"/>
            <a:gd name="connsiteX54" fmla="*/ 1684207 w 3700462"/>
            <a:gd name="connsiteY54" fmla="*/ 7647502 h 7838022"/>
            <a:gd name="connsiteX55" fmla="*/ 1478106 w 3700462"/>
            <a:gd name="connsiteY55" fmla="*/ 7641801 h 7838022"/>
            <a:gd name="connsiteX56" fmla="*/ 1369332 w 3700462"/>
            <a:gd name="connsiteY56" fmla="*/ 7482171 h 7838022"/>
            <a:gd name="connsiteX57" fmla="*/ 1272007 w 3700462"/>
            <a:gd name="connsiteY57" fmla="*/ 6467383 h 7838022"/>
            <a:gd name="connsiteX58" fmla="*/ 1243382 w 3700462"/>
            <a:gd name="connsiteY58" fmla="*/ 5794659 h 7838022"/>
            <a:gd name="connsiteX59" fmla="*/ 1231932 w 3700462"/>
            <a:gd name="connsiteY59" fmla="*/ 5127635 h 7838022"/>
            <a:gd name="connsiteX60" fmla="*/ 1105984 w 3700462"/>
            <a:gd name="connsiteY60" fmla="*/ 4044434 h 7838022"/>
            <a:gd name="connsiteX61" fmla="*/ 1243382 w 3700462"/>
            <a:gd name="connsiteY61" fmla="*/ 3183576 h 7838022"/>
            <a:gd name="connsiteX62" fmla="*/ 1214758 w 3700462"/>
            <a:gd name="connsiteY62" fmla="*/ 2505150 h 7838022"/>
            <a:gd name="connsiteX63" fmla="*/ 1117433 w 3700462"/>
            <a:gd name="connsiteY63" fmla="*/ 2847213 h 7838022"/>
            <a:gd name="connsiteX64" fmla="*/ 842634 w 3700462"/>
            <a:gd name="connsiteY64" fmla="*/ 3656763 h 7838022"/>
            <a:gd name="connsiteX65" fmla="*/ 762485 w 3700462"/>
            <a:gd name="connsiteY65" fmla="*/ 3958919 h 7838022"/>
            <a:gd name="connsiteX66" fmla="*/ 722410 w 3700462"/>
            <a:gd name="connsiteY66" fmla="*/ 4511922 h 7838022"/>
            <a:gd name="connsiteX67" fmla="*/ 648168 w 3700462"/>
            <a:gd name="connsiteY67" fmla="*/ 4239494 h 7838022"/>
            <a:gd name="connsiteX68" fmla="*/ 630809 w 3700462"/>
            <a:gd name="connsiteY68" fmla="*/ 4580334 h 7838022"/>
            <a:gd name="connsiteX69" fmla="*/ 590734 w 3700462"/>
            <a:gd name="connsiteY69" fmla="*/ 4580334 h 7838022"/>
            <a:gd name="connsiteX70" fmla="*/ 567835 w 3700462"/>
            <a:gd name="connsiteY70" fmla="*/ 4346590 h 7838022"/>
            <a:gd name="connsiteX71" fmla="*/ 567559 w 3700462"/>
            <a:gd name="connsiteY71" fmla="*/ 4250606 h 7838022"/>
            <a:gd name="connsiteX72" fmla="*/ 499135 w 3700462"/>
            <a:gd name="connsiteY72" fmla="*/ 4586035 h 7838022"/>
            <a:gd name="connsiteX73" fmla="*/ 459060 w 3700462"/>
            <a:gd name="connsiteY73" fmla="*/ 4580334 h 7838022"/>
            <a:gd name="connsiteX74" fmla="*/ 459060 w 3700462"/>
            <a:gd name="connsiteY74" fmla="*/ 4318086 h 7838022"/>
            <a:gd name="connsiteX75" fmla="*/ 333110 w 3700462"/>
            <a:gd name="connsiteY75" fmla="*/ 4500518 h 7838022"/>
            <a:gd name="connsiteX76" fmla="*/ 293036 w 3700462"/>
            <a:gd name="connsiteY76" fmla="*/ 4483415 h 7838022"/>
            <a:gd name="connsiteX77" fmla="*/ 430435 w 3700462"/>
            <a:gd name="connsiteY77" fmla="*/ 4078641 h 7838022"/>
            <a:gd name="connsiteX78" fmla="*/ 293036 w 3700462"/>
            <a:gd name="connsiteY78" fmla="*/ 4181259 h 7838022"/>
            <a:gd name="connsiteX79" fmla="*/ 252961 w 3700462"/>
            <a:gd name="connsiteY79" fmla="*/ 4152755 h 7838022"/>
            <a:gd name="connsiteX80" fmla="*/ 453336 w 3700462"/>
            <a:gd name="connsiteY80" fmla="*/ 3850599 h 7838022"/>
            <a:gd name="connsiteX81" fmla="*/ 596460 w 3700462"/>
            <a:gd name="connsiteY81" fmla="*/ 3588351 h 7838022"/>
            <a:gd name="connsiteX82" fmla="*/ 791109 w 3700462"/>
            <a:gd name="connsiteY82" fmla="*/ 2670480 h 7838022"/>
            <a:gd name="connsiteX83" fmla="*/ 859808 w 3700462"/>
            <a:gd name="connsiteY83" fmla="*/ 2066168 h 7838022"/>
            <a:gd name="connsiteX84" fmla="*/ 945684 w 3700462"/>
            <a:gd name="connsiteY84" fmla="*/ 1587280 h 7838022"/>
            <a:gd name="connsiteX85" fmla="*/ 1163233 w 3700462"/>
            <a:gd name="connsiteY85" fmla="*/ 1410547 h 7838022"/>
            <a:gd name="connsiteX86" fmla="*/ 1455208 w 3700462"/>
            <a:gd name="connsiteY86" fmla="*/ 1313630 h 7838022"/>
            <a:gd name="connsiteX87" fmla="*/ 1598332 w 3700462"/>
            <a:gd name="connsiteY87" fmla="*/ 1182505 h 7838022"/>
            <a:gd name="connsiteX88" fmla="*/ 1535357 w 3700462"/>
            <a:gd name="connsiteY88" fmla="*/ 846143 h 7838022"/>
            <a:gd name="connsiteX89" fmla="*/ 1489556 w 3700462"/>
            <a:gd name="connsiteY89" fmla="*/ 652307 h 7838022"/>
            <a:gd name="connsiteX90" fmla="*/ 1518183 w 3700462"/>
            <a:gd name="connsiteY90" fmla="*/ 441368 h 7838022"/>
            <a:gd name="connsiteX91" fmla="*/ 1726697 w 3700462"/>
            <a:gd name="connsiteY91" fmla="*/ 200052 h 7838022"/>
            <a:gd name="connsiteX92" fmla="*/ 1850231 w 3700462"/>
            <a:gd name="connsiteY92" fmla="*/ 184820 h 7838022"/>
            <a:gd name="connsiteX93" fmla="*/ 3700462 w 3700462"/>
            <a:gd name="connsiteY93" fmla="*/ 0 h 7838022"/>
            <a:gd name="connsiteX94" fmla="*/ 1850231 w 3700462"/>
            <a:gd name="connsiteY94" fmla="*/ 0 h 7838022"/>
            <a:gd name="connsiteX95" fmla="*/ 0 w 3700462"/>
            <a:gd name="connsiteY95" fmla="*/ 0 h 7838022"/>
            <a:gd name="connsiteX96" fmla="*/ 0 w 3700462"/>
            <a:gd name="connsiteY96" fmla="*/ 7838022 h 7838022"/>
            <a:gd name="connsiteX97" fmla="*/ 1850231 w 3700462"/>
            <a:gd name="connsiteY97" fmla="*/ 7838022 h 7838022"/>
            <a:gd name="connsiteX98" fmla="*/ 3700462 w 3700462"/>
            <a:gd name="connsiteY98" fmla="*/ 7838022 h 7838022"/>
            <a:gd name="connsiteX99" fmla="*/ 3700462 w 3700462"/>
            <a:gd name="connsiteY99" fmla="*/ 0 h 7838022"/>
            <a:gd name="connsiteX0" fmla="*/ 1850231 w 3700462"/>
            <a:gd name="connsiteY0" fmla="*/ 184820 h 7838022"/>
            <a:gd name="connsiteX1" fmla="*/ 1973765 w 3700462"/>
            <a:gd name="connsiteY1" fmla="*/ 200052 h 7838022"/>
            <a:gd name="connsiteX2" fmla="*/ 2182279 w 3700462"/>
            <a:gd name="connsiteY2" fmla="*/ 441368 h 7838022"/>
            <a:gd name="connsiteX3" fmla="*/ 2210906 w 3700462"/>
            <a:gd name="connsiteY3" fmla="*/ 652307 h 7838022"/>
            <a:gd name="connsiteX4" fmla="*/ 2165105 w 3700462"/>
            <a:gd name="connsiteY4" fmla="*/ 846143 h 7838022"/>
            <a:gd name="connsiteX5" fmla="*/ 2102130 w 3700462"/>
            <a:gd name="connsiteY5" fmla="*/ 1182505 h 7838022"/>
            <a:gd name="connsiteX6" fmla="*/ 2245254 w 3700462"/>
            <a:gd name="connsiteY6" fmla="*/ 1313630 h 7838022"/>
            <a:gd name="connsiteX7" fmla="*/ 2537229 w 3700462"/>
            <a:gd name="connsiteY7" fmla="*/ 1410547 h 7838022"/>
            <a:gd name="connsiteX8" fmla="*/ 2754778 w 3700462"/>
            <a:gd name="connsiteY8" fmla="*/ 1587280 h 7838022"/>
            <a:gd name="connsiteX9" fmla="*/ 2840654 w 3700462"/>
            <a:gd name="connsiteY9" fmla="*/ 2066168 h 7838022"/>
            <a:gd name="connsiteX10" fmla="*/ 2909353 w 3700462"/>
            <a:gd name="connsiteY10" fmla="*/ 2670480 h 7838022"/>
            <a:gd name="connsiteX11" fmla="*/ 3104002 w 3700462"/>
            <a:gd name="connsiteY11" fmla="*/ 3588351 h 7838022"/>
            <a:gd name="connsiteX12" fmla="*/ 3247126 w 3700462"/>
            <a:gd name="connsiteY12" fmla="*/ 3850599 h 7838022"/>
            <a:gd name="connsiteX13" fmla="*/ 3447501 w 3700462"/>
            <a:gd name="connsiteY13" fmla="*/ 4152755 h 7838022"/>
            <a:gd name="connsiteX14" fmla="*/ 3407426 w 3700462"/>
            <a:gd name="connsiteY14" fmla="*/ 4181259 h 7838022"/>
            <a:gd name="connsiteX15" fmla="*/ 3270027 w 3700462"/>
            <a:gd name="connsiteY15" fmla="*/ 4078641 h 7838022"/>
            <a:gd name="connsiteX16" fmla="*/ 3407426 w 3700462"/>
            <a:gd name="connsiteY16" fmla="*/ 4483415 h 7838022"/>
            <a:gd name="connsiteX17" fmla="*/ 3367352 w 3700462"/>
            <a:gd name="connsiteY17" fmla="*/ 4500518 h 7838022"/>
            <a:gd name="connsiteX18" fmla="*/ 3241402 w 3700462"/>
            <a:gd name="connsiteY18" fmla="*/ 4318086 h 7838022"/>
            <a:gd name="connsiteX19" fmla="*/ 3241402 w 3700462"/>
            <a:gd name="connsiteY19" fmla="*/ 4580334 h 7838022"/>
            <a:gd name="connsiteX20" fmla="*/ 3201327 w 3700462"/>
            <a:gd name="connsiteY20" fmla="*/ 4586035 h 7838022"/>
            <a:gd name="connsiteX21" fmla="*/ 3149802 w 3700462"/>
            <a:gd name="connsiteY21" fmla="*/ 4340889 h 7838022"/>
            <a:gd name="connsiteX22" fmla="*/ 3132627 w 3700462"/>
            <a:gd name="connsiteY22" fmla="*/ 4346590 h 7838022"/>
            <a:gd name="connsiteX23" fmla="*/ 3109728 w 3700462"/>
            <a:gd name="connsiteY23" fmla="*/ 4580334 h 7838022"/>
            <a:gd name="connsiteX24" fmla="*/ 3069653 w 3700462"/>
            <a:gd name="connsiteY24" fmla="*/ 4580334 h 7838022"/>
            <a:gd name="connsiteX25" fmla="*/ 3041027 w 3700462"/>
            <a:gd name="connsiteY25" fmla="*/ 4357992 h 7838022"/>
            <a:gd name="connsiteX26" fmla="*/ 2978052 w 3700462"/>
            <a:gd name="connsiteY26" fmla="*/ 4511922 h 7838022"/>
            <a:gd name="connsiteX27" fmla="*/ 2937977 w 3700462"/>
            <a:gd name="connsiteY27" fmla="*/ 3958919 h 7838022"/>
            <a:gd name="connsiteX28" fmla="*/ 2857828 w 3700462"/>
            <a:gd name="connsiteY28" fmla="*/ 3656763 h 7838022"/>
            <a:gd name="connsiteX29" fmla="*/ 2583029 w 3700462"/>
            <a:gd name="connsiteY29" fmla="*/ 2847213 h 7838022"/>
            <a:gd name="connsiteX30" fmla="*/ 2485704 w 3700462"/>
            <a:gd name="connsiteY30" fmla="*/ 2505150 h 7838022"/>
            <a:gd name="connsiteX31" fmla="*/ 2457080 w 3700462"/>
            <a:gd name="connsiteY31" fmla="*/ 3183576 h 7838022"/>
            <a:gd name="connsiteX32" fmla="*/ 2594478 w 3700462"/>
            <a:gd name="connsiteY32" fmla="*/ 4044434 h 7838022"/>
            <a:gd name="connsiteX33" fmla="*/ 2468530 w 3700462"/>
            <a:gd name="connsiteY33" fmla="*/ 5127635 h 7838022"/>
            <a:gd name="connsiteX34" fmla="*/ 2457080 w 3700462"/>
            <a:gd name="connsiteY34" fmla="*/ 5794659 h 7838022"/>
            <a:gd name="connsiteX35" fmla="*/ 2428455 w 3700462"/>
            <a:gd name="connsiteY35" fmla="*/ 6467383 h 7838022"/>
            <a:gd name="connsiteX36" fmla="*/ 2331130 w 3700462"/>
            <a:gd name="connsiteY36" fmla="*/ 7482171 h 7838022"/>
            <a:gd name="connsiteX37" fmla="*/ 2222356 w 3700462"/>
            <a:gd name="connsiteY37" fmla="*/ 7641801 h 7838022"/>
            <a:gd name="connsiteX38" fmla="*/ 2016255 w 3700462"/>
            <a:gd name="connsiteY38" fmla="*/ 7647502 h 7838022"/>
            <a:gd name="connsiteX39" fmla="*/ 1930381 w 3700462"/>
            <a:gd name="connsiteY39" fmla="*/ 7516378 h 7838022"/>
            <a:gd name="connsiteX40" fmla="*/ 1981906 w 3700462"/>
            <a:gd name="connsiteY40" fmla="*/ 7413759 h 7838022"/>
            <a:gd name="connsiteX41" fmla="*/ 1981906 w 3700462"/>
            <a:gd name="connsiteY41" fmla="*/ 7419459 h 7838022"/>
            <a:gd name="connsiteX42" fmla="*/ 2062055 w 3700462"/>
            <a:gd name="connsiteY42" fmla="*/ 6387568 h 7838022"/>
            <a:gd name="connsiteX43" fmla="*/ 2073506 w 3700462"/>
            <a:gd name="connsiteY43" fmla="*/ 5720545 h 7838022"/>
            <a:gd name="connsiteX44" fmla="*/ 1901755 w 3700462"/>
            <a:gd name="connsiteY44" fmla="*/ 4255373 h 7838022"/>
            <a:gd name="connsiteX45" fmla="*/ 1882434 w 3700462"/>
            <a:gd name="connsiteY45" fmla="*/ 4204064 h 7838022"/>
            <a:gd name="connsiteX46" fmla="*/ 1850231 w 3700462"/>
            <a:gd name="connsiteY46" fmla="*/ 4152755 h 7838022"/>
            <a:gd name="connsiteX47" fmla="*/ 1818028 w 3700462"/>
            <a:gd name="connsiteY47" fmla="*/ 4204064 h 7838022"/>
            <a:gd name="connsiteX48" fmla="*/ 1798707 w 3700462"/>
            <a:gd name="connsiteY48" fmla="*/ 4255373 h 7838022"/>
            <a:gd name="connsiteX49" fmla="*/ 1626956 w 3700462"/>
            <a:gd name="connsiteY49" fmla="*/ 5720545 h 7838022"/>
            <a:gd name="connsiteX50" fmla="*/ 1638407 w 3700462"/>
            <a:gd name="connsiteY50" fmla="*/ 6387568 h 7838022"/>
            <a:gd name="connsiteX51" fmla="*/ 1718556 w 3700462"/>
            <a:gd name="connsiteY51" fmla="*/ 7419459 h 7838022"/>
            <a:gd name="connsiteX52" fmla="*/ 1718556 w 3700462"/>
            <a:gd name="connsiteY52" fmla="*/ 7413759 h 7838022"/>
            <a:gd name="connsiteX53" fmla="*/ 1770081 w 3700462"/>
            <a:gd name="connsiteY53" fmla="*/ 7516378 h 7838022"/>
            <a:gd name="connsiteX54" fmla="*/ 1684207 w 3700462"/>
            <a:gd name="connsiteY54" fmla="*/ 7647502 h 7838022"/>
            <a:gd name="connsiteX55" fmla="*/ 1478106 w 3700462"/>
            <a:gd name="connsiteY55" fmla="*/ 7641801 h 7838022"/>
            <a:gd name="connsiteX56" fmla="*/ 1369332 w 3700462"/>
            <a:gd name="connsiteY56" fmla="*/ 7482171 h 7838022"/>
            <a:gd name="connsiteX57" fmla="*/ 1272007 w 3700462"/>
            <a:gd name="connsiteY57" fmla="*/ 6467383 h 7838022"/>
            <a:gd name="connsiteX58" fmla="*/ 1243382 w 3700462"/>
            <a:gd name="connsiteY58" fmla="*/ 5794659 h 7838022"/>
            <a:gd name="connsiteX59" fmla="*/ 1231932 w 3700462"/>
            <a:gd name="connsiteY59" fmla="*/ 5127635 h 7838022"/>
            <a:gd name="connsiteX60" fmla="*/ 1105984 w 3700462"/>
            <a:gd name="connsiteY60" fmla="*/ 4044434 h 7838022"/>
            <a:gd name="connsiteX61" fmla="*/ 1243382 w 3700462"/>
            <a:gd name="connsiteY61" fmla="*/ 3183576 h 7838022"/>
            <a:gd name="connsiteX62" fmla="*/ 1214758 w 3700462"/>
            <a:gd name="connsiteY62" fmla="*/ 2505150 h 7838022"/>
            <a:gd name="connsiteX63" fmla="*/ 1117433 w 3700462"/>
            <a:gd name="connsiteY63" fmla="*/ 2847213 h 7838022"/>
            <a:gd name="connsiteX64" fmla="*/ 842634 w 3700462"/>
            <a:gd name="connsiteY64" fmla="*/ 3656763 h 7838022"/>
            <a:gd name="connsiteX65" fmla="*/ 762485 w 3700462"/>
            <a:gd name="connsiteY65" fmla="*/ 3958919 h 7838022"/>
            <a:gd name="connsiteX66" fmla="*/ 722410 w 3700462"/>
            <a:gd name="connsiteY66" fmla="*/ 4511922 h 7838022"/>
            <a:gd name="connsiteX67" fmla="*/ 648168 w 3700462"/>
            <a:gd name="connsiteY67" fmla="*/ 4239494 h 7838022"/>
            <a:gd name="connsiteX68" fmla="*/ 630809 w 3700462"/>
            <a:gd name="connsiteY68" fmla="*/ 4580334 h 7838022"/>
            <a:gd name="connsiteX69" fmla="*/ 590734 w 3700462"/>
            <a:gd name="connsiteY69" fmla="*/ 4580334 h 7838022"/>
            <a:gd name="connsiteX70" fmla="*/ 567835 w 3700462"/>
            <a:gd name="connsiteY70" fmla="*/ 4346590 h 7838022"/>
            <a:gd name="connsiteX71" fmla="*/ 567559 w 3700462"/>
            <a:gd name="connsiteY71" fmla="*/ 4250606 h 7838022"/>
            <a:gd name="connsiteX72" fmla="*/ 499135 w 3700462"/>
            <a:gd name="connsiteY72" fmla="*/ 4586035 h 7838022"/>
            <a:gd name="connsiteX73" fmla="*/ 459060 w 3700462"/>
            <a:gd name="connsiteY73" fmla="*/ 4580334 h 7838022"/>
            <a:gd name="connsiteX74" fmla="*/ 475959 w 3700462"/>
            <a:gd name="connsiteY74" fmla="*/ 4216517 h 7838022"/>
            <a:gd name="connsiteX75" fmla="*/ 333110 w 3700462"/>
            <a:gd name="connsiteY75" fmla="*/ 4500518 h 7838022"/>
            <a:gd name="connsiteX76" fmla="*/ 293036 w 3700462"/>
            <a:gd name="connsiteY76" fmla="*/ 4483415 h 7838022"/>
            <a:gd name="connsiteX77" fmla="*/ 430435 w 3700462"/>
            <a:gd name="connsiteY77" fmla="*/ 4078641 h 7838022"/>
            <a:gd name="connsiteX78" fmla="*/ 293036 w 3700462"/>
            <a:gd name="connsiteY78" fmla="*/ 4181259 h 7838022"/>
            <a:gd name="connsiteX79" fmla="*/ 252961 w 3700462"/>
            <a:gd name="connsiteY79" fmla="*/ 4152755 h 7838022"/>
            <a:gd name="connsiteX80" fmla="*/ 453336 w 3700462"/>
            <a:gd name="connsiteY80" fmla="*/ 3850599 h 7838022"/>
            <a:gd name="connsiteX81" fmla="*/ 596460 w 3700462"/>
            <a:gd name="connsiteY81" fmla="*/ 3588351 h 7838022"/>
            <a:gd name="connsiteX82" fmla="*/ 791109 w 3700462"/>
            <a:gd name="connsiteY82" fmla="*/ 2670480 h 7838022"/>
            <a:gd name="connsiteX83" fmla="*/ 859808 w 3700462"/>
            <a:gd name="connsiteY83" fmla="*/ 2066168 h 7838022"/>
            <a:gd name="connsiteX84" fmla="*/ 945684 w 3700462"/>
            <a:gd name="connsiteY84" fmla="*/ 1587280 h 7838022"/>
            <a:gd name="connsiteX85" fmla="*/ 1163233 w 3700462"/>
            <a:gd name="connsiteY85" fmla="*/ 1410547 h 7838022"/>
            <a:gd name="connsiteX86" fmla="*/ 1455208 w 3700462"/>
            <a:gd name="connsiteY86" fmla="*/ 1313630 h 7838022"/>
            <a:gd name="connsiteX87" fmla="*/ 1598332 w 3700462"/>
            <a:gd name="connsiteY87" fmla="*/ 1182505 h 7838022"/>
            <a:gd name="connsiteX88" fmla="*/ 1535357 w 3700462"/>
            <a:gd name="connsiteY88" fmla="*/ 846143 h 7838022"/>
            <a:gd name="connsiteX89" fmla="*/ 1489556 w 3700462"/>
            <a:gd name="connsiteY89" fmla="*/ 652307 h 7838022"/>
            <a:gd name="connsiteX90" fmla="*/ 1518183 w 3700462"/>
            <a:gd name="connsiteY90" fmla="*/ 441368 h 7838022"/>
            <a:gd name="connsiteX91" fmla="*/ 1726697 w 3700462"/>
            <a:gd name="connsiteY91" fmla="*/ 200052 h 7838022"/>
            <a:gd name="connsiteX92" fmla="*/ 1850231 w 3700462"/>
            <a:gd name="connsiteY92" fmla="*/ 184820 h 7838022"/>
            <a:gd name="connsiteX93" fmla="*/ 3700462 w 3700462"/>
            <a:gd name="connsiteY93" fmla="*/ 0 h 7838022"/>
            <a:gd name="connsiteX94" fmla="*/ 1850231 w 3700462"/>
            <a:gd name="connsiteY94" fmla="*/ 0 h 7838022"/>
            <a:gd name="connsiteX95" fmla="*/ 0 w 3700462"/>
            <a:gd name="connsiteY95" fmla="*/ 0 h 7838022"/>
            <a:gd name="connsiteX96" fmla="*/ 0 w 3700462"/>
            <a:gd name="connsiteY96" fmla="*/ 7838022 h 7838022"/>
            <a:gd name="connsiteX97" fmla="*/ 1850231 w 3700462"/>
            <a:gd name="connsiteY97" fmla="*/ 7838022 h 7838022"/>
            <a:gd name="connsiteX98" fmla="*/ 3700462 w 3700462"/>
            <a:gd name="connsiteY98" fmla="*/ 7838022 h 7838022"/>
            <a:gd name="connsiteX99" fmla="*/ 3700462 w 3700462"/>
            <a:gd name="connsiteY99" fmla="*/ 0 h 7838022"/>
            <a:gd name="connsiteX0" fmla="*/ 1850231 w 3700462"/>
            <a:gd name="connsiteY0" fmla="*/ 184820 h 7838022"/>
            <a:gd name="connsiteX1" fmla="*/ 1973765 w 3700462"/>
            <a:gd name="connsiteY1" fmla="*/ 200052 h 7838022"/>
            <a:gd name="connsiteX2" fmla="*/ 2182279 w 3700462"/>
            <a:gd name="connsiteY2" fmla="*/ 441368 h 7838022"/>
            <a:gd name="connsiteX3" fmla="*/ 2210906 w 3700462"/>
            <a:gd name="connsiteY3" fmla="*/ 652307 h 7838022"/>
            <a:gd name="connsiteX4" fmla="*/ 2165105 w 3700462"/>
            <a:gd name="connsiteY4" fmla="*/ 846143 h 7838022"/>
            <a:gd name="connsiteX5" fmla="*/ 2102130 w 3700462"/>
            <a:gd name="connsiteY5" fmla="*/ 1182505 h 7838022"/>
            <a:gd name="connsiteX6" fmla="*/ 2245254 w 3700462"/>
            <a:gd name="connsiteY6" fmla="*/ 1313630 h 7838022"/>
            <a:gd name="connsiteX7" fmla="*/ 2537229 w 3700462"/>
            <a:gd name="connsiteY7" fmla="*/ 1410547 h 7838022"/>
            <a:gd name="connsiteX8" fmla="*/ 2754778 w 3700462"/>
            <a:gd name="connsiteY8" fmla="*/ 1587280 h 7838022"/>
            <a:gd name="connsiteX9" fmla="*/ 2840654 w 3700462"/>
            <a:gd name="connsiteY9" fmla="*/ 2066168 h 7838022"/>
            <a:gd name="connsiteX10" fmla="*/ 2909353 w 3700462"/>
            <a:gd name="connsiteY10" fmla="*/ 2670480 h 7838022"/>
            <a:gd name="connsiteX11" fmla="*/ 3104002 w 3700462"/>
            <a:gd name="connsiteY11" fmla="*/ 3588351 h 7838022"/>
            <a:gd name="connsiteX12" fmla="*/ 3247126 w 3700462"/>
            <a:gd name="connsiteY12" fmla="*/ 3850599 h 7838022"/>
            <a:gd name="connsiteX13" fmla="*/ 3447501 w 3700462"/>
            <a:gd name="connsiteY13" fmla="*/ 4152755 h 7838022"/>
            <a:gd name="connsiteX14" fmla="*/ 3407426 w 3700462"/>
            <a:gd name="connsiteY14" fmla="*/ 4181259 h 7838022"/>
            <a:gd name="connsiteX15" fmla="*/ 3270027 w 3700462"/>
            <a:gd name="connsiteY15" fmla="*/ 4078641 h 7838022"/>
            <a:gd name="connsiteX16" fmla="*/ 3407426 w 3700462"/>
            <a:gd name="connsiteY16" fmla="*/ 4483415 h 7838022"/>
            <a:gd name="connsiteX17" fmla="*/ 3367352 w 3700462"/>
            <a:gd name="connsiteY17" fmla="*/ 4500518 h 7838022"/>
            <a:gd name="connsiteX18" fmla="*/ 3207606 w 3700462"/>
            <a:gd name="connsiteY18" fmla="*/ 4222160 h 7838022"/>
            <a:gd name="connsiteX19" fmla="*/ 3241402 w 3700462"/>
            <a:gd name="connsiteY19" fmla="*/ 4580334 h 7838022"/>
            <a:gd name="connsiteX20" fmla="*/ 3201327 w 3700462"/>
            <a:gd name="connsiteY20" fmla="*/ 4586035 h 7838022"/>
            <a:gd name="connsiteX21" fmla="*/ 3149802 w 3700462"/>
            <a:gd name="connsiteY21" fmla="*/ 4340889 h 7838022"/>
            <a:gd name="connsiteX22" fmla="*/ 3132627 w 3700462"/>
            <a:gd name="connsiteY22" fmla="*/ 4346590 h 7838022"/>
            <a:gd name="connsiteX23" fmla="*/ 3109728 w 3700462"/>
            <a:gd name="connsiteY23" fmla="*/ 4580334 h 7838022"/>
            <a:gd name="connsiteX24" fmla="*/ 3069653 w 3700462"/>
            <a:gd name="connsiteY24" fmla="*/ 4580334 h 7838022"/>
            <a:gd name="connsiteX25" fmla="*/ 3041027 w 3700462"/>
            <a:gd name="connsiteY25" fmla="*/ 4357992 h 7838022"/>
            <a:gd name="connsiteX26" fmla="*/ 2978052 w 3700462"/>
            <a:gd name="connsiteY26" fmla="*/ 4511922 h 7838022"/>
            <a:gd name="connsiteX27" fmla="*/ 2937977 w 3700462"/>
            <a:gd name="connsiteY27" fmla="*/ 3958919 h 7838022"/>
            <a:gd name="connsiteX28" fmla="*/ 2857828 w 3700462"/>
            <a:gd name="connsiteY28" fmla="*/ 3656763 h 7838022"/>
            <a:gd name="connsiteX29" fmla="*/ 2583029 w 3700462"/>
            <a:gd name="connsiteY29" fmla="*/ 2847213 h 7838022"/>
            <a:gd name="connsiteX30" fmla="*/ 2485704 w 3700462"/>
            <a:gd name="connsiteY30" fmla="*/ 2505150 h 7838022"/>
            <a:gd name="connsiteX31" fmla="*/ 2457080 w 3700462"/>
            <a:gd name="connsiteY31" fmla="*/ 3183576 h 7838022"/>
            <a:gd name="connsiteX32" fmla="*/ 2594478 w 3700462"/>
            <a:gd name="connsiteY32" fmla="*/ 4044434 h 7838022"/>
            <a:gd name="connsiteX33" fmla="*/ 2468530 w 3700462"/>
            <a:gd name="connsiteY33" fmla="*/ 5127635 h 7838022"/>
            <a:gd name="connsiteX34" fmla="*/ 2457080 w 3700462"/>
            <a:gd name="connsiteY34" fmla="*/ 5794659 h 7838022"/>
            <a:gd name="connsiteX35" fmla="*/ 2428455 w 3700462"/>
            <a:gd name="connsiteY35" fmla="*/ 6467383 h 7838022"/>
            <a:gd name="connsiteX36" fmla="*/ 2331130 w 3700462"/>
            <a:gd name="connsiteY36" fmla="*/ 7482171 h 7838022"/>
            <a:gd name="connsiteX37" fmla="*/ 2222356 w 3700462"/>
            <a:gd name="connsiteY37" fmla="*/ 7641801 h 7838022"/>
            <a:gd name="connsiteX38" fmla="*/ 2016255 w 3700462"/>
            <a:gd name="connsiteY38" fmla="*/ 7647502 h 7838022"/>
            <a:gd name="connsiteX39" fmla="*/ 1930381 w 3700462"/>
            <a:gd name="connsiteY39" fmla="*/ 7516378 h 7838022"/>
            <a:gd name="connsiteX40" fmla="*/ 1981906 w 3700462"/>
            <a:gd name="connsiteY40" fmla="*/ 7413759 h 7838022"/>
            <a:gd name="connsiteX41" fmla="*/ 1981906 w 3700462"/>
            <a:gd name="connsiteY41" fmla="*/ 7419459 h 7838022"/>
            <a:gd name="connsiteX42" fmla="*/ 2062055 w 3700462"/>
            <a:gd name="connsiteY42" fmla="*/ 6387568 h 7838022"/>
            <a:gd name="connsiteX43" fmla="*/ 2073506 w 3700462"/>
            <a:gd name="connsiteY43" fmla="*/ 5720545 h 7838022"/>
            <a:gd name="connsiteX44" fmla="*/ 1901755 w 3700462"/>
            <a:gd name="connsiteY44" fmla="*/ 4255373 h 7838022"/>
            <a:gd name="connsiteX45" fmla="*/ 1882434 w 3700462"/>
            <a:gd name="connsiteY45" fmla="*/ 4204064 h 7838022"/>
            <a:gd name="connsiteX46" fmla="*/ 1850231 w 3700462"/>
            <a:gd name="connsiteY46" fmla="*/ 4152755 h 7838022"/>
            <a:gd name="connsiteX47" fmla="*/ 1818028 w 3700462"/>
            <a:gd name="connsiteY47" fmla="*/ 4204064 h 7838022"/>
            <a:gd name="connsiteX48" fmla="*/ 1798707 w 3700462"/>
            <a:gd name="connsiteY48" fmla="*/ 4255373 h 7838022"/>
            <a:gd name="connsiteX49" fmla="*/ 1626956 w 3700462"/>
            <a:gd name="connsiteY49" fmla="*/ 5720545 h 7838022"/>
            <a:gd name="connsiteX50" fmla="*/ 1638407 w 3700462"/>
            <a:gd name="connsiteY50" fmla="*/ 6387568 h 7838022"/>
            <a:gd name="connsiteX51" fmla="*/ 1718556 w 3700462"/>
            <a:gd name="connsiteY51" fmla="*/ 7419459 h 7838022"/>
            <a:gd name="connsiteX52" fmla="*/ 1718556 w 3700462"/>
            <a:gd name="connsiteY52" fmla="*/ 7413759 h 7838022"/>
            <a:gd name="connsiteX53" fmla="*/ 1770081 w 3700462"/>
            <a:gd name="connsiteY53" fmla="*/ 7516378 h 7838022"/>
            <a:gd name="connsiteX54" fmla="*/ 1684207 w 3700462"/>
            <a:gd name="connsiteY54" fmla="*/ 7647502 h 7838022"/>
            <a:gd name="connsiteX55" fmla="*/ 1478106 w 3700462"/>
            <a:gd name="connsiteY55" fmla="*/ 7641801 h 7838022"/>
            <a:gd name="connsiteX56" fmla="*/ 1369332 w 3700462"/>
            <a:gd name="connsiteY56" fmla="*/ 7482171 h 7838022"/>
            <a:gd name="connsiteX57" fmla="*/ 1272007 w 3700462"/>
            <a:gd name="connsiteY57" fmla="*/ 6467383 h 7838022"/>
            <a:gd name="connsiteX58" fmla="*/ 1243382 w 3700462"/>
            <a:gd name="connsiteY58" fmla="*/ 5794659 h 7838022"/>
            <a:gd name="connsiteX59" fmla="*/ 1231932 w 3700462"/>
            <a:gd name="connsiteY59" fmla="*/ 5127635 h 7838022"/>
            <a:gd name="connsiteX60" fmla="*/ 1105984 w 3700462"/>
            <a:gd name="connsiteY60" fmla="*/ 4044434 h 7838022"/>
            <a:gd name="connsiteX61" fmla="*/ 1243382 w 3700462"/>
            <a:gd name="connsiteY61" fmla="*/ 3183576 h 7838022"/>
            <a:gd name="connsiteX62" fmla="*/ 1214758 w 3700462"/>
            <a:gd name="connsiteY62" fmla="*/ 2505150 h 7838022"/>
            <a:gd name="connsiteX63" fmla="*/ 1117433 w 3700462"/>
            <a:gd name="connsiteY63" fmla="*/ 2847213 h 7838022"/>
            <a:gd name="connsiteX64" fmla="*/ 842634 w 3700462"/>
            <a:gd name="connsiteY64" fmla="*/ 3656763 h 7838022"/>
            <a:gd name="connsiteX65" fmla="*/ 762485 w 3700462"/>
            <a:gd name="connsiteY65" fmla="*/ 3958919 h 7838022"/>
            <a:gd name="connsiteX66" fmla="*/ 722410 w 3700462"/>
            <a:gd name="connsiteY66" fmla="*/ 4511922 h 7838022"/>
            <a:gd name="connsiteX67" fmla="*/ 648168 w 3700462"/>
            <a:gd name="connsiteY67" fmla="*/ 4239494 h 7838022"/>
            <a:gd name="connsiteX68" fmla="*/ 630809 w 3700462"/>
            <a:gd name="connsiteY68" fmla="*/ 4580334 h 7838022"/>
            <a:gd name="connsiteX69" fmla="*/ 590734 w 3700462"/>
            <a:gd name="connsiteY69" fmla="*/ 4580334 h 7838022"/>
            <a:gd name="connsiteX70" fmla="*/ 567835 w 3700462"/>
            <a:gd name="connsiteY70" fmla="*/ 4346590 h 7838022"/>
            <a:gd name="connsiteX71" fmla="*/ 567559 w 3700462"/>
            <a:gd name="connsiteY71" fmla="*/ 4250606 h 7838022"/>
            <a:gd name="connsiteX72" fmla="*/ 499135 w 3700462"/>
            <a:gd name="connsiteY72" fmla="*/ 4586035 h 7838022"/>
            <a:gd name="connsiteX73" fmla="*/ 459060 w 3700462"/>
            <a:gd name="connsiteY73" fmla="*/ 4580334 h 7838022"/>
            <a:gd name="connsiteX74" fmla="*/ 475959 w 3700462"/>
            <a:gd name="connsiteY74" fmla="*/ 4216517 h 7838022"/>
            <a:gd name="connsiteX75" fmla="*/ 333110 w 3700462"/>
            <a:gd name="connsiteY75" fmla="*/ 4500518 h 7838022"/>
            <a:gd name="connsiteX76" fmla="*/ 293036 w 3700462"/>
            <a:gd name="connsiteY76" fmla="*/ 4483415 h 7838022"/>
            <a:gd name="connsiteX77" fmla="*/ 430435 w 3700462"/>
            <a:gd name="connsiteY77" fmla="*/ 4078641 h 7838022"/>
            <a:gd name="connsiteX78" fmla="*/ 293036 w 3700462"/>
            <a:gd name="connsiteY78" fmla="*/ 4181259 h 7838022"/>
            <a:gd name="connsiteX79" fmla="*/ 252961 w 3700462"/>
            <a:gd name="connsiteY79" fmla="*/ 4152755 h 7838022"/>
            <a:gd name="connsiteX80" fmla="*/ 453336 w 3700462"/>
            <a:gd name="connsiteY80" fmla="*/ 3850599 h 7838022"/>
            <a:gd name="connsiteX81" fmla="*/ 596460 w 3700462"/>
            <a:gd name="connsiteY81" fmla="*/ 3588351 h 7838022"/>
            <a:gd name="connsiteX82" fmla="*/ 791109 w 3700462"/>
            <a:gd name="connsiteY82" fmla="*/ 2670480 h 7838022"/>
            <a:gd name="connsiteX83" fmla="*/ 859808 w 3700462"/>
            <a:gd name="connsiteY83" fmla="*/ 2066168 h 7838022"/>
            <a:gd name="connsiteX84" fmla="*/ 945684 w 3700462"/>
            <a:gd name="connsiteY84" fmla="*/ 1587280 h 7838022"/>
            <a:gd name="connsiteX85" fmla="*/ 1163233 w 3700462"/>
            <a:gd name="connsiteY85" fmla="*/ 1410547 h 7838022"/>
            <a:gd name="connsiteX86" fmla="*/ 1455208 w 3700462"/>
            <a:gd name="connsiteY86" fmla="*/ 1313630 h 7838022"/>
            <a:gd name="connsiteX87" fmla="*/ 1598332 w 3700462"/>
            <a:gd name="connsiteY87" fmla="*/ 1182505 h 7838022"/>
            <a:gd name="connsiteX88" fmla="*/ 1535357 w 3700462"/>
            <a:gd name="connsiteY88" fmla="*/ 846143 h 7838022"/>
            <a:gd name="connsiteX89" fmla="*/ 1489556 w 3700462"/>
            <a:gd name="connsiteY89" fmla="*/ 652307 h 7838022"/>
            <a:gd name="connsiteX90" fmla="*/ 1518183 w 3700462"/>
            <a:gd name="connsiteY90" fmla="*/ 441368 h 7838022"/>
            <a:gd name="connsiteX91" fmla="*/ 1726697 w 3700462"/>
            <a:gd name="connsiteY91" fmla="*/ 200052 h 7838022"/>
            <a:gd name="connsiteX92" fmla="*/ 1850231 w 3700462"/>
            <a:gd name="connsiteY92" fmla="*/ 184820 h 7838022"/>
            <a:gd name="connsiteX93" fmla="*/ 3700462 w 3700462"/>
            <a:gd name="connsiteY93" fmla="*/ 0 h 7838022"/>
            <a:gd name="connsiteX94" fmla="*/ 1850231 w 3700462"/>
            <a:gd name="connsiteY94" fmla="*/ 0 h 7838022"/>
            <a:gd name="connsiteX95" fmla="*/ 0 w 3700462"/>
            <a:gd name="connsiteY95" fmla="*/ 0 h 7838022"/>
            <a:gd name="connsiteX96" fmla="*/ 0 w 3700462"/>
            <a:gd name="connsiteY96" fmla="*/ 7838022 h 7838022"/>
            <a:gd name="connsiteX97" fmla="*/ 1850231 w 3700462"/>
            <a:gd name="connsiteY97" fmla="*/ 7838022 h 7838022"/>
            <a:gd name="connsiteX98" fmla="*/ 3700462 w 3700462"/>
            <a:gd name="connsiteY98" fmla="*/ 7838022 h 7838022"/>
            <a:gd name="connsiteX99" fmla="*/ 3700462 w 3700462"/>
            <a:gd name="connsiteY99" fmla="*/ 0 h 7838022"/>
            <a:gd name="connsiteX0" fmla="*/ 1850231 w 3700462"/>
            <a:gd name="connsiteY0" fmla="*/ 184820 h 7838022"/>
            <a:gd name="connsiteX1" fmla="*/ 1973765 w 3700462"/>
            <a:gd name="connsiteY1" fmla="*/ 200052 h 7838022"/>
            <a:gd name="connsiteX2" fmla="*/ 2182279 w 3700462"/>
            <a:gd name="connsiteY2" fmla="*/ 441368 h 7838022"/>
            <a:gd name="connsiteX3" fmla="*/ 2210906 w 3700462"/>
            <a:gd name="connsiteY3" fmla="*/ 652307 h 7838022"/>
            <a:gd name="connsiteX4" fmla="*/ 2165105 w 3700462"/>
            <a:gd name="connsiteY4" fmla="*/ 846143 h 7838022"/>
            <a:gd name="connsiteX5" fmla="*/ 2102130 w 3700462"/>
            <a:gd name="connsiteY5" fmla="*/ 1182505 h 7838022"/>
            <a:gd name="connsiteX6" fmla="*/ 2245254 w 3700462"/>
            <a:gd name="connsiteY6" fmla="*/ 1313630 h 7838022"/>
            <a:gd name="connsiteX7" fmla="*/ 2537229 w 3700462"/>
            <a:gd name="connsiteY7" fmla="*/ 1410547 h 7838022"/>
            <a:gd name="connsiteX8" fmla="*/ 2754778 w 3700462"/>
            <a:gd name="connsiteY8" fmla="*/ 1587280 h 7838022"/>
            <a:gd name="connsiteX9" fmla="*/ 2840654 w 3700462"/>
            <a:gd name="connsiteY9" fmla="*/ 2066168 h 7838022"/>
            <a:gd name="connsiteX10" fmla="*/ 2909353 w 3700462"/>
            <a:gd name="connsiteY10" fmla="*/ 2670480 h 7838022"/>
            <a:gd name="connsiteX11" fmla="*/ 3104002 w 3700462"/>
            <a:gd name="connsiteY11" fmla="*/ 3588351 h 7838022"/>
            <a:gd name="connsiteX12" fmla="*/ 3247126 w 3700462"/>
            <a:gd name="connsiteY12" fmla="*/ 3850599 h 7838022"/>
            <a:gd name="connsiteX13" fmla="*/ 3447501 w 3700462"/>
            <a:gd name="connsiteY13" fmla="*/ 4152755 h 7838022"/>
            <a:gd name="connsiteX14" fmla="*/ 3407426 w 3700462"/>
            <a:gd name="connsiteY14" fmla="*/ 4181259 h 7838022"/>
            <a:gd name="connsiteX15" fmla="*/ 3270027 w 3700462"/>
            <a:gd name="connsiteY15" fmla="*/ 4078641 h 7838022"/>
            <a:gd name="connsiteX16" fmla="*/ 3407426 w 3700462"/>
            <a:gd name="connsiteY16" fmla="*/ 4483415 h 7838022"/>
            <a:gd name="connsiteX17" fmla="*/ 3367352 w 3700462"/>
            <a:gd name="connsiteY17" fmla="*/ 4500518 h 7838022"/>
            <a:gd name="connsiteX18" fmla="*/ 3207606 w 3700462"/>
            <a:gd name="connsiteY18" fmla="*/ 4222160 h 7838022"/>
            <a:gd name="connsiteX19" fmla="*/ 3241402 w 3700462"/>
            <a:gd name="connsiteY19" fmla="*/ 4580334 h 7838022"/>
            <a:gd name="connsiteX20" fmla="*/ 3201327 w 3700462"/>
            <a:gd name="connsiteY20" fmla="*/ 4586035 h 7838022"/>
            <a:gd name="connsiteX21" fmla="*/ 3149802 w 3700462"/>
            <a:gd name="connsiteY21" fmla="*/ 4340889 h 7838022"/>
            <a:gd name="connsiteX22" fmla="*/ 3132628 w 3700462"/>
            <a:gd name="connsiteY22" fmla="*/ 4233736 h 7838022"/>
            <a:gd name="connsiteX23" fmla="*/ 3109728 w 3700462"/>
            <a:gd name="connsiteY23" fmla="*/ 4580334 h 7838022"/>
            <a:gd name="connsiteX24" fmla="*/ 3069653 w 3700462"/>
            <a:gd name="connsiteY24" fmla="*/ 4580334 h 7838022"/>
            <a:gd name="connsiteX25" fmla="*/ 3041027 w 3700462"/>
            <a:gd name="connsiteY25" fmla="*/ 4357992 h 7838022"/>
            <a:gd name="connsiteX26" fmla="*/ 2978052 w 3700462"/>
            <a:gd name="connsiteY26" fmla="*/ 4511922 h 7838022"/>
            <a:gd name="connsiteX27" fmla="*/ 2937977 w 3700462"/>
            <a:gd name="connsiteY27" fmla="*/ 3958919 h 7838022"/>
            <a:gd name="connsiteX28" fmla="*/ 2857828 w 3700462"/>
            <a:gd name="connsiteY28" fmla="*/ 3656763 h 7838022"/>
            <a:gd name="connsiteX29" fmla="*/ 2583029 w 3700462"/>
            <a:gd name="connsiteY29" fmla="*/ 2847213 h 7838022"/>
            <a:gd name="connsiteX30" fmla="*/ 2485704 w 3700462"/>
            <a:gd name="connsiteY30" fmla="*/ 2505150 h 7838022"/>
            <a:gd name="connsiteX31" fmla="*/ 2457080 w 3700462"/>
            <a:gd name="connsiteY31" fmla="*/ 3183576 h 7838022"/>
            <a:gd name="connsiteX32" fmla="*/ 2594478 w 3700462"/>
            <a:gd name="connsiteY32" fmla="*/ 4044434 h 7838022"/>
            <a:gd name="connsiteX33" fmla="*/ 2468530 w 3700462"/>
            <a:gd name="connsiteY33" fmla="*/ 5127635 h 7838022"/>
            <a:gd name="connsiteX34" fmla="*/ 2457080 w 3700462"/>
            <a:gd name="connsiteY34" fmla="*/ 5794659 h 7838022"/>
            <a:gd name="connsiteX35" fmla="*/ 2428455 w 3700462"/>
            <a:gd name="connsiteY35" fmla="*/ 6467383 h 7838022"/>
            <a:gd name="connsiteX36" fmla="*/ 2331130 w 3700462"/>
            <a:gd name="connsiteY36" fmla="*/ 7482171 h 7838022"/>
            <a:gd name="connsiteX37" fmla="*/ 2222356 w 3700462"/>
            <a:gd name="connsiteY37" fmla="*/ 7641801 h 7838022"/>
            <a:gd name="connsiteX38" fmla="*/ 2016255 w 3700462"/>
            <a:gd name="connsiteY38" fmla="*/ 7647502 h 7838022"/>
            <a:gd name="connsiteX39" fmla="*/ 1930381 w 3700462"/>
            <a:gd name="connsiteY39" fmla="*/ 7516378 h 7838022"/>
            <a:gd name="connsiteX40" fmla="*/ 1981906 w 3700462"/>
            <a:gd name="connsiteY40" fmla="*/ 7413759 h 7838022"/>
            <a:gd name="connsiteX41" fmla="*/ 1981906 w 3700462"/>
            <a:gd name="connsiteY41" fmla="*/ 7419459 h 7838022"/>
            <a:gd name="connsiteX42" fmla="*/ 2062055 w 3700462"/>
            <a:gd name="connsiteY42" fmla="*/ 6387568 h 7838022"/>
            <a:gd name="connsiteX43" fmla="*/ 2073506 w 3700462"/>
            <a:gd name="connsiteY43" fmla="*/ 5720545 h 7838022"/>
            <a:gd name="connsiteX44" fmla="*/ 1901755 w 3700462"/>
            <a:gd name="connsiteY44" fmla="*/ 4255373 h 7838022"/>
            <a:gd name="connsiteX45" fmla="*/ 1882434 w 3700462"/>
            <a:gd name="connsiteY45" fmla="*/ 4204064 h 7838022"/>
            <a:gd name="connsiteX46" fmla="*/ 1850231 w 3700462"/>
            <a:gd name="connsiteY46" fmla="*/ 4152755 h 7838022"/>
            <a:gd name="connsiteX47" fmla="*/ 1818028 w 3700462"/>
            <a:gd name="connsiteY47" fmla="*/ 4204064 h 7838022"/>
            <a:gd name="connsiteX48" fmla="*/ 1798707 w 3700462"/>
            <a:gd name="connsiteY48" fmla="*/ 4255373 h 7838022"/>
            <a:gd name="connsiteX49" fmla="*/ 1626956 w 3700462"/>
            <a:gd name="connsiteY49" fmla="*/ 5720545 h 7838022"/>
            <a:gd name="connsiteX50" fmla="*/ 1638407 w 3700462"/>
            <a:gd name="connsiteY50" fmla="*/ 6387568 h 7838022"/>
            <a:gd name="connsiteX51" fmla="*/ 1718556 w 3700462"/>
            <a:gd name="connsiteY51" fmla="*/ 7419459 h 7838022"/>
            <a:gd name="connsiteX52" fmla="*/ 1718556 w 3700462"/>
            <a:gd name="connsiteY52" fmla="*/ 7413759 h 7838022"/>
            <a:gd name="connsiteX53" fmla="*/ 1770081 w 3700462"/>
            <a:gd name="connsiteY53" fmla="*/ 7516378 h 7838022"/>
            <a:gd name="connsiteX54" fmla="*/ 1684207 w 3700462"/>
            <a:gd name="connsiteY54" fmla="*/ 7647502 h 7838022"/>
            <a:gd name="connsiteX55" fmla="*/ 1478106 w 3700462"/>
            <a:gd name="connsiteY55" fmla="*/ 7641801 h 7838022"/>
            <a:gd name="connsiteX56" fmla="*/ 1369332 w 3700462"/>
            <a:gd name="connsiteY56" fmla="*/ 7482171 h 7838022"/>
            <a:gd name="connsiteX57" fmla="*/ 1272007 w 3700462"/>
            <a:gd name="connsiteY57" fmla="*/ 6467383 h 7838022"/>
            <a:gd name="connsiteX58" fmla="*/ 1243382 w 3700462"/>
            <a:gd name="connsiteY58" fmla="*/ 5794659 h 7838022"/>
            <a:gd name="connsiteX59" fmla="*/ 1231932 w 3700462"/>
            <a:gd name="connsiteY59" fmla="*/ 5127635 h 7838022"/>
            <a:gd name="connsiteX60" fmla="*/ 1105984 w 3700462"/>
            <a:gd name="connsiteY60" fmla="*/ 4044434 h 7838022"/>
            <a:gd name="connsiteX61" fmla="*/ 1243382 w 3700462"/>
            <a:gd name="connsiteY61" fmla="*/ 3183576 h 7838022"/>
            <a:gd name="connsiteX62" fmla="*/ 1214758 w 3700462"/>
            <a:gd name="connsiteY62" fmla="*/ 2505150 h 7838022"/>
            <a:gd name="connsiteX63" fmla="*/ 1117433 w 3700462"/>
            <a:gd name="connsiteY63" fmla="*/ 2847213 h 7838022"/>
            <a:gd name="connsiteX64" fmla="*/ 842634 w 3700462"/>
            <a:gd name="connsiteY64" fmla="*/ 3656763 h 7838022"/>
            <a:gd name="connsiteX65" fmla="*/ 762485 w 3700462"/>
            <a:gd name="connsiteY65" fmla="*/ 3958919 h 7838022"/>
            <a:gd name="connsiteX66" fmla="*/ 722410 w 3700462"/>
            <a:gd name="connsiteY66" fmla="*/ 4511922 h 7838022"/>
            <a:gd name="connsiteX67" fmla="*/ 648168 w 3700462"/>
            <a:gd name="connsiteY67" fmla="*/ 4239494 h 7838022"/>
            <a:gd name="connsiteX68" fmla="*/ 630809 w 3700462"/>
            <a:gd name="connsiteY68" fmla="*/ 4580334 h 7838022"/>
            <a:gd name="connsiteX69" fmla="*/ 590734 w 3700462"/>
            <a:gd name="connsiteY69" fmla="*/ 4580334 h 7838022"/>
            <a:gd name="connsiteX70" fmla="*/ 567835 w 3700462"/>
            <a:gd name="connsiteY70" fmla="*/ 4346590 h 7838022"/>
            <a:gd name="connsiteX71" fmla="*/ 567559 w 3700462"/>
            <a:gd name="connsiteY71" fmla="*/ 4250606 h 7838022"/>
            <a:gd name="connsiteX72" fmla="*/ 499135 w 3700462"/>
            <a:gd name="connsiteY72" fmla="*/ 4586035 h 7838022"/>
            <a:gd name="connsiteX73" fmla="*/ 459060 w 3700462"/>
            <a:gd name="connsiteY73" fmla="*/ 4580334 h 7838022"/>
            <a:gd name="connsiteX74" fmla="*/ 475959 w 3700462"/>
            <a:gd name="connsiteY74" fmla="*/ 4216517 h 7838022"/>
            <a:gd name="connsiteX75" fmla="*/ 333110 w 3700462"/>
            <a:gd name="connsiteY75" fmla="*/ 4500518 h 7838022"/>
            <a:gd name="connsiteX76" fmla="*/ 293036 w 3700462"/>
            <a:gd name="connsiteY76" fmla="*/ 4483415 h 7838022"/>
            <a:gd name="connsiteX77" fmla="*/ 430435 w 3700462"/>
            <a:gd name="connsiteY77" fmla="*/ 4078641 h 7838022"/>
            <a:gd name="connsiteX78" fmla="*/ 293036 w 3700462"/>
            <a:gd name="connsiteY78" fmla="*/ 4181259 h 7838022"/>
            <a:gd name="connsiteX79" fmla="*/ 252961 w 3700462"/>
            <a:gd name="connsiteY79" fmla="*/ 4152755 h 7838022"/>
            <a:gd name="connsiteX80" fmla="*/ 453336 w 3700462"/>
            <a:gd name="connsiteY80" fmla="*/ 3850599 h 7838022"/>
            <a:gd name="connsiteX81" fmla="*/ 596460 w 3700462"/>
            <a:gd name="connsiteY81" fmla="*/ 3588351 h 7838022"/>
            <a:gd name="connsiteX82" fmla="*/ 791109 w 3700462"/>
            <a:gd name="connsiteY82" fmla="*/ 2670480 h 7838022"/>
            <a:gd name="connsiteX83" fmla="*/ 859808 w 3700462"/>
            <a:gd name="connsiteY83" fmla="*/ 2066168 h 7838022"/>
            <a:gd name="connsiteX84" fmla="*/ 945684 w 3700462"/>
            <a:gd name="connsiteY84" fmla="*/ 1587280 h 7838022"/>
            <a:gd name="connsiteX85" fmla="*/ 1163233 w 3700462"/>
            <a:gd name="connsiteY85" fmla="*/ 1410547 h 7838022"/>
            <a:gd name="connsiteX86" fmla="*/ 1455208 w 3700462"/>
            <a:gd name="connsiteY86" fmla="*/ 1313630 h 7838022"/>
            <a:gd name="connsiteX87" fmla="*/ 1598332 w 3700462"/>
            <a:gd name="connsiteY87" fmla="*/ 1182505 h 7838022"/>
            <a:gd name="connsiteX88" fmla="*/ 1535357 w 3700462"/>
            <a:gd name="connsiteY88" fmla="*/ 846143 h 7838022"/>
            <a:gd name="connsiteX89" fmla="*/ 1489556 w 3700462"/>
            <a:gd name="connsiteY89" fmla="*/ 652307 h 7838022"/>
            <a:gd name="connsiteX90" fmla="*/ 1518183 w 3700462"/>
            <a:gd name="connsiteY90" fmla="*/ 441368 h 7838022"/>
            <a:gd name="connsiteX91" fmla="*/ 1726697 w 3700462"/>
            <a:gd name="connsiteY91" fmla="*/ 200052 h 7838022"/>
            <a:gd name="connsiteX92" fmla="*/ 1850231 w 3700462"/>
            <a:gd name="connsiteY92" fmla="*/ 184820 h 7838022"/>
            <a:gd name="connsiteX93" fmla="*/ 3700462 w 3700462"/>
            <a:gd name="connsiteY93" fmla="*/ 0 h 7838022"/>
            <a:gd name="connsiteX94" fmla="*/ 1850231 w 3700462"/>
            <a:gd name="connsiteY94" fmla="*/ 0 h 7838022"/>
            <a:gd name="connsiteX95" fmla="*/ 0 w 3700462"/>
            <a:gd name="connsiteY95" fmla="*/ 0 h 7838022"/>
            <a:gd name="connsiteX96" fmla="*/ 0 w 3700462"/>
            <a:gd name="connsiteY96" fmla="*/ 7838022 h 7838022"/>
            <a:gd name="connsiteX97" fmla="*/ 1850231 w 3700462"/>
            <a:gd name="connsiteY97" fmla="*/ 7838022 h 7838022"/>
            <a:gd name="connsiteX98" fmla="*/ 3700462 w 3700462"/>
            <a:gd name="connsiteY98" fmla="*/ 7838022 h 7838022"/>
            <a:gd name="connsiteX99" fmla="*/ 3700462 w 3700462"/>
            <a:gd name="connsiteY99" fmla="*/ 0 h 7838022"/>
            <a:gd name="connsiteX0" fmla="*/ 1850231 w 3700462"/>
            <a:gd name="connsiteY0" fmla="*/ 184820 h 7838022"/>
            <a:gd name="connsiteX1" fmla="*/ 1973765 w 3700462"/>
            <a:gd name="connsiteY1" fmla="*/ 200052 h 7838022"/>
            <a:gd name="connsiteX2" fmla="*/ 2182279 w 3700462"/>
            <a:gd name="connsiteY2" fmla="*/ 441368 h 7838022"/>
            <a:gd name="connsiteX3" fmla="*/ 2210906 w 3700462"/>
            <a:gd name="connsiteY3" fmla="*/ 652307 h 7838022"/>
            <a:gd name="connsiteX4" fmla="*/ 2165105 w 3700462"/>
            <a:gd name="connsiteY4" fmla="*/ 846143 h 7838022"/>
            <a:gd name="connsiteX5" fmla="*/ 2102130 w 3700462"/>
            <a:gd name="connsiteY5" fmla="*/ 1182505 h 7838022"/>
            <a:gd name="connsiteX6" fmla="*/ 2245254 w 3700462"/>
            <a:gd name="connsiteY6" fmla="*/ 1313630 h 7838022"/>
            <a:gd name="connsiteX7" fmla="*/ 2537229 w 3700462"/>
            <a:gd name="connsiteY7" fmla="*/ 1410547 h 7838022"/>
            <a:gd name="connsiteX8" fmla="*/ 2754778 w 3700462"/>
            <a:gd name="connsiteY8" fmla="*/ 1587280 h 7838022"/>
            <a:gd name="connsiteX9" fmla="*/ 2840654 w 3700462"/>
            <a:gd name="connsiteY9" fmla="*/ 2066168 h 7838022"/>
            <a:gd name="connsiteX10" fmla="*/ 2909353 w 3700462"/>
            <a:gd name="connsiteY10" fmla="*/ 2670480 h 7838022"/>
            <a:gd name="connsiteX11" fmla="*/ 3104002 w 3700462"/>
            <a:gd name="connsiteY11" fmla="*/ 3588351 h 7838022"/>
            <a:gd name="connsiteX12" fmla="*/ 3247126 w 3700462"/>
            <a:gd name="connsiteY12" fmla="*/ 3850599 h 7838022"/>
            <a:gd name="connsiteX13" fmla="*/ 3447501 w 3700462"/>
            <a:gd name="connsiteY13" fmla="*/ 4152755 h 7838022"/>
            <a:gd name="connsiteX14" fmla="*/ 3407426 w 3700462"/>
            <a:gd name="connsiteY14" fmla="*/ 4181259 h 7838022"/>
            <a:gd name="connsiteX15" fmla="*/ 3270027 w 3700462"/>
            <a:gd name="connsiteY15" fmla="*/ 4078641 h 7838022"/>
            <a:gd name="connsiteX16" fmla="*/ 3407426 w 3700462"/>
            <a:gd name="connsiteY16" fmla="*/ 4483415 h 7838022"/>
            <a:gd name="connsiteX17" fmla="*/ 3367352 w 3700462"/>
            <a:gd name="connsiteY17" fmla="*/ 4500518 h 7838022"/>
            <a:gd name="connsiteX18" fmla="*/ 3207606 w 3700462"/>
            <a:gd name="connsiteY18" fmla="*/ 4222160 h 7838022"/>
            <a:gd name="connsiteX19" fmla="*/ 3241402 w 3700462"/>
            <a:gd name="connsiteY19" fmla="*/ 4580334 h 7838022"/>
            <a:gd name="connsiteX20" fmla="*/ 3201327 w 3700462"/>
            <a:gd name="connsiteY20" fmla="*/ 4586035 h 7838022"/>
            <a:gd name="connsiteX21" fmla="*/ 3149802 w 3700462"/>
            <a:gd name="connsiteY21" fmla="*/ 4340889 h 7838022"/>
            <a:gd name="connsiteX22" fmla="*/ 3132628 w 3700462"/>
            <a:gd name="connsiteY22" fmla="*/ 4233736 h 7838022"/>
            <a:gd name="connsiteX23" fmla="*/ 3109728 w 3700462"/>
            <a:gd name="connsiteY23" fmla="*/ 4580334 h 7838022"/>
            <a:gd name="connsiteX24" fmla="*/ 3069653 w 3700462"/>
            <a:gd name="connsiteY24" fmla="*/ 4580334 h 7838022"/>
            <a:gd name="connsiteX25" fmla="*/ 3046659 w 3700462"/>
            <a:gd name="connsiteY25" fmla="*/ 4262065 h 7838022"/>
            <a:gd name="connsiteX26" fmla="*/ 2978052 w 3700462"/>
            <a:gd name="connsiteY26" fmla="*/ 4511922 h 7838022"/>
            <a:gd name="connsiteX27" fmla="*/ 2937977 w 3700462"/>
            <a:gd name="connsiteY27" fmla="*/ 3958919 h 7838022"/>
            <a:gd name="connsiteX28" fmla="*/ 2857828 w 3700462"/>
            <a:gd name="connsiteY28" fmla="*/ 3656763 h 7838022"/>
            <a:gd name="connsiteX29" fmla="*/ 2583029 w 3700462"/>
            <a:gd name="connsiteY29" fmla="*/ 2847213 h 7838022"/>
            <a:gd name="connsiteX30" fmla="*/ 2485704 w 3700462"/>
            <a:gd name="connsiteY30" fmla="*/ 2505150 h 7838022"/>
            <a:gd name="connsiteX31" fmla="*/ 2457080 w 3700462"/>
            <a:gd name="connsiteY31" fmla="*/ 3183576 h 7838022"/>
            <a:gd name="connsiteX32" fmla="*/ 2594478 w 3700462"/>
            <a:gd name="connsiteY32" fmla="*/ 4044434 h 7838022"/>
            <a:gd name="connsiteX33" fmla="*/ 2468530 w 3700462"/>
            <a:gd name="connsiteY33" fmla="*/ 5127635 h 7838022"/>
            <a:gd name="connsiteX34" fmla="*/ 2457080 w 3700462"/>
            <a:gd name="connsiteY34" fmla="*/ 5794659 h 7838022"/>
            <a:gd name="connsiteX35" fmla="*/ 2428455 w 3700462"/>
            <a:gd name="connsiteY35" fmla="*/ 6467383 h 7838022"/>
            <a:gd name="connsiteX36" fmla="*/ 2331130 w 3700462"/>
            <a:gd name="connsiteY36" fmla="*/ 7482171 h 7838022"/>
            <a:gd name="connsiteX37" fmla="*/ 2222356 w 3700462"/>
            <a:gd name="connsiteY37" fmla="*/ 7641801 h 7838022"/>
            <a:gd name="connsiteX38" fmla="*/ 2016255 w 3700462"/>
            <a:gd name="connsiteY38" fmla="*/ 7647502 h 7838022"/>
            <a:gd name="connsiteX39" fmla="*/ 1930381 w 3700462"/>
            <a:gd name="connsiteY39" fmla="*/ 7516378 h 7838022"/>
            <a:gd name="connsiteX40" fmla="*/ 1981906 w 3700462"/>
            <a:gd name="connsiteY40" fmla="*/ 7413759 h 7838022"/>
            <a:gd name="connsiteX41" fmla="*/ 1981906 w 3700462"/>
            <a:gd name="connsiteY41" fmla="*/ 7419459 h 7838022"/>
            <a:gd name="connsiteX42" fmla="*/ 2062055 w 3700462"/>
            <a:gd name="connsiteY42" fmla="*/ 6387568 h 7838022"/>
            <a:gd name="connsiteX43" fmla="*/ 2073506 w 3700462"/>
            <a:gd name="connsiteY43" fmla="*/ 5720545 h 7838022"/>
            <a:gd name="connsiteX44" fmla="*/ 1901755 w 3700462"/>
            <a:gd name="connsiteY44" fmla="*/ 4255373 h 7838022"/>
            <a:gd name="connsiteX45" fmla="*/ 1882434 w 3700462"/>
            <a:gd name="connsiteY45" fmla="*/ 4204064 h 7838022"/>
            <a:gd name="connsiteX46" fmla="*/ 1850231 w 3700462"/>
            <a:gd name="connsiteY46" fmla="*/ 4152755 h 7838022"/>
            <a:gd name="connsiteX47" fmla="*/ 1818028 w 3700462"/>
            <a:gd name="connsiteY47" fmla="*/ 4204064 h 7838022"/>
            <a:gd name="connsiteX48" fmla="*/ 1798707 w 3700462"/>
            <a:gd name="connsiteY48" fmla="*/ 4255373 h 7838022"/>
            <a:gd name="connsiteX49" fmla="*/ 1626956 w 3700462"/>
            <a:gd name="connsiteY49" fmla="*/ 5720545 h 7838022"/>
            <a:gd name="connsiteX50" fmla="*/ 1638407 w 3700462"/>
            <a:gd name="connsiteY50" fmla="*/ 6387568 h 7838022"/>
            <a:gd name="connsiteX51" fmla="*/ 1718556 w 3700462"/>
            <a:gd name="connsiteY51" fmla="*/ 7419459 h 7838022"/>
            <a:gd name="connsiteX52" fmla="*/ 1718556 w 3700462"/>
            <a:gd name="connsiteY52" fmla="*/ 7413759 h 7838022"/>
            <a:gd name="connsiteX53" fmla="*/ 1770081 w 3700462"/>
            <a:gd name="connsiteY53" fmla="*/ 7516378 h 7838022"/>
            <a:gd name="connsiteX54" fmla="*/ 1684207 w 3700462"/>
            <a:gd name="connsiteY54" fmla="*/ 7647502 h 7838022"/>
            <a:gd name="connsiteX55" fmla="*/ 1478106 w 3700462"/>
            <a:gd name="connsiteY55" fmla="*/ 7641801 h 7838022"/>
            <a:gd name="connsiteX56" fmla="*/ 1369332 w 3700462"/>
            <a:gd name="connsiteY56" fmla="*/ 7482171 h 7838022"/>
            <a:gd name="connsiteX57" fmla="*/ 1272007 w 3700462"/>
            <a:gd name="connsiteY57" fmla="*/ 6467383 h 7838022"/>
            <a:gd name="connsiteX58" fmla="*/ 1243382 w 3700462"/>
            <a:gd name="connsiteY58" fmla="*/ 5794659 h 7838022"/>
            <a:gd name="connsiteX59" fmla="*/ 1231932 w 3700462"/>
            <a:gd name="connsiteY59" fmla="*/ 5127635 h 7838022"/>
            <a:gd name="connsiteX60" fmla="*/ 1105984 w 3700462"/>
            <a:gd name="connsiteY60" fmla="*/ 4044434 h 7838022"/>
            <a:gd name="connsiteX61" fmla="*/ 1243382 w 3700462"/>
            <a:gd name="connsiteY61" fmla="*/ 3183576 h 7838022"/>
            <a:gd name="connsiteX62" fmla="*/ 1214758 w 3700462"/>
            <a:gd name="connsiteY62" fmla="*/ 2505150 h 7838022"/>
            <a:gd name="connsiteX63" fmla="*/ 1117433 w 3700462"/>
            <a:gd name="connsiteY63" fmla="*/ 2847213 h 7838022"/>
            <a:gd name="connsiteX64" fmla="*/ 842634 w 3700462"/>
            <a:gd name="connsiteY64" fmla="*/ 3656763 h 7838022"/>
            <a:gd name="connsiteX65" fmla="*/ 762485 w 3700462"/>
            <a:gd name="connsiteY65" fmla="*/ 3958919 h 7838022"/>
            <a:gd name="connsiteX66" fmla="*/ 722410 w 3700462"/>
            <a:gd name="connsiteY66" fmla="*/ 4511922 h 7838022"/>
            <a:gd name="connsiteX67" fmla="*/ 648168 w 3700462"/>
            <a:gd name="connsiteY67" fmla="*/ 4239494 h 7838022"/>
            <a:gd name="connsiteX68" fmla="*/ 630809 w 3700462"/>
            <a:gd name="connsiteY68" fmla="*/ 4580334 h 7838022"/>
            <a:gd name="connsiteX69" fmla="*/ 590734 w 3700462"/>
            <a:gd name="connsiteY69" fmla="*/ 4580334 h 7838022"/>
            <a:gd name="connsiteX70" fmla="*/ 567835 w 3700462"/>
            <a:gd name="connsiteY70" fmla="*/ 4346590 h 7838022"/>
            <a:gd name="connsiteX71" fmla="*/ 567559 w 3700462"/>
            <a:gd name="connsiteY71" fmla="*/ 4250606 h 7838022"/>
            <a:gd name="connsiteX72" fmla="*/ 499135 w 3700462"/>
            <a:gd name="connsiteY72" fmla="*/ 4586035 h 7838022"/>
            <a:gd name="connsiteX73" fmla="*/ 459060 w 3700462"/>
            <a:gd name="connsiteY73" fmla="*/ 4580334 h 7838022"/>
            <a:gd name="connsiteX74" fmla="*/ 475959 w 3700462"/>
            <a:gd name="connsiteY74" fmla="*/ 4216517 h 7838022"/>
            <a:gd name="connsiteX75" fmla="*/ 333110 w 3700462"/>
            <a:gd name="connsiteY75" fmla="*/ 4500518 h 7838022"/>
            <a:gd name="connsiteX76" fmla="*/ 293036 w 3700462"/>
            <a:gd name="connsiteY76" fmla="*/ 4483415 h 7838022"/>
            <a:gd name="connsiteX77" fmla="*/ 430435 w 3700462"/>
            <a:gd name="connsiteY77" fmla="*/ 4078641 h 7838022"/>
            <a:gd name="connsiteX78" fmla="*/ 293036 w 3700462"/>
            <a:gd name="connsiteY78" fmla="*/ 4181259 h 7838022"/>
            <a:gd name="connsiteX79" fmla="*/ 252961 w 3700462"/>
            <a:gd name="connsiteY79" fmla="*/ 4152755 h 7838022"/>
            <a:gd name="connsiteX80" fmla="*/ 453336 w 3700462"/>
            <a:gd name="connsiteY80" fmla="*/ 3850599 h 7838022"/>
            <a:gd name="connsiteX81" fmla="*/ 596460 w 3700462"/>
            <a:gd name="connsiteY81" fmla="*/ 3588351 h 7838022"/>
            <a:gd name="connsiteX82" fmla="*/ 791109 w 3700462"/>
            <a:gd name="connsiteY82" fmla="*/ 2670480 h 7838022"/>
            <a:gd name="connsiteX83" fmla="*/ 859808 w 3700462"/>
            <a:gd name="connsiteY83" fmla="*/ 2066168 h 7838022"/>
            <a:gd name="connsiteX84" fmla="*/ 945684 w 3700462"/>
            <a:gd name="connsiteY84" fmla="*/ 1587280 h 7838022"/>
            <a:gd name="connsiteX85" fmla="*/ 1163233 w 3700462"/>
            <a:gd name="connsiteY85" fmla="*/ 1410547 h 7838022"/>
            <a:gd name="connsiteX86" fmla="*/ 1455208 w 3700462"/>
            <a:gd name="connsiteY86" fmla="*/ 1313630 h 7838022"/>
            <a:gd name="connsiteX87" fmla="*/ 1598332 w 3700462"/>
            <a:gd name="connsiteY87" fmla="*/ 1182505 h 7838022"/>
            <a:gd name="connsiteX88" fmla="*/ 1535357 w 3700462"/>
            <a:gd name="connsiteY88" fmla="*/ 846143 h 7838022"/>
            <a:gd name="connsiteX89" fmla="*/ 1489556 w 3700462"/>
            <a:gd name="connsiteY89" fmla="*/ 652307 h 7838022"/>
            <a:gd name="connsiteX90" fmla="*/ 1518183 w 3700462"/>
            <a:gd name="connsiteY90" fmla="*/ 441368 h 7838022"/>
            <a:gd name="connsiteX91" fmla="*/ 1726697 w 3700462"/>
            <a:gd name="connsiteY91" fmla="*/ 200052 h 7838022"/>
            <a:gd name="connsiteX92" fmla="*/ 1850231 w 3700462"/>
            <a:gd name="connsiteY92" fmla="*/ 184820 h 7838022"/>
            <a:gd name="connsiteX93" fmla="*/ 3700462 w 3700462"/>
            <a:gd name="connsiteY93" fmla="*/ 0 h 7838022"/>
            <a:gd name="connsiteX94" fmla="*/ 1850231 w 3700462"/>
            <a:gd name="connsiteY94" fmla="*/ 0 h 7838022"/>
            <a:gd name="connsiteX95" fmla="*/ 0 w 3700462"/>
            <a:gd name="connsiteY95" fmla="*/ 0 h 7838022"/>
            <a:gd name="connsiteX96" fmla="*/ 0 w 3700462"/>
            <a:gd name="connsiteY96" fmla="*/ 7838022 h 7838022"/>
            <a:gd name="connsiteX97" fmla="*/ 1850231 w 3700462"/>
            <a:gd name="connsiteY97" fmla="*/ 7838022 h 7838022"/>
            <a:gd name="connsiteX98" fmla="*/ 3700462 w 3700462"/>
            <a:gd name="connsiteY98" fmla="*/ 7838022 h 7838022"/>
            <a:gd name="connsiteX99" fmla="*/ 3700462 w 3700462"/>
            <a:gd name="connsiteY99" fmla="*/ 0 h 78380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</a:cxnLst>
          <a:rect l="l" t="t" r="r" b="b"/>
          <a:pathLst>
            <a:path w="3700462" h="7838022">
              <a:moveTo>
                <a:pt x="1850231" y="184820"/>
              </a:moveTo>
              <a:lnTo>
                <a:pt x="1973765" y="200052"/>
              </a:lnTo>
              <a:cubicBezTo>
                <a:pt x="2083524" y="230785"/>
                <a:pt x="2152223" y="308819"/>
                <a:pt x="2182279" y="441368"/>
              </a:cubicBezTo>
              <a:cubicBezTo>
                <a:pt x="2199455" y="509781"/>
                <a:pt x="2176555" y="595296"/>
                <a:pt x="2210906" y="652307"/>
              </a:cubicBezTo>
              <a:cubicBezTo>
                <a:pt x="2262430" y="743524"/>
                <a:pt x="2210906" y="777730"/>
                <a:pt x="2165105" y="846143"/>
              </a:cubicBezTo>
              <a:cubicBezTo>
                <a:pt x="2102130" y="943061"/>
                <a:pt x="2004806" y="1057082"/>
                <a:pt x="2102130" y="1182505"/>
              </a:cubicBezTo>
              <a:cubicBezTo>
                <a:pt x="2142205" y="1233814"/>
                <a:pt x="2188005" y="1290825"/>
                <a:pt x="2245254" y="1313630"/>
              </a:cubicBezTo>
              <a:cubicBezTo>
                <a:pt x="2336854" y="1359237"/>
                <a:pt x="2439904" y="1387744"/>
                <a:pt x="2537229" y="1410547"/>
              </a:cubicBezTo>
              <a:cubicBezTo>
                <a:pt x="2646003" y="1433351"/>
                <a:pt x="2731878" y="1484661"/>
                <a:pt x="2754778" y="1587280"/>
              </a:cubicBezTo>
              <a:cubicBezTo>
                <a:pt x="2794853" y="1741209"/>
                <a:pt x="2817753" y="1906538"/>
                <a:pt x="2840654" y="2066168"/>
              </a:cubicBezTo>
              <a:cubicBezTo>
                <a:pt x="2863552" y="2265705"/>
                <a:pt x="2834928" y="2488047"/>
                <a:pt x="2909353" y="2670480"/>
              </a:cubicBezTo>
              <a:cubicBezTo>
                <a:pt x="3029577" y="2972636"/>
                <a:pt x="3069653" y="3274792"/>
                <a:pt x="3104002" y="3588351"/>
              </a:cubicBezTo>
              <a:cubicBezTo>
                <a:pt x="3115452" y="3696671"/>
                <a:pt x="3166977" y="3776485"/>
                <a:pt x="3247126" y="3850599"/>
              </a:cubicBezTo>
              <a:cubicBezTo>
                <a:pt x="3333002" y="3930413"/>
                <a:pt x="3378802" y="4050136"/>
                <a:pt x="3447501" y="4152755"/>
              </a:cubicBezTo>
              <a:cubicBezTo>
                <a:pt x="3436051" y="4158456"/>
                <a:pt x="3418876" y="4169858"/>
                <a:pt x="3407426" y="4181259"/>
              </a:cubicBezTo>
              <a:cubicBezTo>
                <a:pt x="3367352" y="4152755"/>
                <a:pt x="3327277" y="4124250"/>
                <a:pt x="3270027" y="4078641"/>
              </a:cubicBezTo>
              <a:cubicBezTo>
                <a:pt x="3321551" y="4226869"/>
                <a:pt x="3361626" y="4352292"/>
                <a:pt x="3407426" y="4483415"/>
              </a:cubicBezTo>
              <a:cubicBezTo>
                <a:pt x="3395976" y="4489117"/>
                <a:pt x="3384526" y="4494818"/>
                <a:pt x="3367352" y="4500518"/>
              </a:cubicBezTo>
              <a:cubicBezTo>
                <a:pt x="3333002" y="4449209"/>
                <a:pt x="3259131" y="4296274"/>
                <a:pt x="3207606" y="4222160"/>
              </a:cubicBezTo>
              <a:lnTo>
                <a:pt x="3241402" y="4580334"/>
              </a:lnTo>
              <a:cubicBezTo>
                <a:pt x="3224228" y="4580334"/>
                <a:pt x="3212777" y="4580334"/>
                <a:pt x="3201327" y="4586035"/>
              </a:cubicBezTo>
              <a:cubicBezTo>
                <a:pt x="3184151" y="4506220"/>
                <a:pt x="3166977" y="4426406"/>
                <a:pt x="3149802" y="4340889"/>
              </a:cubicBezTo>
              <a:cubicBezTo>
                <a:pt x="3144077" y="4346590"/>
                <a:pt x="3138353" y="4233736"/>
                <a:pt x="3132628" y="4233736"/>
              </a:cubicBezTo>
              <a:cubicBezTo>
                <a:pt x="3126903" y="4313552"/>
                <a:pt x="3121178" y="4500518"/>
                <a:pt x="3109728" y="4580334"/>
              </a:cubicBezTo>
              <a:lnTo>
                <a:pt x="3069653" y="4580334"/>
              </a:lnTo>
              <a:cubicBezTo>
                <a:pt x="3058203" y="4511922"/>
                <a:pt x="3058109" y="4347582"/>
                <a:pt x="3046659" y="4262065"/>
              </a:cubicBezTo>
              <a:cubicBezTo>
                <a:pt x="3023760" y="4313376"/>
                <a:pt x="3017621" y="4526853"/>
                <a:pt x="2978052" y="4511922"/>
              </a:cubicBezTo>
              <a:cubicBezTo>
                <a:pt x="2960878" y="4306683"/>
                <a:pt x="2955153" y="4129950"/>
                <a:pt x="2937977" y="3958919"/>
              </a:cubicBezTo>
              <a:cubicBezTo>
                <a:pt x="2926527" y="3856300"/>
                <a:pt x="2903629" y="3753680"/>
                <a:pt x="2857828" y="3656763"/>
              </a:cubicBezTo>
              <a:cubicBezTo>
                <a:pt x="2743328" y="3394515"/>
                <a:pt x="2611654" y="3137967"/>
                <a:pt x="2583029" y="2847213"/>
              </a:cubicBezTo>
              <a:cubicBezTo>
                <a:pt x="2571579" y="2727491"/>
                <a:pt x="2520054" y="2619170"/>
                <a:pt x="2485704" y="2505150"/>
              </a:cubicBezTo>
              <a:cubicBezTo>
                <a:pt x="2422729" y="2733192"/>
                <a:pt x="2388379" y="2955533"/>
                <a:pt x="2457080" y="3183576"/>
              </a:cubicBezTo>
              <a:cubicBezTo>
                <a:pt x="2542953" y="3462927"/>
                <a:pt x="2628828" y="3742279"/>
                <a:pt x="2594478" y="4044434"/>
              </a:cubicBezTo>
              <a:cubicBezTo>
                <a:pt x="2554403" y="4403601"/>
                <a:pt x="2502879" y="4762768"/>
                <a:pt x="2468530" y="5127635"/>
              </a:cubicBezTo>
              <a:cubicBezTo>
                <a:pt x="2451354" y="5349977"/>
                <a:pt x="2428455" y="5578019"/>
                <a:pt x="2457080" y="5794659"/>
              </a:cubicBezTo>
              <a:cubicBezTo>
                <a:pt x="2485704" y="6028401"/>
                <a:pt x="2497154" y="6250743"/>
                <a:pt x="2428455" y="6467383"/>
              </a:cubicBezTo>
              <a:cubicBezTo>
                <a:pt x="2325405" y="6803746"/>
                <a:pt x="2228080" y="7128706"/>
                <a:pt x="2331130" y="7482171"/>
              </a:cubicBezTo>
              <a:cubicBezTo>
                <a:pt x="2354030" y="7573388"/>
                <a:pt x="2325405" y="7630399"/>
                <a:pt x="2222356" y="7641801"/>
              </a:cubicBezTo>
              <a:cubicBezTo>
                <a:pt x="2153655" y="7647502"/>
                <a:pt x="2084956" y="7653202"/>
                <a:pt x="2016255" y="7647502"/>
              </a:cubicBezTo>
              <a:cubicBezTo>
                <a:pt x="1930381" y="7647502"/>
                <a:pt x="1901755" y="7590492"/>
                <a:pt x="1930381" y="7516378"/>
              </a:cubicBezTo>
              <a:cubicBezTo>
                <a:pt x="1941831" y="7482171"/>
                <a:pt x="1964730" y="7447965"/>
                <a:pt x="1981906" y="7413759"/>
              </a:cubicBezTo>
              <a:lnTo>
                <a:pt x="1981906" y="7419459"/>
              </a:lnTo>
              <a:cubicBezTo>
                <a:pt x="2016255" y="7077397"/>
                <a:pt x="2102130" y="6741035"/>
                <a:pt x="2062055" y="6387568"/>
              </a:cubicBezTo>
              <a:cubicBezTo>
                <a:pt x="2033431" y="6170928"/>
                <a:pt x="2096406" y="5942886"/>
                <a:pt x="2073506" y="5720545"/>
              </a:cubicBezTo>
              <a:cubicBezTo>
                <a:pt x="2010531" y="5235955"/>
                <a:pt x="1884581" y="4751365"/>
                <a:pt x="1901755" y="4255373"/>
              </a:cubicBezTo>
              <a:cubicBezTo>
                <a:pt x="1901755" y="4238270"/>
                <a:pt x="1893168" y="4221167"/>
                <a:pt x="1882434" y="4204064"/>
              </a:cubicBezTo>
              <a:lnTo>
                <a:pt x="1850231" y="4152755"/>
              </a:lnTo>
              <a:lnTo>
                <a:pt x="1818028" y="4204064"/>
              </a:lnTo>
              <a:cubicBezTo>
                <a:pt x="1807294" y="4221167"/>
                <a:pt x="1798707" y="4238270"/>
                <a:pt x="1798707" y="4255373"/>
              </a:cubicBezTo>
              <a:cubicBezTo>
                <a:pt x="1815881" y="4751365"/>
                <a:pt x="1689931" y="5235955"/>
                <a:pt x="1626956" y="5720545"/>
              </a:cubicBezTo>
              <a:cubicBezTo>
                <a:pt x="1604056" y="5942886"/>
                <a:pt x="1667031" y="6170928"/>
                <a:pt x="1638407" y="6387568"/>
              </a:cubicBezTo>
              <a:cubicBezTo>
                <a:pt x="1598332" y="6741035"/>
                <a:pt x="1684207" y="7077397"/>
                <a:pt x="1718556" y="7419459"/>
              </a:cubicBezTo>
              <a:lnTo>
                <a:pt x="1718556" y="7413759"/>
              </a:lnTo>
              <a:cubicBezTo>
                <a:pt x="1735732" y="7447965"/>
                <a:pt x="1758631" y="7482171"/>
                <a:pt x="1770081" y="7516378"/>
              </a:cubicBezTo>
              <a:cubicBezTo>
                <a:pt x="1798707" y="7590492"/>
                <a:pt x="1770081" y="7647502"/>
                <a:pt x="1684207" y="7647502"/>
              </a:cubicBezTo>
              <a:cubicBezTo>
                <a:pt x="1615506" y="7653202"/>
                <a:pt x="1546807" y="7647502"/>
                <a:pt x="1478106" y="7641801"/>
              </a:cubicBezTo>
              <a:cubicBezTo>
                <a:pt x="1375057" y="7630399"/>
                <a:pt x="1346432" y="7573388"/>
                <a:pt x="1369332" y="7482171"/>
              </a:cubicBezTo>
              <a:cubicBezTo>
                <a:pt x="1472382" y="7128706"/>
                <a:pt x="1375057" y="6803746"/>
                <a:pt x="1272007" y="6467383"/>
              </a:cubicBezTo>
              <a:cubicBezTo>
                <a:pt x="1203308" y="6250743"/>
                <a:pt x="1214758" y="6028401"/>
                <a:pt x="1243382" y="5794659"/>
              </a:cubicBezTo>
              <a:cubicBezTo>
                <a:pt x="1272007" y="5578019"/>
                <a:pt x="1249108" y="5349977"/>
                <a:pt x="1231932" y="5127635"/>
              </a:cubicBezTo>
              <a:cubicBezTo>
                <a:pt x="1197583" y="4762768"/>
                <a:pt x="1146059" y="4403601"/>
                <a:pt x="1105984" y="4044434"/>
              </a:cubicBezTo>
              <a:cubicBezTo>
                <a:pt x="1071634" y="3742279"/>
                <a:pt x="1157509" y="3462927"/>
                <a:pt x="1243382" y="3183576"/>
              </a:cubicBezTo>
              <a:cubicBezTo>
                <a:pt x="1312083" y="2955533"/>
                <a:pt x="1277733" y="2733192"/>
                <a:pt x="1214758" y="2505150"/>
              </a:cubicBezTo>
              <a:cubicBezTo>
                <a:pt x="1180408" y="2619170"/>
                <a:pt x="1128883" y="2727491"/>
                <a:pt x="1117433" y="2847213"/>
              </a:cubicBezTo>
              <a:cubicBezTo>
                <a:pt x="1088808" y="3137967"/>
                <a:pt x="957134" y="3394515"/>
                <a:pt x="842634" y="3656763"/>
              </a:cubicBezTo>
              <a:cubicBezTo>
                <a:pt x="796833" y="3753680"/>
                <a:pt x="773935" y="3856300"/>
                <a:pt x="762485" y="3958919"/>
              </a:cubicBezTo>
              <a:cubicBezTo>
                <a:pt x="745309" y="4129950"/>
                <a:pt x="739584" y="4306683"/>
                <a:pt x="722410" y="4511922"/>
              </a:cubicBezTo>
              <a:cubicBezTo>
                <a:pt x="682841" y="4526853"/>
                <a:pt x="671067" y="4290805"/>
                <a:pt x="648168" y="4239494"/>
              </a:cubicBezTo>
              <a:cubicBezTo>
                <a:pt x="636718" y="4325011"/>
                <a:pt x="642259" y="4511922"/>
                <a:pt x="630809" y="4580334"/>
              </a:cubicBezTo>
              <a:lnTo>
                <a:pt x="590734" y="4580334"/>
              </a:lnTo>
              <a:cubicBezTo>
                <a:pt x="579284" y="4500518"/>
                <a:pt x="573560" y="4426406"/>
                <a:pt x="567835" y="4346590"/>
              </a:cubicBezTo>
              <a:cubicBezTo>
                <a:pt x="562110" y="4346590"/>
                <a:pt x="573284" y="4256307"/>
                <a:pt x="567559" y="4250606"/>
              </a:cubicBezTo>
              <a:cubicBezTo>
                <a:pt x="550384" y="4336123"/>
                <a:pt x="516311" y="4506220"/>
                <a:pt x="499135" y="4586035"/>
              </a:cubicBezTo>
              <a:cubicBezTo>
                <a:pt x="487685" y="4580334"/>
                <a:pt x="476234" y="4580334"/>
                <a:pt x="459060" y="4580334"/>
              </a:cubicBezTo>
              <a:lnTo>
                <a:pt x="475959" y="4216517"/>
              </a:lnTo>
              <a:cubicBezTo>
                <a:pt x="424434" y="4290631"/>
                <a:pt x="367460" y="4449209"/>
                <a:pt x="333110" y="4500518"/>
              </a:cubicBezTo>
              <a:cubicBezTo>
                <a:pt x="315936" y="4494818"/>
                <a:pt x="304486" y="4489117"/>
                <a:pt x="293036" y="4483415"/>
              </a:cubicBezTo>
              <a:cubicBezTo>
                <a:pt x="338836" y="4352292"/>
                <a:pt x="378911" y="4226869"/>
                <a:pt x="430435" y="4078641"/>
              </a:cubicBezTo>
              <a:cubicBezTo>
                <a:pt x="373185" y="4124250"/>
                <a:pt x="333110" y="4152755"/>
                <a:pt x="293036" y="4181259"/>
              </a:cubicBezTo>
              <a:cubicBezTo>
                <a:pt x="281586" y="4169858"/>
                <a:pt x="264411" y="4158456"/>
                <a:pt x="252961" y="4152755"/>
              </a:cubicBezTo>
              <a:cubicBezTo>
                <a:pt x="321660" y="4050136"/>
                <a:pt x="367460" y="3930413"/>
                <a:pt x="453336" y="3850599"/>
              </a:cubicBezTo>
              <a:cubicBezTo>
                <a:pt x="533485" y="3776485"/>
                <a:pt x="585010" y="3696671"/>
                <a:pt x="596460" y="3588351"/>
              </a:cubicBezTo>
              <a:cubicBezTo>
                <a:pt x="630809" y="3274792"/>
                <a:pt x="670885" y="2972636"/>
                <a:pt x="791109" y="2670480"/>
              </a:cubicBezTo>
              <a:cubicBezTo>
                <a:pt x="865534" y="2488047"/>
                <a:pt x="836910" y="2265705"/>
                <a:pt x="859808" y="2066168"/>
              </a:cubicBezTo>
              <a:cubicBezTo>
                <a:pt x="882709" y="1906538"/>
                <a:pt x="905609" y="1741209"/>
                <a:pt x="945684" y="1587280"/>
              </a:cubicBezTo>
              <a:cubicBezTo>
                <a:pt x="968584" y="1484661"/>
                <a:pt x="1054459" y="1433351"/>
                <a:pt x="1163233" y="1410547"/>
              </a:cubicBezTo>
              <a:cubicBezTo>
                <a:pt x="1260558" y="1387744"/>
                <a:pt x="1363608" y="1359237"/>
                <a:pt x="1455208" y="1313630"/>
              </a:cubicBezTo>
              <a:cubicBezTo>
                <a:pt x="1512457" y="1290825"/>
                <a:pt x="1558257" y="1233814"/>
                <a:pt x="1598332" y="1182505"/>
              </a:cubicBezTo>
              <a:cubicBezTo>
                <a:pt x="1695656" y="1057082"/>
                <a:pt x="1598332" y="943061"/>
                <a:pt x="1535357" y="846143"/>
              </a:cubicBezTo>
              <a:cubicBezTo>
                <a:pt x="1489556" y="777730"/>
                <a:pt x="1438032" y="743524"/>
                <a:pt x="1489556" y="652307"/>
              </a:cubicBezTo>
              <a:cubicBezTo>
                <a:pt x="1523907" y="595296"/>
                <a:pt x="1501007" y="509781"/>
                <a:pt x="1518183" y="441368"/>
              </a:cubicBezTo>
              <a:cubicBezTo>
                <a:pt x="1548239" y="308819"/>
                <a:pt x="1616938" y="230785"/>
                <a:pt x="1726697" y="200052"/>
              </a:cubicBezTo>
              <a:lnTo>
                <a:pt x="1850231" y="184820"/>
              </a:lnTo>
              <a:close/>
              <a:moveTo>
                <a:pt x="3700462" y="0"/>
              </a:moveTo>
              <a:lnTo>
                <a:pt x="1850231" y="0"/>
              </a:lnTo>
              <a:lnTo>
                <a:pt x="0" y="0"/>
              </a:lnTo>
              <a:lnTo>
                <a:pt x="0" y="7838022"/>
              </a:lnTo>
              <a:lnTo>
                <a:pt x="1850231" y="7838022"/>
              </a:lnTo>
              <a:lnTo>
                <a:pt x="3700462" y="7838022"/>
              </a:lnTo>
              <a:lnTo>
                <a:pt x="3700462" y="0"/>
              </a:lnTo>
              <a:close/>
            </a:path>
          </a:pathLst>
        </a:custGeom>
        <a:solidFill>
          <a:srgbClr val="0D0328"/>
        </a:solidFill>
        <a:ln w="12700">
          <a:solidFill>
            <a:srgbClr val="C8FFFA"/>
          </a:solidFill>
          <a:round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4</xdr:col>
      <xdr:colOff>247650</xdr:colOff>
      <xdr:row>1</xdr:row>
      <xdr:rowOff>23153</xdr:rowOff>
    </xdr:from>
    <xdr:to>
      <xdr:col>5</xdr:col>
      <xdr:colOff>320666</xdr:colOff>
      <xdr:row>3</xdr:row>
      <xdr:rowOff>168119</xdr:rowOff>
    </xdr:to>
    <xdr:sp macro="" textlink="">
      <xdr:nvSpPr>
        <xdr:cNvPr id="3" name="Полилиния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686050" y="213653"/>
          <a:ext cx="682616" cy="525966"/>
        </a:xfrm>
        <a:custGeom>
          <a:avLst/>
          <a:gdLst>
            <a:gd name="connsiteX0" fmla="*/ 528309 w 1112051"/>
            <a:gd name="connsiteY0" fmla="*/ 276 h 856850"/>
            <a:gd name="connsiteX1" fmla="*/ 643254 w 1112051"/>
            <a:gd name="connsiteY1" fmla="*/ 9339 h 856850"/>
            <a:gd name="connsiteX2" fmla="*/ 819033 w 1112051"/>
            <a:gd name="connsiteY2" fmla="*/ 56214 h 856850"/>
            <a:gd name="connsiteX3" fmla="*/ 977237 w 1112051"/>
            <a:gd name="connsiteY3" fmla="*/ 155825 h 856850"/>
            <a:gd name="connsiteX4" fmla="*/ 1076845 w 1112051"/>
            <a:gd name="connsiteY4" fmla="*/ 284729 h 856850"/>
            <a:gd name="connsiteX5" fmla="*/ 1112002 w 1112051"/>
            <a:gd name="connsiteY5" fmla="*/ 460508 h 856850"/>
            <a:gd name="connsiteX6" fmla="*/ 1070986 w 1112051"/>
            <a:gd name="connsiteY6" fmla="*/ 589415 h 856850"/>
            <a:gd name="connsiteX7" fmla="*/ 988956 w 1112051"/>
            <a:gd name="connsiteY7" fmla="*/ 677306 h 856850"/>
            <a:gd name="connsiteX8" fmla="*/ 885682 w 1112051"/>
            <a:gd name="connsiteY8" fmla="*/ 722897 h 856850"/>
            <a:gd name="connsiteX9" fmla="*/ 901253 w 1112051"/>
            <a:gd name="connsiteY9" fmla="*/ 749090 h 856850"/>
            <a:gd name="connsiteX10" fmla="*/ 953799 w 1112051"/>
            <a:gd name="connsiteY10" fmla="*/ 829648 h 856850"/>
            <a:gd name="connsiteX11" fmla="*/ 906924 w 1112051"/>
            <a:gd name="connsiteY11" fmla="*/ 853085 h 856850"/>
            <a:gd name="connsiteX12" fmla="*/ 824894 w 1112051"/>
            <a:gd name="connsiteY12" fmla="*/ 759336 h 856850"/>
            <a:gd name="connsiteX13" fmla="*/ 742862 w 1112051"/>
            <a:gd name="connsiteY13" fmla="*/ 765195 h 856850"/>
            <a:gd name="connsiteX14" fmla="*/ 621822 w 1112051"/>
            <a:gd name="connsiteY14" fmla="*/ 740662 h 856850"/>
            <a:gd name="connsiteX15" fmla="*/ 531925 w 1112051"/>
            <a:gd name="connsiteY15" fmla="*/ 671445 h 856850"/>
            <a:gd name="connsiteX16" fmla="*/ 432314 w 1112051"/>
            <a:gd name="connsiteY16" fmla="*/ 483948 h 856850"/>
            <a:gd name="connsiteX17" fmla="*/ 112433 w 1112051"/>
            <a:gd name="connsiteY17" fmla="*/ 378666 h 856850"/>
            <a:gd name="connsiteX18" fmla="*/ 13738 w 1112051"/>
            <a:gd name="connsiteY18" fmla="*/ 333983 h 856850"/>
            <a:gd name="connsiteX19" fmla="*/ 10443 w 1112051"/>
            <a:gd name="connsiteY19" fmla="*/ 249572 h 856850"/>
            <a:gd name="connsiteX20" fmla="*/ 104193 w 1112051"/>
            <a:gd name="connsiteY20" fmla="*/ 132387 h 856850"/>
            <a:gd name="connsiteX21" fmla="*/ 268255 w 1112051"/>
            <a:gd name="connsiteY21" fmla="*/ 50355 h 856850"/>
            <a:gd name="connsiteX22" fmla="*/ 485050 w 1112051"/>
            <a:gd name="connsiteY22" fmla="*/ 3480 h 856850"/>
            <a:gd name="connsiteX23" fmla="*/ 528309 w 1112051"/>
            <a:gd name="connsiteY23" fmla="*/ 276 h 856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</a:cxnLst>
          <a:rect l="l" t="t" r="r" b="b"/>
          <a:pathLst>
            <a:path w="1112051" h="856850">
              <a:moveTo>
                <a:pt x="528309" y="276"/>
              </a:moveTo>
              <a:cubicBezTo>
                <a:pt x="568547" y="-1097"/>
                <a:pt x="601506" y="2747"/>
                <a:pt x="643254" y="9339"/>
              </a:cubicBezTo>
              <a:cubicBezTo>
                <a:pt x="698918" y="18129"/>
                <a:pt x="763369" y="31800"/>
                <a:pt x="819033" y="56214"/>
              </a:cubicBezTo>
              <a:cubicBezTo>
                <a:pt x="874697" y="80628"/>
                <a:pt x="934269" y="117739"/>
                <a:pt x="977237" y="155825"/>
              </a:cubicBezTo>
              <a:cubicBezTo>
                <a:pt x="1020204" y="193910"/>
                <a:pt x="1054384" y="233949"/>
                <a:pt x="1076845" y="284729"/>
              </a:cubicBezTo>
              <a:cubicBezTo>
                <a:pt x="1099306" y="335509"/>
                <a:pt x="1112979" y="409729"/>
                <a:pt x="1112002" y="460508"/>
              </a:cubicBezTo>
              <a:cubicBezTo>
                <a:pt x="1111026" y="511288"/>
                <a:pt x="1091493" y="553284"/>
                <a:pt x="1070986" y="589415"/>
              </a:cubicBezTo>
              <a:cubicBezTo>
                <a:pt x="1050479" y="625550"/>
                <a:pt x="1019840" y="655060"/>
                <a:pt x="988956" y="677306"/>
              </a:cubicBezTo>
              <a:cubicBezTo>
                <a:pt x="958073" y="699553"/>
                <a:pt x="900298" y="710933"/>
                <a:pt x="885682" y="722897"/>
              </a:cubicBezTo>
              <a:cubicBezTo>
                <a:pt x="871066" y="734860"/>
                <a:pt x="889899" y="731297"/>
                <a:pt x="901253" y="749090"/>
              </a:cubicBezTo>
              <a:cubicBezTo>
                <a:pt x="912606" y="766883"/>
                <a:pt x="952854" y="812315"/>
                <a:pt x="953799" y="829648"/>
              </a:cubicBezTo>
              <a:cubicBezTo>
                <a:pt x="954744" y="846981"/>
                <a:pt x="928408" y="864803"/>
                <a:pt x="906924" y="853085"/>
              </a:cubicBezTo>
              <a:cubicBezTo>
                <a:pt x="885441" y="841368"/>
                <a:pt x="852237" y="773984"/>
                <a:pt x="824894" y="759336"/>
              </a:cubicBezTo>
              <a:cubicBezTo>
                <a:pt x="797552" y="744688"/>
                <a:pt x="776708" y="768307"/>
                <a:pt x="742862" y="765195"/>
              </a:cubicBezTo>
              <a:cubicBezTo>
                <a:pt x="709016" y="762082"/>
                <a:pt x="656979" y="756287"/>
                <a:pt x="621822" y="740662"/>
              </a:cubicBezTo>
              <a:cubicBezTo>
                <a:pt x="586664" y="725037"/>
                <a:pt x="563510" y="714230"/>
                <a:pt x="531925" y="671445"/>
              </a:cubicBezTo>
              <a:cubicBezTo>
                <a:pt x="500341" y="628660"/>
                <a:pt x="502231" y="532745"/>
                <a:pt x="432314" y="483948"/>
              </a:cubicBezTo>
              <a:cubicBezTo>
                <a:pt x="362398" y="435152"/>
                <a:pt x="182197" y="403661"/>
                <a:pt x="112433" y="378666"/>
              </a:cubicBezTo>
              <a:cubicBezTo>
                <a:pt x="42670" y="353671"/>
                <a:pt x="30736" y="355499"/>
                <a:pt x="13738" y="333983"/>
              </a:cubicBezTo>
              <a:cubicBezTo>
                <a:pt x="-3260" y="312468"/>
                <a:pt x="-4633" y="283172"/>
                <a:pt x="10443" y="249572"/>
              </a:cubicBezTo>
              <a:cubicBezTo>
                <a:pt x="25519" y="215972"/>
                <a:pt x="61225" y="165591"/>
                <a:pt x="104193" y="132387"/>
              </a:cubicBezTo>
              <a:cubicBezTo>
                <a:pt x="147163" y="99184"/>
                <a:pt x="204778" y="71839"/>
                <a:pt x="268255" y="50355"/>
              </a:cubicBezTo>
              <a:cubicBezTo>
                <a:pt x="331731" y="28872"/>
                <a:pt x="422551" y="10316"/>
                <a:pt x="485050" y="3480"/>
              </a:cubicBezTo>
              <a:cubicBezTo>
                <a:pt x="500675" y="1771"/>
                <a:pt x="514896" y="734"/>
                <a:pt x="528309" y="276"/>
              </a:cubicBezTo>
              <a:close/>
            </a:path>
          </a:pathLst>
        </a:custGeom>
        <a:solidFill>
          <a:srgbClr val="10B5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6</xdr:col>
      <xdr:colOff>301755</xdr:colOff>
      <xdr:row>0</xdr:row>
      <xdr:rowOff>161925</xdr:rowOff>
    </xdr:from>
    <xdr:to>
      <xdr:col>7</xdr:col>
      <xdr:colOff>356298</xdr:colOff>
      <xdr:row>3</xdr:row>
      <xdr:rowOff>170097</xdr:rowOff>
    </xdr:to>
    <xdr:sp macro="" textlink="">
      <xdr:nvSpPr>
        <xdr:cNvPr id="4" name="Полилиния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959355" y="161925"/>
          <a:ext cx="664143" cy="579672"/>
        </a:xfrm>
        <a:custGeom>
          <a:avLst/>
          <a:gdLst>
            <a:gd name="connsiteX0" fmla="*/ 518953 w 1140974"/>
            <a:gd name="connsiteY0" fmla="*/ 0 h 995852"/>
            <a:gd name="connsiteX1" fmla="*/ 623728 w 1140974"/>
            <a:gd name="connsiteY1" fmla="*/ 0 h 995852"/>
            <a:gd name="connsiteX2" fmla="*/ 623728 w 1140974"/>
            <a:gd name="connsiteY2" fmla="*/ 359961 h 995852"/>
            <a:gd name="connsiteX3" fmla="*/ 634948 w 1140974"/>
            <a:gd name="connsiteY3" fmla="*/ 360922 h 995852"/>
            <a:gd name="connsiteX4" fmla="*/ 648041 w 1140974"/>
            <a:gd name="connsiteY4" fmla="*/ 357187 h 995852"/>
            <a:gd name="connsiteX5" fmla="*/ 648042 w 1140974"/>
            <a:gd name="connsiteY5" fmla="*/ 278606 h 995852"/>
            <a:gd name="connsiteX6" fmla="*/ 664710 w 1140974"/>
            <a:gd name="connsiteY6" fmla="*/ 178593 h 995852"/>
            <a:gd name="connsiteX7" fmla="*/ 772910 w 1140974"/>
            <a:gd name="connsiteY7" fmla="*/ 77408 h 995852"/>
            <a:gd name="connsiteX8" fmla="*/ 790916 w 1140974"/>
            <a:gd name="connsiteY8" fmla="*/ 78580 h 995852"/>
            <a:gd name="connsiteX9" fmla="*/ 948078 w 1140974"/>
            <a:gd name="connsiteY9" fmla="*/ 264318 h 995852"/>
            <a:gd name="connsiteX10" fmla="*/ 1107622 w 1140974"/>
            <a:gd name="connsiteY10" fmla="*/ 619124 h 995852"/>
            <a:gd name="connsiteX11" fmla="*/ 1140960 w 1140974"/>
            <a:gd name="connsiteY11" fmla="*/ 778668 h 995852"/>
            <a:gd name="connsiteX12" fmla="*/ 1110003 w 1140974"/>
            <a:gd name="connsiteY12" fmla="*/ 926306 h 995852"/>
            <a:gd name="connsiteX13" fmla="*/ 998085 w 1140974"/>
            <a:gd name="connsiteY13" fmla="*/ 995362 h 995852"/>
            <a:gd name="connsiteX14" fmla="*/ 807585 w 1140974"/>
            <a:gd name="connsiteY14" fmla="*/ 950117 h 995852"/>
            <a:gd name="connsiteX15" fmla="*/ 671853 w 1140974"/>
            <a:gd name="connsiteY15" fmla="*/ 823912 h 995852"/>
            <a:gd name="connsiteX16" fmla="*/ 636135 w 1140974"/>
            <a:gd name="connsiteY16" fmla="*/ 576262 h 995852"/>
            <a:gd name="connsiteX17" fmla="*/ 633753 w 1140974"/>
            <a:gd name="connsiteY17" fmla="*/ 502443 h 995852"/>
            <a:gd name="connsiteX18" fmla="*/ 628507 w 1140974"/>
            <a:gd name="connsiteY18" fmla="*/ 483394 h 995852"/>
            <a:gd name="connsiteX19" fmla="*/ 511972 w 1140974"/>
            <a:gd name="connsiteY19" fmla="*/ 483394 h 995852"/>
            <a:gd name="connsiteX20" fmla="*/ 507221 w 1140974"/>
            <a:gd name="connsiteY20" fmla="*/ 502444 h 995852"/>
            <a:gd name="connsiteX21" fmla="*/ 504839 w 1140974"/>
            <a:gd name="connsiteY21" fmla="*/ 576263 h 995852"/>
            <a:gd name="connsiteX22" fmla="*/ 469121 w 1140974"/>
            <a:gd name="connsiteY22" fmla="*/ 823913 h 995852"/>
            <a:gd name="connsiteX23" fmla="*/ 333389 w 1140974"/>
            <a:gd name="connsiteY23" fmla="*/ 950118 h 995852"/>
            <a:gd name="connsiteX24" fmla="*/ 142889 w 1140974"/>
            <a:gd name="connsiteY24" fmla="*/ 995363 h 995852"/>
            <a:gd name="connsiteX25" fmla="*/ 30971 w 1140974"/>
            <a:gd name="connsiteY25" fmla="*/ 926307 h 995852"/>
            <a:gd name="connsiteX26" fmla="*/ 14 w 1140974"/>
            <a:gd name="connsiteY26" fmla="*/ 778669 h 995852"/>
            <a:gd name="connsiteX27" fmla="*/ 33352 w 1140974"/>
            <a:gd name="connsiteY27" fmla="*/ 619125 h 995852"/>
            <a:gd name="connsiteX28" fmla="*/ 192896 w 1140974"/>
            <a:gd name="connsiteY28" fmla="*/ 264319 h 995852"/>
            <a:gd name="connsiteX29" fmla="*/ 350058 w 1140974"/>
            <a:gd name="connsiteY29" fmla="*/ 78581 h 995852"/>
            <a:gd name="connsiteX30" fmla="*/ 476264 w 1140974"/>
            <a:gd name="connsiteY30" fmla="*/ 178594 h 995852"/>
            <a:gd name="connsiteX31" fmla="*/ 492932 w 1140974"/>
            <a:gd name="connsiteY31" fmla="*/ 278607 h 995852"/>
            <a:gd name="connsiteX32" fmla="*/ 492933 w 1140974"/>
            <a:gd name="connsiteY32" fmla="*/ 357188 h 995852"/>
            <a:gd name="connsiteX33" fmla="*/ 506027 w 1140974"/>
            <a:gd name="connsiteY33" fmla="*/ 360923 h 995852"/>
            <a:gd name="connsiteX34" fmla="*/ 518953 w 1140974"/>
            <a:gd name="connsiteY34" fmla="*/ 359816 h 9958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</a:cxnLst>
          <a:rect l="l" t="t" r="r" b="b"/>
          <a:pathLst>
            <a:path w="1140974" h="995852">
              <a:moveTo>
                <a:pt x="518953" y="0"/>
              </a:moveTo>
              <a:lnTo>
                <a:pt x="623728" y="0"/>
              </a:lnTo>
              <a:lnTo>
                <a:pt x="623728" y="359961"/>
              </a:lnTo>
              <a:lnTo>
                <a:pt x="634948" y="360922"/>
              </a:lnTo>
              <a:cubicBezTo>
                <a:pt x="640563" y="360769"/>
                <a:pt x="645139" y="359718"/>
                <a:pt x="648041" y="357187"/>
              </a:cubicBezTo>
              <a:cubicBezTo>
                <a:pt x="663519" y="343693"/>
                <a:pt x="650026" y="310753"/>
                <a:pt x="648042" y="278606"/>
              </a:cubicBezTo>
              <a:cubicBezTo>
                <a:pt x="646058" y="246459"/>
                <a:pt x="640898" y="211931"/>
                <a:pt x="664710" y="178593"/>
              </a:cubicBezTo>
              <a:cubicBezTo>
                <a:pt x="685546" y="149423"/>
                <a:pt x="730387" y="83790"/>
                <a:pt x="772910" y="77408"/>
              </a:cubicBezTo>
              <a:cubicBezTo>
                <a:pt x="778985" y="76496"/>
                <a:pt x="785013" y="76794"/>
                <a:pt x="790916" y="78580"/>
              </a:cubicBezTo>
              <a:cubicBezTo>
                <a:pt x="838144" y="92867"/>
                <a:pt x="895294" y="174227"/>
                <a:pt x="948078" y="264318"/>
              </a:cubicBezTo>
              <a:cubicBezTo>
                <a:pt x="1000862" y="354409"/>
                <a:pt x="1075475" y="533399"/>
                <a:pt x="1107622" y="619124"/>
              </a:cubicBezTo>
              <a:cubicBezTo>
                <a:pt x="1139769" y="704849"/>
                <a:pt x="1140563" y="727471"/>
                <a:pt x="1140960" y="778668"/>
              </a:cubicBezTo>
              <a:cubicBezTo>
                <a:pt x="1141357" y="829865"/>
                <a:pt x="1133815" y="890190"/>
                <a:pt x="1110003" y="926306"/>
              </a:cubicBezTo>
              <a:cubicBezTo>
                <a:pt x="1086191" y="962422"/>
                <a:pt x="1048488" y="991394"/>
                <a:pt x="998085" y="995362"/>
              </a:cubicBezTo>
              <a:cubicBezTo>
                <a:pt x="947682" y="999330"/>
                <a:pt x="861957" y="978692"/>
                <a:pt x="807585" y="950117"/>
              </a:cubicBezTo>
              <a:cubicBezTo>
                <a:pt x="753213" y="921542"/>
                <a:pt x="700428" y="886221"/>
                <a:pt x="671853" y="823912"/>
              </a:cubicBezTo>
              <a:cubicBezTo>
                <a:pt x="643278" y="761603"/>
                <a:pt x="642485" y="629840"/>
                <a:pt x="636135" y="576262"/>
              </a:cubicBezTo>
              <a:cubicBezTo>
                <a:pt x="629785" y="522684"/>
                <a:pt x="636531" y="519905"/>
                <a:pt x="633753" y="502443"/>
              </a:cubicBezTo>
              <a:lnTo>
                <a:pt x="628507" y="483394"/>
              </a:lnTo>
              <a:lnTo>
                <a:pt x="511972" y="483394"/>
              </a:lnTo>
              <a:lnTo>
                <a:pt x="507221" y="502444"/>
              </a:lnTo>
              <a:cubicBezTo>
                <a:pt x="504443" y="519906"/>
                <a:pt x="511189" y="522685"/>
                <a:pt x="504839" y="576263"/>
              </a:cubicBezTo>
              <a:cubicBezTo>
                <a:pt x="498489" y="629841"/>
                <a:pt x="497696" y="761604"/>
                <a:pt x="469121" y="823913"/>
              </a:cubicBezTo>
              <a:cubicBezTo>
                <a:pt x="440546" y="886222"/>
                <a:pt x="387761" y="921543"/>
                <a:pt x="333389" y="950118"/>
              </a:cubicBezTo>
              <a:cubicBezTo>
                <a:pt x="279017" y="978693"/>
                <a:pt x="193292" y="999331"/>
                <a:pt x="142889" y="995363"/>
              </a:cubicBezTo>
              <a:cubicBezTo>
                <a:pt x="92486" y="991395"/>
                <a:pt x="54783" y="962423"/>
                <a:pt x="30971" y="926307"/>
              </a:cubicBezTo>
              <a:cubicBezTo>
                <a:pt x="7159" y="890191"/>
                <a:pt x="-383" y="829866"/>
                <a:pt x="14" y="778669"/>
              </a:cubicBezTo>
              <a:cubicBezTo>
                <a:pt x="411" y="727472"/>
                <a:pt x="1205" y="704850"/>
                <a:pt x="33352" y="619125"/>
              </a:cubicBezTo>
              <a:cubicBezTo>
                <a:pt x="65499" y="533400"/>
                <a:pt x="140112" y="354410"/>
                <a:pt x="192896" y="264319"/>
              </a:cubicBezTo>
              <a:cubicBezTo>
                <a:pt x="245680" y="174228"/>
                <a:pt x="302830" y="92868"/>
                <a:pt x="350058" y="78581"/>
              </a:cubicBezTo>
              <a:cubicBezTo>
                <a:pt x="397286" y="64294"/>
                <a:pt x="452452" y="145256"/>
                <a:pt x="476264" y="178594"/>
              </a:cubicBezTo>
              <a:cubicBezTo>
                <a:pt x="500076" y="211932"/>
                <a:pt x="494916" y="246460"/>
                <a:pt x="492932" y="278607"/>
              </a:cubicBezTo>
              <a:cubicBezTo>
                <a:pt x="490948" y="310754"/>
                <a:pt x="477455" y="343694"/>
                <a:pt x="492933" y="357188"/>
              </a:cubicBezTo>
              <a:cubicBezTo>
                <a:pt x="495835" y="359719"/>
                <a:pt x="500412" y="360770"/>
                <a:pt x="506027" y="360923"/>
              </a:cubicBezTo>
              <a:lnTo>
                <a:pt x="518953" y="359816"/>
              </a:lnTo>
              <a:close/>
            </a:path>
          </a:pathLst>
        </a:custGeom>
        <a:solidFill>
          <a:srgbClr val="10B5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5</xdr:col>
      <xdr:colOff>339045</xdr:colOff>
      <xdr:row>4</xdr:row>
      <xdr:rowOff>59110</xdr:rowOff>
    </xdr:from>
    <xdr:to>
      <xdr:col>6</xdr:col>
      <xdr:colOff>228790</xdr:colOff>
      <xdr:row>7</xdr:row>
      <xdr:rowOff>158889</xdr:rowOff>
    </xdr:to>
    <xdr:sp macro="" textlink="">
      <xdr:nvSpPr>
        <xdr:cNvPr id="5" name="Полилиния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387045" y="821110"/>
          <a:ext cx="499345" cy="671279"/>
        </a:xfrm>
        <a:custGeom>
          <a:avLst/>
          <a:gdLst>
            <a:gd name="connsiteX0" fmla="*/ 382093 w 883640"/>
            <a:gd name="connsiteY0" fmla="*/ 0 h 1187892"/>
            <a:gd name="connsiteX1" fmla="*/ 499834 w 883640"/>
            <a:gd name="connsiteY1" fmla="*/ 0 h 1187892"/>
            <a:gd name="connsiteX2" fmla="*/ 499834 w 883640"/>
            <a:gd name="connsiteY2" fmla="*/ 170645 h 1187892"/>
            <a:gd name="connsiteX3" fmla="*/ 558428 w 883640"/>
            <a:gd name="connsiteY3" fmla="*/ 174997 h 1187892"/>
            <a:gd name="connsiteX4" fmla="*/ 663468 w 883640"/>
            <a:gd name="connsiteY4" fmla="*/ 199463 h 1187892"/>
            <a:gd name="connsiteX5" fmla="*/ 669173 w 883640"/>
            <a:gd name="connsiteY5" fmla="*/ 201683 h 1187892"/>
            <a:gd name="connsiteX6" fmla="*/ 737679 w 883640"/>
            <a:gd name="connsiteY6" fmla="*/ 50356 h 1187892"/>
            <a:gd name="connsiteX7" fmla="*/ 844941 w 883640"/>
            <a:gd name="connsiteY7" fmla="*/ 98914 h 1187892"/>
            <a:gd name="connsiteX8" fmla="*/ 775944 w 883640"/>
            <a:gd name="connsiteY8" fmla="*/ 251325 h 1187892"/>
            <a:gd name="connsiteX9" fmla="*/ 778528 w 883640"/>
            <a:gd name="connsiteY9" fmla="*/ 252741 h 1187892"/>
            <a:gd name="connsiteX10" fmla="*/ 878067 w 883640"/>
            <a:gd name="connsiteY10" fmla="*/ 365978 h 1187892"/>
            <a:gd name="connsiteX11" fmla="*/ 883640 w 883640"/>
            <a:gd name="connsiteY11" fmla="*/ 397015 h 1187892"/>
            <a:gd name="connsiteX12" fmla="*/ 880778 w 883640"/>
            <a:gd name="connsiteY12" fmla="*/ 451659 h 1187892"/>
            <a:gd name="connsiteX13" fmla="*/ 878068 w 883640"/>
            <a:gd name="connsiteY13" fmla="*/ 503408 h 1187892"/>
            <a:gd name="connsiteX14" fmla="*/ 441820 w 883640"/>
            <a:gd name="connsiteY14" fmla="*/ 1187892 h 1187892"/>
            <a:gd name="connsiteX15" fmla="*/ 5572 w 883640"/>
            <a:gd name="connsiteY15" fmla="*/ 503408 h 1187892"/>
            <a:gd name="connsiteX16" fmla="*/ 2863 w 883640"/>
            <a:gd name="connsiteY16" fmla="*/ 451675 h 1187892"/>
            <a:gd name="connsiteX17" fmla="*/ 0 w 883640"/>
            <a:gd name="connsiteY17" fmla="*/ 397006 h 1187892"/>
            <a:gd name="connsiteX18" fmla="*/ 5571 w 883640"/>
            <a:gd name="connsiteY18" fmla="*/ 365978 h 1187892"/>
            <a:gd name="connsiteX19" fmla="*/ 105111 w 883640"/>
            <a:gd name="connsiteY19" fmla="*/ 252741 h 1187892"/>
            <a:gd name="connsiteX20" fmla="*/ 118017 w 883640"/>
            <a:gd name="connsiteY20" fmla="*/ 246235 h 1187892"/>
            <a:gd name="connsiteX21" fmla="*/ 51324 w 883640"/>
            <a:gd name="connsiteY21" fmla="*/ 98914 h 1187892"/>
            <a:gd name="connsiteX22" fmla="*/ 158586 w 883640"/>
            <a:gd name="connsiteY22" fmla="*/ 50356 h 1187892"/>
            <a:gd name="connsiteX23" fmla="*/ 226207 w 883640"/>
            <a:gd name="connsiteY23" fmla="*/ 199726 h 1187892"/>
            <a:gd name="connsiteX24" fmla="*/ 288712 w 883640"/>
            <a:gd name="connsiteY24" fmla="*/ 181508 h 1187892"/>
            <a:gd name="connsiteX25" fmla="*/ 382093 w 883640"/>
            <a:gd name="connsiteY25" fmla="*/ 172255 h 11878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883640" h="1187892">
              <a:moveTo>
                <a:pt x="382093" y="0"/>
              </a:moveTo>
              <a:lnTo>
                <a:pt x="499834" y="0"/>
              </a:lnTo>
              <a:lnTo>
                <a:pt x="499834" y="170645"/>
              </a:lnTo>
              <a:lnTo>
                <a:pt x="558428" y="174997"/>
              </a:lnTo>
              <a:cubicBezTo>
                <a:pt x="595595" y="180644"/>
                <a:pt x="630833" y="188926"/>
                <a:pt x="663468" y="199463"/>
              </a:cubicBezTo>
              <a:lnTo>
                <a:pt x="669173" y="201683"/>
              </a:lnTo>
              <a:lnTo>
                <a:pt x="737679" y="50356"/>
              </a:lnTo>
              <a:lnTo>
                <a:pt x="844941" y="98914"/>
              </a:lnTo>
              <a:lnTo>
                <a:pt x="775944" y="251325"/>
              </a:lnTo>
              <a:lnTo>
                <a:pt x="778528" y="252741"/>
              </a:lnTo>
              <a:cubicBezTo>
                <a:pt x="827517" y="284497"/>
                <a:pt x="862496" y="323253"/>
                <a:pt x="878067" y="365978"/>
              </a:cubicBezTo>
              <a:lnTo>
                <a:pt x="883640" y="397015"/>
              </a:lnTo>
              <a:lnTo>
                <a:pt x="880778" y="451659"/>
              </a:lnTo>
              <a:lnTo>
                <a:pt x="878068" y="503408"/>
              </a:lnTo>
              <a:cubicBezTo>
                <a:pt x="836546" y="894042"/>
                <a:pt x="657009" y="1187892"/>
                <a:pt x="441820" y="1187892"/>
              </a:cubicBezTo>
              <a:cubicBezTo>
                <a:pt x="226631" y="1187892"/>
                <a:pt x="47094" y="894042"/>
                <a:pt x="5572" y="503408"/>
              </a:cubicBezTo>
              <a:lnTo>
                <a:pt x="2863" y="451675"/>
              </a:lnTo>
              <a:lnTo>
                <a:pt x="0" y="397006"/>
              </a:lnTo>
              <a:lnTo>
                <a:pt x="5571" y="365978"/>
              </a:lnTo>
              <a:cubicBezTo>
                <a:pt x="21142" y="323253"/>
                <a:pt x="56121" y="284497"/>
                <a:pt x="105111" y="252741"/>
              </a:cubicBezTo>
              <a:lnTo>
                <a:pt x="118017" y="246235"/>
              </a:lnTo>
              <a:lnTo>
                <a:pt x="51324" y="98914"/>
              </a:lnTo>
              <a:lnTo>
                <a:pt x="158586" y="50356"/>
              </a:lnTo>
              <a:lnTo>
                <a:pt x="226207" y="199726"/>
              </a:lnTo>
              <a:lnTo>
                <a:pt x="288712" y="181508"/>
              </a:lnTo>
              <a:lnTo>
                <a:pt x="382093" y="172255"/>
              </a:lnTo>
              <a:close/>
            </a:path>
          </a:pathLst>
        </a:custGeom>
        <a:solidFill>
          <a:srgbClr val="10B5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6</xdr:col>
      <xdr:colOff>404555</xdr:colOff>
      <xdr:row>5</xdr:row>
      <xdr:rowOff>20280</xdr:rowOff>
    </xdr:from>
    <xdr:to>
      <xdr:col>7</xdr:col>
      <xdr:colOff>333375</xdr:colOff>
      <xdr:row>8</xdr:row>
      <xdr:rowOff>133404</xdr:rowOff>
    </xdr:to>
    <xdr:sp macro="" textlink="">
      <xdr:nvSpPr>
        <xdr:cNvPr id="6" name="Полилиния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4062155" y="972780"/>
          <a:ext cx="538420" cy="684624"/>
        </a:xfrm>
        <a:custGeom>
          <a:avLst/>
          <a:gdLst>
            <a:gd name="connsiteX0" fmla="*/ 579930 w 908647"/>
            <a:gd name="connsiteY0" fmla="*/ 156658 h 1155378"/>
            <a:gd name="connsiteX1" fmla="*/ 579930 w 908647"/>
            <a:gd name="connsiteY1" fmla="*/ 161720 h 1155378"/>
            <a:gd name="connsiteX2" fmla="*/ 580196 w 908647"/>
            <a:gd name="connsiteY2" fmla="*/ 161787 h 1155378"/>
            <a:gd name="connsiteX3" fmla="*/ 582015 w 908647"/>
            <a:gd name="connsiteY3" fmla="*/ 157501 h 1155378"/>
            <a:gd name="connsiteX4" fmla="*/ 470393 w 908647"/>
            <a:gd name="connsiteY4" fmla="*/ 0 h 1155378"/>
            <a:gd name="connsiteX5" fmla="*/ 579930 w 908647"/>
            <a:gd name="connsiteY5" fmla="*/ 0 h 1155378"/>
            <a:gd name="connsiteX6" fmla="*/ 579930 w 908647"/>
            <a:gd name="connsiteY6" fmla="*/ 155137 h 1155378"/>
            <a:gd name="connsiteX7" fmla="*/ 625147 w 908647"/>
            <a:gd name="connsiteY7" fmla="*/ 172765 h 1155378"/>
            <a:gd name="connsiteX8" fmla="*/ 907082 w 908647"/>
            <a:gd name="connsiteY8" fmla="*/ 676860 h 1155378"/>
            <a:gd name="connsiteX9" fmla="*/ 364632 w 908647"/>
            <a:gd name="connsiteY9" fmla="*/ 1153923 h 1155378"/>
            <a:gd name="connsiteX10" fmla="*/ 264049 w 908647"/>
            <a:gd name="connsiteY10" fmla="*/ 1135702 h 1155378"/>
            <a:gd name="connsiteX11" fmla="*/ 172016 w 908647"/>
            <a:gd name="connsiteY11" fmla="*/ 1098487 h 1155378"/>
            <a:gd name="connsiteX12" fmla="*/ 157063 w 908647"/>
            <a:gd name="connsiteY12" fmla="*/ 1088209 h 1155378"/>
            <a:gd name="connsiteX13" fmla="*/ 64193 w 908647"/>
            <a:gd name="connsiteY13" fmla="*/ 1155377 h 1155378"/>
            <a:gd name="connsiteX14" fmla="*/ 0 w 908647"/>
            <a:gd name="connsiteY14" fmla="*/ 1066621 h 1155378"/>
            <a:gd name="connsiteX15" fmla="*/ 84177 w 908647"/>
            <a:gd name="connsiteY15" fmla="*/ 1005740 h 1155378"/>
            <a:gd name="connsiteX16" fmla="*/ 75853 w 908647"/>
            <a:gd name="connsiteY16" fmla="*/ 975188 h 1155378"/>
            <a:gd name="connsiteX17" fmla="*/ 76516 w 908647"/>
            <a:gd name="connsiteY17" fmla="*/ 940320 h 1155378"/>
            <a:gd name="connsiteX18" fmla="*/ 102010 w 908647"/>
            <a:gd name="connsiteY18" fmla="*/ 884453 h 1155378"/>
            <a:gd name="connsiteX19" fmla="*/ 126916 w 908647"/>
            <a:gd name="connsiteY19" fmla="*/ 864546 h 1155378"/>
            <a:gd name="connsiteX20" fmla="*/ 125607 w 908647"/>
            <a:gd name="connsiteY20" fmla="*/ 864137 h 1155378"/>
            <a:gd name="connsiteX21" fmla="*/ 282741 w 908647"/>
            <a:gd name="connsiteY21" fmla="*/ 240635 h 1155378"/>
            <a:gd name="connsiteX22" fmla="*/ 317723 w 908647"/>
            <a:gd name="connsiteY22" fmla="*/ 213369 h 1155378"/>
            <a:gd name="connsiteX23" fmla="*/ 336469 w 908647"/>
            <a:gd name="connsiteY23" fmla="*/ 195083 h 1155378"/>
            <a:gd name="connsiteX24" fmla="*/ 426342 w 908647"/>
            <a:gd name="connsiteY24" fmla="*/ 153225 h 1155378"/>
            <a:gd name="connsiteX25" fmla="*/ 470393 w 908647"/>
            <a:gd name="connsiteY25" fmla="*/ 151409 h 11553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908647" h="1155378">
              <a:moveTo>
                <a:pt x="579930" y="156658"/>
              </a:moveTo>
              <a:lnTo>
                <a:pt x="579930" y="161720"/>
              </a:lnTo>
              <a:lnTo>
                <a:pt x="580196" y="161787"/>
              </a:lnTo>
              <a:lnTo>
                <a:pt x="582015" y="157501"/>
              </a:lnTo>
              <a:close/>
              <a:moveTo>
                <a:pt x="470393" y="0"/>
              </a:moveTo>
              <a:lnTo>
                <a:pt x="579930" y="0"/>
              </a:lnTo>
              <a:lnTo>
                <a:pt x="579930" y="155137"/>
              </a:lnTo>
              <a:lnTo>
                <a:pt x="625147" y="172765"/>
              </a:lnTo>
              <a:cubicBezTo>
                <a:pt x="805960" y="262414"/>
                <a:pt x="923740" y="458883"/>
                <a:pt x="907082" y="676860"/>
              </a:cubicBezTo>
              <a:cubicBezTo>
                <a:pt x="885325" y="961566"/>
                <a:pt x="642462" y="1175154"/>
                <a:pt x="364632" y="1153923"/>
              </a:cubicBezTo>
              <a:cubicBezTo>
                <a:pt x="329904" y="1151269"/>
                <a:pt x="296273" y="1145072"/>
                <a:pt x="264049" y="1135702"/>
              </a:cubicBezTo>
              <a:lnTo>
                <a:pt x="172016" y="1098487"/>
              </a:lnTo>
              <a:lnTo>
                <a:pt x="157063" y="1088209"/>
              </a:lnTo>
              <a:lnTo>
                <a:pt x="64193" y="1155377"/>
              </a:lnTo>
              <a:lnTo>
                <a:pt x="0" y="1066621"/>
              </a:lnTo>
              <a:lnTo>
                <a:pt x="84177" y="1005740"/>
              </a:lnTo>
              <a:lnTo>
                <a:pt x="75853" y="975188"/>
              </a:lnTo>
              <a:cubicBezTo>
                <a:pt x="74374" y="963689"/>
                <a:pt x="74541" y="952008"/>
                <a:pt x="76516" y="940320"/>
              </a:cubicBezTo>
              <a:cubicBezTo>
                <a:pt x="80028" y="919544"/>
                <a:pt x="88925" y="900714"/>
                <a:pt x="102010" y="884453"/>
              </a:cubicBezTo>
              <a:lnTo>
                <a:pt x="126916" y="864546"/>
              </a:lnTo>
              <a:lnTo>
                <a:pt x="125607" y="864137"/>
              </a:lnTo>
              <a:cubicBezTo>
                <a:pt x="362101" y="714084"/>
                <a:pt x="107620" y="409945"/>
                <a:pt x="282741" y="240635"/>
              </a:cubicBezTo>
              <a:lnTo>
                <a:pt x="317723" y="213369"/>
              </a:lnTo>
              <a:lnTo>
                <a:pt x="336469" y="195083"/>
              </a:lnTo>
              <a:cubicBezTo>
                <a:pt x="362960" y="174871"/>
                <a:pt x="393523" y="160915"/>
                <a:pt x="426342" y="153225"/>
              </a:cubicBezTo>
              <a:lnTo>
                <a:pt x="470393" y="151409"/>
              </a:lnTo>
              <a:close/>
            </a:path>
          </a:pathLst>
        </a:custGeom>
        <a:solidFill>
          <a:srgbClr val="10B5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100043</xdr:colOff>
      <xdr:row>5</xdr:row>
      <xdr:rowOff>81542</xdr:rowOff>
    </xdr:from>
    <xdr:to>
      <xdr:col>5</xdr:col>
      <xdr:colOff>103361</xdr:colOff>
      <xdr:row>8</xdr:row>
      <xdr:rowOff>83058</xdr:rowOff>
    </xdr:to>
    <xdr:sp macro="" textlink="">
      <xdr:nvSpPr>
        <xdr:cNvPr id="7" name="Полилиния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 rot="1429142">
          <a:off x="2538443" y="1034042"/>
          <a:ext cx="612918" cy="573016"/>
        </a:xfrm>
        <a:custGeom>
          <a:avLst/>
          <a:gdLst>
            <a:gd name="connsiteX0" fmla="*/ 138852 w 1186589"/>
            <a:gd name="connsiteY0" fmla="*/ 293390 h 1109337"/>
            <a:gd name="connsiteX1" fmla="*/ 322303 w 1186589"/>
            <a:gd name="connsiteY1" fmla="*/ 284156 h 1109337"/>
            <a:gd name="connsiteX2" fmla="*/ 352834 w 1186589"/>
            <a:gd name="connsiteY2" fmla="*/ 302025 h 1109337"/>
            <a:gd name="connsiteX3" fmla="*/ 385477 w 1186589"/>
            <a:gd name="connsiteY3" fmla="*/ 266073 h 1109337"/>
            <a:gd name="connsiteX4" fmla="*/ 474350 w 1186589"/>
            <a:gd name="connsiteY4" fmla="*/ 211840 h 1109337"/>
            <a:gd name="connsiteX5" fmla="*/ 574307 w 1186589"/>
            <a:gd name="connsiteY5" fmla="*/ 182714 h 1109337"/>
            <a:gd name="connsiteX6" fmla="*/ 625696 w 1186589"/>
            <a:gd name="connsiteY6" fmla="*/ 182825 h 1109337"/>
            <a:gd name="connsiteX7" fmla="*/ 633361 w 1186589"/>
            <a:gd name="connsiteY7" fmla="*/ 146840 h 1109337"/>
            <a:gd name="connsiteX8" fmla="*/ 763794 w 1186589"/>
            <a:gd name="connsiteY8" fmla="*/ 17510 h 1109337"/>
            <a:gd name="connsiteX9" fmla="*/ 850942 w 1186589"/>
            <a:gd name="connsiteY9" fmla="*/ 50 h 1109337"/>
            <a:gd name="connsiteX10" fmla="*/ 1012903 w 1186589"/>
            <a:gd name="connsiteY10" fmla="*/ 56900 h 1109337"/>
            <a:gd name="connsiteX11" fmla="*/ 1053457 w 1186589"/>
            <a:gd name="connsiteY11" fmla="*/ 107767 h 1109337"/>
            <a:gd name="connsiteX12" fmla="*/ 1065226 w 1186589"/>
            <a:gd name="connsiteY12" fmla="*/ 104577 h 1109337"/>
            <a:gd name="connsiteX13" fmla="*/ 1186589 w 1186589"/>
            <a:gd name="connsiteY13" fmla="*/ 267551 h 1109337"/>
            <a:gd name="connsiteX14" fmla="*/ 1065226 w 1186589"/>
            <a:gd name="connsiteY14" fmla="*/ 430523 h 1109337"/>
            <a:gd name="connsiteX15" fmla="*/ 943863 w 1186589"/>
            <a:gd name="connsiteY15" fmla="*/ 267550 h 1109337"/>
            <a:gd name="connsiteX16" fmla="*/ 988028 w 1186589"/>
            <a:gd name="connsiteY16" fmla="*/ 141791 h 1109337"/>
            <a:gd name="connsiteX17" fmla="*/ 1006087 w 1186589"/>
            <a:gd name="connsiteY17" fmla="*/ 127077 h 1109337"/>
            <a:gd name="connsiteX18" fmla="*/ 978913 w 1186589"/>
            <a:gd name="connsiteY18" fmla="*/ 93679 h 1109337"/>
            <a:gd name="connsiteX19" fmla="*/ 851583 w 1186589"/>
            <a:gd name="connsiteY19" fmla="*/ 50124 h 1109337"/>
            <a:gd name="connsiteX20" fmla="*/ 687297 w 1186589"/>
            <a:gd name="connsiteY20" fmla="*/ 148536 h 1109337"/>
            <a:gd name="connsiteX21" fmla="*/ 676796 w 1186589"/>
            <a:gd name="connsiteY21" fmla="*/ 186758 h 1109337"/>
            <a:gd name="connsiteX22" fmla="*/ 740920 w 1186589"/>
            <a:gd name="connsiteY22" fmla="*/ 210745 h 1109337"/>
            <a:gd name="connsiteX23" fmla="*/ 787432 w 1186589"/>
            <a:gd name="connsiteY23" fmla="*/ 264513 h 1109337"/>
            <a:gd name="connsiteX24" fmla="*/ 766254 w 1186589"/>
            <a:gd name="connsiteY24" fmla="*/ 408837 h 1109337"/>
            <a:gd name="connsiteX25" fmla="*/ 713627 w 1186589"/>
            <a:gd name="connsiteY25" fmla="*/ 466800 h 1109337"/>
            <a:gd name="connsiteX26" fmla="*/ 764074 w 1186589"/>
            <a:gd name="connsiteY26" fmla="*/ 460481 h 1109337"/>
            <a:gd name="connsiteX27" fmla="*/ 845885 w 1186589"/>
            <a:gd name="connsiteY27" fmla="*/ 495534 h 1109337"/>
            <a:gd name="connsiteX28" fmla="*/ 816661 w 1186589"/>
            <a:gd name="connsiteY28" fmla="*/ 579604 h 1109337"/>
            <a:gd name="connsiteX29" fmla="*/ 770278 w 1186589"/>
            <a:gd name="connsiteY29" fmla="*/ 619215 h 1109337"/>
            <a:gd name="connsiteX30" fmla="*/ 801211 w 1186589"/>
            <a:gd name="connsiteY30" fmla="*/ 615340 h 1109337"/>
            <a:gd name="connsiteX31" fmla="*/ 867071 w 1186589"/>
            <a:gd name="connsiteY31" fmla="*/ 643559 h 1109337"/>
            <a:gd name="connsiteX32" fmla="*/ 843545 w 1186589"/>
            <a:gd name="connsiteY32" fmla="*/ 711237 h 1109337"/>
            <a:gd name="connsiteX33" fmla="*/ 829307 w 1186589"/>
            <a:gd name="connsiteY33" fmla="*/ 723396 h 1109337"/>
            <a:gd name="connsiteX34" fmla="*/ 926696 w 1186589"/>
            <a:gd name="connsiteY34" fmla="*/ 944009 h 1109337"/>
            <a:gd name="connsiteX35" fmla="*/ 909662 w 1186589"/>
            <a:gd name="connsiteY35" fmla="*/ 987971 h 1109337"/>
            <a:gd name="connsiteX36" fmla="*/ 909261 w 1186589"/>
            <a:gd name="connsiteY36" fmla="*/ 988148 h 1109337"/>
            <a:gd name="connsiteX37" fmla="*/ 932915 w 1186589"/>
            <a:gd name="connsiteY37" fmla="*/ 1041730 h 1109337"/>
            <a:gd name="connsiteX38" fmla="*/ 921473 w 1186589"/>
            <a:gd name="connsiteY38" fmla="*/ 1071256 h 1109337"/>
            <a:gd name="connsiteX39" fmla="*/ 839543 w 1186589"/>
            <a:gd name="connsiteY39" fmla="*/ 1107425 h 1109337"/>
            <a:gd name="connsiteX40" fmla="*/ 810016 w 1186589"/>
            <a:gd name="connsiteY40" fmla="*/ 1095984 h 1109337"/>
            <a:gd name="connsiteX41" fmla="*/ 786123 w 1186589"/>
            <a:gd name="connsiteY41" fmla="*/ 1041860 h 1109337"/>
            <a:gd name="connsiteX42" fmla="*/ 762162 w 1186589"/>
            <a:gd name="connsiteY42" fmla="*/ 1042412 h 1109337"/>
            <a:gd name="connsiteX43" fmla="*/ 743708 w 1186589"/>
            <a:gd name="connsiteY43" fmla="*/ 1024789 h 1109337"/>
            <a:gd name="connsiteX44" fmla="*/ 646319 w 1186589"/>
            <a:gd name="connsiteY44" fmla="*/ 804176 h 1109337"/>
            <a:gd name="connsiteX45" fmla="*/ 627744 w 1186589"/>
            <a:gd name="connsiteY45" fmla="*/ 806502 h 1109337"/>
            <a:gd name="connsiteX46" fmla="*/ 561884 w 1186589"/>
            <a:gd name="connsiteY46" fmla="*/ 778284 h 1109337"/>
            <a:gd name="connsiteX47" fmla="*/ 585411 w 1186589"/>
            <a:gd name="connsiteY47" fmla="*/ 710605 h 1109337"/>
            <a:gd name="connsiteX48" fmla="*/ 609117 w 1186589"/>
            <a:gd name="connsiteY48" fmla="*/ 690360 h 1109337"/>
            <a:gd name="connsiteX49" fmla="*/ 548595 w 1186589"/>
            <a:gd name="connsiteY49" fmla="*/ 697941 h 1109337"/>
            <a:gd name="connsiteX50" fmla="*/ 466783 w 1186589"/>
            <a:gd name="connsiteY50" fmla="*/ 662888 h 1109337"/>
            <a:gd name="connsiteX51" fmla="*/ 496008 w 1186589"/>
            <a:gd name="connsiteY51" fmla="*/ 578818 h 1109337"/>
            <a:gd name="connsiteX52" fmla="*/ 518561 w 1186589"/>
            <a:gd name="connsiteY52" fmla="*/ 559558 h 1109337"/>
            <a:gd name="connsiteX53" fmla="*/ 515437 w 1186589"/>
            <a:gd name="connsiteY53" fmla="*/ 560468 h 1109337"/>
            <a:gd name="connsiteX54" fmla="*/ 302313 w 1186589"/>
            <a:gd name="connsiteY54" fmla="*/ 478669 h 1109337"/>
            <a:gd name="connsiteX55" fmla="*/ 293924 w 1186589"/>
            <a:gd name="connsiteY55" fmla="*/ 408071 h 1109337"/>
            <a:gd name="connsiteX56" fmla="*/ 320396 w 1186589"/>
            <a:gd name="connsiteY56" fmla="*/ 342060 h 1109337"/>
            <a:gd name="connsiteX57" fmla="*/ 287213 w 1186589"/>
            <a:gd name="connsiteY57" fmla="*/ 325153 h 1109337"/>
            <a:gd name="connsiteX58" fmla="*/ 103798 w 1186589"/>
            <a:gd name="connsiteY58" fmla="*/ 380233 h 1109337"/>
            <a:gd name="connsiteX59" fmla="*/ 50185 w 1186589"/>
            <a:gd name="connsiteY59" fmla="*/ 503665 h 1109337"/>
            <a:gd name="connsiteX60" fmla="*/ 57094 w 1186589"/>
            <a:gd name="connsiteY60" fmla="*/ 549868 h 1109337"/>
            <a:gd name="connsiteX61" fmla="*/ 74830 w 1186589"/>
            <a:gd name="connsiteY61" fmla="*/ 538583 h 1109337"/>
            <a:gd name="connsiteX62" fmla="*/ 235733 w 1186589"/>
            <a:gd name="connsiteY62" fmla="*/ 584997 h 1109337"/>
            <a:gd name="connsiteX63" fmla="*/ 274379 w 1186589"/>
            <a:gd name="connsiteY63" fmla="*/ 784485 h 1109337"/>
            <a:gd name="connsiteX64" fmla="*/ 72182 w 1186589"/>
            <a:gd name="connsiteY64" fmla="*/ 764348 h 1109337"/>
            <a:gd name="connsiteX65" fmla="*/ 11169 w 1186589"/>
            <a:gd name="connsiteY65" fmla="*/ 608394 h 1109337"/>
            <a:gd name="connsiteX66" fmla="*/ 18454 w 1186589"/>
            <a:gd name="connsiteY66" fmla="*/ 594216 h 1109337"/>
            <a:gd name="connsiteX67" fmla="*/ 13165 w 1186589"/>
            <a:gd name="connsiteY67" fmla="*/ 585759 h 1109337"/>
            <a:gd name="connsiteX68" fmla="*/ 67231 w 1186589"/>
            <a:gd name="connsiteY68" fmla="*/ 346019 h 1109337"/>
            <a:gd name="connsiteX69" fmla="*/ 138852 w 1186589"/>
            <a:gd name="connsiteY69" fmla="*/ 293390 h 11093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</a:cxnLst>
          <a:rect l="l" t="t" r="r" b="b"/>
          <a:pathLst>
            <a:path w="1186589" h="1109337">
              <a:moveTo>
                <a:pt x="138852" y="293390"/>
              </a:moveTo>
              <a:cubicBezTo>
                <a:pt x="197409" y="264869"/>
                <a:pt x="264301" y="261234"/>
                <a:pt x="322303" y="284156"/>
              </a:cubicBezTo>
              <a:lnTo>
                <a:pt x="352834" y="302025"/>
              </a:lnTo>
              <a:lnTo>
                <a:pt x="385477" y="266073"/>
              </a:lnTo>
              <a:cubicBezTo>
                <a:pt x="410928" y="245178"/>
                <a:pt x="440860" y="226624"/>
                <a:pt x="474350" y="211840"/>
              </a:cubicBezTo>
              <a:cubicBezTo>
                <a:pt x="507840" y="197055"/>
                <a:pt x="541719" y="187441"/>
                <a:pt x="574307" y="182714"/>
              </a:cubicBezTo>
              <a:lnTo>
                <a:pt x="625696" y="182825"/>
              </a:lnTo>
              <a:lnTo>
                <a:pt x="633361" y="146840"/>
              </a:lnTo>
              <a:cubicBezTo>
                <a:pt x="655506" y="88537"/>
                <a:pt x="703264" y="41559"/>
                <a:pt x="763794" y="17510"/>
              </a:cubicBezTo>
              <a:cubicBezTo>
                <a:pt x="790696" y="6821"/>
                <a:pt x="820122" y="662"/>
                <a:pt x="850942" y="50"/>
              </a:cubicBezTo>
              <a:cubicBezTo>
                <a:pt x="913261" y="-1186"/>
                <a:pt x="970394" y="20461"/>
                <a:pt x="1012903" y="56900"/>
              </a:cubicBezTo>
              <a:lnTo>
                <a:pt x="1053457" y="107767"/>
              </a:lnTo>
              <a:lnTo>
                <a:pt x="1065226" y="104577"/>
              </a:lnTo>
              <a:cubicBezTo>
                <a:pt x="1132253" y="104577"/>
                <a:pt x="1186589" y="177542"/>
                <a:pt x="1186589" y="267551"/>
              </a:cubicBezTo>
              <a:cubicBezTo>
                <a:pt x="1186589" y="357558"/>
                <a:pt x="1132253" y="430523"/>
                <a:pt x="1065226" y="430523"/>
              </a:cubicBezTo>
              <a:cubicBezTo>
                <a:pt x="998199" y="430523"/>
                <a:pt x="943863" y="357558"/>
                <a:pt x="943863" y="267550"/>
              </a:cubicBezTo>
              <a:cubicBezTo>
                <a:pt x="943863" y="216921"/>
                <a:pt x="961056" y="171684"/>
                <a:pt x="988028" y="141791"/>
              </a:cubicBezTo>
              <a:lnTo>
                <a:pt x="1006087" y="127077"/>
              </a:lnTo>
              <a:lnTo>
                <a:pt x="978913" y="93679"/>
              </a:lnTo>
              <a:cubicBezTo>
                <a:pt x="945510" y="65657"/>
                <a:pt x="900591" y="49062"/>
                <a:pt x="851583" y="50124"/>
              </a:cubicBezTo>
              <a:cubicBezTo>
                <a:pt x="779099" y="51696"/>
                <a:pt x="716401" y="91519"/>
                <a:pt x="687297" y="148536"/>
              </a:cubicBezTo>
              <a:lnTo>
                <a:pt x="676796" y="186758"/>
              </a:lnTo>
              <a:lnTo>
                <a:pt x="740920" y="210745"/>
              </a:lnTo>
              <a:cubicBezTo>
                <a:pt x="761631" y="224440"/>
                <a:pt x="777695" y="242456"/>
                <a:pt x="787432" y="264513"/>
              </a:cubicBezTo>
              <a:cubicBezTo>
                <a:pt x="806906" y="308628"/>
                <a:pt x="797387" y="360551"/>
                <a:pt x="766254" y="408837"/>
              </a:cubicBezTo>
              <a:lnTo>
                <a:pt x="713627" y="466800"/>
              </a:lnTo>
              <a:lnTo>
                <a:pt x="764074" y="460481"/>
              </a:lnTo>
              <a:cubicBezTo>
                <a:pt x="805104" y="460581"/>
                <a:pt x="835617" y="472274"/>
                <a:pt x="845885" y="495534"/>
              </a:cubicBezTo>
              <a:cubicBezTo>
                <a:pt x="856153" y="518794"/>
                <a:pt x="844233" y="549218"/>
                <a:pt x="816661" y="579604"/>
              </a:cubicBezTo>
              <a:lnTo>
                <a:pt x="770278" y="619215"/>
              </a:lnTo>
              <a:lnTo>
                <a:pt x="801211" y="615340"/>
              </a:lnTo>
              <a:cubicBezTo>
                <a:pt x="834242" y="615421"/>
                <a:pt x="858805" y="624834"/>
                <a:pt x="867071" y="643559"/>
              </a:cubicBezTo>
              <a:cubicBezTo>
                <a:pt x="875337" y="662283"/>
                <a:pt x="865741" y="686776"/>
                <a:pt x="843545" y="711237"/>
              </a:cubicBezTo>
              <a:lnTo>
                <a:pt x="829307" y="723396"/>
              </a:lnTo>
              <a:lnTo>
                <a:pt x="926696" y="944009"/>
              </a:lnTo>
              <a:cubicBezTo>
                <a:pt x="934132" y="960853"/>
                <a:pt x="926505" y="980535"/>
                <a:pt x="909662" y="987971"/>
              </a:cubicBezTo>
              <a:lnTo>
                <a:pt x="909261" y="988148"/>
              </a:lnTo>
              <a:lnTo>
                <a:pt x="932915" y="1041730"/>
              </a:lnTo>
              <a:cubicBezTo>
                <a:pt x="937909" y="1053043"/>
                <a:pt x="932786" y="1066262"/>
                <a:pt x="921473" y="1071256"/>
              </a:cubicBezTo>
              <a:lnTo>
                <a:pt x="839543" y="1107425"/>
              </a:lnTo>
              <a:cubicBezTo>
                <a:pt x="828230" y="1112419"/>
                <a:pt x="815010" y="1107296"/>
                <a:pt x="810016" y="1095984"/>
              </a:cubicBezTo>
              <a:lnTo>
                <a:pt x="786123" y="1041860"/>
              </a:lnTo>
              <a:lnTo>
                <a:pt x="762162" y="1042412"/>
              </a:lnTo>
              <a:cubicBezTo>
                <a:pt x="754206" y="1039328"/>
                <a:pt x="747426" y="1033211"/>
                <a:pt x="743708" y="1024789"/>
              </a:cubicBezTo>
              <a:lnTo>
                <a:pt x="646319" y="804176"/>
              </a:lnTo>
              <a:lnTo>
                <a:pt x="627744" y="806502"/>
              </a:lnTo>
              <a:cubicBezTo>
                <a:pt x="594713" y="806421"/>
                <a:pt x="570150" y="797008"/>
                <a:pt x="561884" y="778284"/>
              </a:cubicBezTo>
              <a:cubicBezTo>
                <a:pt x="553618" y="759559"/>
                <a:pt x="563214" y="735067"/>
                <a:pt x="585411" y="710605"/>
              </a:cubicBezTo>
              <a:lnTo>
                <a:pt x="609117" y="690360"/>
              </a:lnTo>
              <a:lnTo>
                <a:pt x="548595" y="697941"/>
              </a:lnTo>
              <a:cubicBezTo>
                <a:pt x="507564" y="697841"/>
                <a:pt x="477051" y="686149"/>
                <a:pt x="466783" y="662888"/>
              </a:cubicBezTo>
              <a:cubicBezTo>
                <a:pt x="456515" y="639628"/>
                <a:pt x="468435" y="609204"/>
                <a:pt x="496008" y="578818"/>
              </a:cubicBezTo>
              <a:lnTo>
                <a:pt x="518561" y="559558"/>
              </a:lnTo>
              <a:lnTo>
                <a:pt x="515437" y="560468"/>
              </a:lnTo>
              <a:cubicBezTo>
                <a:pt x="417674" y="574648"/>
                <a:pt x="331524" y="544840"/>
                <a:pt x="302313" y="478669"/>
              </a:cubicBezTo>
              <a:cubicBezTo>
                <a:pt x="292575" y="456611"/>
                <a:pt x="290087" y="432602"/>
                <a:pt x="293924" y="408071"/>
              </a:cubicBezTo>
              <a:lnTo>
                <a:pt x="320396" y="342060"/>
              </a:lnTo>
              <a:lnTo>
                <a:pt x="287213" y="325153"/>
              </a:lnTo>
              <a:cubicBezTo>
                <a:pt x="225473" y="308239"/>
                <a:pt x="153800" y="327734"/>
                <a:pt x="103798" y="380233"/>
              </a:cubicBezTo>
              <a:cubicBezTo>
                <a:pt x="69991" y="415730"/>
                <a:pt x="51986" y="460102"/>
                <a:pt x="50185" y="503665"/>
              </a:cubicBezTo>
              <a:lnTo>
                <a:pt x="57094" y="549868"/>
              </a:lnTo>
              <a:lnTo>
                <a:pt x="74830" y="538583"/>
              </a:lnTo>
              <a:cubicBezTo>
                <a:pt x="122462" y="523067"/>
                <a:pt x="185853" y="539511"/>
                <a:pt x="235733" y="584997"/>
              </a:cubicBezTo>
              <a:cubicBezTo>
                <a:pt x="302241" y="645645"/>
                <a:pt x="319543" y="734959"/>
                <a:pt x="274379" y="784485"/>
              </a:cubicBezTo>
              <a:cubicBezTo>
                <a:pt x="229216" y="834012"/>
                <a:pt x="138689" y="824996"/>
                <a:pt x="72182" y="764348"/>
              </a:cubicBezTo>
              <a:cubicBezTo>
                <a:pt x="22302" y="718862"/>
                <a:pt x="99" y="657251"/>
                <a:pt x="11169" y="608394"/>
              </a:cubicBezTo>
              <a:lnTo>
                <a:pt x="18454" y="594216"/>
              </a:lnTo>
              <a:lnTo>
                <a:pt x="13165" y="585759"/>
              </a:lnTo>
              <a:cubicBezTo>
                <a:pt x="-15578" y="507733"/>
                <a:pt x="2873" y="413842"/>
                <a:pt x="67231" y="346019"/>
              </a:cubicBezTo>
              <a:cubicBezTo>
                <a:pt x="88450" y="323658"/>
                <a:pt x="112828" y="306066"/>
                <a:pt x="138852" y="293390"/>
              </a:cubicBezTo>
              <a:close/>
            </a:path>
          </a:pathLst>
        </a:custGeom>
        <a:solidFill>
          <a:srgbClr val="10B5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104775</xdr:colOff>
      <xdr:row>9</xdr:row>
      <xdr:rowOff>123824</xdr:rowOff>
    </xdr:from>
    <xdr:to>
      <xdr:col>7</xdr:col>
      <xdr:colOff>285750</xdr:colOff>
      <xdr:row>20</xdr:row>
      <xdr:rowOff>25339</xdr:rowOff>
    </xdr:to>
    <xdr:grpSp>
      <xdr:nvGrpSpPr>
        <xdr:cNvPr id="8" name="Группа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2543175" y="1769744"/>
          <a:ext cx="2009775" cy="1913195"/>
          <a:chOff x="3523333" y="3126317"/>
          <a:chExt cx="889151" cy="883506"/>
        </a:xfrm>
      </xdr:grpSpPr>
      <xdr:sp macro="" textlink="">
        <xdr:nvSpPr>
          <xdr:cNvPr id="9" name="Полилиния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/>
        </xdr:nvSpPr>
        <xdr:spPr>
          <a:xfrm rot="5400000">
            <a:off x="3523334" y="3126316"/>
            <a:ext cx="410736" cy="410738"/>
          </a:xfrm>
          <a:custGeom>
            <a:avLst/>
            <a:gdLst>
              <a:gd name="connsiteX0" fmla="*/ 0 w 410736"/>
              <a:gd name="connsiteY0" fmla="*/ 0 h 410738"/>
              <a:gd name="connsiteX1" fmla="*/ 215163 w 410736"/>
              <a:gd name="connsiteY1" fmla="*/ 0 h 410738"/>
              <a:gd name="connsiteX2" fmla="*/ 216335 w 410736"/>
              <a:gd name="connsiteY2" fmla="*/ 11622 h 410738"/>
              <a:gd name="connsiteX3" fmla="*/ 235665 w 410736"/>
              <a:gd name="connsiteY3" fmla="*/ 64603 h 410738"/>
              <a:gd name="connsiteX4" fmla="*/ 252921 w 410736"/>
              <a:gd name="connsiteY4" fmla="*/ 68087 h 410738"/>
              <a:gd name="connsiteX5" fmla="*/ 342684 w 410736"/>
              <a:gd name="connsiteY5" fmla="*/ 157849 h 410738"/>
              <a:gd name="connsiteX6" fmla="*/ 346163 w 410736"/>
              <a:gd name="connsiteY6" fmla="*/ 175085 h 410738"/>
              <a:gd name="connsiteX7" fmla="*/ 399117 w 410736"/>
              <a:gd name="connsiteY7" fmla="*/ 194404 h 410738"/>
              <a:gd name="connsiteX8" fmla="*/ 410736 w 410736"/>
              <a:gd name="connsiteY8" fmla="*/ 195576 h 410738"/>
              <a:gd name="connsiteX9" fmla="*/ 410736 w 410736"/>
              <a:gd name="connsiteY9" fmla="*/ 410738 h 410738"/>
              <a:gd name="connsiteX10" fmla="*/ 355754 w 410736"/>
              <a:gd name="connsiteY10" fmla="*/ 405195 h 410738"/>
              <a:gd name="connsiteX11" fmla="*/ 291712 w 410736"/>
              <a:gd name="connsiteY11" fmla="*/ 387030 h 410738"/>
              <a:gd name="connsiteX12" fmla="*/ 261285 w 410736"/>
              <a:gd name="connsiteY12" fmla="*/ 373282 h 410738"/>
              <a:gd name="connsiteX13" fmla="*/ 252921 w 410736"/>
              <a:gd name="connsiteY13" fmla="*/ 378921 h 410738"/>
              <a:gd name="connsiteX14" fmla="*/ 187267 w 410736"/>
              <a:gd name="connsiteY14" fmla="*/ 392176 h 410738"/>
              <a:gd name="connsiteX15" fmla="*/ 18595 w 410736"/>
              <a:gd name="connsiteY15" fmla="*/ 223504 h 410738"/>
              <a:gd name="connsiteX16" fmla="*/ 31850 w 410736"/>
              <a:gd name="connsiteY16" fmla="*/ 157849 h 410738"/>
              <a:gd name="connsiteX17" fmla="*/ 37478 w 410736"/>
              <a:gd name="connsiteY17" fmla="*/ 149501 h 410738"/>
              <a:gd name="connsiteX18" fmla="*/ 23709 w 410736"/>
              <a:gd name="connsiteY18" fmla="*/ 119027 h 410738"/>
              <a:gd name="connsiteX19" fmla="*/ 5543 w 410736"/>
              <a:gd name="connsiteY19" fmla="*/ 54984 h 410738"/>
              <a:gd name="connsiteX20" fmla="*/ 0 w 410736"/>
              <a:gd name="connsiteY20" fmla="*/ 0 h 410738"/>
              <a:gd name="connsiteX21" fmla="*/ 100624 w 410736"/>
              <a:gd name="connsiteY21" fmla="*/ 234442 h 410738"/>
              <a:gd name="connsiteX22" fmla="*/ 101301 w 410736"/>
              <a:gd name="connsiteY22" fmla="*/ 243582 h 410738"/>
              <a:gd name="connsiteX23" fmla="*/ 111205 w 410736"/>
              <a:gd name="connsiteY23" fmla="*/ 289385 h 410738"/>
              <a:gd name="connsiteX24" fmla="*/ 128536 w 410736"/>
              <a:gd name="connsiteY24" fmla="*/ 324047 h 410738"/>
              <a:gd name="connsiteX25" fmla="*/ 153294 w 410736"/>
              <a:gd name="connsiteY25" fmla="*/ 343854 h 410738"/>
              <a:gd name="connsiteX26" fmla="*/ 171128 w 410736"/>
              <a:gd name="connsiteY26" fmla="*/ 343157 h 410738"/>
              <a:gd name="connsiteX27" fmla="*/ 180568 w 410736"/>
              <a:gd name="connsiteY27" fmla="*/ 322306 h 410738"/>
              <a:gd name="connsiteX28" fmla="*/ 202812 w 410736"/>
              <a:gd name="connsiteY28" fmla="*/ 254723 h 410738"/>
              <a:gd name="connsiteX29" fmla="*/ 242425 w 410736"/>
              <a:gd name="connsiteY29" fmla="*/ 233678 h 410738"/>
              <a:gd name="connsiteX30" fmla="*/ 257049 w 410736"/>
              <a:gd name="connsiteY30" fmla="*/ 214685 h 410738"/>
              <a:gd name="connsiteX31" fmla="*/ 262232 w 410736"/>
              <a:gd name="connsiteY31" fmla="*/ 189113 h 410738"/>
              <a:gd name="connsiteX32" fmla="*/ 260994 w 410736"/>
              <a:gd name="connsiteY32" fmla="*/ 171782 h 410738"/>
              <a:gd name="connsiteX33" fmla="*/ 280801 w 410736"/>
              <a:gd name="connsiteY33" fmla="*/ 154451 h 410738"/>
              <a:gd name="connsiteX34" fmla="*/ 275849 w 410736"/>
              <a:gd name="connsiteY34" fmla="*/ 144547 h 410738"/>
              <a:gd name="connsiteX35" fmla="*/ 258829 w 410736"/>
              <a:gd name="connsiteY35" fmla="*/ 155649 h 410738"/>
              <a:gd name="connsiteX36" fmla="*/ 253295 w 410736"/>
              <a:gd name="connsiteY36" fmla="*/ 158939 h 410738"/>
              <a:gd name="connsiteX37" fmla="*/ 243663 w 410736"/>
              <a:gd name="connsiteY37" fmla="*/ 137120 h 410738"/>
              <a:gd name="connsiteX38" fmla="*/ 225094 w 410736"/>
              <a:gd name="connsiteY38" fmla="*/ 119789 h 410738"/>
              <a:gd name="connsiteX39" fmla="*/ 197859 w 410736"/>
              <a:gd name="connsiteY39" fmla="*/ 111123 h 410738"/>
              <a:gd name="connsiteX40" fmla="*/ 160722 w 410736"/>
              <a:gd name="connsiteY40" fmla="*/ 118551 h 410738"/>
              <a:gd name="connsiteX41" fmla="*/ 133488 w 410736"/>
              <a:gd name="connsiteY41" fmla="*/ 139596 h 410738"/>
              <a:gd name="connsiteX42" fmla="*/ 112443 w 410736"/>
              <a:gd name="connsiteY42" fmla="*/ 173020 h 410738"/>
              <a:gd name="connsiteX43" fmla="*/ 102539 w 410736"/>
              <a:gd name="connsiteY43" fmla="*/ 210157 h 410738"/>
              <a:gd name="connsiteX44" fmla="*/ 100624 w 410736"/>
              <a:gd name="connsiteY44" fmla="*/ 234442 h 4107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</a:cxnLst>
            <a:rect l="l" t="t" r="r" b="b"/>
            <a:pathLst>
              <a:path w="410736" h="410738">
                <a:moveTo>
                  <a:pt x="0" y="0"/>
                </a:moveTo>
                <a:lnTo>
                  <a:pt x="215163" y="0"/>
                </a:lnTo>
                <a:lnTo>
                  <a:pt x="216335" y="11622"/>
                </a:lnTo>
                <a:lnTo>
                  <a:pt x="235665" y="64603"/>
                </a:lnTo>
                <a:lnTo>
                  <a:pt x="252921" y="68087"/>
                </a:lnTo>
                <a:cubicBezTo>
                  <a:pt x="293281" y="85157"/>
                  <a:pt x="325613" y="117490"/>
                  <a:pt x="342684" y="157849"/>
                </a:cubicBezTo>
                <a:lnTo>
                  <a:pt x="346163" y="175085"/>
                </a:lnTo>
                <a:lnTo>
                  <a:pt x="399117" y="194404"/>
                </a:lnTo>
                <a:lnTo>
                  <a:pt x="410736" y="195576"/>
                </a:lnTo>
                <a:lnTo>
                  <a:pt x="410736" y="410738"/>
                </a:lnTo>
                <a:lnTo>
                  <a:pt x="355754" y="405195"/>
                </a:lnTo>
                <a:cubicBezTo>
                  <a:pt x="333781" y="400699"/>
                  <a:pt x="312391" y="394601"/>
                  <a:pt x="291712" y="387030"/>
                </a:cubicBezTo>
                <a:lnTo>
                  <a:pt x="261285" y="373282"/>
                </a:lnTo>
                <a:lnTo>
                  <a:pt x="252921" y="378921"/>
                </a:lnTo>
                <a:cubicBezTo>
                  <a:pt x="232742" y="387456"/>
                  <a:pt x="210555" y="392176"/>
                  <a:pt x="187267" y="392176"/>
                </a:cubicBezTo>
                <a:cubicBezTo>
                  <a:pt x="94112" y="392176"/>
                  <a:pt x="18595" y="316659"/>
                  <a:pt x="18595" y="223504"/>
                </a:cubicBezTo>
                <a:cubicBezTo>
                  <a:pt x="18595" y="200215"/>
                  <a:pt x="23314" y="178029"/>
                  <a:pt x="31850" y="157849"/>
                </a:cubicBezTo>
                <a:lnTo>
                  <a:pt x="37478" y="149501"/>
                </a:lnTo>
                <a:lnTo>
                  <a:pt x="23709" y="119027"/>
                </a:lnTo>
                <a:cubicBezTo>
                  <a:pt x="16137" y="98347"/>
                  <a:pt x="10039" y="76958"/>
                  <a:pt x="5543" y="54984"/>
                </a:cubicBezTo>
                <a:lnTo>
                  <a:pt x="0" y="0"/>
                </a:lnTo>
                <a:close/>
                <a:moveTo>
                  <a:pt x="100624" y="234442"/>
                </a:moveTo>
                <a:cubicBezTo>
                  <a:pt x="100721" y="237276"/>
                  <a:pt x="100940" y="240280"/>
                  <a:pt x="101301" y="243582"/>
                </a:cubicBezTo>
                <a:cubicBezTo>
                  <a:pt x="102746" y="256786"/>
                  <a:pt x="106666" y="275974"/>
                  <a:pt x="111205" y="289385"/>
                </a:cubicBezTo>
                <a:cubicBezTo>
                  <a:pt x="115744" y="302796"/>
                  <a:pt x="121521" y="314968"/>
                  <a:pt x="128536" y="324047"/>
                </a:cubicBezTo>
                <a:cubicBezTo>
                  <a:pt x="135551" y="333125"/>
                  <a:pt x="146195" y="340668"/>
                  <a:pt x="153294" y="343854"/>
                </a:cubicBezTo>
                <a:cubicBezTo>
                  <a:pt x="160393" y="347039"/>
                  <a:pt x="166582" y="346749"/>
                  <a:pt x="171128" y="343157"/>
                </a:cubicBezTo>
                <a:cubicBezTo>
                  <a:pt x="175674" y="339566"/>
                  <a:pt x="175288" y="337045"/>
                  <a:pt x="180568" y="322306"/>
                </a:cubicBezTo>
                <a:cubicBezTo>
                  <a:pt x="185849" y="307566"/>
                  <a:pt x="192502" y="269495"/>
                  <a:pt x="202812" y="254723"/>
                </a:cubicBezTo>
                <a:cubicBezTo>
                  <a:pt x="213121" y="239952"/>
                  <a:pt x="233386" y="240351"/>
                  <a:pt x="242425" y="233678"/>
                </a:cubicBezTo>
                <a:cubicBezTo>
                  <a:pt x="251464" y="227005"/>
                  <a:pt x="253747" y="222113"/>
                  <a:pt x="257049" y="214685"/>
                </a:cubicBezTo>
                <a:cubicBezTo>
                  <a:pt x="260350" y="207258"/>
                  <a:pt x="261574" y="196264"/>
                  <a:pt x="262232" y="189113"/>
                </a:cubicBezTo>
                <a:cubicBezTo>
                  <a:pt x="262889" y="181962"/>
                  <a:pt x="257899" y="177558"/>
                  <a:pt x="260994" y="171782"/>
                </a:cubicBezTo>
                <a:cubicBezTo>
                  <a:pt x="264089" y="166005"/>
                  <a:pt x="278325" y="158990"/>
                  <a:pt x="280801" y="154451"/>
                </a:cubicBezTo>
                <a:cubicBezTo>
                  <a:pt x="283276" y="149912"/>
                  <a:pt x="279511" y="144348"/>
                  <a:pt x="275849" y="144547"/>
                </a:cubicBezTo>
                <a:cubicBezTo>
                  <a:pt x="272187" y="144747"/>
                  <a:pt x="262588" y="153250"/>
                  <a:pt x="258829" y="155649"/>
                </a:cubicBezTo>
                <a:cubicBezTo>
                  <a:pt x="255070" y="158048"/>
                  <a:pt x="255823" y="162027"/>
                  <a:pt x="253295" y="158939"/>
                </a:cubicBezTo>
                <a:cubicBezTo>
                  <a:pt x="250768" y="155851"/>
                  <a:pt x="248363" y="143644"/>
                  <a:pt x="243663" y="137120"/>
                </a:cubicBezTo>
                <a:cubicBezTo>
                  <a:pt x="238963" y="130595"/>
                  <a:pt x="232728" y="124121"/>
                  <a:pt x="225094" y="119789"/>
                </a:cubicBezTo>
                <a:cubicBezTo>
                  <a:pt x="217461" y="115456"/>
                  <a:pt x="208588" y="111329"/>
                  <a:pt x="197859" y="111123"/>
                </a:cubicBezTo>
                <a:cubicBezTo>
                  <a:pt x="187131" y="110917"/>
                  <a:pt x="171450" y="113806"/>
                  <a:pt x="160722" y="118551"/>
                </a:cubicBezTo>
                <a:cubicBezTo>
                  <a:pt x="149993" y="123296"/>
                  <a:pt x="141534" y="130518"/>
                  <a:pt x="133488" y="139596"/>
                </a:cubicBezTo>
                <a:cubicBezTo>
                  <a:pt x="125441" y="148674"/>
                  <a:pt x="117601" y="161259"/>
                  <a:pt x="112443" y="173020"/>
                </a:cubicBezTo>
                <a:cubicBezTo>
                  <a:pt x="107285" y="184780"/>
                  <a:pt x="104396" y="198397"/>
                  <a:pt x="102539" y="210157"/>
                </a:cubicBezTo>
                <a:cubicBezTo>
                  <a:pt x="101146" y="218978"/>
                  <a:pt x="100334" y="225941"/>
                  <a:pt x="100624" y="234442"/>
                </a:cubicBezTo>
                <a:close/>
              </a:path>
            </a:pathLst>
          </a:custGeom>
          <a:solidFill>
            <a:srgbClr val="3E05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0" name="Полилиния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/>
        </xdr:nvSpPr>
        <xdr:spPr>
          <a:xfrm rot="16200000" flipV="1">
            <a:off x="3523333" y="3599086"/>
            <a:ext cx="410737" cy="410738"/>
          </a:xfrm>
          <a:custGeom>
            <a:avLst/>
            <a:gdLst>
              <a:gd name="connsiteX0" fmla="*/ 410737 w 410737"/>
              <a:gd name="connsiteY0" fmla="*/ 410738 h 410738"/>
              <a:gd name="connsiteX1" fmla="*/ 410737 w 410737"/>
              <a:gd name="connsiteY1" fmla="*/ 195576 h 410738"/>
              <a:gd name="connsiteX2" fmla="*/ 399118 w 410737"/>
              <a:gd name="connsiteY2" fmla="*/ 194404 h 410738"/>
              <a:gd name="connsiteX3" fmla="*/ 346164 w 410737"/>
              <a:gd name="connsiteY3" fmla="*/ 175085 h 410738"/>
              <a:gd name="connsiteX4" fmla="*/ 342685 w 410737"/>
              <a:gd name="connsiteY4" fmla="*/ 157849 h 410738"/>
              <a:gd name="connsiteX5" fmla="*/ 252922 w 410737"/>
              <a:gd name="connsiteY5" fmla="*/ 68087 h 410738"/>
              <a:gd name="connsiteX6" fmla="*/ 235666 w 410737"/>
              <a:gd name="connsiteY6" fmla="*/ 64603 h 410738"/>
              <a:gd name="connsiteX7" fmla="*/ 216336 w 410737"/>
              <a:gd name="connsiteY7" fmla="*/ 11622 h 410738"/>
              <a:gd name="connsiteX8" fmla="*/ 215164 w 410737"/>
              <a:gd name="connsiteY8" fmla="*/ 0 h 410738"/>
              <a:gd name="connsiteX9" fmla="*/ 0 w 410737"/>
              <a:gd name="connsiteY9" fmla="*/ 0 h 410738"/>
              <a:gd name="connsiteX10" fmla="*/ 5544 w 410737"/>
              <a:gd name="connsiteY10" fmla="*/ 54984 h 410738"/>
              <a:gd name="connsiteX11" fmla="*/ 23710 w 410737"/>
              <a:gd name="connsiteY11" fmla="*/ 119027 h 410738"/>
              <a:gd name="connsiteX12" fmla="*/ 37479 w 410737"/>
              <a:gd name="connsiteY12" fmla="*/ 149501 h 410738"/>
              <a:gd name="connsiteX13" fmla="*/ 31851 w 410737"/>
              <a:gd name="connsiteY13" fmla="*/ 157849 h 410738"/>
              <a:gd name="connsiteX14" fmla="*/ 18596 w 410737"/>
              <a:gd name="connsiteY14" fmla="*/ 223504 h 410738"/>
              <a:gd name="connsiteX15" fmla="*/ 187268 w 410737"/>
              <a:gd name="connsiteY15" fmla="*/ 392176 h 410738"/>
              <a:gd name="connsiteX16" fmla="*/ 252922 w 410737"/>
              <a:gd name="connsiteY16" fmla="*/ 378921 h 410738"/>
              <a:gd name="connsiteX17" fmla="*/ 261286 w 410737"/>
              <a:gd name="connsiteY17" fmla="*/ 373282 h 410738"/>
              <a:gd name="connsiteX18" fmla="*/ 291713 w 410737"/>
              <a:gd name="connsiteY18" fmla="*/ 387030 h 410738"/>
              <a:gd name="connsiteX19" fmla="*/ 355755 w 410737"/>
              <a:gd name="connsiteY19" fmla="*/ 405195 h 410738"/>
              <a:gd name="connsiteX20" fmla="*/ 410737 w 410737"/>
              <a:gd name="connsiteY20" fmla="*/ 410738 h 410738"/>
              <a:gd name="connsiteX21" fmla="*/ 261402 w 410737"/>
              <a:gd name="connsiteY21" fmla="*/ 293188 h 410738"/>
              <a:gd name="connsiteX22" fmla="*/ 257985 w 410737"/>
              <a:gd name="connsiteY22" fmla="*/ 308615 h 410738"/>
              <a:gd name="connsiteX23" fmla="*/ 222875 w 410737"/>
              <a:gd name="connsiteY23" fmla="*/ 334622 h 410738"/>
              <a:gd name="connsiteX24" fmla="*/ 221119 w 410737"/>
              <a:gd name="connsiteY24" fmla="*/ 334369 h 410738"/>
              <a:gd name="connsiteX25" fmla="*/ 219337 w 410737"/>
              <a:gd name="connsiteY25" fmla="*/ 336572 h 410738"/>
              <a:gd name="connsiteX26" fmla="*/ 189591 w 410737"/>
              <a:gd name="connsiteY26" fmla="*/ 337846 h 410738"/>
              <a:gd name="connsiteX27" fmla="*/ 171799 w 410737"/>
              <a:gd name="connsiteY27" fmla="*/ 306406 h 410738"/>
              <a:gd name="connsiteX28" fmla="*/ 207019 w 410737"/>
              <a:gd name="connsiteY28" fmla="*/ 298368 h 410738"/>
              <a:gd name="connsiteX29" fmla="*/ 226120 w 410737"/>
              <a:gd name="connsiteY29" fmla="*/ 321205 h 410738"/>
              <a:gd name="connsiteX30" fmla="*/ 225558 w 410737"/>
              <a:gd name="connsiteY30" fmla="*/ 324900 h 410738"/>
              <a:gd name="connsiteX31" fmla="*/ 233569 w 410737"/>
              <a:gd name="connsiteY31" fmla="*/ 322707 h 410738"/>
              <a:gd name="connsiteX32" fmla="*/ 249795 w 410737"/>
              <a:gd name="connsiteY32" fmla="*/ 305125 h 410738"/>
              <a:gd name="connsiteX33" fmla="*/ 245584 w 410737"/>
              <a:gd name="connsiteY33" fmla="*/ 271339 h 410738"/>
              <a:gd name="connsiteX34" fmla="*/ 240452 w 410737"/>
              <a:gd name="connsiteY34" fmla="*/ 267156 h 410738"/>
              <a:gd name="connsiteX35" fmla="*/ 231616 w 410737"/>
              <a:gd name="connsiteY35" fmla="*/ 276201 h 410738"/>
              <a:gd name="connsiteX36" fmla="*/ 219532 w 410737"/>
              <a:gd name="connsiteY36" fmla="*/ 279905 h 410738"/>
              <a:gd name="connsiteX37" fmla="*/ 190926 w 410737"/>
              <a:gd name="connsiteY37" fmla="*/ 251115 h 410738"/>
              <a:gd name="connsiteX38" fmla="*/ 190849 w 410737"/>
              <a:gd name="connsiteY38" fmla="*/ 250542 h 410738"/>
              <a:gd name="connsiteX39" fmla="*/ 189336 w 410737"/>
              <a:gd name="connsiteY39" fmla="*/ 255593 h 410738"/>
              <a:gd name="connsiteX40" fmla="*/ 177761 w 410737"/>
              <a:gd name="connsiteY40" fmla="*/ 266382 h 410738"/>
              <a:gd name="connsiteX41" fmla="*/ 166186 w 410737"/>
              <a:gd name="connsiteY41" fmla="*/ 255593 h 410738"/>
              <a:gd name="connsiteX42" fmla="*/ 163074 w 410737"/>
              <a:gd name="connsiteY42" fmla="*/ 245205 h 410738"/>
              <a:gd name="connsiteX43" fmla="*/ 161483 w 410737"/>
              <a:gd name="connsiteY43" fmla="*/ 250514 h 410738"/>
              <a:gd name="connsiteX44" fmla="*/ 152165 w 410737"/>
              <a:gd name="connsiteY44" fmla="*/ 259200 h 410738"/>
              <a:gd name="connsiteX45" fmla="*/ 142847 w 410737"/>
              <a:gd name="connsiteY45" fmla="*/ 250514 h 410738"/>
              <a:gd name="connsiteX46" fmla="*/ 141891 w 410737"/>
              <a:gd name="connsiteY46" fmla="*/ 247326 h 410738"/>
              <a:gd name="connsiteX47" fmla="*/ 99018 w 410737"/>
              <a:gd name="connsiteY47" fmla="*/ 247326 h 410738"/>
              <a:gd name="connsiteX48" fmla="*/ 94827 w 410737"/>
              <a:gd name="connsiteY48" fmla="*/ 245590 h 410738"/>
              <a:gd name="connsiteX49" fmla="*/ 93196 w 410737"/>
              <a:gd name="connsiteY49" fmla="*/ 241653 h 410738"/>
              <a:gd name="connsiteX50" fmla="*/ 82678 w 410737"/>
              <a:gd name="connsiteY50" fmla="*/ 241653 h 410738"/>
              <a:gd name="connsiteX51" fmla="*/ 78697 w 410737"/>
              <a:gd name="connsiteY51" fmla="*/ 237673 h 410738"/>
              <a:gd name="connsiteX52" fmla="*/ 78697 w 410737"/>
              <a:gd name="connsiteY52" fmla="*/ 221750 h 410738"/>
              <a:gd name="connsiteX53" fmla="*/ 82678 w 410737"/>
              <a:gd name="connsiteY53" fmla="*/ 217769 h 410738"/>
              <a:gd name="connsiteX54" fmla="*/ 93091 w 410737"/>
              <a:gd name="connsiteY54" fmla="*/ 217769 h 410738"/>
              <a:gd name="connsiteX55" fmla="*/ 93091 w 410737"/>
              <a:gd name="connsiteY55" fmla="*/ 217692 h 410738"/>
              <a:gd name="connsiteX56" fmla="*/ 99018 w 410737"/>
              <a:gd name="connsiteY56" fmla="*/ 211765 h 410738"/>
              <a:gd name="connsiteX57" fmla="*/ 141891 w 410737"/>
              <a:gd name="connsiteY57" fmla="*/ 211765 h 410738"/>
              <a:gd name="connsiteX58" fmla="*/ 142847 w 410737"/>
              <a:gd name="connsiteY58" fmla="*/ 208576 h 410738"/>
              <a:gd name="connsiteX59" fmla="*/ 152165 w 410737"/>
              <a:gd name="connsiteY59" fmla="*/ 199890 h 410738"/>
              <a:gd name="connsiteX60" fmla="*/ 161483 w 410737"/>
              <a:gd name="connsiteY60" fmla="*/ 208576 h 410738"/>
              <a:gd name="connsiteX61" fmla="*/ 163074 w 410737"/>
              <a:gd name="connsiteY61" fmla="*/ 213885 h 410738"/>
              <a:gd name="connsiteX62" fmla="*/ 166186 w 410737"/>
              <a:gd name="connsiteY62" fmla="*/ 203497 h 410738"/>
              <a:gd name="connsiteX63" fmla="*/ 177761 w 410737"/>
              <a:gd name="connsiteY63" fmla="*/ 192708 h 410738"/>
              <a:gd name="connsiteX64" fmla="*/ 189336 w 410737"/>
              <a:gd name="connsiteY64" fmla="*/ 203497 h 410738"/>
              <a:gd name="connsiteX65" fmla="*/ 191930 w 410737"/>
              <a:gd name="connsiteY65" fmla="*/ 212156 h 410738"/>
              <a:gd name="connsiteX66" fmla="*/ 197579 w 410737"/>
              <a:gd name="connsiteY66" fmla="*/ 199435 h 410738"/>
              <a:gd name="connsiteX67" fmla="*/ 219532 w 410737"/>
              <a:gd name="connsiteY67" fmla="*/ 185628 h 410738"/>
              <a:gd name="connsiteX68" fmla="*/ 231616 w 410737"/>
              <a:gd name="connsiteY68" fmla="*/ 189332 h 410738"/>
              <a:gd name="connsiteX69" fmla="*/ 240122 w 410737"/>
              <a:gd name="connsiteY69" fmla="*/ 198040 h 410738"/>
              <a:gd name="connsiteX70" fmla="*/ 245584 w 410737"/>
              <a:gd name="connsiteY70" fmla="*/ 193587 h 410738"/>
              <a:gd name="connsiteX71" fmla="*/ 249795 w 410737"/>
              <a:gd name="connsiteY71" fmla="*/ 159802 h 410738"/>
              <a:gd name="connsiteX72" fmla="*/ 233569 w 410737"/>
              <a:gd name="connsiteY72" fmla="*/ 142220 h 410738"/>
              <a:gd name="connsiteX73" fmla="*/ 226186 w 410737"/>
              <a:gd name="connsiteY73" fmla="*/ 140198 h 410738"/>
              <a:gd name="connsiteX74" fmla="*/ 225089 w 410737"/>
              <a:gd name="connsiteY74" fmla="*/ 144191 h 410738"/>
              <a:gd name="connsiteX75" fmla="*/ 207806 w 410737"/>
              <a:gd name="connsiteY75" fmla="*/ 160404 h 410738"/>
              <a:gd name="connsiteX76" fmla="*/ 172586 w 410737"/>
              <a:gd name="connsiteY76" fmla="*/ 152366 h 410738"/>
              <a:gd name="connsiteX77" fmla="*/ 190379 w 410737"/>
              <a:gd name="connsiteY77" fmla="*/ 120926 h 410738"/>
              <a:gd name="connsiteX78" fmla="*/ 225599 w 410737"/>
              <a:gd name="connsiteY78" fmla="*/ 128964 h 410738"/>
              <a:gd name="connsiteX79" fmla="*/ 225925 w 410737"/>
              <a:gd name="connsiteY79" fmla="*/ 131107 h 410738"/>
              <a:gd name="connsiteX80" fmla="*/ 237110 w 410737"/>
              <a:gd name="connsiteY80" fmla="*/ 134051 h 410738"/>
              <a:gd name="connsiteX81" fmla="*/ 257985 w 410737"/>
              <a:gd name="connsiteY81" fmla="*/ 156311 h 410738"/>
              <a:gd name="connsiteX82" fmla="*/ 261402 w 410737"/>
              <a:gd name="connsiteY82" fmla="*/ 171738 h 410738"/>
              <a:gd name="connsiteX83" fmla="*/ 249732 w 410737"/>
              <a:gd name="connsiteY83" fmla="*/ 202238 h 410738"/>
              <a:gd name="connsiteX84" fmla="*/ 244430 w 410737"/>
              <a:gd name="connsiteY84" fmla="*/ 206068 h 410738"/>
              <a:gd name="connsiteX85" fmla="*/ 248138 w 410737"/>
              <a:gd name="connsiteY85" fmla="*/ 214418 h 410738"/>
              <a:gd name="connsiteX86" fmla="*/ 250577 w 410737"/>
              <a:gd name="connsiteY86" fmla="*/ 232767 h 410738"/>
              <a:gd name="connsiteX87" fmla="*/ 248138 w 410737"/>
              <a:gd name="connsiteY87" fmla="*/ 251115 h 410738"/>
              <a:gd name="connsiteX88" fmla="*/ 244634 w 410737"/>
              <a:gd name="connsiteY88" fmla="*/ 259006 h 410738"/>
              <a:gd name="connsiteX89" fmla="*/ 249733 w 410737"/>
              <a:gd name="connsiteY89" fmla="*/ 262688 h 410738"/>
              <a:gd name="connsiteX90" fmla="*/ 261402 w 410737"/>
              <a:gd name="connsiteY90" fmla="*/ 293188 h 4107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</a:cxnLst>
            <a:rect l="l" t="t" r="r" b="b"/>
            <a:pathLst>
              <a:path w="410737" h="410738">
                <a:moveTo>
                  <a:pt x="410737" y="410738"/>
                </a:moveTo>
                <a:lnTo>
                  <a:pt x="410737" y="195576"/>
                </a:lnTo>
                <a:lnTo>
                  <a:pt x="399118" y="194404"/>
                </a:lnTo>
                <a:lnTo>
                  <a:pt x="346164" y="175085"/>
                </a:lnTo>
                <a:lnTo>
                  <a:pt x="342685" y="157849"/>
                </a:lnTo>
                <a:cubicBezTo>
                  <a:pt x="325614" y="117490"/>
                  <a:pt x="293282" y="85157"/>
                  <a:pt x="252922" y="68087"/>
                </a:cubicBezTo>
                <a:lnTo>
                  <a:pt x="235666" y="64603"/>
                </a:lnTo>
                <a:lnTo>
                  <a:pt x="216336" y="11622"/>
                </a:lnTo>
                <a:lnTo>
                  <a:pt x="215164" y="0"/>
                </a:lnTo>
                <a:lnTo>
                  <a:pt x="0" y="0"/>
                </a:lnTo>
                <a:lnTo>
                  <a:pt x="5544" y="54984"/>
                </a:lnTo>
                <a:cubicBezTo>
                  <a:pt x="10040" y="76958"/>
                  <a:pt x="16138" y="98347"/>
                  <a:pt x="23710" y="119027"/>
                </a:cubicBezTo>
                <a:lnTo>
                  <a:pt x="37479" y="149501"/>
                </a:lnTo>
                <a:lnTo>
                  <a:pt x="31851" y="157849"/>
                </a:lnTo>
                <a:cubicBezTo>
                  <a:pt x="23315" y="178029"/>
                  <a:pt x="18596" y="200215"/>
                  <a:pt x="18596" y="223504"/>
                </a:cubicBezTo>
                <a:cubicBezTo>
                  <a:pt x="18596" y="316659"/>
                  <a:pt x="94113" y="392176"/>
                  <a:pt x="187268" y="392176"/>
                </a:cubicBezTo>
                <a:cubicBezTo>
                  <a:pt x="210556" y="392176"/>
                  <a:pt x="232743" y="387456"/>
                  <a:pt x="252922" y="378921"/>
                </a:cubicBezTo>
                <a:lnTo>
                  <a:pt x="261286" y="373282"/>
                </a:lnTo>
                <a:lnTo>
                  <a:pt x="291713" y="387030"/>
                </a:lnTo>
                <a:cubicBezTo>
                  <a:pt x="312392" y="394601"/>
                  <a:pt x="333782" y="400699"/>
                  <a:pt x="355755" y="405195"/>
                </a:cubicBezTo>
                <a:lnTo>
                  <a:pt x="410737" y="410738"/>
                </a:lnTo>
                <a:close/>
                <a:moveTo>
                  <a:pt x="261402" y="293188"/>
                </a:moveTo>
                <a:cubicBezTo>
                  <a:pt x="261209" y="298331"/>
                  <a:pt x="260098" y="303559"/>
                  <a:pt x="257985" y="308615"/>
                </a:cubicBezTo>
                <a:cubicBezTo>
                  <a:pt x="251575" y="323952"/>
                  <a:pt x="237629" y="333695"/>
                  <a:pt x="222875" y="334622"/>
                </a:cubicBezTo>
                <a:lnTo>
                  <a:pt x="221119" y="334369"/>
                </a:lnTo>
                <a:lnTo>
                  <a:pt x="219337" y="336572"/>
                </a:lnTo>
                <a:cubicBezTo>
                  <a:pt x="212185" y="341880"/>
                  <a:pt x="200570" y="342692"/>
                  <a:pt x="189591" y="337846"/>
                </a:cubicBezTo>
                <a:cubicBezTo>
                  <a:pt x="174952" y="331383"/>
                  <a:pt x="166986" y="317307"/>
                  <a:pt x="171799" y="306406"/>
                </a:cubicBezTo>
                <a:cubicBezTo>
                  <a:pt x="176611" y="295504"/>
                  <a:pt x="192379" y="291906"/>
                  <a:pt x="207019" y="298368"/>
                </a:cubicBezTo>
                <a:cubicBezTo>
                  <a:pt x="217998" y="303215"/>
                  <a:pt x="225224" y="312344"/>
                  <a:pt x="226120" y="321205"/>
                </a:cubicBezTo>
                <a:lnTo>
                  <a:pt x="225558" y="324900"/>
                </a:lnTo>
                <a:lnTo>
                  <a:pt x="233569" y="322707"/>
                </a:lnTo>
                <a:cubicBezTo>
                  <a:pt x="240525" y="319286"/>
                  <a:pt x="246449" y="313172"/>
                  <a:pt x="249795" y="305125"/>
                </a:cubicBezTo>
                <a:cubicBezTo>
                  <a:pt x="254743" y="293223"/>
                  <a:pt x="252768" y="280166"/>
                  <a:pt x="245584" y="271339"/>
                </a:cubicBezTo>
                <a:lnTo>
                  <a:pt x="240452" y="267156"/>
                </a:lnTo>
                <a:lnTo>
                  <a:pt x="231616" y="276201"/>
                </a:lnTo>
                <a:cubicBezTo>
                  <a:pt x="227902" y="278586"/>
                  <a:pt x="223818" y="279905"/>
                  <a:pt x="219532" y="279905"/>
                </a:cubicBezTo>
                <a:cubicBezTo>
                  <a:pt x="206672" y="279905"/>
                  <a:pt x="195639" y="268034"/>
                  <a:pt x="190926" y="251115"/>
                </a:cubicBezTo>
                <a:lnTo>
                  <a:pt x="190849" y="250542"/>
                </a:lnTo>
                <a:lnTo>
                  <a:pt x="189336" y="255593"/>
                </a:lnTo>
                <a:cubicBezTo>
                  <a:pt x="186374" y="262259"/>
                  <a:pt x="182281" y="266382"/>
                  <a:pt x="177761" y="266382"/>
                </a:cubicBezTo>
                <a:cubicBezTo>
                  <a:pt x="173241" y="266382"/>
                  <a:pt x="169148" y="262259"/>
                  <a:pt x="166186" y="255593"/>
                </a:cubicBezTo>
                <a:lnTo>
                  <a:pt x="163074" y="245205"/>
                </a:lnTo>
                <a:lnTo>
                  <a:pt x="161483" y="250514"/>
                </a:lnTo>
                <a:cubicBezTo>
                  <a:pt x="159098" y="255881"/>
                  <a:pt x="155804" y="259200"/>
                  <a:pt x="152165" y="259200"/>
                </a:cubicBezTo>
                <a:cubicBezTo>
                  <a:pt x="148526" y="259200"/>
                  <a:pt x="145231" y="255881"/>
                  <a:pt x="142847" y="250514"/>
                </a:cubicBezTo>
                <a:lnTo>
                  <a:pt x="141891" y="247326"/>
                </a:lnTo>
                <a:lnTo>
                  <a:pt x="99018" y="247326"/>
                </a:lnTo>
                <a:cubicBezTo>
                  <a:pt x="97381" y="247326"/>
                  <a:pt x="95899" y="246663"/>
                  <a:pt x="94827" y="245590"/>
                </a:cubicBezTo>
                <a:lnTo>
                  <a:pt x="93196" y="241653"/>
                </a:lnTo>
                <a:lnTo>
                  <a:pt x="82678" y="241653"/>
                </a:lnTo>
                <a:cubicBezTo>
                  <a:pt x="80479" y="241653"/>
                  <a:pt x="78697" y="239871"/>
                  <a:pt x="78697" y="237673"/>
                </a:cubicBezTo>
                <a:lnTo>
                  <a:pt x="78697" y="221750"/>
                </a:lnTo>
                <a:cubicBezTo>
                  <a:pt x="78697" y="219552"/>
                  <a:pt x="80479" y="217769"/>
                  <a:pt x="82678" y="217769"/>
                </a:cubicBezTo>
                <a:lnTo>
                  <a:pt x="93091" y="217769"/>
                </a:lnTo>
                <a:lnTo>
                  <a:pt x="93091" y="217692"/>
                </a:lnTo>
                <a:cubicBezTo>
                  <a:pt x="93091" y="214418"/>
                  <a:pt x="95744" y="211765"/>
                  <a:pt x="99018" y="211765"/>
                </a:cubicBezTo>
                <a:lnTo>
                  <a:pt x="141891" y="211765"/>
                </a:lnTo>
                <a:lnTo>
                  <a:pt x="142847" y="208576"/>
                </a:lnTo>
                <a:cubicBezTo>
                  <a:pt x="145231" y="203210"/>
                  <a:pt x="148526" y="199890"/>
                  <a:pt x="152165" y="199890"/>
                </a:cubicBezTo>
                <a:cubicBezTo>
                  <a:pt x="155804" y="199890"/>
                  <a:pt x="159098" y="203210"/>
                  <a:pt x="161483" y="208576"/>
                </a:cubicBezTo>
                <a:lnTo>
                  <a:pt x="163074" y="213885"/>
                </a:lnTo>
                <a:lnTo>
                  <a:pt x="166186" y="203497"/>
                </a:lnTo>
                <a:cubicBezTo>
                  <a:pt x="169148" y="196831"/>
                  <a:pt x="173241" y="192708"/>
                  <a:pt x="177761" y="192708"/>
                </a:cubicBezTo>
                <a:cubicBezTo>
                  <a:pt x="182281" y="192708"/>
                  <a:pt x="186374" y="196831"/>
                  <a:pt x="189336" y="203497"/>
                </a:cubicBezTo>
                <a:lnTo>
                  <a:pt x="191930" y="212156"/>
                </a:lnTo>
                <a:lnTo>
                  <a:pt x="197579" y="199435"/>
                </a:lnTo>
                <a:cubicBezTo>
                  <a:pt x="203197" y="190904"/>
                  <a:pt x="210959" y="185628"/>
                  <a:pt x="219532" y="185628"/>
                </a:cubicBezTo>
                <a:cubicBezTo>
                  <a:pt x="223818" y="185628"/>
                  <a:pt x="227902" y="186947"/>
                  <a:pt x="231616" y="189332"/>
                </a:cubicBezTo>
                <a:lnTo>
                  <a:pt x="240122" y="198040"/>
                </a:lnTo>
                <a:lnTo>
                  <a:pt x="245584" y="193587"/>
                </a:lnTo>
                <a:cubicBezTo>
                  <a:pt x="252768" y="184760"/>
                  <a:pt x="254743" y="171703"/>
                  <a:pt x="249795" y="159802"/>
                </a:cubicBezTo>
                <a:cubicBezTo>
                  <a:pt x="246449" y="151755"/>
                  <a:pt x="240525" y="145640"/>
                  <a:pt x="233569" y="142220"/>
                </a:cubicBezTo>
                <a:lnTo>
                  <a:pt x="226186" y="140198"/>
                </a:lnTo>
                <a:lnTo>
                  <a:pt x="225089" y="144191"/>
                </a:lnTo>
                <a:cubicBezTo>
                  <a:pt x="222164" y="150725"/>
                  <a:pt x="216041" y="156769"/>
                  <a:pt x="207806" y="160404"/>
                </a:cubicBezTo>
                <a:cubicBezTo>
                  <a:pt x="193167" y="166866"/>
                  <a:pt x="177399" y="163268"/>
                  <a:pt x="172586" y="152366"/>
                </a:cubicBezTo>
                <a:cubicBezTo>
                  <a:pt x="167774" y="141465"/>
                  <a:pt x="175740" y="127389"/>
                  <a:pt x="190379" y="120926"/>
                </a:cubicBezTo>
                <a:cubicBezTo>
                  <a:pt x="205018" y="114464"/>
                  <a:pt x="220787" y="118062"/>
                  <a:pt x="225599" y="128964"/>
                </a:cubicBezTo>
                <a:lnTo>
                  <a:pt x="225925" y="131107"/>
                </a:lnTo>
                <a:lnTo>
                  <a:pt x="237110" y="134051"/>
                </a:lnTo>
                <a:cubicBezTo>
                  <a:pt x="246089" y="138348"/>
                  <a:pt x="253711" y="146086"/>
                  <a:pt x="257985" y="156311"/>
                </a:cubicBezTo>
                <a:cubicBezTo>
                  <a:pt x="260098" y="161367"/>
                  <a:pt x="261209" y="166595"/>
                  <a:pt x="261402" y="171738"/>
                </a:cubicBezTo>
                <a:cubicBezTo>
                  <a:pt x="261837" y="183310"/>
                  <a:pt x="257625" y="194450"/>
                  <a:pt x="249732" y="202238"/>
                </a:cubicBezTo>
                <a:lnTo>
                  <a:pt x="244430" y="206068"/>
                </a:lnTo>
                <a:lnTo>
                  <a:pt x="248138" y="214418"/>
                </a:lnTo>
                <a:cubicBezTo>
                  <a:pt x="249709" y="220058"/>
                  <a:pt x="250578" y="226258"/>
                  <a:pt x="250577" y="232767"/>
                </a:cubicBezTo>
                <a:cubicBezTo>
                  <a:pt x="250577" y="239275"/>
                  <a:pt x="249709" y="245475"/>
                  <a:pt x="248138" y="251115"/>
                </a:cubicBezTo>
                <a:lnTo>
                  <a:pt x="244634" y="259006"/>
                </a:lnTo>
                <a:lnTo>
                  <a:pt x="249733" y="262688"/>
                </a:lnTo>
                <a:cubicBezTo>
                  <a:pt x="257625" y="270476"/>
                  <a:pt x="261837" y="281616"/>
                  <a:pt x="261402" y="293188"/>
                </a:cubicBezTo>
                <a:close/>
              </a:path>
            </a:pathLst>
          </a:custGeom>
          <a:solidFill>
            <a:srgbClr val="3E05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1" name="Полилиния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3791324" y="3393719"/>
            <a:ext cx="354700" cy="354700"/>
          </a:xfrm>
          <a:custGeom>
            <a:avLst/>
            <a:gdLst>
              <a:gd name="connsiteX0" fmla="*/ 177350 w 354700"/>
              <a:gd name="connsiteY0" fmla="*/ 0 h 354700"/>
              <a:gd name="connsiteX1" fmla="*/ 354700 w 354700"/>
              <a:gd name="connsiteY1" fmla="*/ 177350 h 354700"/>
              <a:gd name="connsiteX2" fmla="*/ 177350 w 354700"/>
              <a:gd name="connsiteY2" fmla="*/ 354700 h 354700"/>
              <a:gd name="connsiteX3" fmla="*/ 0 w 354700"/>
              <a:gd name="connsiteY3" fmla="*/ 177350 h 354700"/>
              <a:gd name="connsiteX4" fmla="*/ 177350 w 354700"/>
              <a:gd name="connsiteY4" fmla="*/ 0 h 354700"/>
              <a:gd name="connsiteX5" fmla="*/ 162425 w 354700"/>
              <a:gd name="connsiteY5" fmla="*/ 59620 h 354700"/>
              <a:gd name="connsiteX6" fmla="*/ 162425 w 354700"/>
              <a:gd name="connsiteY6" fmla="*/ 93124 h 354700"/>
              <a:gd name="connsiteX7" fmla="*/ 144263 w 354700"/>
              <a:gd name="connsiteY7" fmla="*/ 94923 h 354700"/>
              <a:gd name="connsiteX8" fmla="*/ 132105 w 354700"/>
              <a:gd name="connsiteY8" fmla="*/ 98467 h 354700"/>
              <a:gd name="connsiteX9" fmla="*/ 118953 w 354700"/>
              <a:gd name="connsiteY9" fmla="*/ 69414 h 354700"/>
              <a:gd name="connsiteX10" fmla="*/ 98091 w 354700"/>
              <a:gd name="connsiteY10" fmla="*/ 78859 h 354700"/>
              <a:gd name="connsiteX11" fmla="*/ 111062 w 354700"/>
              <a:gd name="connsiteY11" fmla="*/ 107513 h 354700"/>
              <a:gd name="connsiteX12" fmla="*/ 108552 w 354700"/>
              <a:gd name="connsiteY12" fmla="*/ 108778 h 354700"/>
              <a:gd name="connsiteX13" fmla="*/ 89192 w 354700"/>
              <a:gd name="connsiteY13" fmla="*/ 130803 h 354700"/>
              <a:gd name="connsiteX14" fmla="*/ 88108 w 354700"/>
              <a:gd name="connsiteY14" fmla="*/ 136838 h 354700"/>
              <a:gd name="connsiteX15" fmla="*/ 88665 w 354700"/>
              <a:gd name="connsiteY15" fmla="*/ 147471 h 354700"/>
              <a:gd name="connsiteX16" fmla="*/ 89192 w 354700"/>
              <a:gd name="connsiteY16" fmla="*/ 157533 h 354700"/>
              <a:gd name="connsiteX17" fmla="*/ 174042 w 354700"/>
              <a:gd name="connsiteY17" fmla="*/ 290665 h 354700"/>
              <a:gd name="connsiteX18" fmla="*/ 258892 w 354700"/>
              <a:gd name="connsiteY18" fmla="*/ 157533 h 354700"/>
              <a:gd name="connsiteX19" fmla="*/ 259419 w 354700"/>
              <a:gd name="connsiteY19" fmla="*/ 147468 h 354700"/>
              <a:gd name="connsiteX20" fmla="*/ 259976 w 354700"/>
              <a:gd name="connsiteY20" fmla="*/ 136840 h 354700"/>
              <a:gd name="connsiteX21" fmla="*/ 258892 w 354700"/>
              <a:gd name="connsiteY21" fmla="*/ 130803 h 354700"/>
              <a:gd name="connsiteX22" fmla="*/ 239532 w 354700"/>
              <a:gd name="connsiteY22" fmla="*/ 108778 h 354700"/>
              <a:gd name="connsiteX23" fmla="*/ 239029 w 354700"/>
              <a:gd name="connsiteY23" fmla="*/ 108503 h 354700"/>
              <a:gd name="connsiteX24" fmla="*/ 252449 w 354700"/>
              <a:gd name="connsiteY24" fmla="*/ 78859 h 354700"/>
              <a:gd name="connsiteX25" fmla="*/ 231587 w 354700"/>
              <a:gd name="connsiteY25" fmla="*/ 69414 h 354700"/>
              <a:gd name="connsiteX26" fmla="*/ 218262 w 354700"/>
              <a:gd name="connsiteY26" fmla="*/ 98847 h 354700"/>
              <a:gd name="connsiteX27" fmla="*/ 217153 w 354700"/>
              <a:gd name="connsiteY27" fmla="*/ 98416 h 354700"/>
              <a:gd name="connsiteX28" fmla="*/ 196722 w 354700"/>
              <a:gd name="connsiteY28" fmla="*/ 93657 h 354700"/>
              <a:gd name="connsiteX29" fmla="*/ 185326 w 354700"/>
              <a:gd name="connsiteY29" fmla="*/ 92811 h 354700"/>
              <a:gd name="connsiteX30" fmla="*/ 185326 w 354700"/>
              <a:gd name="connsiteY30" fmla="*/ 59620 h 354700"/>
              <a:gd name="connsiteX31" fmla="*/ 162425 w 354700"/>
              <a:gd name="connsiteY31" fmla="*/ 59620 h 3547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</a:cxnLst>
            <a:rect l="l" t="t" r="r" b="b"/>
            <a:pathLst>
              <a:path w="354700" h="354700">
                <a:moveTo>
                  <a:pt x="177350" y="0"/>
                </a:moveTo>
                <a:cubicBezTo>
                  <a:pt x="275298" y="0"/>
                  <a:pt x="354700" y="79402"/>
                  <a:pt x="354700" y="177350"/>
                </a:cubicBezTo>
                <a:cubicBezTo>
                  <a:pt x="354700" y="275298"/>
                  <a:pt x="275298" y="354700"/>
                  <a:pt x="177350" y="354700"/>
                </a:cubicBezTo>
                <a:cubicBezTo>
                  <a:pt x="79402" y="354700"/>
                  <a:pt x="0" y="275298"/>
                  <a:pt x="0" y="177350"/>
                </a:cubicBezTo>
                <a:cubicBezTo>
                  <a:pt x="0" y="79402"/>
                  <a:pt x="79402" y="0"/>
                  <a:pt x="177350" y="0"/>
                </a:cubicBezTo>
                <a:close/>
                <a:moveTo>
                  <a:pt x="162425" y="59620"/>
                </a:moveTo>
                <a:lnTo>
                  <a:pt x="162425" y="93124"/>
                </a:lnTo>
                <a:lnTo>
                  <a:pt x="144263" y="94923"/>
                </a:lnTo>
                <a:lnTo>
                  <a:pt x="132105" y="98467"/>
                </a:lnTo>
                <a:lnTo>
                  <a:pt x="118953" y="69414"/>
                </a:lnTo>
                <a:lnTo>
                  <a:pt x="98091" y="78859"/>
                </a:lnTo>
                <a:lnTo>
                  <a:pt x="111062" y="107513"/>
                </a:lnTo>
                <a:lnTo>
                  <a:pt x="108552" y="108778"/>
                </a:lnTo>
                <a:cubicBezTo>
                  <a:pt x="99024" y="114955"/>
                  <a:pt x="92220" y="122493"/>
                  <a:pt x="89192" y="130803"/>
                </a:cubicBezTo>
                <a:lnTo>
                  <a:pt x="88108" y="136838"/>
                </a:lnTo>
                <a:lnTo>
                  <a:pt x="88665" y="147471"/>
                </a:lnTo>
                <a:lnTo>
                  <a:pt x="89192" y="157533"/>
                </a:lnTo>
                <a:cubicBezTo>
                  <a:pt x="97268" y="233511"/>
                  <a:pt x="132188" y="290665"/>
                  <a:pt x="174042" y="290665"/>
                </a:cubicBezTo>
                <a:cubicBezTo>
                  <a:pt x="215896" y="290665"/>
                  <a:pt x="250816" y="233511"/>
                  <a:pt x="258892" y="157533"/>
                </a:cubicBezTo>
                <a:lnTo>
                  <a:pt x="259419" y="147468"/>
                </a:lnTo>
                <a:lnTo>
                  <a:pt x="259976" y="136840"/>
                </a:lnTo>
                <a:lnTo>
                  <a:pt x="258892" y="130803"/>
                </a:lnTo>
                <a:cubicBezTo>
                  <a:pt x="255864" y="122493"/>
                  <a:pt x="249060" y="114955"/>
                  <a:pt x="239532" y="108778"/>
                </a:cubicBezTo>
                <a:lnTo>
                  <a:pt x="239029" y="108503"/>
                </a:lnTo>
                <a:lnTo>
                  <a:pt x="252449" y="78859"/>
                </a:lnTo>
                <a:lnTo>
                  <a:pt x="231587" y="69414"/>
                </a:lnTo>
                <a:lnTo>
                  <a:pt x="218262" y="98847"/>
                </a:lnTo>
                <a:lnTo>
                  <a:pt x="217153" y="98416"/>
                </a:lnTo>
                <a:cubicBezTo>
                  <a:pt x="210805" y="96366"/>
                  <a:pt x="203951" y="94755"/>
                  <a:pt x="196722" y="93657"/>
                </a:cubicBezTo>
                <a:lnTo>
                  <a:pt x="185326" y="92811"/>
                </a:lnTo>
                <a:lnTo>
                  <a:pt x="185326" y="59620"/>
                </a:lnTo>
                <a:lnTo>
                  <a:pt x="162425" y="59620"/>
                </a:lnTo>
                <a:close/>
              </a:path>
            </a:pathLst>
          </a:custGeom>
          <a:solidFill>
            <a:srgbClr val="3E05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2" name="Полилиния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/>
        </xdr:nvSpPr>
        <xdr:spPr>
          <a:xfrm rot="16200000" flipH="1">
            <a:off x="4001746" y="3126318"/>
            <a:ext cx="410736" cy="410737"/>
          </a:xfrm>
          <a:custGeom>
            <a:avLst/>
            <a:gdLst>
              <a:gd name="connsiteX0" fmla="*/ 0 w 410736"/>
              <a:gd name="connsiteY0" fmla="*/ 0 h 410737"/>
              <a:gd name="connsiteX1" fmla="*/ 5543 w 410736"/>
              <a:gd name="connsiteY1" fmla="*/ 54983 h 410737"/>
              <a:gd name="connsiteX2" fmla="*/ 23709 w 410736"/>
              <a:gd name="connsiteY2" fmla="*/ 119026 h 410737"/>
              <a:gd name="connsiteX3" fmla="*/ 37478 w 410736"/>
              <a:gd name="connsiteY3" fmla="*/ 149500 h 410737"/>
              <a:gd name="connsiteX4" fmla="*/ 31850 w 410736"/>
              <a:gd name="connsiteY4" fmla="*/ 157848 h 410737"/>
              <a:gd name="connsiteX5" fmla="*/ 18595 w 410736"/>
              <a:gd name="connsiteY5" fmla="*/ 223503 h 410737"/>
              <a:gd name="connsiteX6" fmla="*/ 187267 w 410736"/>
              <a:gd name="connsiteY6" fmla="*/ 392175 h 410737"/>
              <a:gd name="connsiteX7" fmla="*/ 252921 w 410736"/>
              <a:gd name="connsiteY7" fmla="*/ 378920 h 410737"/>
              <a:gd name="connsiteX8" fmla="*/ 261285 w 410736"/>
              <a:gd name="connsiteY8" fmla="*/ 373281 h 410737"/>
              <a:gd name="connsiteX9" fmla="*/ 291712 w 410736"/>
              <a:gd name="connsiteY9" fmla="*/ 387029 h 410737"/>
              <a:gd name="connsiteX10" fmla="*/ 355754 w 410736"/>
              <a:gd name="connsiteY10" fmla="*/ 405194 h 410737"/>
              <a:gd name="connsiteX11" fmla="*/ 410736 w 410736"/>
              <a:gd name="connsiteY11" fmla="*/ 410737 h 410737"/>
              <a:gd name="connsiteX12" fmla="*/ 410736 w 410736"/>
              <a:gd name="connsiteY12" fmla="*/ 195575 h 410737"/>
              <a:gd name="connsiteX13" fmla="*/ 399117 w 410736"/>
              <a:gd name="connsiteY13" fmla="*/ 194403 h 410737"/>
              <a:gd name="connsiteX14" fmla="*/ 346163 w 410736"/>
              <a:gd name="connsiteY14" fmla="*/ 175084 h 410737"/>
              <a:gd name="connsiteX15" fmla="*/ 342684 w 410736"/>
              <a:gd name="connsiteY15" fmla="*/ 157848 h 410737"/>
              <a:gd name="connsiteX16" fmla="*/ 252921 w 410736"/>
              <a:gd name="connsiteY16" fmla="*/ 68086 h 410737"/>
              <a:gd name="connsiteX17" fmla="*/ 235665 w 410736"/>
              <a:gd name="connsiteY17" fmla="*/ 64602 h 410737"/>
              <a:gd name="connsiteX18" fmla="*/ 216335 w 410736"/>
              <a:gd name="connsiteY18" fmla="*/ 11621 h 410737"/>
              <a:gd name="connsiteX19" fmla="*/ 215163 w 410736"/>
              <a:gd name="connsiteY19" fmla="*/ 0 h 410737"/>
              <a:gd name="connsiteX20" fmla="*/ 0 w 410736"/>
              <a:gd name="connsiteY20" fmla="*/ 0 h 410737"/>
              <a:gd name="connsiteX21" fmla="*/ 67886 w 410736"/>
              <a:gd name="connsiteY21" fmla="*/ 220591 h 410737"/>
              <a:gd name="connsiteX22" fmla="*/ 139974 w 410736"/>
              <a:gd name="connsiteY22" fmla="*/ 220591 h 410737"/>
              <a:gd name="connsiteX23" fmla="*/ 140196 w 410736"/>
              <a:gd name="connsiteY23" fmla="*/ 218001 h 410737"/>
              <a:gd name="connsiteX24" fmla="*/ 139447 w 410736"/>
              <a:gd name="connsiteY24" fmla="*/ 215378 h 410737"/>
              <a:gd name="connsiteX25" fmla="*/ 123704 w 410736"/>
              <a:gd name="connsiteY25" fmla="*/ 215378 h 410737"/>
              <a:gd name="connsiteX26" fmla="*/ 103667 w 410736"/>
              <a:gd name="connsiteY26" fmla="*/ 212039 h 410737"/>
              <a:gd name="connsiteX27" fmla="*/ 83630 w 410736"/>
              <a:gd name="connsiteY27" fmla="*/ 186754 h 410737"/>
              <a:gd name="connsiteX28" fmla="*/ 120841 w 410736"/>
              <a:gd name="connsiteY28" fmla="*/ 155267 h 410737"/>
              <a:gd name="connsiteX29" fmla="*/ 191925 w 410736"/>
              <a:gd name="connsiteY29" fmla="*/ 123303 h 410737"/>
              <a:gd name="connsiteX30" fmla="*/ 223889 w 410736"/>
              <a:gd name="connsiteY30" fmla="*/ 116624 h 410737"/>
              <a:gd name="connsiteX31" fmla="*/ 253468 w 410736"/>
              <a:gd name="connsiteY31" fmla="*/ 122826 h 410737"/>
              <a:gd name="connsiteX32" fmla="*/ 267303 w 410736"/>
              <a:gd name="connsiteY32" fmla="*/ 145248 h 410737"/>
              <a:gd name="connsiteX33" fmla="*/ 258239 w 410736"/>
              <a:gd name="connsiteY33" fmla="*/ 183414 h 410737"/>
              <a:gd name="connsiteX34" fmla="*/ 232954 w 410736"/>
              <a:gd name="connsiteY34" fmla="*/ 210608 h 410737"/>
              <a:gd name="connsiteX35" fmla="*/ 183338 w 410736"/>
              <a:gd name="connsiteY35" fmla="*/ 217763 h 410737"/>
              <a:gd name="connsiteX36" fmla="*/ 168549 w 410736"/>
              <a:gd name="connsiteY36" fmla="*/ 218241 h 410737"/>
              <a:gd name="connsiteX37" fmla="*/ 164732 w 410736"/>
              <a:gd name="connsiteY37" fmla="*/ 219193 h 410737"/>
              <a:gd name="connsiteX38" fmla="*/ 164732 w 410736"/>
              <a:gd name="connsiteY38" fmla="*/ 242540 h 410737"/>
              <a:gd name="connsiteX39" fmla="*/ 168549 w 410736"/>
              <a:gd name="connsiteY39" fmla="*/ 243591 h 410737"/>
              <a:gd name="connsiteX40" fmla="*/ 183338 w 410736"/>
              <a:gd name="connsiteY40" fmla="*/ 244068 h 410737"/>
              <a:gd name="connsiteX41" fmla="*/ 232954 w 410736"/>
              <a:gd name="connsiteY41" fmla="*/ 251224 h 410737"/>
              <a:gd name="connsiteX42" fmla="*/ 258238 w 410736"/>
              <a:gd name="connsiteY42" fmla="*/ 278417 h 410737"/>
              <a:gd name="connsiteX43" fmla="*/ 267303 w 410736"/>
              <a:gd name="connsiteY43" fmla="*/ 316583 h 410737"/>
              <a:gd name="connsiteX44" fmla="*/ 253468 w 410736"/>
              <a:gd name="connsiteY44" fmla="*/ 339005 h 410737"/>
              <a:gd name="connsiteX45" fmla="*/ 223889 w 410736"/>
              <a:gd name="connsiteY45" fmla="*/ 345207 h 410737"/>
              <a:gd name="connsiteX46" fmla="*/ 191925 w 410736"/>
              <a:gd name="connsiteY46" fmla="*/ 338528 h 410737"/>
              <a:gd name="connsiteX47" fmla="*/ 120841 w 410736"/>
              <a:gd name="connsiteY47" fmla="*/ 306564 h 410737"/>
              <a:gd name="connsiteX48" fmla="*/ 83629 w 410736"/>
              <a:gd name="connsiteY48" fmla="*/ 275078 h 410737"/>
              <a:gd name="connsiteX49" fmla="*/ 83395 w 410736"/>
              <a:gd name="connsiteY49" fmla="*/ 271470 h 410737"/>
              <a:gd name="connsiteX50" fmla="*/ 103667 w 410736"/>
              <a:gd name="connsiteY50" fmla="*/ 249793 h 410737"/>
              <a:gd name="connsiteX51" fmla="*/ 123704 w 410736"/>
              <a:gd name="connsiteY51" fmla="*/ 246454 h 410737"/>
              <a:gd name="connsiteX52" fmla="*/ 139447 w 410736"/>
              <a:gd name="connsiteY52" fmla="*/ 246453 h 410737"/>
              <a:gd name="connsiteX53" fmla="*/ 140195 w 410736"/>
              <a:gd name="connsiteY53" fmla="*/ 243830 h 410737"/>
              <a:gd name="connsiteX54" fmla="*/ 140003 w 410736"/>
              <a:gd name="connsiteY54" fmla="*/ 241582 h 410737"/>
              <a:gd name="connsiteX55" fmla="*/ 67886 w 410736"/>
              <a:gd name="connsiteY55" fmla="*/ 241582 h 410737"/>
              <a:gd name="connsiteX56" fmla="*/ 67886 w 410736"/>
              <a:gd name="connsiteY56" fmla="*/ 220591 h 41073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</a:cxnLst>
            <a:rect l="l" t="t" r="r" b="b"/>
            <a:pathLst>
              <a:path w="410736" h="410737">
                <a:moveTo>
                  <a:pt x="0" y="0"/>
                </a:moveTo>
                <a:lnTo>
                  <a:pt x="5543" y="54983"/>
                </a:lnTo>
                <a:cubicBezTo>
                  <a:pt x="10039" y="76957"/>
                  <a:pt x="16137" y="98346"/>
                  <a:pt x="23709" y="119026"/>
                </a:cubicBezTo>
                <a:lnTo>
                  <a:pt x="37478" y="149500"/>
                </a:lnTo>
                <a:lnTo>
                  <a:pt x="31850" y="157848"/>
                </a:lnTo>
                <a:cubicBezTo>
                  <a:pt x="23314" y="178028"/>
                  <a:pt x="18595" y="200214"/>
                  <a:pt x="18595" y="223503"/>
                </a:cubicBezTo>
                <a:cubicBezTo>
                  <a:pt x="18595" y="316658"/>
                  <a:pt x="94112" y="392175"/>
                  <a:pt x="187267" y="392175"/>
                </a:cubicBezTo>
                <a:cubicBezTo>
                  <a:pt x="210555" y="392175"/>
                  <a:pt x="232742" y="387455"/>
                  <a:pt x="252921" y="378920"/>
                </a:cubicBezTo>
                <a:lnTo>
                  <a:pt x="261285" y="373281"/>
                </a:lnTo>
                <a:lnTo>
                  <a:pt x="291712" y="387029"/>
                </a:lnTo>
                <a:cubicBezTo>
                  <a:pt x="312391" y="394600"/>
                  <a:pt x="333781" y="400698"/>
                  <a:pt x="355754" y="405194"/>
                </a:cubicBezTo>
                <a:lnTo>
                  <a:pt x="410736" y="410737"/>
                </a:lnTo>
                <a:lnTo>
                  <a:pt x="410736" y="195575"/>
                </a:lnTo>
                <a:lnTo>
                  <a:pt x="399117" y="194403"/>
                </a:lnTo>
                <a:lnTo>
                  <a:pt x="346163" y="175084"/>
                </a:lnTo>
                <a:lnTo>
                  <a:pt x="342684" y="157848"/>
                </a:lnTo>
                <a:cubicBezTo>
                  <a:pt x="325613" y="117489"/>
                  <a:pt x="293281" y="85156"/>
                  <a:pt x="252921" y="68086"/>
                </a:cubicBezTo>
                <a:lnTo>
                  <a:pt x="235665" y="64602"/>
                </a:lnTo>
                <a:lnTo>
                  <a:pt x="216335" y="11621"/>
                </a:lnTo>
                <a:lnTo>
                  <a:pt x="215163" y="0"/>
                </a:lnTo>
                <a:lnTo>
                  <a:pt x="0" y="0"/>
                </a:lnTo>
                <a:close/>
                <a:moveTo>
                  <a:pt x="67886" y="220591"/>
                </a:moveTo>
                <a:lnTo>
                  <a:pt x="139974" y="220591"/>
                </a:lnTo>
                <a:lnTo>
                  <a:pt x="140196" y="218001"/>
                </a:lnTo>
                <a:cubicBezTo>
                  <a:pt x="140165" y="216877"/>
                  <a:pt x="139954" y="215960"/>
                  <a:pt x="139447" y="215378"/>
                </a:cubicBezTo>
                <a:cubicBezTo>
                  <a:pt x="136744" y="212277"/>
                  <a:pt x="130144" y="214980"/>
                  <a:pt x="123704" y="215378"/>
                </a:cubicBezTo>
                <a:cubicBezTo>
                  <a:pt x="117263" y="215775"/>
                  <a:pt x="110346" y="216809"/>
                  <a:pt x="103667" y="212039"/>
                </a:cubicBezTo>
                <a:cubicBezTo>
                  <a:pt x="96988" y="207268"/>
                  <a:pt x="80767" y="196216"/>
                  <a:pt x="83630" y="186754"/>
                </a:cubicBezTo>
                <a:cubicBezTo>
                  <a:pt x="86492" y="177292"/>
                  <a:pt x="102792" y="165842"/>
                  <a:pt x="120841" y="155267"/>
                </a:cubicBezTo>
                <a:cubicBezTo>
                  <a:pt x="138891" y="144692"/>
                  <a:pt x="174751" y="129744"/>
                  <a:pt x="191925" y="123303"/>
                </a:cubicBezTo>
                <a:cubicBezTo>
                  <a:pt x="209100" y="116863"/>
                  <a:pt x="213632" y="116703"/>
                  <a:pt x="223889" y="116624"/>
                </a:cubicBezTo>
                <a:cubicBezTo>
                  <a:pt x="234146" y="116544"/>
                  <a:pt x="246232" y="118055"/>
                  <a:pt x="253468" y="122826"/>
                </a:cubicBezTo>
                <a:cubicBezTo>
                  <a:pt x="260704" y="127597"/>
                  <a:pt x="266508" y="135150"/>
                  <a:pt x="267303" y="145248"/>
                </a:cubicBezTo>
                <a:cubicBezTo>
                  <a:pt x="268098" y="155346"/>
                  <a:pt x="263963" y="172521"/>
                  <a:pt x="258239" y="183414"/>
                </a:cubicBezTo>
                <a:cubicBezTo>
                  <a:pt x="252514" y="194307"/>
                  <a:pt x="245437" y="204883"/>
                  <a:pt x="232954" y="210608"/>
                </a:cubicBezTo>
                <a:cubicBezTo>
                  <a:pt x="220470" y="216332"/>
                  <a:pt x="194072" y="216491"/>
                  <a:pt x="183338" y="217763"/>
                </a:cubicBezTo>
                <a:cubicBezTo>
                  <a:pt x="172604" y="219036"/>
                  <a:pt x="172047" y="217684"/>
                  <a:pt x="168549" y="218241"/>
                </a:cubicBezTo>
                <a:lnTo>
                  <a:pt x="164732" y="219193"/>
                </a:lnTo>
                <a:lnTo>
                  <a:pt x="164732" y="242540"/>
                </a:lnTo>
                <a:lnTo>
                  <a:pt x="168549" y="243591"/>
                </a:lnTo>
                <a:cubicBezTo>
                  <a:pt x="172047" y="244147"/>
                  <a:pt x="172604" y="242796"/>
                  <a:pt x="183338" y="244068"/>
                </a:cubicBezTo>
                <a:cubicBezTo>
                  <a:pt x="194072" y="245340"/>
                  <a:pt x="220470" y="245499"/>
                  <a:pt x="232954" y="251224"/>
                </a:cubicBezTo>
                <a:cubicBezTo>
                  <a:pt x="245437" y="256949"/>
                  <a:pt x="252513" y="267524"/>
                  <a:pt x="258238" y="278417"/>
                </a:cubicBezTo>
                <a:cubicBezTo>
                  <a:pt x="263963" y="289310"/>
                  <a:pt x="268098" y="306485"/>
                  <a:pt x="267303" y="316583"/>
                </a:cubicBezTo>
                <a:cubicBezTo>
                  <a:pt x="266508" y="326681"/>
                  <a:pt x="260704" y="334235"/>
                  <a:pt x="253468" y="339005"/>
                </a:cubicBezTo>
                <a:cubicBezTo>
                  <a:pt x="246232" y="343776"/>
                  <a:pt x="234146" y="345287"/>
                  <a:pt x="223889" y="345207"/>
                </a:cubicBezTo>
                <a:cubicBezTo>
                  <a:pt x="213632" y="345128"/>
                  <a:pt x="209100" y="344969"/>
                  <a:pt x="191925" y="338528"/>
                </a:cubicBezTo>
                <a:cubicBezTo>
                  <a:pt x="174751" y="332088"/>
                  <a:pt x="138891" y="317139"/>
                  <a:pt x="120841" y="306564"/>
                </a:cubicBezTo>
                <a:cubicBezTo>
                  <a:pt x="102792" y="295989"/>
                  <a:pt x="86492" y="284540"/>
                  <a:pt x="83629" y="275078"/>
                </a:cubicBezTo>
                <a:cubicBezTo>
                  <a:pt x="83271" y="273895"/>
                  <a:pt x="83212" y="272687"/>
                  <a:pt x="83395" y="271470"/>
                </a:cubicBezTo>
                <a:cubicBezTo>
                  <a:pt x="84673" y="262951"/>
                  <a:pt x="97822" y="253967"/>
                  <a:pt x="103667" y="249793"/>
                </a:cubicBezTo>
                <a:cubicBezTo>
                  <a:pt x="110346" y="245022"/>
                  <a:pt x="117263" y="246056"/>
                  <a:pt x="123704" y="246454"/>
                </a:cubicBezTo>
                <a:cubicBezTo>
                  <a:pt x="130144" y="246851"/>
                  <a:pt x="136744" y="249554"/>
                  <a:pt x="139447" y="246453"/>
                </a:cubicBezTo>
                <a:cubicBezTo>
                  <a:pt x="139954" y="245872"/>
                  <a:pt x="140165" y="244955"/>
                  <a:pt x="140195" y="243830"/>
                </a:cubicBezTo>
                <a:lnTo>
                  <a:pt x="140003" y="241582"/>
                </a:lnTo>
                <a:lnTo>
                  <a:pt x="67886" y="241582"/>
                </a:lnTo>
                <a:lnTo>
                  <a:pt x="67886" y="220591"/>
                </a:lnTo>
                <a:close/>
              </a:path>
            </a:pathLst>
          </a:custGeom>
          <a:solidFill>
            <a:srgbClr val="3E05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3" name="Полилиния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/>
        </xdr:nvSpPr>
        <xdr:spPr>
          <a:xfrm rot="5400000" flipH="1" flipV="1">
            <a:off x="4001747" y="3599085"/>
            <a:ext cx="410737" cy="410737"/>
          </a:xfrm>
          <a:custGeom>
            <a:avLst/>
            <a:gdLst>
              <a:gd name="connsiteX0" fmla="*/ 410737 w 410737"/>
              <a:gd name="connsiteY0" fmla="*/ 195575 h 410737"/>
              <a:gd name="connsiteX1" fmla="*/ 410737 w 410737"/>
              <a:gd name="connsiteY1" fmla="*/ 410737 h 410737"/>
              <a:gd name="connsiteX2" fmla="*/ 355755 w 410737"/>
              <a:gd name="connsiteY2" fmla="*/ 405194 h 410737"/>
              <a:gd name="connsiteX3" fmla="*/ 291713 w 410737"/>
              <a:gd name="connsiteY3" fmla="*/ 387029 h 410737"/>
              <a:gd name="connsiteX4" fmla="*/ 261286 w 410737"/>
              <a:gd name="connsiteY4" fmla="*/ 373281 h 410737"/>
              <a:gd name="connsiteX5" fmla="*/ 252922 w 410737"/>
              <a:gd name="connsiteY5" fmla="*/ 378920 h 410737"/>
              <a:gd name="connsiteX6" fmla="*/ 187268 w 410737"/>
              <a:gd name="connsiteY6" fmla="*/ 392175 h 410737"/>
              <a:gd name="connsiteX7" fmla="*/ 18596 w 410737"/>
              <a:gd name="connsiteY7" fmla="*/ 223503 h 410737"/>
              <a:gd name="connsiteX8" fmla="*/ 31851 w 410737"/>
              <a:gd name="connsiteY8" fmla="*/ 157848 h 410737"/>
              <a:gd name="connsiteX9" fmla="*/ 37479 w 410737"/>
              <a:gd name="connsiteY9" fmla="*/ 149500 h 410737"/>
              <a:gd name="connsiteX10" fmla="*/ 23710 w 410737"/>
              <a:gd name="connsiteY10" fmla="*/ 119026 h 410737"/>
              <a:gd name="connsiteX11" fmla="*/ 5544 w 410737"/>
              <a:gd name="connsiteY11" fmla="*/ 54983 h 410737"/>
              <a:gd name="connsiteX12" fmla="*/ 0 w 410737"/>
              <a:gd name="connsiteY12" fmla="*/ 0 h 410737"/>
              <a:gd name="connsiteX13" fmla="*/ 215164 w 410737"/>
              <a:gd name="connsiteY13" fmla="*/ 0 h 410737"/>
              <a:gd name="connsiteX14" fmla="*/ 216336 w 410737"/>
              <a:gd name="connsiteY14" fmla="*/ 11621 h 410737"/>
              <a:gd name="connsiteX15" fmla="*/ 235666 w 410737"/>
              <a:gd name="connsiteY15" fmla="*/ 64602 h 410737"/>
              <a:gd name="connsiteX16" fmla="*/ 252922 w 410737"/>
              <a:gd name="connsiteY16" fmla="*/ 68086 h 410737"/>
              <a:gd name="connsiteX17" fmla="*/ 342685 w 410737"/>
              <a:gd name="connsiteY17" fmla="*/ 157848 h 410737"/>
              <a:gd name="connsiteX18" fmla="*/ 346164 w 410737"/>
              <a:gd name="connsiteY18" fmla="*/ 175084 h 410737"/>
              <a:gd name="connsiteX19" fmla="*/ 399118 w 410737"/>
              <a:gd name="connsiteY19" fmla="*/ 194403 h 410737"/>
              <a:gd name="connsiteX20" fmla="*/ 410737 w 410737"/>
              <a:gd name="connsiteY20" fmla="*/ 195575 h 410737"/>
              <a:gd name="connsiteX21" fmla="*/ 312739 w 410737"/>
              <a:gd name="connsiteY21" fmla="*/ 223224 h 410737"/>
              <a:gd name="connsiteX22" fmla="*/ 282936 w 410737"/>
              <a:gd name="connsiteY22" fmla="*/ 223224 h 410737"/>
              <a:gd name="connsiteX23" fmla="*/ 282579 w 410737"/>
              <a:gd name="connsiteY23" fmla="*/ 214553 h 410737"/>
              <a:gd name="connsiteX24" fmla="*/ 274340 w 410737"/>
              <a:gd name="connsiteY24" fmla="*/ 196863 h 410737"/>
              <a:gd name="connsiteX25" fmla="*/ 270740 w 410737"/>
              <a:gd name="connsiteY25" fmla="*/ 193173 h 410737"/>
              <a:gd name="connsiteX26" fmla="*/ 265373 w 410737"/>
              <a:gd name="connsiteY26" fmla="*/ 186287 h 410737"/>
              <a:gd name="connsiteX27" fmla="*/ 142646 w 410737"/>
              <a:gd name="connsiteY27" fmla="*/ 155358 h 410737"/>
              <a:gd name="connsiteX28" fmla="*/ 142566 w 410737"/>
              <a:gd name="connsiteY28" fmla="*/ 155616 h 410737"/>
              <a:gd name="connsiteX29" fmla="*/ 138647 w 410737"/>
              <a:gd name="connsiteY29" fmla="*/ 150713 h 410737"/>
              <a:gd name="connsiteX30" fmla="*/ 127651 w 410737"/>
              <a:gd name="connsiteY30" fmla="*/ 145695 h 410737"/>
              <a:gd name="connsiteX31" fmla="*/ 120788 w 410737"/>
              <a:gd name="connsiteY31" fmla="*/ 145565 h 410737"/>
              <a:gd name="connsiteX32" fmla="*/ 114774 w 410737"/>
              <a:gd name="connsiteY32" fmla="*/ 147203 h 410737"/>
              <a:gd name="connsiteX33" fmla="*/ 102790 w 410737"/>
              <a:gd name="connsiteY33" fmla="*/ 130634 h 410737"/>
              <a:gd name="connsiteX34" fmla="*/ 85320 w 410737"/>
              <a:gd name="connsiteY34" fmla="*/ 143270 h 410737"/>
              <a:gd name="connsiteX35" fmla="*/ 98541 w 410737"/>
              <a:gd name="connsiteY35" fmla="*/ 161550 h 410737"/>
              <a:gd name="connsiteX36" fmla="*/ 96518 w 410737"/>
              <a:gd name="connsiteY36" fmla="*/ 164493 h 410737"/>
              <a:gd name="connsiteX37" fmla="*/ 89193 w 410737"/>
              <a:gd name="connsiteY37" fmla="*/ 182608 h 410737"/>
              <a:gd name="connsiteX38" fmla="*/ 85606 w 410737"/>
              <a:gd name="connsiteY38" fmla="*/ 202406 h 410737"/>
              <a:gd name="connsiteX39" fmla="*/ 179509 w 410737"/>
              <a:gd name="connsiteY39" fmla="*/ 309179 h 410737"/>
              <a:gd name="connsiteX40" fmla="*/ 278733 w 410737"/>
              <a:gd name="connsiteY40" fmla="*/ 253685 h 410737"/>
              <a:gd name="connsiteX41" fmla="*/ 282202 w 410737"/>
              <a:gd name="connsiteY41" fmla="*/ 244784 h 410737"/>
              <a:gd name="connsiteX42" fmla="*/ 312739 w 410737"/>
              <a:gd name="connsiteY42" fmla="*/ 244784 h 410737"/>
              <a:gd name="connsiteX43" fmla="*/ 312739 w 410737"/>
              <a:gd name="connsiteY43" fmla="*/ 223224 h 41073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</a:cxnLst>
            <a:rect l="l" t="t" r="r" b="b"/>
            <a:pathLst>
              <a:path w="410737" h="410737">
                <a:moveTo>
                  <a:pt x="410737" y="195575"/>
                </a:moveTo>
                <a:lnTo>
                  <a:pt x="410737" y="410737"/>
                </a:lnTo>
                <a:lnTo>
                  <a:pt x="355755" y="405194"/>
                </a:lnTo>
                <a:cubicBezTo>
                  <a:pt x="333782" y="400698"/>
                  <a:pt x="312392" y="394600"/>
                  <a:pt x="291713" y="387029"/>
                </a:cubicBezTo>
                <a:lnTo>
                  <a:pt x="261286" y="373281"/>
                </a:lnTo>
                <a:lnTo>
                  <a:pt x="252922" y="378920"/>
                </a:lnTo>
                <a:cubicBezTo>
                  <a:pt x="232743" y="387455"/>
                  <a:pt x="210556" y="392175"/>
                  <a:pt x="187268" y="392175"/>
                </a:cubicBezTo>
                <a:cubicBezTo>
                  <a:pt x="94113" y="392175"/>
                  <a:pt x="18596" y="316658"/>
                  <a:pt x="18596" y="223503"/>
                </a:cubicBezTo>
                <a:cubicBezTo>
                  <a:pt x="18596" y="200214"/>
                  <a:pt x="23315" y="178028"/>
                  <a:pt x="31851" y="157848"/>
                </a:cubicBezTo>
                <a:lnTo>
                  <a:pt x="37479" y="149500"/>
                </a:lnTo>
                <a:lnTo>
                  <a:pt x="23710" y="119026"/>
                </a:lnTo>
                <a:cubicBezTo>
                  <a:pt x="16138" y="98346"/>
                  <a:pt x="10040" y="76957"/>
                  <a:pt x="5544" y="54983"/>
                </a:cubicBezTo>
                <a:lnTo>
                  <a:pt x="0" y="0"/>
                </a:lnTo>
                <a:lnTo>
                  <a:pt x="215164" y="0"/>
                </a:lnTo>
                <a:lnTo>
                  <a:pt x="216336" y="11621"/>
                </a:lnTo>
                <a:lnTo>
                  <a:pt x="235666" y="64602"/>
                </a:lnTo>
                <a:lnTo>
                  <a:pt x="252922" y="68086"/>
                </a:lnTo>
                <a:cubicBezTo>
                  <a:pt x="293282" y="85156"/>
                  <a:pt x="325614" y="117489"/>
                  <a:pt x="342685" y="157848"/>
                </a:cubicBezTo>
                <a:lnTo>
                  <a:pt x="346164" y="175084"/>
                </a:lnTo>
                <a:lnTo>
                  <a:pt x="399118" y="194403"/>
                </a:lnTo>
                <a:lnTo>
                  <a:pt x="410737" y="195575"/>
                </a:lnTo>
                <a:close/>
                <a:moveTo>
                  <a:pt x="312739" y="223224"/>
                </a:moveTo>
                <a:lnTo>
                  <a:pt x="282936" y="223224"/>
                </a:lnTo>
                <a:lnTo>
                  <a:pt x="282579" y="214553"/>
                </a:lnTo>
                <a:cubicBezTo>
                  <a:pt x="281065" y="208093"/>
                  <a:pt x="278318" y="202077"/>
                  <a:pt x="274340" y="196863"/>
                </a:cubicBezTo>
                <a:lnTo>
                  <a:pt x="270740" y="193173"/>
                </a:lnTo>
                <a:lnTo>
                  <a:pt x="265373" y="186287"/>
                </a:lnTo>
                <a:cubicBezTo>
                  <a:pt x="232047" y="151817"/>
                  <a:pt x="172182" y="201908"/>
                  <a:pt x="142646" y="155358"/>
                </a:cubicBezTo>
                <a:lnTo>
                  <a:pt x="142566" y="155616"/>
                </a:lnTo>
                <a:lnTo>
                  <a:pt x="138647" y="150713"/>
                </a:lnTo>
                <a:cubicBezTo>
                  <a:pt x="135447" y="148138"/>
                  <a:pt x="131740" y="146386"/>
                  <a:pt x="127651" y="145695"/>
                </a:cubicBezTo>
                <a:cubicBezTo>
                  <a:pt x="125350" y="145306"/>
                  <a:pt x="123051" y="145273"/>
                  <a:pt x="120788" y="145565"/>
                </a:cubicBezTo>
                <a:lnTo>
                  <a:pt x="114774" y="147203"/>
                </a:lnTo>
                <a:lnTo>
                  <a:pt x="102790" y="130634"/>
                </a:lnTo>
                <a:lnTo>
                  <a:pt x="85320" y="143270"/>
                </a:lnTo>
                <a:lnTo>
                  <a:pt x="98541" y="161550"/>
                </a:lnTo>
                <a:lnTo>
                  <a:pt x="96518" y="164493"/>
                </a:lnTo>
                <a:lnTo>
                  <a:pt x="89193" y="182608"/>
                </a:lnTo>
                <a:cubicBezTo>
                  <a:pt x="87348" y="188951"/>
                  <a:pt x="86129" y="195571"/>
                  <a:pt x="85606" y="202406"/>
                </a:cubicBezTo>
                <a:cubicBezTo>
                  <a:pt x="81427" y="257093"/>
                  <a:pt x="123469" y="304897"/>
                  <a:pt x="179509" y="309179"/>
                </a:cubicBezTo>
                <a:cubicBezTo>
                  <a:pt x="222415" y="312458"/>
                  <a:pt x="261087" y="289275"/>
                  <a:pt x="278733" y="253685"/>
                </a:cubicBezTo>
                <a:lnTo>
                  <a:pt x="282202" y="244784"/>
                </a:lnTo>
                <a:lnTo>
                  <a:pt x="312739" y="244784"/>
                </a:lnTo>
                <a:lnTo>
                  <a:pt x="312739" y="223224"/>
                </a:lnTo>
                <a:close/>
              </a:path>
            </a:pathLst>
          </a:custGeom>
          <a:solidFill>
            <a:srgbClr val="3E05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4" name="Полилиния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/>
        </xdr:nvSpPr>
        <xdr:spPr>
          <a:xfrm rot="5400000" flipH="1" flipV="1">
            <a:off x="4246232" y="3728219"/>
            <a:ext cx="1009" cy="411"/>
          </a:xfrm>
          <a:custGeom>
            <a:avLst/>
            <a:gdLst>
              <a:gd name="connsiteX0" fmla="*/ 1009 w 1009"/>
              <a:gd name="connsiteY0" fmla="*/ 0 h 411"/>
              <a:gd name="connsiteX1" fmla="*/ 843 w 1009"/>
              <a:gd name="connsiteY1" fmla="*/ 411 h 411"/>
              <a:gd name="connsiteX2" fmla="*/ 0 w 1009"/>
              <a:gd name="connsiteY2" fmla="*/ 53 h 411"/>
              <a:gd name="connsiteX3" fmla="*/ 13 w 1009"/>
              <a:gd name="connsiteY3" fmla="*/ 0 h 411"/>
              <a:gd name="connsiteX4" fmla="*/ 1009 w 1009"/>
              <a:gd name="connsiteY4" fmla="*/ 0 h 41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009" h="411">
                <a:moveTo>
                  <a:pt x="1009" y="0"/>
                </a:moveTo>
                <a:lnTo>
                  <a:pt x="843" y="411"/>
                </a:lnTo>
                <a:lnTo>
                  <a:pt x="0" y="53"/>
                </a:lnTo>
                <a:lnTo>
                  <a:pt x="13" y="0"/>
                </a:lnTo>
                <a:lnTo>
                  <a:pt x="1009" y="0"/>
                </a:lnTo>
                <a:close/>
              </a:path>
            </a:pathLst>
          </a:cu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8</xdr:col>
      <xdr:colOff>161925</xdr:colOff>
      <xdr:row>3</xdr:row>
      <xdr:rowOff>66675</xdr:rowOff>
    </xdr:from>
    <xdr:to>
      <xdr:col>11</xdr:col>
      <xdr:colOff>442725</xdr:colOff>
      <xdr:row>14</xdr:row>
      <xdr:rowOff>80775</xdr:rowOff>
    </xdr:to>
    <xdr:grpSp>
      <xdr:nvGrpSpPr>
        <xdr:cNvPr id="15" name="Группа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pSpPr/>
      </xdr:nvGrpSpPr>
      <xdr:grpSpPr>
        <a:xfrm>
          <a:off x="5038725" y="615315"/>
          <a:ext cx="2109600" cy="2025780"/>
          <a:chOff x="1236965" y="4403514"/>
          <a:chExt cx="2109600" cy="2109600"/>
        </a:xfrm>
      </xdr:grpSpPr>
      <xdr:sp macro="" textlink="">
        <xdr:nvSpPr>
          <xdr:cNvPr id="16" name="Полилиния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1495147" y="4661696"/>
            <a:ext cx="1593236" cy="1593236"/>
          </a:xfrm>
          <a:custGeom>
            <a:avLst/>
            <a:gdLst>
              <a:gd name="connsiteX0" fmla="*/ 796618 w 1593236"/>
              <a:gd name="connsiteY0" fmla="*/ 0 h 1593236"/>
              <a:gd name="connsiteX1" fmla="*/ 1593236 w 1593236"/>
              <a:gd name="connsiteY1" fmla="*/ 796618 h 1593236"/>
              <a:gd name="connsiteX2" fmla="*/ 796618 w 1593236"/>
              <a:gd name="connsiteY2" fmla="*/ 1593236 h 1593236"/>
              <a:gd name="connsiteX3" fmla="*/ 0 w 1593236"/>
              <a:gd name="connsiteY3" fmla="*/ 796618 h 1593236"/>
              <a:gd name="connsiteX4" fmla="*/ 796618 w 1593236"/>
              <a:gd name="connsiteY4" fmla="*/ 0 h 1593236"/>
              <a:gd name="connsiteX5" fmla="*/ 768903 w 1593236"/>
              <a:gd name="connsiteY5" fmla="*/ 368469 h 1593236"/>
              <a:gd name="connsiteX6" fmla="*/ 725644 w 1593236"/>
              <a:gd name="connsiteY6" fmla="*/ 371673 h 1593236"/>
              <a:gd name="connsiteX7" fmla="*/ 508849 w 1593236"/>
              <a:gd name="connsiteY7" fmla="*/ 418548 h 1593236"/>
              <a:gd name="connsiteX8" fmla="*/ 344787 w 1593236"/>
              <a:gd name="connsiteY8" fmla="*/ 500580 h 1593236"/>
              <a:gd name="connsiteX9" fmla="*/ 251037 w 1593236"/>
              <a:gd name="connsiteY9" fmla="*/ 617765 h 1593236"/>
              <a:gd name="connsiteX10" fmla="*/ 254332 w 1593236"/>
              <a:gd name="connsiteY10" fmla="*/ 702176 h 1593236"/>
              <a:gd name="connsiteX11" fmla="*/ 353027 w 1593236"/>
              <a:gd name="connsiteY11" fmla="*/ 746859 h 1593236"/>
              <a:gd name="connsiteX12" fmla="*/ 672908 w 1593236"/>
              <a:gd name="connsiteY12" fmla="*/ 852141 h 1593236"/>
              <a:gd name="connsiteX13" fmla="*/ 772519 w 1593236"/>
              <a:gd name="connsiteY13" fmla="*/ 1039638 h 1593236"/>
              <a:gd name="connsiteX14" fmla="*/ 862416 w 1593236"/>
              <a:gd name="connsiteY14" fmla="*/ 1108855 h 1593236"/>
              <a:gd name="connsiteX15" fmla="*/ 983456 w 1593236"/>
              <a:gd name="connsiteY15" fmla="*/ 1133388 h 1593236"/>
              <a:gd name="connsiteX16" fmla="*/ 1065488 w 1593236"/>
              <a:gd name="connsiteY16" fmla="*/ 1127529 h 1593236"/>
              <a:gd name="connsiteX17" fmla="*/ 1147518 w 1593236"/>
              <a:gd name="connsiteY17" fmla="*/ 1221278 h 1593236"/>
              <a:gd name="connsiteX18" fmla="*/ 1194393 w 1593236"/>
              <a:gd name="connsiteY18" fmla="*/ 1197841 h 1593236"/>
              <a:gd name="connsiteX19" fmla="*/ 1141847 w 1593236"/>
              <a:gd name="connsiteY19" fmla="*/ 1117283 h 1593236"/>
              <a:gd name="connsiteX20" fmla="*/ 1126276 w 1593236"/>
              <a:gd name="connsiteY20" fmla="*/ 1091090 h 1593236"/>
              <a:gd name="connsiteX21" fmla="*/ 1229550 w 1593236"/>
              <a:gd name="connsiteY21" fmla="*/ 1045499 h 1593236"/>
              <a:gd name="connsiteX22" fmla="*/ 1311580 w 1593236"/>
              <a:gd name="connsiteY22" fmla="*/ 957608 h 1593236"/>
              <a:gd name="connsiteX23" fmla="*/ 1352596 w 1593236"/>
              <a:gd name="connsiteY23" fmla="*/ 828701 h 1593236"/>
              <a:gd name="connsiteX24" fmla="*/ 1317439 w 1593236"/>
              <a:gd name="connsiteY24" fmla="*/ 652922 h 1593236"/>
              <a:gd name="connsiteX25" fmla="*/ 1217831 w 1593236"/>
              <a:gd name="connsiteY25" fmla="*/ 524018 h 1593236"/>
              <a:gd name="connsiteX26" fmla="*/ 1059627 w 1593236"/>
              <a:gd name="connsiteY26" fmla="*/ 424407 h 1593236"/>
              <a:gd name="connsiteX27" fmla="*/ 883848 w 1593236"/>
              <a:gd name="connsiteY27" fmla="*/ 377532 h 1593236"/>
              <a:gd name="connsiteX28" fmla="*/ 768903 w 1593236"/>
              <a:gd name="connsiteY28" fmla="*/ 368469 h 159323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</a:cxnLst>
            <a:rect l="l" t="t" r="r" b="b"/>
            <a:pathLst>
              <a:path w="1593236" h="1593236">
                <a:moveTo>
                  <a:pt x="796618" y="0"/>
                </a:moveTo>
                <a:cubicBezTo>
                  <a:pt x="1236578" y="0"/>
                  <a:pt x="1593236" y="356658"/>
                  <a:pt x="1593236" y="796618"/>
                </a:cubicBezTo>
                <a:cubicBezTo>
                  <a:pt x="1593236" y="1236578"/>
                  <a:pt x="1236578" y="1593236"/>
                  <a:pt x="796618" y="1593236"/>
                </a:cubicBezTo>
                <a:cubicBezTo>
                  <a:pt x="356658" y="1593236"/>
                  <a:pt x="0" y="1236578"/>
                  <a:pt x="0" y="796618"/>
                </a:cubicBezTo>
                <a:cubicBezTo>
                  <a:pt x="0" y="356658"/>
                  <a:pt x="356658" y="0"/>
                  <a:pt x="796618" y="0"/>
                </a:cubicBezTo>
                <a:close/>
                <a:moveTo>
                  <a:pt x="768903" y="368469"/>
                </a:moveTo>
                <a:cubicBezTo>
                  <a:pt x="755490" y="368927"/>
                  <a:pt x="741269" y="369964"/>
                  <a:pt x="725644" y="371673"/>
                </a:cubicBezTo>
                <a:cubicBezTo>
                  <a:pt x="663145" y="378509"/>
                  <a:pt x="572325" y="397065"/>
                  <a:pt x="508849" y="418548"/>
                </a:cubicBezTo>
                <a:cubicBezTo>
                  <a:pt x="445372" y="440032"/>
                  <a:pt x="387757" y="467377"/>
                  <a:pt x="344787" y="500580"/>
                </a:cubicBezTo>
                <a:cubicBezTo>
                  <a:pt x="301819" y="533784"/>
                  <a:pt x="266113" y="584165"/>
                  <a:pt x="251037" y="617765"/>
                </a:cubicBezTo>
                <a:cubicBezTo>
                  <a:pt x="235961" y="651365"/>
                  <a:pt x="237334" y="680661"/>
                  <a:pt x="254332" y="702176"/>
                </a:cubicBezTo>
                <a:cubicBezTo>
                  <a:pt x="271330" y="723692"/>
                  <a:pt x="283264" y="721864"/>
                  <a:pt x="353027" y="746859"/>
                </a:cubicBezTo>
                <a:cubicBezTo>
                  <a:pt x="422791" y="771854"/>
                  <a:pt x="602992" y="803345"/>
                  <a:pt x="672908" y="852141"/>
                </a:cubicBezTo>
                <a:cubicBezTo>
                  <a:pt x="742825" y="900938"/>
                  <a:pt x="740935" y="996853"/>
                  <a:pt x="772519" y="1039638"/>
                </a:cubicBezTo>
                <a:cubicBezTo>
                  <a:pt x="804104" y="1082423"/>
                  <a:pt x="827258" y="1093230"/>
                  <a:pt x="862416" y="1108855"/>
                </a:cubicBezTo>
                <a:cubicBezTo>
                  <a:pt x="897573" y="1124480"/>
                  <a:pt x="949610" y="1130275"/>
                  <a:pt x="983456" y="1133388"/>
                </a:cubicBezTo>
                <a:cubicBezTo>
                  <a:pt x="1017302" y="1136500"/>
                  <a:pt x="1038146" y="1112881"/>
                  <a:pt x="1065488" y="1127529"/>
                </a:cubicBezTo>
                <a:cubicBezTo>
                  <a:pt x="1092831" y="1142177"/>
                  <a:pt x="1126035" y="1209561"/>
                  <a:pt x="1147518" y="1221278"/>
                </a:cubicBezTo>
                <a:cubicBezTo>
                  <a:pt x="1169002" y="1232996"/>
                  <a:pt x="1195338" y="1215174"/>
                  <a:pt x="1194393" y="1197841"/>
                </a:cubicBezTo>
                <a:cubicBezTo>
                  <a:pt x="1193448" y="1180508"/>
                  <a:pt x="1153200" y="1135076"/>
                  <a:pt x="1141847" y="1117283"/>
                </a:cubicBezTo>
                <a:cubicBezTo>
                  <a:pt x="1130493" y="1099490"/>
                  <a:pt x="1111660" y="1103053"/>
                  <a:pt x="1126276" y="1091090"/>
                </a:cubicBezTo>
                <a:cubicBezTo>
                  <a:pt x="1140892" y="1079126"/>
                  <a:pt x="1198667" y="1067746"/>
                  <a:pt x="1229550" y="1045499"/>
                </a:cubicBezTo>
                <a:cubicBezTo>
                  <a:pt x="1260434" y="1023253"/>
                  <a:pt x="1291073" y="993743"/>
                  <a:pt x="1311580" y="957608"/>
                </a:cubicBezTo>
                <a:cubicBezTo>
                  <a:pt x="1332087" y="921477"/>
                  <a:pt x="1351620" y="879481"/>
                  <a:pt x="1352596" y="828701"/>
                </a:cubicBezTo>
                <a:cubicBezTo>
                  <a:pt x="1353573" y="777922"/>
                  <a:pt x="1339900" y="703702"/>
                  <a:pt x="1317439" y="652922"/>
                </a:cubicBezTo>
                <a:cubicBezTo>
                  <a:pt x="1294978" y="602142"/>
                  <a:pt x="1260798" y="562103"/>
                  <a:pt x="1217831" y="524018"/>
                </a:cubicBezTo>
                <a:cubicBezTo>
                  <a:pt x="1174863" y="485932"/>
                  <a:pt x="1115291" y="448821"/>
                  <a:pt x="1059627" y="424407"/>
                </a:cubicBezTo>
                <a:cubicBezTo>
                  <a:pt x="1003963" y="399993"/>
                  <a:pt x="939512" y="386322"/>
                  <a:pt x="883848" y="377532"/>
                </a:cubicBezTo>
                <a:cubicBezTo>
                  <a:pt x="842100" y="370940"/>
                  <a:pt x="809141" y="367096"/>
                  <a:pt x="768903" y="368469"/>
                </a:cubicBezTo>
                <a:close/>
              </a:path>
            </a:pathLst>
          </a:custGeom>
          <a:solidFill>
            <a:schemeClr val="bg1"/>
          </a:solidFill>
          <a:ln>
            <a:solidFill>
              <a:srgbClr val="000C6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" name="Кольцо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1236965" y="4403514"/>
            <a:ext cx="2109600" cy="2109600"/>
          </a:xfrm>
          <a:prstGeom prst="donut">
            <a:avLst>
              <a:gd name="adj" fmla="val 9209"/>
            </a:avLst>
          </a:prstGeom>
          <a:solidFill>
            <a:srgbClr val="3E05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161925</xdr:colOff>
      <xdr:row>15</xdr:row>
      <xdr:rowOff>185113</xdr:rowOff>
    </xdr:from>
    <xdr:to>
      <xdr:col>10</xdr:col>
      <xdr:colOff>219075</xdr:colOff>
      <xdr:row>22</xdr:row>
      <xdr:rowOff>118800</xdr:rowOff>
    </xdr:to>
    <xdr:grpSp>
      <xdr:nvGrpSpPr>
        <xdr:cNvPr id="18" name="Группа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38725" y="2928313"/>
          <a:ext cx="1276350" cy="1213847"/>
          <a:chOff x="3225042" y="3971460"/>
          <a:chExt cx="576000" cy="576000"/>
        </a:xfrm>
        <a:effectLst>
          <a:outerShdw blurRad="50800" dist="38100" dir="8100000" algn="tr" rotWithShape="0">
            <a:prstClr val="black">
              <a:alpha val="40000"/>
            </a:prstClr>
          </a:outerShdw>
        </a:effectLst>
      </xdr:grpSpPr>
      <xdr:sp macro="" textlink="">
        <xdr:nvSpPr>
          <xdr:cNvPr id="19" name="Кольцо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3225042" y="3971460"/>
            <a:ext cx="576000" cy="576000"/>
          </a:xfrm>
          <a:prstGeom prst="donut">
            <a:avLst>
              <a:gd name="adj" fmla="val 15604"/>
            </a:avLst>
          </a:prstGeom>
          <a:solidFill>
            <a:srgbClr val="3E05F0"/>
          </a:solidFill>
          <a:ln w="25400">
            <a:solidFill>
              <a:srgbClr val="0D032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20" name="Полилиния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/>
        </xdr:nvSpPr>
        <xdr:spPr>
          <a:xfrm>
            <a:off x="3315042" y="4061460"/>
            <a:ext cx="396000" cy="396000"/>
          </a:xfrm>
          <a:custGeom>
            <a:avLst/>
            <a:gdLst>
              <a:gd name="connsiteX0" fmla="*/ 198000 w 396000"/>
              <a:gd name="connsiteY0" fmla="*/ 0 h 396000"/>
              <a:gd name="connsiteX1" fmla="*/ 396000 w 396000"/>
              <a:gd name="connsiteY1" fmla="*/ 198000 h 396000"/>
              <a:gd name="connsiteX2" fmla="*/ 198000 w 396000"/>
              <a:gd name="connsiteY2" fmla="*/ 396000 h 396000"/>
              <a:gd name="connsiteX3" fmla="*/ 0 w 396000"/>
              <a:gd name="connsiteY3" fmla="*/ 198000 h 396000"/>
              <a:gd name="connsiteX4" fmla="*/ 198000 w 396000"/>
              <a:gd name="connsiteY4" fmla="*/ 0 h 396000"/>
              <a:gd name="connsiteX5" fmla="*/ 186559 w 396000"/>
              <a:gd name="connsiteY5" fmla="*/ 43988 h 396000"/>
              <a:gd name="connsiteX6" fmla="*/ 186559 w 396000"/>
              <a:gd name="connsiteY6" fmla="*/ 142066 h 396000"/>
              <a:gd name="connsiteX7" fmla="*/ 183091 w 396000"/>
              <a:gd name="connsiteY7" fmla="*/ 142368 h 396000"/>
              <a:gd name="connsiteX8" fmla="*/ 179579 w 396000"/>
              <a:gd name="connsiteY8" fmla="*/ 141350 h 396000"/>
              <a:gd name="connsiteX9" fmla="*/ 179579 w 396000"/>
              <a:gd name="connsiteY9" fmla="*/ 119930 h 396000"/>
              <a:gd name="connsiteX10" fmla="*/ 175107 w 396000"/>
              <a:gd name="connsiteY10" fmla="*/ 92669 h 396000"/>
              <a:gd name="connsiteX11" fmla="*/ 141253 w 396000"/>
              <a:gd name="connsiteY11" fmla="*/ 65408 h 396000"/>
              <a:gd name="connsiteX12" fmla="*/ 99094 w 396000"/>
              <a:gd name="connsiteY12" fmla="*/ 116036 h 396000"/>
              <a:gd name="connsiteX13" fmla="*/ 56297 w 396000"/>
              <a:gd name="connsiteY13" fmla="*/ 212748 h 396000"/>
              <a:gd name="connsiteX14" fmla="*/ 47354 w 396000"/>
              <a:gd name="connsiteY14" fmla="*/ 256236 h 396000"/>
              <a:gd name="connsiteX15" fmla="*/ 55658 w 396000"/>
              <a:gd name="connsiteY15" fmla="*/ 296479 h 396000"/>
              <a:gd name="connsiteX16" fmla="*/ 85680 w 396000"/>
              <a:gd name="connsiteY16" fmla="*/ 315302 h 396000"/>
              <a:gd name="connsiteX17" fmla="*/ 136781 w 396000"/>
              <a:gd name="connsiteY17" fmla="*/ 302969 h 396000"/>
              <a:gd name="connsiteX18" fmla="*/ 173191 w 396000"/>
              <a:gd name="connsiteY18" fmla="*/ 268569 h 396000"/>
              <a:gd name="connsiteX19" fmla="*/ 182773 w 396000"/>
              <a:gd name="connsiteY19" fmla="*/ 201065 h 396000"/>
              <a:gd name="connsiteX20" fmla="*/ 183412 w 396000"/>
              <a:gd name="connsiteY20" fmla="*/ 180943 h 396000"/>
              <a:gd name="connsiteX21" fmla="*/ 184686 w 396000"/>
              <a:gd name="connsiteY21" fmla="*/ 175751 h 396000"/>
              <a:gd name="connsiteX22" fmla="*/ 215946 w 396000"/>
              <a:gd name="connsiteY22" fmla="*/ 175751 h 396000"/>
              <a:gd name="connsiteX23" fmla="*/ 217354 w 396000"/>
              <a:gd name="connsiteY23" fmla="*/ 180943 h 396000"/>
              <a:gd name="connsiteX24" fmla="*/ 217993 w 396000"/>
              <a:gd name="connsiteY24" fmla="*/ 201064 h 396000"/>
              <a:gd name="connsiteX25" fmla="*/ 227574 w 396000"/>
              <a:gd name="connsiteY25" fmla="*/ 268568 h 396000"/>
              <a:gd name="connsiteX26" fmla="*/ 263984 w 396000"/>
              <a:gd name="connsiteY26" fmla="*/ 302969 h 396000"/>
              <a:gd name="connsiteX27" fmla="*/ 315085 w 396000"/>
              <a:gd name="connsiteY27" fmla="*/ 315302 h 396000"/>
              <a:gd name="connsiteX28" fmla="*/ 345107 w 396000"/>
              <a:gd name="connsiteY28" fmla="*/ 296479 h 396000"/>
              <a:gd name="connsiteX29" fmla="*/ 353411 w 396000"/>
              <a:gd name="connsiteY29" fmla="*/ 256236 h 396000"/>
              <a:gd name="connsiteX30" fmla="*/ 344469 w 396000"/>
              <a:gd name="connsiteY30" fmla="*/ 212748 h 396000"/>
              <a:gd name="connsiteX31" fmla="*/ 301671 w 396000"/>
              <a:gd name="connsiteY31" fmla="*/ 116035 h 396000"/>
              <a:gd name="connsiteX32" fmla="*/ 259512 w 396000"/>
              <a:gd name="connsiteY32" fmla="*/ 65407 h 396000"/>
              <a:gd name="connsiteX33" fmla="*/ 254682 w 396000"/>
              <a:gd name="connsiteY33" fmla="*/ 65088 h 396000"/>
              <a:gd name="connsiteX34" fmla="*/ 225658 w 396000"/>
              <a:gd name="connsiteY34" fmla="*/ 92669 h 396000"/>
              <a:gd name="connsiteX35" fmla="*/ 221187 w 396000"/>
              <a:gd name="connsiteY35" fmla="*/ 119930 h 396000"/>
              <a:gd name="connsiteX36" fmla="*/ 221186 w 396000"/>
              <a:gd name="connsiteY36" fmla="*/ 141349 h 396000"/>
              <a:gd name="connsiteX37" fmla="*/ 217674 w 396000"/>
              <a:gd name="connsiteY37" fmla="*/ 142368 h 396000"/>
              <a:gd name="connsiteX38" fmla="*/ 214664 w 396000"/>
              <a:gd name="connsiteY38" fmla="*/ 142106 h 396000"/>
              <a:gd name="connsiteX39" fmla="*/ 214664 w 396000"/>
              <a:gd name="connsiteY39" fmla="*/ 43988 h 396000"/>
              <a:gd name="connsiteX40" fmla="*/ 186559 w 396000"/>
              <a:gd name="connsiteY40" fmla="*/ 43988 h 396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</a:cxnLst>
            <a:rect l="l" t="t" r="r" b="b"/>
            <a:pathLst>
              <a:path w="396000" h="396000">
                <a:moveTo>
                  <a:pt x="198000" y="0"/>
                </a:moveTo>
                <a:cubicBezTo>
                  <a:pt x="307352" y="0"/>
                  <a:pt x="396000" y="88648"/>
                  <a:pt x="396000" y="198000"/>
                </a:cubicBezTo>
                <a:cubicBezTo>
                  <a:pt x="396000" y="307352"/>
                  <a:pt x="307352" y="396000"/>
                  <a:pt x="198000" y="396000"/>
                </a:cubicBezTo>
                <a:cubicBezTo>
                  <a:pt x="88648" y="396000"/>
                  <a:pt x="0" y="307352"/>
                  <a:pt x="0" y="198000"/>
                </a:cubicBezTo>
                <a:cubicBezTo>
                  <a:pt x="0" y="88648"/>
                  <a:pt x="88648" y="0"/>
                  <a:pt x="198000" y="0"/>
                </a:cubicBezTo>
                <a:close/>
                <a:moveTo>
                  <a:pt x="186559" y="43988"/>
                </a:moveTo>
                <a:lnTo>
                  <a:pt x="186559" y="142066"/>
                </a:lnTo>
                <a:lnTo>
                  <a:pt x="183091" y="142368"/>
                </a:lnTo>
                <a:cubicBezTo>
                  <a:pt x="181585" y="142326"/>
                  <a:pt x="180357" y="142040"/>
                  <a:pt x="179579" y="141350"/>
                </a:cubicBezTo>
                <a:cubicBezTo>
                  <a:pt x="175427" y="137672"/>
                  <a:pt x="179046" y="128693"/>
                  <a:pt x="179579" y="119930"/>
                </a:cubicBezTo>
                <a:cubicBezTo>
                  <a:pt x="180111" y="111168"/>
                  <a:pt x="181495" y="101756"/>
                  <a:pt x="175107" y="92669"/>
                </a:cubicBezTo>
                <a:cubicBezTo>
                  <a:pt x="168720" y="83582"/>
                  <a:pt x="153922" y="61513"/>
                  <a:pt x="141253" y="65408"/>
                </a:cubicBezTo>
                <a:cubicBezTo>
                  <a:pt x="128584" y="69302"/>
                  <a:pt x="113254" y="91479"/>
                  <a:pt x="99094" y="116036"/>
                </a:cubicBezTo>
                <a:cubicBezTo>
                  <a:pt x="84935" y="140592"/>
                  <a:pt x="64920" y="189381"/>
                  <a:pt x="56297" y="212748"/>
                </a:cubicBezTo>
                <a:cubicBezTo>
                  <a:pt x="47673" y="236115"/>
                  <a:pt x="47460" y="242281"/>
                  <a:pt x="47354" y="256236"/>
                </a:cubicBezTo>
                <a:cubicBezTo>
                  <a:pt x="47247" y="270191"/>
                  <a:pt x="49271" y="286634"/>
                  <a:pt x="55658" y="296479"/>
                </a:cubicBezTo>
                <a:cubicBezTo>
                  <a:pt x="62046" y="306323"/>
                  <a:pt x="72159" y="314220"/>
                  <a:pt x="85680" y="315302"/>
                </a:cubicBezTo>
                <a:cubicBezTo>
                  <a:pt x="99200" y="316384"/>
                  <a:pt x="122196" y="310758"/>
                  <a:pt x="136781" y="302969"/>
                </a:cubicBezTo>
                <a:cubicBezTo>
                  <a:pt x="151367" y="295180"/>
                  <a:pt x="165526" y="285553"/>
                  <a:pt x="173191" y="268569"/>
                </a:cubicBezTo>
                <a:cubicBezTo>
                  <a:pt x="180857" y="251584"/>
                  <a:pt x="181069" y="215669"/>
                  <a:pt x="182773" y="201065"/>
                </a:cubicBezTo>
                <a:cubicBezTo>
                  <a:pt x="184476" y="186460"/>
                  <a:pt x="182666" y="185703"/>
                  <a:pt x="183412" y="180943"/>
                </a:cubicBezTo>
                <a:lnTo>
                  <a:pt x="184686" y="175751"/>
                </a:lnTo>
                <a:lnTo>
                  <a:pt x="215946" y="175751"/>
                </a:lnTo>
                <a:lnTo>
                  <a:pt x="217354" y="180943"/>
                </a:lnTo>
                <a:cubicBezTo>
                  <a:pt x="218099" y="185703"/>
                  <a:pt x="216289" y="186460"/>
                  <a:pt x="217993" y="201064"/>
                </a:cubicBezTo>
                <a:cubicBezTo>
                  <a:pt x="219696" y="215669"/>
                  <a:pt x="219909" y="251584"/>
                  <a:pt x="227574" y="268568"/>
                </a:cubicBezTo>
                <a:cubicBezTo>
                  <a:pt x="235239" y="285552"/>
                  <a:pt x="249399" y="295180"/>
                  <a:pt x="263984" y="302969"/>
                </a:cubicBezTo>
                <a:cubicBezTo>
                  <a:pt x="278569" y="310758"/>
                  <a:pt x="301565" y="316383"/>
                  <a:pt x="315085" y="315302"/>
                </a:cubicBezTo>
                <a:cubicBezTo>
                  <a:pt x="328606" y="314220"/>
                  <a:pt x="338720" y="306323"/>
                  <a:pt x="345107" y="296479"/>
                </a:cubicBezTo>
                <a:cubicBezTo>
                  <a:pt x="351495" y="286634"/>
                  <a:pt x="353518" y="270191"/>
                  <a:pt x="353411" y="256236"/>
                </a:cubicBezTo>
                <a:cubicBezTo>
                  <a:pt x="353305" y="242281"/>
                  <a:pt x="353092" y="236114"/>
                  <a:pt x="344469" y="212748"/>
                </a:cubicBezTo>
                <a:cubicBezTo>
                  <a:pt x="335845" y="189381"/>
                  <a:pt x="315830" y="140592"/>
                  <a:pt x="301671" y="116035"/>
                </a:cubicBezTo>
                <a:cubicBezTo>
                  <a:pt x="287512" y="91479"/>
                  <a:pt x="272181" y="69302"/>
                  <a:pt x="259512" y="65407"/>
                </a:cubicBezTo>
                <a:cubicBezTo>
                  <a:pt x="257929" y="64920"/>
                  <a:pt x="256312" y="64839"/>
                  <a:pt x="254682" y="65088"/>
                </a:cubicBezTo>
                <a:cubicBezTo>
                  <a:pt x="243276" y="66827"/>
                  <a:pt x="231247" y="84717"/>
                  <a:pt x="225658" y="92669"/>
                </a:cubicBezTo>
                <a:cubicBezTo>
                  <a:pt x="219270" y="101756"/>
                  <a:pt x="220654" y="111167"/>
                  <a:pt x="221187" y="119930"/>
                </a:cubicBezTo>
                <a:cubicBezTo>
                  <a:pt x="221719" y="128692"/>
                  <a:pt x="225338" y="137671"/>
                  <a:pt x="221186" y="141349"/>
                </a:cubicBezTo>
                <a:cubicBezTo>
                  <a:pt x="220408" y="142039"/>
                  <a:pt x="219180" y="142326"/>
                  <a:pt x="217674" y="142368"/>
                </a:cubicBezTo>
                <a:lnTo>
                  <a:pt x="214664" y="142106"/>
                </a:lnTo>
                <a:lnTo>
                  <a:pt x="214664" y="43988"/>
                </a:lnTo>
                <a:lnTo>
                  <a:pt x="186559" y="43988"/>
                </a:lnTo>
                <a:close/>
              </a:path>
            </a:pathLst>
          </a:custGeom>
          <a:solidFill>
            <a:srgbClr val="0C8CF4"/>
          </a:solidFill>
          <a:ln w="6350">
            <a:solidFill>
              <a:srgbClr val="000C6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 editAs="absolute">
    <xdr:from>
      <xdr:col>12</xdr:col>
      <xdr:colOff>0</xdr:colOff>
      <xdr:row>17</xdr:row>
      <xdr:rowOff>0</xdr:rowOff>
    </xdr:from>
    <xdr:to>
      <xdr:col>13</xdr:col>
      <xdr:colOff>246101</xdr:colOff>
      <xdr:row>20</xdr:row>
      <xdr:rowOff>131767</xdr:rowOff>
    </xdr:to>
    <xdr:grpSp>
      <xdr:nvGrpSpPr>
        <xdr:cNvPr id="21" name="Группа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pSpPr/>
      </xdr:nvGrpSpPr>
      <xdr:grpSpPr>
        <a:xfrm>
          <a:off x="7315200" y="3108960"/>
          <a:ext cx="855701" cy="680407"/>
          <a:chOff x="676275" y="3509811"/>
          <a:chExt cx="2185988" cy="1815763"/>
        </a:xfrm>
      </xdr:grpSpPr>
      <xdr:sp macro="" textlink="">
        <xdr:nvSpPr>
          <xdr:cNvPr id="22" name="Полилиния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700639" y="3509811"/>
            <a:ext cx="2127533" cy="1815763"/>
          </a:xfrm>
          <a:custGeom>
            <a:avLst/>
            <a:gdLst>
              <a:gd name="connsiteX0" fmla="*/ 1044941 w 2127533"/>
              <a:gd name="connsiteY0" fmla="*/ 745435 h 1815763"/>
              <a:gd name="connsiteX1" fmla="*/ 620162 w 2127533"/>
              <a:gd name="connsiteY1" fmla="*/ 1170214 h 1815763"/>
              <a:gd name="connsiteX2" fmla="*/ 1044941 w 2127533"/>
              <a:gd name="connsiteY2" fmla="*/ 1594993 h 1815763"/>
              <a:gd name="connsiteX3" fmla="*/ 1469720 w 2127533"/>
              <a:gd name="connsiteY3" fmla="*/ 1170214 h 1815763"/>
              <a:gd name="connsiteX4" fmla="*/ 1044941 w 2127533"/>
              <a:gd name="connsiteY4" fmla="*/ 745435 h 1815763"/>
              <a:gd name="connsiteX5" fmla="*/ 504209 w 2127533"/>
              <a:gd name="connsiteY5" fmla="*/ 60 h 1815763"/>
              <a:gd name="connsiteX6" fmla="*/ 1063767 w 2127533"/>
              <a:gd name="connsiteY6" fmla="*/ 436859 h 1815763"/>
              <a:gd name="connsiteX7" fmla="*/ 1063767 w 2127533"/>
              <a:gd name="connsiteY7" fmla="*/ 1815763 h 1815763"/>
              <a:gd name="connsiteX8" fmla="*/ 504209 w 2127533"/>
              <a:gd name="connsiteY8" fmla="*/ 60 h 181576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127533" h="1815763">
                <a:moveTo>
                  <a:pt x="1044941" y="745435"/>
                </a:moveTo>
                <a:cubicBezTo>
                  <a:pt x="810342" y="745435"/>
                  <a:pt x="620162" y="935615"/>
                  <a:pt x="620162" y="1170214"/>
                </a:cubicBezTo>
                <a:cubicBezTo>
                  <a:pt x="620162" y="1404813"/>
                  <a:pt x="810342" y="1594993"/>
                  <a:pt x="1044941" y="1594993"/>
                </a:cubicBezTo>
                <a:cubicBezTo>
                  <a:pt x="1279540" y="1594993"/>
                  <a:pt x="1469720" y="1404813"/>
                  <a:pt x="1469720" y="1170214"/>
                </a:cubicBezTo>
                <a:cubicBezTo>
                  <a:pt x="1469720" y="935615"/>
                  <a:pt x="1279540" y="745435"/>
                  <a:pt x="1044941" y="745435"/>
                </a:cubicBezTo>
                <a:close/>
                <a:moveTo>
                  <a:pt x="504209" y="60"/>
                </a:moveTo>
                <a:cubicBezTo>
                  <a:pt x="715311" y="3258"/>
                  <a:pt x="940009" y="135224"/>
                  <a:pt x="1063767" y="436859"/>
                </a:cubicBezTo>
                <a:cubicBezTo>
                  <a:pt x="1503795" y="-635622"/>
                  <a:pt x="3219904" y="436859"/>
                  <a:pt x="1063767" y="1815763"/>
                </a:cubicBezTo>
                <a:cubicBezTo>
                  <a:pt x="-485957" y="824676"/>
                  <a:pt x="-35273" y="-8113"/>
                  <a:pt x="504209" y="60"/>
                </a:cubicBezTo>
                <a:close/>
              </a:path>
            </a:pathLst>
          </a:cu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3" name="Полилиния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676275" y="3850948"/>
            <a:ext cx="2185988" cy="490538"/>
          </a:xfrm>
          <a:custGeom>
            <a:avLst/>
            <a:gdLst>
              <a:gd name="connsiteX0" fmla="*/ 2185988 w 2185988"/>
              <a:gd name="connsiteY0" fmla="*/ 219075 h 490537"/>
              <a:gd name="connsiteX1" fmla="*/ 1919288 w 2185988"/>
              <a:gd name="connsiteY1" fmla="*/ 219075 h 490537"/>
              <a:gd name="connsiteX2" fmla="*/ 1838325 w 2185988"/>
              <a:gd name="connsiteY2" fmla="*/ 390525 h 490537"/>
              <a:gd name="connsiteX3" fmla="*/ 1700213 w 2185988"/>
              <a:gd name="connsiteY3" fmla="*/ 100012 h 490537"/>
              <a:gd name="connsiteX4" fmla="*/ 1557338 w 2185988"/>
              <a:gd name="connsiteY4" fmla="*/ 490537 h 490537"/>
              <a:gd name="connsiteX5" fmla="*/ 1328738 w 2185988"/>
              <a:gd name="connsiteY5" fmla="*/ 0 h 490537"/>
              <a:gd name="connsiteX6" fmla="*/ 1181100 w 2185988"/>
              <a:gd name="connsiteY6" fmla="*/ 257175 h 490537"/>
              <a:gd name="connsiteX7" fmla="*/ 604838 w 2185988"/>
              <a:gd name="connsiteY7" fmla="*/ 257175 h 490537"/>
              <a:gd name="connsiteX8" fmla="*/ 538163 w 2185988"/>
              <a:gd name="connsiteY8" fmla="*/ 123825 h 490537"/>
              <a:gd name="connsiteX9" fmla="*/ 457200 w 2185988"/>
              <a:gd name="connsiteY9" fmla="*/ 257175 h 490537"/>
              <a:gd name="connsiteX10" fmla="*/ 0 w 2185988"/>
              <a:gd name="connsiteY10" fmla="*/ 257175 h 49053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2185988" h="490537">
                <a:moveTo>
                  <a:pt x="2185988" y="219075"/>
                </a:moveTo>
                <a:lnTo>
                  <a:pt x="1919288" y="219075"/>
                </a:lnTo>
                <a:lnTo>
                  <a:pt x="1838325" y="390525"/>
                </a:lnTo>
                <a:lnTo>
                  <a:pt x="1700213" y="100012"/>
                </a:lnTo>
                <a:lnTo>
                  <a:pt x="1557338" y="490537"/>
                </a:lnTo>
                <a:lnTo>
                  <a:pt x="1328738" y="0"/>
                </a:lnTo>
                <a:lnTo>
                  <a:pt x="1181100" y="257175"/>
                </a:lnTo>
                <a:lnTo>
                  <a:pt x="604838" y="257175"/>
                </a:lnTo>
                <a:lnTo>
                  <a:pt x="538163" y="123825"/>
                </a:lnTo>
                <a:lnTo>
                  <a:pt x="457200" y="257175"/>
                </a:lnTo>
                <a:lnTo>
                  <a:pt x="0" y="257175"/>
                </a:lnTo>
              </a:path>
            </a:pathLst>
          </a:custGeom>
          <a:noFill/>
          <a:ln w="19050">
            <a:solidFill>
              <a:srgbClr val="000C6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12</xdr:col>
      <xdr:colOff>219075</xdr:colOff>
      <xdr:row>1</xdr:row>
      <xdr:rowOff>0</xdr:rowOff>
    </xdr:from>
    <xdr:to>
      <xdr:col>13</xdr:col>
      <xdr:colOff>585075</xdr:colOff>
      <xdr:row>6</xdr:row>
      <xdr:rowOff>17999</xdr:rowOff>
    </xdr:to>
    <xdr:grpSp>
      <xdr:nvGrpSpPr>
        <xdr:cNvPr id="24" name="Группа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7534275" y="182880"/>
          <a:ext cx="975600" cy="932399"/>
          <a:chOff x="3813175" y="3003549"/>
          <a:chExt cx="107950" cy="809625"/>
        </a:xfrm>
      </xdr:grpSpPr>
      <xdr:sp macro="" textlink="">
        <xdr:nvSpPr>
          <xdr:cNvPr id="32" name="Прямоугольник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3813175" y="3003549"/>
            <a:ext cx="53975" cy="809625"/>
          </a:xfrm>
          <a:prstGeom prst="rect">
            <a:avLst/>
          </a:prstGeom>
          <a:solidFill>
            <a:srgbClr val="4107F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3" name="Прямоугольник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3867150" y="3003549"/>
            <a:ext cx="53975" cy="809625"/>
          </a:xfrm>
          <a:prstGeom prst="rect">
            <a:avLst/>
          </a:prstGeom>
          <a:solidFill>
            <a:srgbClr val="5630F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14</xdr:col>
      <xdr:colOff>126159</xdr:colOff>
      <xdr:row>4</xdr:row>
      <xdr:rowOff>47735</xdr:rowOff>
    </xdr:from>
    <xdr:to>
      <xdr:col>15</xdr:col>
      <xdr:colOff>463503</xdr:colOff>
      <xdr:row>5</xdr:row>
      <xdr:rowOff>173038</xdr:rowOff>
    </xdr:to>
    <xdr:grpSp>
      <xdr:nvGrpSpPr>
        <xdr:cNvPr id="25" name="Группа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pSpPr/>
      </xdr:nvGrpSpPr>
      <xdr:grpSpPr>
        <a:xfrm>
          <a:off x="8660559" y="779255"/>
          <a:ext cx="946944" cy="308183"/>
          <a:chOff x="3813174" y="3813174"/>
          <a:chExt cx="107947" cy="36000"/>
        </a:xfrm>
      </xdr:grpSpPr>
      <xdr:sp macro="" textlink="">
        <xdr:nvSpPr>
          <xdr:cNvPr id="30" name="Полилиния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3867145" y="3813174"/>
            <a:ext cx="53976" cy="36000"/>
          </a:xfrm>
          <a:custGeom>
            <a:avLst/>
            <a:gdLst>
              <a:gd name="connsiteX0" fmla="*/ 0 w 53976"/>
              <a:gd name="connsiteY0" fmla="*/ 0 h 36000"/>
              <a:gd name="connsiteX1" fmla="*/ 53976 w 53976"/>
              <a:gd name="connsiteY1" fmla="*/ 0 h 36000"/>
              <a:gd name="connsiteX2" fmla="*/ 0 w 53976"/>
              <a:gd name="connsiteY2" fmla="*/ 36000 h 36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53976" h="36000">
                <a:moveTo>
                  <a:pt x="0" y="0"/>
                </a:moveTo>
                <a:lnTo>
                  <a:pt x="53976" y="0"/>
                </a:lnTo>
                <a:lnTo>
                  <a:pt x="0" y="36000"/>
                </a:lnTo>
                <a:close/>
              </a:path>
            </a:pathLst>
          </a:custGeom>
          <a:solidFill>
            <a:srgbClr val="5630F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b="1"/>
          </a:p>
        </xdr:txBody>
      </xdr:sp>
      <xdr:sp macro="" textlink="">
        <xdr:nvSpPr>
          <xdr:cNvPr id="31" name="Полилиния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 flipH="1">
            <a:off x="3813174" y="3813174"/>
            <a:ext cx="53976" cy="36000"/>
          </a:xfrm>
          <a:custGeom>
            <a:avLst/>
            <a:gdLst>
              <a:gd name="connsiteX0" fmla="*/ 0 w 53976"/>
              <a:gd name="connsiteY0" fmla="*/ 0 h 36000"/>
              <a:gd name="connsiteX1" fmla="*/ 53976 w 53976"/>
              <a:gd name="connsiteY1" fmla="*/ 0 h 36000"/>
              <a:gd name="connsiteX2" fmla="*/ 0 w 53976"/>
              <a:gd name="connsiteY2" fmla="*/ 36000 h 36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53976" h="36000">
                <a:moveTo>
                  <a:pt x="0" y="0"/>
                </a:moveTo>
                <a:lnTo>
                  <a:pt x="53976" y="0"/>
                </a:lnTo>
                <a:lnTo>
                  <a:pt x="0" y="36000"/>
                </a:lnTo>
                <a:close/>
              </a:path>
            </a:pathLst>
          </a:custGeom>
          <a:solidFill>
            <a:srgbClr val="4107F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b="1"/>
          </a:p>
        </xdr:txBody>
      </xdr:sp>
    </xdr:grpSp>
    <xdr:clientData/>
  </xdr:twoCellAnchor>
  <xdr:twoCellAnchor>
    <xdr:from>
      <xdr:col>14</xdr:col>
      <xdr:colOff>99206</xdr:colOff>
      <xdr:row>6</xdr:row>
      <xdr:rowOff>17999</xdr:rowOff>
    </xdr:from>
    <xdr:to>
      <xdr:col>15</xdr:col>
      <xdr:colOff>463539</xdr:colOff>
      <xdr:row>7</xdr:row>
      <xdr:rowOff>152300</xdr:rowOff>
    </xdr:to>
    <xdr:grpSp>
      <xdr:nvGrpSpPr>
        <xdr:cNvPr id="26" name="Группа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8633606" y="1115279"/>
          <a:ext cx="973933" cy="317181"/>
          <a:chOff x="4085418" y="3974048"/>
          <a:chExt cx="107951" cy="36001"/>
        </a:xfrm>
      </xdr:grpSpPr>
      <xdr:sp macro="" textlink="">
        <xdr:nvSpPr>
          <xdr:cNvPr id="27" name="Равнобедренный треугольник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 rot="10800000">
            <a:off x="4085418" y="3974049"/>
            <a:ext cx="107951" cy="36000"/>
          </a:xfrm>
          <a:prstGeom prst="triangle">
            <a:avLst/>
          </a:prstGeom>
          <a:solidFill>
            <a:srgbClr val="0C8CF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8" name="Полилиния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 flipH="1" flipV="1">
            <a:off x="4139393" y="3974048"/>
            <a:ext cx="53976" cy="36000"/>
          </a:xfrm>
          <a:custGeom>
            <a:avLst/>
            <a:gdLst>
              <a:gd name="connsiteX0" fmla="*/ 0 w 53976"/>
              <a:gd name="connsiteY0" fmla="*/ 0 h 36000"/>
              <a:gd name="connsiteX1" fmla="*/ 53976 w 53976"/>
              <a:gd name="connsiteY1" fmla="*/ 0 h 36000"/>
              <a:gd name="connsiteX2" fmla="*/ 0 w 53976"/>
              <a:gd name="connsiteY2" fmla="*/ 36000 h 36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53976" h="36000">
                <a:moveTo>
                  <a:pt x="0" y="0"/>
                </a:moveTo>
                <a:lnTo>
                  <a:pt x="53976" y="0"/>
                </a:lnTo>
                <a:lnTo>
                  <a:pt x="0" y="36000"/>
                </a:lnTo>
                <a:close/>
              </a:path>
            </a:pathLst>
          </a:custGeom>
          <a:solidFill>
            <a:srgbClr val="5630F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b="1"/>
          </a:p>
        </xdr:txBody>
      </xdr:sp>
      <xdr:sp macro="" textlink="">
        <xdr:nvSpPr>
          <xdr:cNvPr id="29" name="Полилиния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 flipV="1">
            <a:off x="4085418" y="3974049"/>
            <a:ext cx="53976" cy="36000"/>
          </a:xfrm>
          <a:custGeom>
            <a:avLst/>
            <a:gdLst>
              <a:gd name="connsiteX0" fmla="*/ 0 w 53976"/>
              <a:gd name="connsiteY0" fmla="*/ 0 h 36000"/>
              <a:gd name="connsiteX1" fmla="*/ 53976 w 53976"/>
              <a:gd name="connsiteY1" fmla="*/ 0 h 36000"/>
              <a:gd name="connsiteX2" fmla="*/ 0 w 53976"/>
              <a:gd name="connsiteY2" fmla="*/ 36000 h 36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53976" h="36000">
                <a:moveTo>
                  <a:pt x="0" y="0"/>
                </a:moveTo>
                <a:lnTo>
                  <a:pt x="53976" y="0"/>
                </a:lnTo>
                <a:lnTo>
                  <a:pt x="0" y="36000"/>
                </a:lnTo>
                <a:close/>
              </a:path>
            </a:pathLst>
          </a:custGeom>
          <a:solidFill>
            <a:srgbClr val="4107F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"/>
  <sheetViews>
    <sheetView tabSelected="1" zoomScaleNormal="100" workbookViewId="0">
      <selection activeCell="O7" sqref="O7"/>
    </sheetView>
  </sheetViews>
  <sheetFormatPr defaultColWidth="9.109375" defaultRowHeight="14.4" x14ac:dyDescent="0.3"/>
  <cols>
    <col min="1" max="5" width="9.109375" style="1"/>
    <col min="6" max="6" width="3.44140625" style="1" customWidth="1"/>
    <col min="7" max="7" width="7" style="1" customWidth="1"/>
    <col min="8" max="8" width="5.5546875" style="1" customWidth="1"/>
    <col min="9" max="9" width="7.88671875" style="1" customWidth="1"/>
    <col min="10" max="10" width="6.6640625" style="1" bestFit="1" customWidth="1"/>
    <col min="11" max="11" width="6" style="1" customWidth="1"/>
    <col min="12" max="12" width="6.44140625" style="1" customWidth="1"/>
    <col min="13" max="13" width="6.6640625" style="1" bestFit="1" customWidth="1"/>
    <col min="14" max="14" width="8.33203125" style="1" customWidth="1"/>
    <col min="15" max="15" width="6.88671875" style="1" bestFit="1" customWidth="1"/>
    <col min="16" max="16" width="4.109375" style="1" customWidth="1"/>
    <col min="17" max="17" width="3.109375" style="1" customWidth="1"/>
    <col min="18" max="18" width="5.5546875" style="1" bestFit="1" customWidth="1"/>
    <col min="19" max="19" width="4.109375" style="1" customWidth="1"/>
    <col min="20" max="20" width="5.33203125" style="1" customWidth="1"/>
    <col min="21" max="21" width="2.6640625" style="1" customWidth="1"/>
    <col min="22" max="22" width="1" style="1" customWidth="1"/>
    <col min="23" max="23" width="2.6640625" style="1" customWidth="1"/>
    <col min="24" max="24" width="1" style="1" customWidth="1"/>
    <col min="25" max="25" width="2.6640625" style="1" customWidth="1"/>
    <col min="26" max="26" width="1" style="1" customWidth="1"/>
    <col min="27" max="27" width="2.6640625" style="1" customWidth="1"/>
    <col min="28" max="28" width="1" style="1" customWidth="1"/>
    <col min="29" max="29" width="2.6640625" style="1" customWidth="1"/>
    <col min="30" max="30" width="1" style="1" customWidth="1"/>
    <col min="31" max="31" width="2.6640625" style="1" customWidth="1"/>
    <col min="32" max="32" width="1" style="1" customWidth="1"/>
    <col min="33" max="33" width="2.6640625" style="1" customWidth="1"/>
    <col min="34" max="34" width="8.109375" style="1" customWidth="1"/>
    <col min="35" max="35" width="12.109375" style="1" customWidth="1"/>
    <col min="36" max="36" width="11.44140625" style="1" bestFit="1" customWidth="1"/>
    <col min="37" max="16384" width="9.109375" style="1"/>
  </cols>
  <sheetData>
    <row r="1" spans="1:36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AI1" s="16" t="s">
        <v>8</v>
      </c>
      <c r="AJ1" s="17" t="s">
        <v>9</v>
      </c>
    </row>
    <row r="2" spans="1:36" x14ac:dyDescent="0.3">
      <c r="AI2" s="18">
        <v>44501</v>
      </c>
      <c r="AJ2" s="19" t="s">
        <v>1</v>
      </c>
    </row>
    <row r="3" spans="1:36" x14ac:dyDescent="0.3">
      <c r="Q3" s="59" t="s">
        <v>15</v>
      </c>
      <c r="R3" s="59"/>
      <c r="S3" s="59"/>
      <c r="AI3" s="19">
        <v>44502</v>
      </c>
      <c r="AJ3" s="18" t="s">
        <v>2</v>
      </c>
    </row>
    <row r="4" spans="1:36" x14ac:dyDescent="0.3">
      <c r="N4" s="21" t="s">
        <v>31</v>
      </c>
      <c r="T4" s="58"/>
      <c r="U4" s="58"/>
      <c r="V4" s="58"/>
      <c r="W4" s="58"/>
      <c r="AC4" s="58"/>
      <c r="AD4" s="58"/>
      <c r="AE4" s="58"/>
      <c r="AF4" s="58"/>
      <c r="AG4" s="58"/>
      <c r="AI4" s="18">
        <v>44503</v>
      </c>
      <c r="AJ4" s="19" t="s">
        <v>3</v>
      </c>
    </row>
    <row r="5" spans="1:36" x14ac:dyDescent="0.3">
      <c r="I5" s="59" t="s">
        <v>10</v>
      </c>
      <c r="J5" s="59"/>
      <c r="T5" s="58"/>
      <c r="U5" s="58"/>
      <c r="V5" s="58"/>
      <c r="W5" s="58"/>
      <c r="AC5" s="58"/>
      <c r="AD5" s="58"/>
      <c r="AE5" s="58"/>
      <c r="AF5" s="58"/>
      <c r="AG5" s="58"/>
      <c r="AI5" s="19">
        <v>44504</v>
      </c>
      <c r="AJ5" s="18" t="s">
        <v>4</v>
      </c>
    </row>
    <row r="6" spans="1:36" x14ac:dyDescent="0.3">
      <c r="A6" s="1" t="s">
        <v>0</v>
      </c>
      <c r="H6" s="58"/>
      <c r="N6" s="60">
        <f>IFERROR(Processing!B12,"")</f>
        <v>4</v>
      </c>
      <c r="X6" s="58"/>
      <c r="Y6" s="58"/>
      <c r="Z6" s="58"/>
      <c r="AA6" s="58"/>
      <c r="AI6" s="18">
        <v>44505</v>
      </c>
      <c r="AJ6" s="19" t="s">
        <v>5</v>
      </c>
    </row>
    <row r="7" spans="1:36" x14ac:dyDescent="0.3">
      <c r="H7" s="58"/>
      <c r="N7" s="60"/>
      <c r="X7" s="58"/>
      <c r="Y7" s="58"/>
      <c r="Z7" s="58"/>
      <c r="AA7" s="58"/>
      <c r="AI7" s="19">
        <v>44506</v>
      </c>
      <c r="AJ7" s="18" t="s">
        <v>6</v>
      </c>
    </row>
    <row r="8" spans="1:36" x14ac:dyDescent="0.3">
      <c r="N8" s="20"/>
      <c r="O8" s="20" t="s">
        <v>17</v>
      </c>
      <c r="X8" s="58"/>
      <c r="Y8" s="58"/>
      <c r="Z8" s="58"/>
      <c r="AA8" s="58"/>
      <c r="AI8" s="18">
        <v>44507</v>
      </c>
      <c r="AJ8" s="19" t="s">
        <v>7</v>
      </c>
    </row>
    <row r="9" spans="1:36" x14ac:dyDescent="0.3">
      <c r="I9" s="59" t="s">
        <v>11</v>
      </c>
      <c r="J9" s="59"/>
      <c r="N9" s="20"/>
      <c r="T9" s="58"/>
      <c r="U9" s="58"/>
      <c r="V9" s="58"/>
      <c r="W9" s="58"/>
      <c r="AC9" s="58"/>
      <c r="AD9" s="58"/>
      <c r="AE9" s="58"/>
      <c r="AF9" s="58"/>
      <c r="AG9" s="58"/>
      <c r="AI9" s="19">
        <v>44508</v>
      </c>
      <c r="AJ9" s="18" t="s">
        <v>1</v>
      </c>
    </row>
    <row r="10" spans="1:36" x14ac:dyDescent="0.3">
      <c r="H10" s="58"/>
      <c r="N10" s="60">
        <f>IFERROR(Processing!B13,"")</f>
        <v>4</v>
      </c>
      <c r="T10" s="58"/>
      <c r="U10" s="58"/>
      <c r="V10" s="58"/>
      <c r="W10" s="58"/>
      <c r="AC10" s="58"/>
      <c r="AD10" s="58"/>
      <c r="AE10" s="58"/>
      <c r="AF10" s="58"/>
      <c r="AG10" s="58"/>
      <c r="AI10" s="18">
        <v>44509</v>
      </c>
      <c r="AJ10" s="19" t="s">
        <v>2</v>
      </c>
    </row>
    <row r="11" spans="1:36" x14ac:dyDescent="0.3">
      <c r="H11" s="58"/>
      <c r="N11" s="60"/>
      <c r="T11" s="58"/>
      <c r="U11" s="58"/>
      <c r="V11" s="58"/>
      <c r="W11" s="58"/>
      <c r="AC11" s="58"/>
      <c r="AD11" s="58"/>
      <c r="AE11" s="58"/>
      <c r="AF11" s="58"/>
      <c r="AG11" s="58"/>
      <c r="AI11" s="19">
        <v>44510</v>
      </c>
      <c r="AJ11" s="18" t="s">
        <v>3</v>
      </c>
    </row>
    <row r="12" spans="1:36" x14ac:dyDescent="0.3">
      <c r="N12" s="20"/>
      <c r="AI12" s="18">
        <v>44511</v>
      </c>
      <c r="AJ12" s="19" t="s">
        <v>4</v>
      </c>
    </row>
    <row r="13" spans="1:36" x14ac:dyDescent="0.3">
      <c r="I13" s="59" t="s">
        <v>12</v>
      </c>
      <c r="J13" s="59"/>
      <c r="N13" s="20"/>
      <c r="Q13" s="59" t="s">
        <v>16</v>
      </c>
      <c r="R13" s="59"/>
      <c r="S13" s="59"/>
      <c r="T13" s="7" t="s">
        <v>18</v>
      </c>
      <c r="U13" s="3"/>
      <c r="W13" s="4"/>
      <c r="Y13" s="4"/>
      <c r="AA13" s="2"/>
      <c r="AC13" s="4"/>
      <c r="AE13" s="4"/>
      <c r="AG13" s="4"/>
      <c r="AH13" s="61" t="s">
        <v>21</v>
      </c>
      <c r="AI13" s="19">
        <v>44512</v>
      </c>
      <c r="AJ13" s="18" t="s">
        <v>5</v>
      </c>
    </row>
    <row r="14" spans="1:36" ht="15.6" x14ac:dyDescent="0.3">
      <c r="H14" s="58"/>
      <c r="N14" s="60">
        <f>IFERROR(Processing!B14,"")</f>
        <v>5</v>
      </c>
      <c r="O14" s="9"/>
      <c r="P14" s="9"/>
      <c r="Q14" s="9"/>
      <c r="R14" s="9"/>
      <c r="S14" s="9"/>
      <c r="T14" s="13"/>
      <c r="AH14" s="61"/>
      <c r="AI14" s="18">
        <v>44513</v>
      </c>
      <c r="AJ14" s="19" t="s">
        <v>6</v>
      </c>
    </row>
    <row r="15" spans="1:36" ht="15.6" x14ac:dyDescent="0.3">
      <c r="H15" s="58"/>
      <c r="N15" s="60"/>
      <c r="O15" s="8"/>
      <c r="P15" s="8"/>
      <c r="Q15" s="8"/>
      <c r="R15" s="8"/>
      <c r="S15" s="8"/>
      <c r="T15" s="7" t="s">
        <v>19</v>
      </c>
      <c r="U15" s="5"/>
      <c r="W15" s="6"/>
      <c r="Y15" s="6"/>
      <c r="AA15" s="2"/>
      <c r="AC15" s="6"/>
      <c r="AE15" s="6"/>
      <c r="AG15" s="6"/>
      <c r="AH15" s="61"/>
      <c r="AI15" s="19">
        <v>44514</v>
      </c>
      <c r="AJ15" s="18" t="s">
        <v>7</v>
      </c>
    </row>
    <row r="16" spans="1:36" ht="15.6" x14ac:dyDescent="0.3">
      <c r="I16" s="14"/>
      <c r="J16" s="14"/>
      <c r="N16" s="36"/>
      <c r="O16" s="8">
        <f>Processing!L11</f>
        <v>36.9</v>
      </c>
      <c r="P16" s="8"/>
      <c r="Q16" s="8"/>
      <c r="R16" s="8">
        <f>Processing!O11</f>
        <v>103</v>
      </c>
      <c r="S16" s="8"/>
      <c r="T16" s="13"/>
      <c r="AH16" s="61"/>
      <c r="AI16" s="18">
        <v>44515</v>
      </c>
      <c r="AJ16" s="19" t="s">
        <v>1</v>
      </c>
    </row>
    <row r="17" spans="7:36" ht="15.6" x14ac:dyDescent="0.3">
      <c r="I17" s="59" t="s">
        <v>13</v>
      </c>
      <c r="J17" s="59"/>
      <c r="N17" s="36"/>
      <c r="O17" s="8"/>
      <c r="P17" s="8"/>
      <c r="Q17" s="8"/>
      <c r="R17" s="8"/>
      <c r="S17" s="8"/>
      <c r="T17" s="7" t="s">
        <v>20</v>
      </c>
      <c r="U17" s="3"/>
      <c r="W17" s="4"/>
      <c r="Y17" s="4"/>
      <c r="AA17" s="2"/>
      <c r="AC17" s="4"/>
      <c r="AE17" s="4"/>
      <c r="AG17" s="4"/>
      <c r="AH17" s="61"/>
      <c r="AI17" s="19">
        <v>44516</v>
      </c>
      <c r="AJ17" s="18" t="s">
        <v>2</v>
      </c>
    </row>
    <row r="18" spans="7:36" x14ac:dyDescent="0.3">
      <c r="H18" s="58"/>
      <c r="N18" s="60">
        <f>IFERROR(Processing!B15,"")</f>
        <v>5</v>
      </c>
      <c r="AI18" s="18">
        <v>44517</v>
      </c>
      <c r="AJ18" s="19" t="s">
        <v>3</v>
      </c>
    </row>
    <row r="19" spans="7:36" x14ac:dyDescent="0.3">
      <c r="H19" s="58"/>
      <c r="N19" s="60"/>
      <c r="AI19" s="19">
        <v>44518</v>
      </c>
      <c r="AJ19" s="18" t="s">
        <v>4</v>
      </c>
    </row>
    <row r="20" spans="7:36" x14ac:dyDescent="0.3">
      <c r="I20" s="14"/>
      <c r="J20" s="14"/>
      <c r="N20" s="20"/>
      <c r="AI20" s="18">
        <v>44519</v>
      </c>
      <c r="AJ20" s="19" t="s">
        <v>5</v>
      </c>
    </row>
    <row r="21" spans="7:36" x14ac:dyDescent="0.3">
      <c r="I21" s="59" t="s">
        <v>14</v>
      </c>
      <c r="J21" s="59"/>
      <c r="N21" s="20"/>
      <c r="AI21" s="19">
        <v>44520</v>
      </c>
      <c r="AJ21" s="18" t="s">
        <v>6</v>
      </c>
    </row>
    <row r="22" spans="7:36" x14ac:dyDescent="0.3">
      <c r="H22" s="58"/>
      <c r="N22" s="60">
        <f>IFERROR(Processing!B16,"")</f>
        <v>4</v>
      </c>
      <c r="AI22" s="18">
        <v>44521</v>
      </c>
      <c r="AJ22" s="19" t="s">
        <v>7</v>
      </c>
    </row>
    <row r="23" spans="7:36" x14ac:dyDescent="0.3">
      <c r="H23" s="58"/>
      <c r="N23" s="60"/>
      <c r="AI23" s="19">
        <v>44522</v>
      </c>
      <c r="AJ23" s="18" t="s">
        <v>1</v>
      </c>
    </row>
    <row r="24" spans="7:36" x14ac:dyDescent="0.3">
      <c r="AI24" s="18">
        <v>44523</v>
      </c>
      <c r="AJ24" s="19" t="s">
        <v>2</v>
      </c>
    </row>
    <row r="25" spans="7:36" x14ac:dyDescent="0.3">
      <c r="AI25" s="19">
        <v>44524</v>
      </c>
      <c r="AJ25" s="18" t="s">
        <v>3</v>
      </c>
    </row>
    <row r="26" spans="7:36" x14ac:dyDescent="0.3">
      <c r="AI26" s="18">
        <v>44525</v>
      </c>
      <c r="AJ26" s="19" t="s">
        <v>4</v>
      </c>
    </row>
    <row r="27" spans="7:36" x14ac:dyDescent="0.3">
      <c r="G27" s="11"/>
      <c r="J27" s="11"/>
      <c r="M27" s="11"/>
      <c r="AI27" s="19">
        <v>44526</v>
      </c>
      <c r="AJ27" s="18" t="s">
        <v>5</v>
      </c>
    </row>
    <row r="28" spans="7:36" ht="15.6" x14ac:dyDescent="0.3">
      <c r="G28" s="12">
        <f>Processing!L19</f>
        <v>0.78</v>
      </c>
      <c r="J28" s="12">
        <f>Processing!L20</f>
        <v>0.37</v>
      </c>
      <c r="K28" s="10"/>
      <c r="L28" s="10"/>
      <c r="M28" s="12">
        <f>Processing!K21</f>
        <v>0.68</v>
      </c>
      <c r="AI28" s="18">
        <v>44527</v>
      </c>
      <c r="AJ28" s="19" t="s">
        <v>6</v>
      </c>
    </row>
    <row r="29" spans="7:36" x14ac:dyDescent="0.3">
      <c r="G29" s="11"/>
      <c r="J29" s="11"/>
      <c r="M29" s="11"/>
      <c r="AI29" s="19">
        <v>44528</v>
      </c>
      <c r="AJ29" s="18" t="s">
        <v>7</v>
      </c>
    </row>
    <row r="30" spans="7:36" x14ac:dyDescent="0.3">
      <c r="AI30" s="18">
        <v>44529</v>
      </c>
      <c r="AJ30" s="15" t="s">
        <v>1</v>
      </c>
    </row>
    <row r="31" spans="7:36" x14ac:dyDescent="0.3">
      <c r="AI31" s="15">
        <v>44530</v>
      </c>
      <c r="AJ31" s="68" t="s">
        <v>2</v>
      </c>
    </row>
    <row r="32" spans="7:36" x14ac:dyDescent="0.3">
      <c r="G32" s="34" t="str">
        <f>Processing!O1</f>
        <v>CHEERFULNESS</v>
      </c>
      <c r="J32" s="34" t="str">
        <f>Processing!P1</f>
        <v>STRESS</v>
      </c>
      <c r="M32" s="34" t="str">
        <f>Processing!Q1</f>
        <v>REACTION</v>
      </c>
    </row>
  </sheetData>
  <mergeCells count="24">
    <mergeCell ref="Q3:S3"/>
    <mergeCell ref="Q13:S13"/>
    <mergeCell ref="AH13:AH17"/>
    <mergeCell ref="AC4:AG5"/>
    <mergeCell ref="T4:W5"/>
    <mergeCell ref="T9:W11"/>
    <mergeCell ref="AC9:AG11"/>
    <mergeCell ref="X6:AA8"/>
    <mergeCell ref="N6:N7"/>
    <mergeCell ref="N10:N11"/>
    <mergeCell ref="N14:N15"/>
    <mergeCell ref="N18:N19"/>
    <mergeCell ref="N22:N23"/>
    <mergeCell ref="A1:J1"/>
    <mergeCell ref="H22:H23"/>
    <mergeCell ref="H6:H7"/>
    <mergeCell ref="H10:H11"/>
    <mergeCell ref="H18:H19"/>
    <mergeCell ref="H14:H15"/>
    <mergeCell ref="I21:J21"/>
    <mergeCell ref="I5:J5"/>
    <mergeCell ref="I9:J9"/>
    <mergeCell ref="I13:J13"/>
    <mergeCell ref="I17:J1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19</xdr:col>
                    <xdr:colOff>289560</xdr:colOff>
                    <xdr:row>8</xdr:row>
                    <xdr:rowOff>60960</xdr:rowOff>
                  </from>
                  <to>
                    <xdr:col>23</xdr:col>
                    <xdr:colOff>38100</xdr:colOff>
                    <xdr:row>10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19</xdr:col>
                    <xdr:colOff>266700</xdr:colOff>
                    <xdr:row>3</xdr:row>
                    <xdr:rowOff>114300</xdr:rowOff>
                  </from>
                  <to>
                    <xdr:col>23</xdr:col>
                    <xdr:colOff>15240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26</xdr:col>
                    <xdr:colOff>30480</xdr:colOff>
                    <xdr:row>2</xdr:row>
                    <xdr:rowOff>160020</xdr:rowOff>
                  </from>
                  <to>
                    <xdr:col>31</xdr:col>
                    <xdr:colOff>7620</xdr:colOff>
                    <xdr:row>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26</xdr:col>
                    <xdr:colOff>99060</xdr:colOff>
                    <xdr:row>8</xdr:row>
                    <xdr:rowOff>30480</xdr:rowOff>
                  </from>
                  <to>
                    <xdr:col>30</xdr:col>
                    <xdr:colOff>129540</xdr:colOff>
                    <xdr:row>10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22</xdr:col>
                    <xdr:colOff>91440</xdr:colOff>
                    <xdr:row>5</xdr:row>
                    <xdr:rowOff>167640</xdr:rowOff>
                  </from>
                  <to>
                    <xdr:col>26</xdr:col>
                    <xdr:colOff>144780</xdr:colOff>
                    <xdr:row>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Spinner 6">
              <controlPr defaultSize="0" autoPict="0">
                <anchor moveWithCells="1" sizeWithCells="1">
                  <from>
                    <xdr:col>33</xdr:col>
                    <xdr:colOff>114300</xdr:colOff>
                    <xdr:row>0</xdr:row>
                    <xdr:rowOff>144780</xdr:rowOff>
                  </from>
                  <to>
                    <xdr:col>33</xdr:col>
                    <xdr:colOff>419100</xdr:colOff>
                    <xdr:row>3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Spinner 7">
              <controlPr defaultSize="0" autoPict="0">
                <anchor moveWithCells="1" sizeWithCells="1">
                  <from>
                    <xdr:col>36</xdr:col>
                    <xdr:colOff>114300</xdr:colOff>
                    <xdr:row>0</xdr:row>
                    <xdr:rowOff>144780</xdr:rowOff>
                  </from>
                  <to>
                    <xdr:col>36</xdr:col>
                    <xdr:colOff>419100</xdr:colOff>
                    <xdr:row>3</xdr:row>
                    <xdr:rowOff>83820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2" id="{9DFB1A83-9297-452D-8126-381146FC98CE}">
            <xm:f>Processing!$B$14=1</xm:f>
            <x14:dxf>
              <fill>
                <patternFill>
                  <bgColor rgb="FF3E09EF"/>
                </patternFill>
              </fill>
            </x14:dxf>
          </x14:cfRule>
          <x14:cfRule type="expression" priority="43" id="{142D73CE-2518-4753-8630-70C0CDBC1E45}">
            <xm:f>Processing!$B$14=2</xm:f>
            <x14:dxf>
              <fill>
                <patternFill>
                  <bgColor rgb="FF5530FC"/>
                </patternFill>
              </fill>
            </x14:dxf>
          </x14:cfRule>
          <x14:cfRule type="expression" priority="44" id="{6740A77E-08C6-44D2-97BC-A073DDAFB0A1}">
            <xm:f>Processing!$B$14=3</xm:f>
            <x14:dxf>
              <fill>
                <patternFill>
                  <bgColor rgb="FF0C8BF2"/>
                </patternFill>
              </fill>
            </x14:dxf>
          </x14:cfRule>
          <x14:cfRule type="expression" priority="45" id="{579D87A8-F7DE-451F-B652-4FE3A13C6777}">
            <xm:f>Processing!$B$14=4</xm:f>
            <x14:dxf>
              <fill>
                <patternFill>
                  <bgColor rgb="FF10B5EF"/>
                </patternFill>
              </fill>
            </x14:dxf>
          </x14:cfRule>
          <x14:cfRule type="expression" priority="59" id="{0F857EB2-31C9-4A1E-AA59-F5D032D5CF55}">
            <xm:f>Processing!$B$14=5</xm:f>
            <x14:dxf>
              <fill>
                <patternFill>
                  <bgColor rgb="FFC8FFFA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expression" priority="37" id="{EC736E0E-5A14-4F08-B82E-95E176DCB763}">
            <xm:f>Processing!$B$15=1</xm:f>
            <x14:dxf>
              <fill>
                <patternFill>
                  <bgColor rgb="FF3E09EF"/>
                </patternFill>
              </fill>
            </x14:dxf>
          </x14:cfRule>
          <x14:cfRule type="expression" priority="38" id="{A028368E-FDDB-4DE4-B534-2E52A60C796D}">
            <xm:f>Processing!$B$15=2</xm:f>
            <x14:dxf>
              <fill>
                <patternFill>
                  <bgColor rgb="FF5530FC"/>
                </patternFill>
              </fill>
            </x14:dxf>
          </x14:cfRule>
          <x14:cfRule type="expression" priority="39" id="{7F0CEC91-EB96-4F5D-BE01-D4423D3E7B7F}">
            <xm:f>Processing!$B$15=3</xm:f>
            <x14:dxf>
              <fill>
                <patternFill>
                  <bgColor rgb="FF0C8BF2"/>
                </patternFill>
              </fill>
            </x14:dxf>
          </x14:cfRule>
          <x14:cfRule type="expression" priority="40" id="{E22EC65A-8DA9-4F69-8D7B-AC2FE3EC73DF}">
            <xm:f>Processing!$B$15=4</xm:f>
            <x14:dxf>
              <fill>
                <patternFill>
                  <bgColor rgb="FF10B5EF"/>
                </patternFill>
              </fill>
            </x14:dxf>
          </x14:cfRule>
          <x14:cfRule type="expression" priority="41" id="{C40C3F53-F2C9-4AAD-892B-6B5473E8B0F4}">
            <xm:f>Processing!$B$15=5</xm:f>
            <x14:dxf>
              <fill>
                <patternFill>
                  <bgColor rgb="FFC8FFFA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expression" priority="36" id="{DC3BA008-5C10-42BB-AFF6-A811E79E1F35}">
            <xm:f>Processing!J11&gt;=-2</xm:f>
            <x14:dxf>
              <fill>
                <patternFill>
                  <bgColor rgb="FFFF0000"/>
                </patternFill>
              </fill>
            </x14:dxf>
          </x14:cfRule>
          <xm:sqref>W13</xm:sqref>
        </x14:conditionalFormatting>
        <x14:conditionalFormatting xmlns:xm="http://schemas.microsoft.com/office/excel/2006/main">
          <x14:cfRule type="expression" priority="35" id="{A5C44FF4-D01F-4AAA-8383-5BDEE2175170}">
            <xm:f>Processing!J11&gt;=-1</xm:f>
            <x14:dxf>
              <fill>
                <patternFill>
                  <bgColor rgb="FFFF3434"/>
                </patternFill>
              </fill>
            </x14:dxf>
          </x14:cfRule>
          <xm:sqref>Y13</xm:sqref>
        </x14:conditionalFormatting>
        <x14:conditionalFormatting xmlns:xm="http://schemas.microsoft.com/office/excel/2006/main">
          <x14:cfRule type="expression" priority="34" id="{4289077D-6DBE-4C52-8988-BD8047EFDEF1}">
            <xm:f>Processing!J11&gt;=0</xm:f>
            <x14:dxf>
              <fill>
                <patternFill>
                  <bgColor rgb="FFFF4E4E"/>
                </patternFill>
              </fill>
            </x14:dxf>
          </x14:cfRule>
          <xm:sqref>AA13</xm:sqref>
        </x14:conditionalFormatting>
        <x14:conditionalFormatting xmlns:xm="http://schemas.microsoft.com/office/excel/2006/main">
          <x14:cfRule type="expression" priority="33" id="{CBE86A8A-D2BB-4E16-8886-15FC13087A2E}">
            <xm:f>Processing!J11&gt;=1</xm:f>
            <x14:dxf>
              <fill>
                <patternFill>
                  <bgColor rgb="FFFF6868"/>
                </patternFill>
              </fill>
            </x14:dxf>
          </x14:cfRule>
          <xm:sqref>AC13</xm:sqref>
        </x14:conditionalFormatting>
        <x14:conditionalFormatting xmlns:xm="http://schemas.microsoft.com/office/excel/2006/main">
          <x14:cfRule type="expression" priority="32" id="{51631AFC-7AC8-4B2C-9826-4D3B61E98F41}">
            <xm:f>Processing!J11&gt;=2</xm:f>
            <x14:dxf>
              <fill>
                <patternFill>
                  <bgColor rgb="FFFF8282"/>
                </patternFill>
              </fill>
            </x14:dxf>
          </x14:cfRule>
          <xm:sqref>AE13</xm:sqref>
        </x14:conditionalFormatting>
        <x14:conditionalFormatting xmlns:xm="http://schemas.microsoft.com/office/excel/2006/main">
          <x14:cfRule type="expression" priority="31" id="{047D961F-442C-40DD-9436-D617D42525E0}">
            <xm:f>Processing!J11&gt;=3</xm:f>
            <x14:dxf>
              <fill>
                <patternFill>
                  <bgColor rgb="FFFF9696"/>
                </patternFill>
              </fill>
            </x14:dxf>
          </x14:cfRule>
          <xm:sqref>AG13</xm:sqref>
        </x14:conditionalFormatting>
        <x14:conditionalFormatting xmlns:xm="http://schemas.microsoft.com/office/excel/2006/main">
          <x14:cfRule type="expression" priority="17" id="{609BCB4F-D32C-428F-9650-48CDE4B0537F}">
            <xm:f>Processing!$B$29</xm:f>
            <x14:dxf>
              <fill>
                <patternFill>
                  <bgColor rgb="FFC8FFF0"/>
                </patternFill>
              </fill>
            </x14:dxf>
          </x14:cfRule>
          <xm:sqref>X6:AA8</xm:sqref>
        </x14:conditionalFormatting>
        <x14:conditionalFormatting xmlns:xm="http://schemas.microsoft.com/office/excel/2006/main">
          <x14:cfRule type="expression" priority="14" id="{52B544DC-8E68-464A-8A06-27665C210507}">
            <xm:f>Processing!$B$30</xm:f>
            <x14:dxf>
              <fill>
                <patternFill>
                  <bgColor rgb="FFC8FFF0"/>
                </patternFill>
              </fill>
            </x14:dxf>
          </x14:cfRule>
          <xm:sqref>AC9:AG11</xm:sqref>
        </x14:conditionalFormatting>
        <x14:conditionalFormatting xmlns:xm="http://schemas.microsoft.com/office/excel/2006/main">
          <x14:cfRule type="expression" priority="82" id="{EC736E0E-5A14-4F08-B82E-95E176DCB763}">
            <xm:f>Processing!$B$16=1</xm:f>
            <x14:dxf>
              <fill>
                <patternFill>
                  <bgColor rgb="FF3E09EF"/>
                </patternFill>
              </fill>
            </x14:dxf>
          </x14:cfRule>
          <x14:cfRule type="expression" priority="83" id="{A028368E-FDDB-4DE4-B534-2E52A60C796D}">
            <xm:f>Processing!$B$16=2</xm:f>
            <x14:dxf>
              <fill>
                <patternFill>
                  <bgColor rgb="FF5530FC"/>
                </patternFill>
              </fill>
            </x14:dxf>
          </x14:cfRule>
          <x14:cfRule type="expression" priority="84" id="{7F0CEC91-EB96-4F5D-BE01-D4423D3E7B7F}">
            <xm:f>Processing!$B$16=3</xm:f>
            <x14:dxf>
              <fill>
                <patternFill>
                  <bgColor rgb="FF0C8BF2"/>
                </patternFill>
              </fill>
            </x14:dxf>
          </x14:cfRule>
          <x14:cfRule type="expression" priority="85" id="{E22EC65A-8DA9-4F69-8D7B-AC2FE3EC73DF}">
            <xm:f>Processing!$B$16=4</xm:f>
            <x14:dxf>
              <fill>
                <patternFill>
                  <bgColor rgb="FF10B5EF"/>
                </patternFill>
              </fill>
            </x14:dxf>
          </x14:cfRule>
          <x14:cfRule type="expression" priority="86" id="{C40C3F53-F2C9-4AAD-892B-6B5473E8B0F4}">
            <xm:f>Processing!$B$16=5</xm:f>
            <x14:dxf>
              <fill>
                <patternFill>
                  <bgColor rgb="FFC8FFFA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expression" priority="109" id="{52B544DC-8E68-464A-8A06-27665C210507}">
            <xm:f>Processing!$B$31</xm:f>
            <x14:dxf>
              <fill>
                <patternFill>
                  <bgColor rgb="FFC8FFF0"/>
                </patternFill>
              </fill>
            </x14:dxf>
          </x14:cfRule>
          <xm:sqref>T9:W11</xm:sqref>
        </x14:conditionalFormatting>
        <x14:conditionalFormatting xmlns:xm="http://schemas.microsoft.com/office/excel/2006/main">
          <x14:cfRule type="expression" priority="110" id="{823D27CA-A42B-47CC-877E-A9A5823D61D1}">
            <xm:f>AND(ROW($AI2)&gt;=(ROW($AI$2)+Processing!$D$27),ROW($AI2)&lt;(ROW($AI$2)+Processing!$D$27+Processing!$D$28))</xm:f>
            <x14:dxf>
              <font>
                <color theme="0"/>
              </font>
              <fill>
                <patternFill>
                  <bgColor rgb="FF00B0F0"/>
                </patternFill>
              </fill>
            </x14:dxf>
          </x14:cfRule>
          <xm:sqref>AI2:AJ31</xm:sqref>
        </x14:conditionalFormatting>
        <x14:conditionalFormatting xmlns:xm="http://schemas.microsoft.com/office/excel/2006/main">
          <x14:cfRule type="expression" priority="3" id="{61D4BDC1-1998-4789-9271-77AE31226A2C}">
            <xm:f>NOT(Processing!$B$29)</xm:f>
            <x14:dxf>
              <fill>
                <patternFill>
                  <bgColor theme="1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expression" priority="2" id="{5538A141-B329-453C-936D-852F85DA6D2F}">
            <xm:f>NOT(Processing!$B$30)</xm:f>
            <x14:dxf>
              <fill>
                <patternFill>
                  <bgColor theme="1"/>
                </patternFill>
              </fill>
            </x14:dxf>
          </x14:cfRule>
          <xm:sqref>H18:H19</xm:sqref>
        </x14:conditionalFormatting>
        <x14:conditionalFormatting xmlns:xm="http://schemas.microsoft.com/office/excel/2006/main">
          <x14:cfRule type="expression" priority="1" id="{F8E61AEA-CAE9-4679-AC0A-106183823204}">
            <xm:f>NOT(Processing!$B$31)</xm:f>
            <x14:dxf>
              <fill>
                <patternFill>
                  <bgColor theme="1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expression" priority="141" id="{5FA3AE92-80D9-4600-9792-081B3C4DA7DB}">
            <xm:f>Processing!$B$28</xm:f>
            <x14:dxf>
              <fill>
                <patternFill>
                  <bgColor rgb="FFC8FFF0"/>
                </patternFill>
              </fill>
            </x14:dxf>
          </x14:cfRule>
          <xm:sqref>AC4:AG5</xm:sqref>
        </x14:conditionalFormatting>
        <x14:conditionalFormatting xmlns:xm="http://schemas.microsoft.com/office/excel/2006/main">
          <x14:cfRule type="expression" priority="178" id="{319FE278-A542-4DFC-9B59-95E678B8C2AC}">
            <xm:f>NOT(Processing!$B$28)</xm:f>
            <x14:dxf>
              <fill>
                <patternFill>
                  <bgColor theme="1"/>
                </patternFill>
              </fill>
            </x14:dxf>
          </x14:cfRule>
          <x14:cfRule type="expression" priority="179" id="{54B659BE-30DF-4FBD-AC1F-B6F0673151AC}">
            <xm:f>Processing!$B$13=1</xm:f>
            <x14:dxf>
              <fill>
                <patternFill>
                  <bgColor rgb="FF3E09EF"/>
                </patternFill>
              </fill>
            </x14:dxf>
          </x14:cfRule>
          <x14:cfRule type="expression" priority="180" id="{DC25798C-1AF6-4F7A-8CAC-9118F07BDF57}">
            <xm:f>Processing!$B$13=2</xm:f>
            <x14:dxf>
              <fill>
                <patternFill>
                  <bgColor rgb="FF5530FC"/>
                </patternFill>
              </fill>
            </x14:dxf>
          </x14:cfRule>
          <x14:cfRule type="expression" priority="181" id="{062DD370-B663-4B2A-8682-9D7228AF7F40}">
            <xm:f>Processing!$B$13=3</xm:f>
            <x14:dxf>
              <fill>
                <patternFill>
                  <bgColor rgb="FF0C8BF2"/>
                </patternFill>
              </fill>
            </x14:dxf>
          </x14:cfRule>
          <x14:cfRule type="expression" priority="182" id="{0FDEB302-92AE-4A0F-959B-5AF8A6125130}">
            <xm:f>Processing!$B$13=4</xm:f>
            <x14:dxf>
              <fill>
                <patternFill>
                  <bgColor rgb="FF10B5EF"/>
                </patternFill>
              </fill>
            </x14:dxf>
          </x14:cfRule>
          <x14:cfRule type="expression" priority="183" id="{105284D9-B48E-47C6-9696-1B2278EA09A9}">
            <xm:f>Processing!$B$13=5</xm:f>
            <x14:dxf>
              <fill>
                <patternFill>
                  <bgColor rgb="FFC8FFFA"/>
                </patternFill>
              </fill>
            </x14:dxf>
          </x14:cfRule>
          <xm:sqref>H10:H11</xm:sqref>
        </x14:conditionalFormatting>
        <x14:conditionalFormatting xmlns:xm="http://schemas.microsoft.com/office/excel/2006/main">
          <x14:cfRule type="expression" priority="202" id="{828D44C3-CF2D-4378-ADD5-39F71B7A46BB}">
            <xm:f>Processing!$B$27</xm:f>
            <x14:dxf>
              <fill>
                <patternFill>
                  <bgColor rgb="FFC8FFF0"/>
                </patternFill>
              </fill>
            </x14:dxf>
          </x14:cfRule>
          <xm:sqref>T4:W5</xm:sqref>
        </x14:conditionalFormatting>
        <x14:conditionalFormatting xmlns:xm="http://schemas.microsoft.com/office/excel/2006/main">
          <x14:cfRule type="expression" priority="203" id="{21966FA1-78C6-4EDC-8A78-33560E664D90}">
            <xm:f>NOT(Processing!$B$27)</xm:f>
            <x14:dxf>
              <fill>
                <patternFill>
                  <bgColor theme="1"/>
                </patternFill>
              </fill>
            </x14:dxf>
          </x14:cfRule>
          <x14:cfRule type="expression" priority="204" id="{99F8A578-64BE-4F21-A16B-04F608B8F492}">
            <xm:f>Processing!$B$12=1</xm:f>
            <x14:dxf>
              <fill>
                <patternFill>
                  <bgColor rgb="FF3E09EF"/>
                </patternFill>
              </fill>
            </x14:dxf>
          </x14:cfRule>
          <x14:cfRule type="expression" priority="205" id="{BA0614A8-66DD-4654-B9AD-67E3B55F7DD8}">
            <xm:f>Processing!$B$12=2</xm:f>
            <x14:dxf>
              <fill>
                <patternFill>
                  <bgColor rgb="FF5530FC"/>
                </patternFill>
              </fill>
            </x14:dxf>
          </x14:cfRule>
          <x14:cfRule type="expression" priority="206" id="{81147F0F-F122-436F-B629-B16BD8E10E5E}">
            <xm:f>Processing!$B$12=3</xm:f>
            <x14:dxf>
              <fill>
                <patternFill>
                  <bgColor rgb="FF0C8BF2"/>
                </patternFill>
              </fill>
            </x14:dxf>
          </x14:cfRule>
          <x14:cfRule type="expression" priority="207" id="{03159D03-9752-4205-9649-84A15CD58D92}">
            <xm:f>Processing!$B$12=4</xm:f>
            <x14:dxf>
              <fill>
                <patternFill>
                  <bgColor rgb="FF10B5EF"/>
                </patternFill>
              </fill>
            </x14:dxf>
          </x14:cfRule>
          <x14:cfRule type="expression" priority="208" id="{C75DBD22-4B39-49F4-B9CD-F262C28840FA}">
            <xm:f>Processing!$B$12=5</xm:f>
            <x14:dxf>
              <fill>
                <patternFill>
                  <bgColor rgb="FFC8FFFA"/>
                </patternFill>
              </fill>
            </x14:dxf>
          </x14:cfRule>
          <xm:sqref>H6:H7</xm:sqref>
        </x14:conditionalFormatting>
        <x14:conditionalFormatting xmlns:xm="http://schemas.microsoft.com/office/excel/2006/main">
          <x14:cfRule type="expression" priority="210" id="{DC3BA008-5C10-42BB-AFF6-A811E79E1F35}">
            <xm:f>Processing!J12&gt;=-2</xm:f>
            <x14:dxf>
              <fill>
                <patternFill>
                  <bgColor rgb="FFFF0000"/>
                </patternFill>
              </fill>
            </x14:dxf>
          </x14:cfRule>
          <xm:sqref>W15</xm:sqref>
        </x14:conditionalFormatting>
        <x14:conditionalFormatting xmlns:xm="http://schemas.microsoft.com/office/excel/2006/main">
          <x14:cfRule type="expression" priority="213" id="{A5C44FF4-D01F-4AAA-8383-5BDEE2175170}">
            <xm:f>Processing!J12&gt;=-1</xm:f>
            <x14:dxf>
              <fill>
                <patternFill>
                  <bgColor rgb="FFFF3434"/>
                </patternFill>
              </fill>
            </x14:dxf>
          </x14:cfRule>
          <xm:sqref>Y15</xm:sqref>
        </x14:conditionalFormatting>
        <x14:conditionalFormatting xmlns:xm="http://schemas.microsoft.com/office/excel/2006/main">
          <x14:cfRule type="expression" priority="216" id="{4289077D-6DBE-4C52-8988-BD8047EFDEF1}">
            <xm:f>Processing!J12&gt;=0</xm:f>
            <x14:dxf>
              <fill>
                <patternFill>
                  <bgColor rgb="FFFF4E4E"/>
                </patternFill>
              </fill>
            </x14:dxf>
          </x14:cfRule>
          <xm:sqref>AA15</xm:sqref>
        </x14:conditionalFormatting>
        <x14:conditionalFormatting xmlns:xm="http://schemas.microsoft.com/office/excel/2006/main">
          <x14:cfRule type="expression" priority="219" id="{CBE86A8A-D2BB-4E16-8886-15FC13087A2E}">
            <xm:f>Processing!J12&gt;=1</xm:f>
            <x14:dxf>
              <fill>
                <patternFill>
                  <bgColor rgb="FFFF6868"/>
                </patternFill>
              </fill>
            </x14:dxf>
          </x14:cfRule>
          <xm:sqref>AC15</xm:sqref>
        </x14:conditionalFormatting>
        <x14:conditionalFormatting xmlns:xm="http://schemas.microsoft.com/office/excel/2006/main">
          <x14:cfRule type="expression" priority="222" id="{51631AFC-7AC8-4B2C-9826-4D3B61E98F41}">
            <xm:f>Processing!J12&gt;=2</xm:f>
            <x14:dxf>
              <fill>
                <patternFill>
                  <bgColor rgb="FFFF8282"/>
                </patternFill>
              </fill>
            </x14:dxf>
          </x14:cfRule>
          <xm:sqref>AE15</xm:sqref>
        </x14:conditionalFormatting>
        <x14:conditionalFormatting xmlns:xm="http://schemas.microsoft.com/office/excel/2006/main">
          <x14:cfRule type="expression" priority="225" id="{047D961F-442C-40DD-9436-D617D42525E0}">
            <xm:f>Processing!J12&gt;=3</xm:f>
            <x14:dxf>
              <fill>
                <patternFill>
                  <bgColor rgb="FFFF9696"/>
                </patternFill>
              </fill>
            </x14:dxf>
          </x14:cfRule>
          <xm:sqref>AG15</xm:sqref>
        </x14:conditionalFormatting>
        <x14:conditionalFormatting xmlns:xm="http://schemas.microsoft.com/office/excel/2006/main">
          <x14:cfRule type="expression" priority="227" id="{DC3BA008-5C10-42BB-AFF6-A811E79E1F35}">
            <xm:f>Processing!J13&gt;=-2</xm:f>
            <x14:dxf>
              <fill>
                <patternFill>
                  <bgColor rgb="FFFF0000"/>
                </patternFill>
              </fill>
            </x14:dxf>
          </x14:cfRule>
          <xm:sqref>W17</xm:sqref>
        </x14:conditionalFormatting>
        <x14:conditionalFormatting xmlns:xm="http://schemas.microsoft.com/office/excel/2006/main">
          <x14:cfRule type="expression" priority="229" id="{A5C44FF4-D01F-4AAA-8383-5BDEE2175170}">
            <xm:f>Processing!J13&gt;=-1</xm:f>
            <x14:dxf>
              <fill>
                <patternFill>
                  <bgColor rgb="FFFF3434"/>
                </patternFill>
              </fill>
            </x14:dxf>
          </x14:cfRule>
          <xm:sqref>Y17</xm:sqref>
        </x14:conditionalFormatting>
        <x14:conditionalFormatting xmlns:xm="http://schemas.microsoft.com/office/excel/2006/main">
          <x14:cfRule type="expression" priority="231" id="{4289077D-6DBE-4C52-8988-BD8047EFDEF1}">
            <xm:f>Processing!J13&gt;=0</xm:f>
            <x14:dxf>
              <fill>
                <patternFill>
                  <bgColor rgb="FFFF4E4E"/>
                </patternFill>
              </fill>
            </x14:dxf>
          </x14:cfRule>
          <xm:sqref>AA17</xm:sqref>
        </x14:conditionalFormatting>
        <x14:conditionalFormatting xmlns:xm="http://schemas.microsoft.com/office/excel/2006/main">
          <x14:cfRule type="expression" priority="233" id="{CBE86A8A-D2BB-4E16-8886-15FC13087A2E}">
            <xm:f>Processing!J13&gt;=1</xm:f>
            <x14:dxf>
              <fill>
                <patternFill>
                  <bgColor rgb="FFFF6868"/>
                </patternFill>
              </fill>
            </x14:dxf>
          </x14:cfRule>
          <xm:sqref>AC17</xm:sqref>
        </x14:conditionalFormatting>
        <x14:conditionalFormatting xmlns:xm="http://schemas.microsoft.com/office/excel/2006/main">
          <x14:cfRule type="expression" priority="235" id="{51631AFC-7AC8-4B2C-9826-4D3B61E98F41}">
            <xm:f>Processing!J13&gt;=2</xm:f>
            <x14:dxf>
              <fill>
                <patternFill>
                  <bgColor rgb="FFFF8282"/>
                </patternFill>
              </fill>
            </x14:dxf>
          </x14:cfRule>
          <xm:sqref>AE17</xm:sqref>
        </x14:conditionalFormatting>
        <x14:conditionalFormatting xmlns:xm="http://schemas.microsoft.com/office/excel/2006/main">
          <x14:cfRule type="expression" priority="237" id="{047D961F-442C-40DD-9436-D617D42525E0}">
            <xm:f>Processing!J13&gt;=3</xm:f>
            <x14:dxf>
              <fill>
                <patternFill>
                  <bgColor rgb="FFFF9696"/>
                </patternFill>
              </fill>
            </x14:dxf>
          </x14:cfRule>
          <xm:sqref>AG17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4"/>
  <sheetViews>
    <sheetView zoomScaleNormal="100" workbookViewId="0">
      <selection activeCell="F38" sqref="F38"/>
    </sheetView>
  </sheetViews>
  <sheetFormatPr defaultRowHeight="14.4" x14ac:dyDescent="0.3"/>
  <cols>
    <col min="1" max="1" width="11.5546875" bestFit="1" customWidth="1"/>
    <col min="2" max="2" width="11.44140625" bestFit="1" customWidth="1"/>
    <col min="3" max="8" width="10.109375" bestFit="1" customWidth="1"/>
    <col min="13" max="13" width="10.109375" bestFit="1" customWidth="1"/>
    <col min="18" max="18" width="2.44140625" customWidth="1"/>
  </cols>
  <sheetData>
    <row r="1" spans="1:24" x14ac:dyDescent="0.3">
      <c r="A1" s="33" t="s">
        <v>8</v>
      </c>
      <c r="B1" s="33" t="s">
        <v>9</v>
      </c>
      <c r="C1" s="33" t="s">
        <v>10</v>
      </c>
      <c r="D1" s="33" t="s">
        <v>11</v>
      </c>
      <c r="E1" s="33" t="s">
        <v>12</v>
      </c>
      <c r="F1" s="33" t="s">
        <v>13</v>
      </c>
      <c r="G1" s="33" t="s">
        <v>14</v>
      </c>
      <c r="H1" s="33" t="s">
        <v>22</v>
      </c>
      <c r="I1" s="33" t="s">
        <v>23</v>
      </c>
      <c r="J1" s="33" t="s">
        <v>17</v>
      </c>
      <c r="K1" s="33" t="s">
        <v>16</v>
      </c>
      <c r="L1" s="33" t="s">
        <v>24</v>
      </c>
      <c r="M1" s="33" t="s">
        <v>25</v>
      </c>
      <c r="N1" s="33" t="s">
        <v>26</v>
      </c>
      <c r="O1" s="33" t="s">
        <v>27</v>
      </c>
      <c r="P1" s="33" t="s">
        <v>28</v>
      </c>
      <c r="Q1" s="33" t="s">
        <v>29</v>
      </c>
      <c r="S1" s="64" t="s">
        <v>39</v>
      </c>
      <c r="T1" s="64"/>
      <c r="U1" s="64"/>
      <c r="V1" s="64"/>
      <c r="W1" s="64"/>
      <c r="X1" s="64"/>
    </row>
    <row r="2" spans="1:24" x14ac:dyDescent="0.3">
      <c r="A2" s="18">
        <f>IF(ROW()-1&lt;=$D$28,INDEX(Data!$A$1:$Q$31,$D$27+ROW(),COLUMN()),"")</f>
        <v>44503</v>
      </c>
      <c r="B2" s="18" t="str">
        <f>IF(ROW()-1&lt;=$D$28,INDEX(Data!$A$1:$Q$31,$D$27+ROW(),COLUMN()),"")</f>
        <v>Wednesday</v>
      </c>
      <c r="C2" s="22">
        <f>IF(ROW()-1&lt;=$D$28,INDEX(Data!$A$1:$Q$31,$D$27+ROW(),COLUMN()),"")</f>
        <v>5</v>
      </c>
      <c r="D2" s="22">
        <f>IF(ROW()-1&lt;=$D$28,INDEX(Data!$A$1:$Q$31,$D$27+ROW(),COLUMN()),"")</f>
        <v>5</v>
      </c>
      <c r="E2" s="22">
        <f>IF(ROW()-1&lt;=$D$28,INDEX(Data!$A$1:$Q$31,$D$27+ROW(),COLUMN()),"")</f>
        <v>5</v>
      </c>
      <c r="F2" s="22">
        <f>IF(ROW()-1&lt;=$D$28,INDEX(Data!$A$1:$Q$31,$D$27+ROW(),COLUMN()),"")</f>
        <v>5</v>
      </c>
      <c r="G2" s="22">
        <f>IF(ROW()-1&lt;=$D$28,INDEX(Data!$A$1:$Q$31,$D$27+ROW(),COLUMN()),"")</f>
        <v>5</v>
      </c>
      <c r="H2" s="22">
        <f>IF(ROW()-1&lt;=$D$28,INDEX(Data!$A$1:$Q$31,$D$27+ROW(),COLUMN()),"")</f>
        <v>111</v>
      </c>
      <c r="I2" s="22">
        <f>IF(ROW()-1&lt;=$D$28,INDEX(Data!$A$1:$Q$31,$D$27+ROW(),COLUMN()),"")</f>
        <v>80</v>
      </c>
      <c r="J2" s="22">
        <f>IF(ROW()-1&lt;=$D$28,INDEX(Data!$A$1:$Q$31,$D$27+ROW(),COLUMN()),"")</f>
        <v>36.6</v>
      </c>
      <c r="K2" s="22">
        <f>IF(ROW()-1&lt;=$D$28,INDEX(Data!$A$1:$Q$31,$D$27+ROW(),COLUMN()),"")</f>
        <v>84</v>
      </c>
      <c r="L2" s="22">
        <f>IF(ROW()-1&lt;=$D$28,INDEX(Data!$A$1:$Q$31,$D$27+ROW(),COLUMN()),"")</f>
        <v>0</v>
      </c>
      <c r="M2" s="22">
        <f>IF(ROW()-1&lt;=$D$28,INDEX(Data!$A$1:$Q$31,$D$27+ROW(),COLUMN()),"")</f>
        <v>0</v>
      </c>
      <c r="N2" s="22">
        <f>IF(ROW()-1&lt;=$D$28,INDEX(Data!$A$1:$Q$31,$D$27+ROW(),COLUMN()),"")</f>
        <v>0</v>
      </c>
      <c r="O2" s="26">
        <f>IF(ROW()-1&lt;=$D$28,INDEX(Data!$A$1:$Q$31,$D$27+ROW(),COLUMN()),"")</f>
        <v>0.87</v>
      </c>
      <c r="P2" s="26">
        <f>IF(ROW()-1&lt;=$D$28,INDEX(Data!$A$1:$Q$31,$D$27+ROW(),COLUMN()),"")</f>
        <v>0.31</v>
      </c>
      <c r="Q2" s="26">
        <f>IF(ROW()-1&lt;=$D$28,INDEX(Data!$A$1:$Q$31,$D$27+ROW(),COLUMN()),"")</f>
        <v>0.77</v>
      </c>
      <c r="S2" s="38"/>
      <c r="T2" s="38">
        <f>C17*1000+S2</f>
        <v>0</v>
      </c>
      <c r="U2" s="38">
        <f>D17*1000+T2</f>
        <v>0</v>
      </c>
      <c r="V2" s="38">
        <f>E17*1000+U2</f>
        <v>0</v>
      </c>
      <c r="W2" s="38">
        <f>F17*1000+V2</f>
        <v>600</v>
      </c>
      <c r="X2" s="38">
        <f>G17*1000+W2</f>
        <v>1000</v>
      </c>
    </row>
    <row r="3" spans="1:24" x14ac:dyDescent="0.3">
      <c r="A3" s="19">
        <f>IF(ROW()-1&lt;=$D$28,INDEX(Data!$A$1:$Q$31,$D$27+ROW(),COLUMN()),"")</f>
        <v>44504</v>
      </c>
      <c r="B3" s="19" t="str">
        <f>IF(ROW()-1&lt;=$D$28,INDEX(Data!$A$1:$Q$31,$D$27+ROW(),COLUMN()),"")</f>
        <v>Thursday</v>
      </c>
      <c r="C3" s="23">
        <f>IF(ROW()-1&lt;=$D$28,INDEX(Data!$A$1:$Q$31,$D$27+ROW(),COLUMN()),"")</f>
        <v>5</v>
      </c>
      <c r="D3" s="23">
        <f>IF(ROW()-1&lt;=$D$28,INDEX(Data!$A$1:$Q$31,$D$27+ROW(),COLUMN()),"")</f>
        <v>5</v>
      </c>
      <c r="E3" s="23">
        <f>IF(ROW()-1&lt;=$D$28,INDEX(Data!$A$1:$Q$31,$D$27+ROW(),COLUMN()),"")</f>
        <v>5</v>
      </c>
      <c r="F3" s="23">
        <f>IF(ROW()-1&lt;=$D$28,INDEX(Data!$A$1:$Q$31,$D$27+ROW(),COLUMN()),"")</f>
        <v>5</v>
      </c>
      <c r="G3" s="23">
        <f>IF(ROW()-1&lt;=$D$28,INDEX(Data!$A$1:$Q$31,$D$27+ROW(),COLUMN()),"")</f>
        <v>5</v>
      </c>
      <c r="H3" s="23">
        <f>IF(ROW()-1&lt;=$D$28,INDEX(Data!$A$1:$Q$31,$D$27+ROW(),COLUMN()),"")</f>
        <v>120</v>
      </c>
      <c r="I3" s="23">
        <f>IF(ROW()-1&lt;=$D$28,INDEX(Data!$A$1:$Q$31,$D$27+ROW(),COLUMN()),"")</f>
        <v>80</v>
      </c>
      <c r="J3" s="23">
        <f>IF(ROW()-1&lt;=$D$28,INDEX(Data!$A$1:$Q$31,$D$27+ROW(),COLUMN()),"")</f>
        <v>36.6</v>
      </c>
      <c r="K3" s="23">
        <f>IF(ROW()-1&lt;=$D$28,INDEX(Data!$A$1:$Q$31,$D$27+ROW(),COLUMN()),"")</f>
        <v>162</v>
      </c>
      <c r="L3" s="23">
        <f>IF(ROW()-1&lt;=$D$28,INDEX(Data!$A$1:$Q$31,$D$27+ROW(),COLUMN()),"")</f>
        <v>0</v>
      </c>
      <c r="M3" s="23">
        <f>IF(ROW()-1&lt;=$D$28,INDEX(Data!$A$1:$Q$31,$D$27+ROW(),COLUMN()),"")</f>
        <v>0</v>
      </c>
      <c r="N3" s="23">
        <f>IF(ROW()-1&lt;=$D$28,INDEX(Data!$A$1:$Q$31,$D$27+ROW(),COLUMN()),"")</f>
        <v>0</v>
      </c>
      <c r="O3" s="27">
        <f>IF(ROW()-1&lt;=$D$28,INDEX(Data!$A$1:$Q$31,$D$27+ROW(),COLUMN()),"")</f>
        <v>0.8</v>
      </c>
      <c r="P3" s="27">
        <f>IF(ROW()-1&lt;=$D$28,INDEX(Data!$A$1:$Q$31,$D$27+ROW(),COLUMN()),"")</f>
        <v>0.3</v>
      </c>
      <c r="Q3" s="27">
        <f>IF(ROW()-1&lt;=$D$28,INDEX(Data!$A$1:$Q$31,$D$27+ROW(),COLUMN()),"")</f>
        <v>0.5</v>
      </c>
      <c r="S3">
        <v>18.200000000000003</v>
      </c>
      <c r="T3">
        <f t="shared" ref="T3:X12" si="0">$S3+T$2</f>
        <v>18.200000000000003</v>
      </c>
      <c r="U3">
        <f t="shared" si="0"/>
        <v>18.200000000000003</v>
      </c>
      <c r="V3">
        <f t="shared" si="0"/>
        <v>18.200000000000003</v>
      </c>
      <c r="W3">
        <f t="shared" si="0"/>
        <v>618.20000000000005</v>
      </c>
      <c r="X3">
        <f t="shared" si="0"/>
        <v>1018.2</v>
      </c>
    </row>
    <row r="4" spans="1:24" x14ac:dyDescent="0.3">
      <c r="A4" s="18">
        <f>IF(ROW()-1&lt;=$D$28,INDEX(Data!$A$1:$Q$31,$D$27+ROW(),COLUMN()),"")</f>
        <v>44505</v>
      </c>
      <c r="B4" s="18" t="str">
        <f>IF(ROW()-1&lt;=$D$28,INDEX(Data!$A$1:$Q$31,$D$27+ROW(),COLUMN()),"")</f>
        <v>Friday</v>
      </c>
      <c r="C4" s="22">
        <f>IF(ROW()-1&lt;=$D$28,INDEX(Data!$A$1:$Q$31,$D$27+ROW(),COLUMN()),"")</f>
        <v>5</v>
      </c>
      <c r="D4" s="22">
        <f>IF(ROW()-1&lt;=$D$28,INDEX(Data!$A$1:$Q$31,$D$27+ROW(),COLUMN()),"")</f>
        <v>4</v>
      </c>
      <c r="E4" s="22">
        <f>IF(ROW()-1&lt;=$D$28,INDEX(Data!$A$1:$Q$31,$D$27+ROW(),COLUMN()),"")</f>
        <v>5</v>
      </c>
      <c r="F4" s="22">
        <f>IF(ROW()-1&lt;=$D$28,INDEX(Data!$A$1:$Q$31,$D$27+ROW(),COLUMN()),"")</f>
        <v>5</v>
      </c>
      <c r="G4" s="22">
        <f>IF(ROW()-1&lt;=$D$28,INDEX(Data!$A$1:$Q$31,$D$27+ROW(),COLUMN()),"")</f>
        <v>5</v>
      </c>
      <c r="H4" s="22">
        <f>IF(ROW()-1&lt;=$D$28,INDEX(Data!$A$1:$Q$31,$D$27+ROW(),COLUMN()),"")</f>
        <v>120</v>
      </c>
      <c r="I4" s="22">
        <f>IF(ROW()-1&lt;=$D$28,INDEX(Data!$A$1:$Q$31,$D$27+ROW(),COLUMN()),"")</f>
        <v>80</v>
      </c>
      <c r="J4" s="22">
        <f>IF(ROW()-1&lt;=$D$28,INDEX(Data!$A$1:$Q$31,$D$27+ROW(),COLUMN()),"")</f>
        <v>36.6</v>
      </c>
      <c r="K4" s="22">
        <f>IF(ROW()-1&lt;=$D$28,INDEX(Data!$A$1:$Q$31,$D$27+ROW(),COLUMN()),"")</f>
        <v>52</v>
      </c>
      <c r="L4" s="22">
        <f>IF(ROW()-1&lt;=$D$28,INDEX(Data!$A$1:$Q$31,$D$27+ROW(),COLUMN()),"")</f>
        <v>0</v>
      </c>
      <c r="M4" s="22">
        <f>IF(ROW()-1&lt;=$D$28,INDEX(Data!$A$1:$Q$31,$D$27+ROW(),COLUMN()),"")</f>
        <v>0</v>
      </c>
      <c r="N4" s="22">
        <f>IF(ROW()-1&lt;=$D$28,INDEX(Data!$A$1:$Q$31,$D$27+ROW(),COLUMN()),"")</f>
        <v>0</v>
      </c>
      <c r="O4" s="26">
        <f>IF(ROW()-1&lt;=$D$28,INDEX(Data!$A$1:$Q$31,$D$27+ROW(),COLUMN()),"")</f>
        <v>0.9</v>
      </c>
      <c r="P4" s="26">
        <f>IF(ROW()-1&lt;=$D$28,INDEX(Data!$A$1:$Q$31,$D$27+ROW(),COLUMN()),"")</f>
        <v>0.37</v>
      </c>
      <c r="Q4" s="26">
        <f>IF(ROW()-1&lt;=$D$28,INDEX(Data!$A$1:$Q$31,$D$27+ROW(),COLUMN()),"")</f>
        <v>0.75</v>
      </c>
      <c r="S4">
        <v>18.200000000000003</v>
      </c>
      <c r="T4">
        <f t="shared" si="0"/>
        <v>18.200000000000003</v>
      </c>
      <c r="U4">
        <f t="shared" si="0"/>
        <v>18.200000000000003</v>
      </c>
      <c r="V4">
        <f t="shared" si="0"/>
        <v>18.200000000000003</v>
      </c>
      <c r="W4">
        <f t="shared" si="0"/>
        <v>618.20000000000005</v>
      </c>
      <c r="X4">
        <f t="shared" si="0"/>
        <v>1018.2</v>
      </c>
    </row>
    <row r="5" spans="1:24" x14ac:dyDescent="0.3">
      <c r="A5" s="19">
        <f>IF(ROW()-1&lt;=$D$28,INDEX(Data!$A$1:$Q$31,$D$27+ROW(),COLUMN()),"")</f>
        <v>44506</v>
      </c>
      <c r="B5" s="19" t="str">
        <f>IF(ROW()-1&lt;=$D$28,INDEX(Data!$A$1:$Q$31,$D$27+ROW(),COLUMN()),"")</f>
        <v>Saturday</v>
      </c>
      <c r="C5" s="23">
        <f>IF(ROW()-1&lt;=$D$28,INDEX(Data!$A$1:$Q$31,$D$27+ROW(),COLUMN()),"")</f>
        <v>5</v>
      </c>
      <c r="D5" s="23">
        <f>IF(ROW()-1&lt;=$D$28,INDEX(Data!$A$1:$Q$31,$D$27+ROW(),COLUMN()),"")</f>
        <v>5</v>
      </c>
      <c r="E5" s="23">
        <f>IF(ROW()-1&lt;=$D$28,INDEX(Data!$A$1:$Q$31,$D$27+ROW(),COLUMN()),"")</f>
        <v>5</v>
      </c>
      <c r="F5" s="23">
        <f>IF(ROW()-1&lt;=$D$28,INDEX(Data!$A$1:$Q$31,$D$27+ROW(),COLUMN()),"")</f>
        <v>5</v>
      </c>
      <c r="G5" s="23">
        <f>IF(ROW()-1&lt;=$D$28,INDEX(Data!$A$1:$Q$31,$D$27+ROW(),COLUMN()),"")</f>
        <v>5</v>
      </c>
      <c r="H5" s="23">
        <f>IF(ROW()-1&lt;=$D$28,INDEX(Data!$A$1:$Q$31,$D$27+ROW(),COLUMN()),"")</f>
        <v>125</v>
      </c>
      <c r="I5" s="23">
        <f>IF(ROW()-1&lt;=$D$28,INDEX(Data!$A$1:$Q$31,$D$27+ROW(),COLUMN()),"")</f>
        <v>81</v>
      </c>
      <c r="J5" s="23">
        <f>IF(ROW()-1&lt;=$D$28,INDEX(Data!$A$1:$Q$31,$D$27+ROW(),COLUMN()),"")</f>
        <v>36.6</v>
      </c>
      <c r="K5" s="23">
        <f>IF(ROW()-1&lt;=$D$28,INDEX(Data!$A$1:$Q$31,$D$27+ROW(),COLUMN()),"")</f>
        <v>80</v>
      </c>
      <c r="L5" s="23">
        <f>IF(ROW()-1&lt;=$D$28,INDEX(Data!$A$1:$Q$31,$D$27+ROW(),COLUMN()),"")</f>
        <v>0</v>
      </c>
      <c r="M5" s="23">
        <f>IF(ROW()-1&lt;=$D$28,INDEX(Data!$A$1:$Q$31,$D$27+ROW(),COLUMN()),"")</f>
        <v>0</v>
      </c>
      <c r="N5" s="23">
        <f>IF(ROW()-1&lt;=$D$28,INDEX(Data!$A$1:$Q$31,$D$27+ROW(),COLUMN()),"")</f>
        <v>0</v>
      </c>
      <c r="O5" s="27">
        <f>IF(ROW()-1&lt;=$D$28,INDEX(Data!$A$1:$Q$31,$D$27+ROW(),COLUMN()),"")</f>
        <v>0.89</v>
      </c>
      <c r="P5" s="27">
        <f>IF(ROW()-1&lt;=$D$28,INDEX(Data!$A$1:$Q$31,$D$27+ROW(),COLUMN()),"")</f>
        <v>0.24</v>
      </c>
      <c r="Q5" s="27">
        <f>IF(ROW()-1&lt;=$D$28,INDEX(Data!$A$1:$Q$31,$D$27+ROW(),COLUMN()),"")</f>
        <v>0.75</v>
      </c>
      <c r="S5">
        <v>18.174999999999997</v>
      </c>
      <c r="T5">
        <f t="shared" si="0"/>
        <v>18.174999999999997</v>
      </c>
      <c r="U5">
        <f t="shared" si="0"/>
        <v>18.174999999999997</v>
      </c>
      <c r="V5">
        <f t="shared" si="0"/>
        <v>18.174999999999997</v>
      </c>
      <c r="W5">
        <f t="shared" si="0"/>
        <v>618.17499999999995</v>
      </c>
      <c r="X5">
        <f t="shared" si="0"/>
        <v>1018.175</v>
      </c>
    </row>
    <row r="6" spans="1:24" x14ac:dyDescent="0.3">
      <c r="A6" s="18">
        <f>IF(ROW()-1&lt;=$D$28,INDEX(Data!$A$1:$Q$31,$D$27+ROW(),COLUMN()),"")</f>
        <v>44507</v>
      </c>
      <c r="B6" s="18" t="str">
        <f>IF(ROW()-1&lt;=$D$28,INDEX(Data!$A$1:$Q$31,$D$27+ROW(),COLUMN()),"")</f>
        <v>Sunday</v>
      </c>
      <c r="C6" s="22">
        <f>IF(ROW()-1&lt;=$D$28,INDEX(Data!$A$1:$Q$31,$D$27+ROW(),COLUMN()),"")</f>
        <v>2</v>
      </c>
      <c r="D6" s="22">
        <f>IF(ROW()-1&lt;=$D$28,INDEX(Data!$A$1:$Q$31,$D$27+ROW(),COLUMN()),"")</f>
        <v>4</v>
      </c>
      <c r="E6" s="22">
        <f>IF(ROW()-1&lt;=$D$28,INDEX(Data!$A$1:$Q$31,$D$27+ROW(),COLUMN()),"")</f>
        <v>5</v>
      </c>
      <c r="F6" s="22">
        <f>IF(ROW()-1&lt;=$D$28,INDEX(Data!$A$1:$Q$31,$D$27+ROW(),COLUMN()),"")</f>
        <v>3</v>
      </c>
      <c r="G6" s="22">
        <f>IF(ROW()-1&lt;=$D$28,INDEX(Data!$A$1:$Q$31,$D$27+ROW(),COLUMN()),"")</f>
        <v>2</v>
      </c>
      <c r="H6" s="22">
        <f>IF(ROW()-1&lt;=$D$28,INDEX(Data!$A$1:$Q$31,$D$27+ROW(),COLUMN()),"")</f>
        <v>90</v>
      </c>
      <c r="I6" s="22">
        <f>IF(ROW()-1&lt;=$D$28,INDEX(Data!$A$1:$Q$31,$D$27+ROW(),COLUMN()),"")</f>
        <v>56</v>
      </c>
      <c r="J6" s="22">
        <f>IF(ROW()-1&lt;=$D$28,INDEX(Data!$A$1:$Q$31,$D$27+ROW(),COLUMN()),"")</f>
        <v>37.200000000000003</v>
      </c>
      <c r="K6" s="22">
        <f>IF(ROW()-1&lt;=$D$28,INDEX(Data!$A$1:$Q$31,$D$27+ROW(),COLUMN()),"")</f>
        <v>95</v>
      </c>
      <c r="L6" s="22">
        <f>IF(ROW()-1&lt;=$D$28,INDEX(Data!$A$1:$Q$31,$D$27+ROW(),COLUMN()),"")</f>
        <v>3</v>
      </c>
      <c r="M6" s="22">
        <f>IF(ROW()-1&lt;=$D$28,INDEX(Data!$A$1:$Q$31,$D$27+ROW(),COLUMN()),"")</f>
        <v>-2</v>
      </c>
      <c r="N6" s="22">
        <f>IF(ROW()-1&lt;=$D$28,INDEX(Data!$A$1:$Q$31,$D$27+ROW(),COLUMN()),"")</f>
        <v>-3</v>
      </c>
      <c r="O6" s="26">
        <f>IF(ROW()-1&lt;=$D$28,INDEX(Data!$A$1:$Q$31,$D$27+ROW(),COLUMN()),"")</f>
        <v>0.7</v>
      </c>
      <c r="P6" s="26">
        <f>IF(ROW()-1&lt;=$D$28,INDEX(Data!$A$1:$Q$31,$D$27+ROW(),COLUMN()),"")</f>
        <v>0.54</v>
      </c>
      <c r="Q6" s="26">
        <f>IF(ROW()-1&lt;=$D$28,INDEX(Data!$A$1:$Q$31,$D$27+ROW(),COLUMN()),"")</f>
        <v>0.92</v>
      </c>
      <c r="S6">
        <v>18.024999999999999</v>
      </c>
      <c r="T6">
        <f t="shared" si="0"/>
        <v>18.024999999999999</v>
      </c>
      <c r="U6">
        <f t="shared" si="0"/>
        <v>18.024999999999999</v>
      </c>
      <c r="V6">
        <f t="shared" si="0"/>
        <v>18.024999999999999</v>
      </c>
      <c r="W6">
        <f t="shared" si="0"/>
        <v>618.02499999999998</v>
      </c>
      <c r="X6">
        <f t="shared" si="0"/>
        <v>1018.025</v>
      </c>
    </row>
    <row r="7" spans="1:24" x14ac:dyDescent="0.3">
      <c r="A7" s="19">
        <f>IF(ROW()-1&lt;=$D$28,INDEX(Data!$A$1:$Q$31,$D$27+ROW(),COLUMN()),"")</f>
        <v>44508</v>
      </c>
      <c r="B7" s="19" t="str">
        <f>IF(ROW()-1&lt;=$D$28,INDEX(Data!$A$1:$Q$31,$D$27+ROW(),COLUMN()),"")</f>
        <v>Monday</v>
      </c>
      <c r="C7" s="23">
        <f>IF(ROW()-1&lt;=$D$28,INDEX(Data!$A$1:$Q$31,$D$27+ROW(),COLUMN()),"")</f>
        <v>2</v>
      </c>
      <c r="D7" s="23">
        <f>IF(ROW()-1&lt;=$D$28,INDEX(Data!$A$1:$Q$31,$D$27+ROW(),COLUMN()),"")</f>
        <v>2</v>
      </c>
      <c r="E7" s="23">
        <f>IF(ROW()-1&lt;=$D$28,INDEX(Data!$A$1:$Q$31,$D$27+ROW(),COLUMN()),"")</f>
        <v>3</v>
      </c>
      <c r="F7" s="23">
        <f>IF(ROW()-1&lt;=$D$28,INDEX(Data!$A$1:$Q$31,$D$27+ROW(),COLUMN()),"")</f>
        <v>4</v>
      </c>
      <c r="G7" s="23">
        <f>IF(ROW()-1&lt;=$D$28,INDEX(Data!$A$1:$Q$31,$D$27+ROW(),COLUMN()),"")</f>
        <v>3</v>
      </c>
      <c r="H7" s="23">
        <f>IF(ROW()-1&lt;=$D$28,INDEX(Data!$A$1:$Q$31,$D$27+ROW(),COLUMN()),"")</f>
        <v>101</v>
      </c>
      <c r="I7" s="23">
        <f>IF(ROW()-1&lt;=$D$28,INDEX(Data!$A$1:$Q$31,$D$27+ROW(),COLUMN()),"")</f>
        <v>68</v>
      </c>
      <c r="J7" s="23">
        <f>IF(ROW()-1&lt;=$D$28,INDEX(Data!$A$1:$Q$31,$D$27+ROW(),COLUMN()),"")</f>
        <v>37.4</v>
      </c>
      <c r="K7" s="23">
        <f>IF(ROW()-1&lt;=$D$28,INDEX(Data!$A$1:$Q$31,$D$27+ROW(),COLUMN()),"")</f>
        <v>171</v>
      </c>
      <c r="L7" s="23">
        <f>IF(ROW()-1&lt;=$D$28,INDEX(Data!$A$1:$Q$31,$D$27+ROW(),COLUMN()),"")</f>
        <v>-2</v>
      </c>
      <c r="M7" s="23">
        <f>IF(ROW()-1&lt;=$D$28,INDEX(Data!$A$1:$Q$31,$D$27+ROW(),COLUMN()),"")</f>
        <v>0</v>
      </c>
      <c r="N7" s="23">
        <f>IF(ROW()-1&lt;=$D$28,INDEX(Data!$A$1:$Q$31,$D$27+ROW(),COLUMN()),"")</f>
        <v>-1</v>
      </c>
      <c r="O7" s="27">
        <f>IF(ROW()-1&lt;=$D$28,INDEX(Data!$A$1:$Q$31,$D$27+ROW(),COLUMN()),"")</f>
        <v>0.96</v>
      </c>
      <c r="P7" s="27">
        <f>IF(ROW()-1&lt;=$D$28,INDEX(Data!$A$1:$Q$31,$D$27+ROW(),COLUMN()),"")</f>
        <v>0.65</v>
      </c>
      <c r="Q7" s="27">
        <f>IF(ROW()-1&lt;=$D$28,INDEX(Data!$A$1:$Q$31,$D$27+ROW(),COLUMN()),"")</f>
        <v>0.57000000000000006</v>
      </c>
      <c r="S7">
        <v>17.799999999999997</v>
      </c>
      <c r="T7">
        <f t="shared" si="0"/>
        <v>17.799999999999997</v>
      </c>
      <c r="U7">
        <f t="shared" si="0"/>
        <v>17.799999999999997</v>
      </c>
      <c r="V7">
        <f t="shared" si="0"/>
        <v>17.799999999999997</v>
      </c>
      <c r="W7">
        <f t="shared" si="0"/>
        <v>617.79999999999995</v>
      </c>
      <c r="X7">
        <f t="shared" si="0"/>
        <v>1017.8</v>
      </c>
    </row>
    <row r="8" spans="1:24" x14ac:dyDescent="0.3">
      <c r="A8" s="18">
        <f>IF(ROW()-1&lt;=$D$28,INDEX(Data!$A$1:$Q$31,$D$27+ROW(),COLUMN()),"")</f>
        <v>44509</v>
      </c>
      <c r="B8" s="18" t="str">
        <f>IF(ROW()-1&lt;=$D$28,INDEX(Data!$A$1:$Q$31,$D$27+ROW(),COLUMN()),"")</f>
        <v>Tuesday</v>
      </c>
      <c r="C8" s="22">
        <f>IF(ROW()-1&lt;=$D$28,INDEX(Data!$A$1:$Q$31,$D$27+ROW(),COLUMN()),"")</f>
        <v>5</v>
      </c>
      <c r="D8" s="22">
        <f>IF(ROW()-1&lt;=$D$28,INDEX(Data!$A$1:$Q$31,$D$27+ROW(),COLUMN()),"")</f>
        <v>4</v>
      </c>
      <c r="E8" s="22">
        <f>IF(ROW()-1&lt;=$D$28,INDEX(Data!$A$1:$Q$31,$D$27+ROW(),COLUMN()),"")</f>
        <v>4</v>
      </c>
      <c r="F8" s="22">
        <f>IF(ROW()-1&lt;=$D$28,INDEX(Data!$A$1:$Q$31,$D$27+ROW(),COLUMN()),"")</f>
        <v>5</v>
      </c>
      <c r="G8" s="22">
        <f>IF(ROW()-1&lt;=$D$28,INDEX(Data!$A$1:$Q$31,$D$27+ROW(),COLUMN()),"")</f>
        <v>5</v>
      </c>
      <c r="H8" s="22">
        <f>IF(ROW()-1&lt;=$D$28,INDEX(Data!$A$1:$Q$31,$D$27+ROW(),COLUMN()),"")</f>
        <v>147</v>
      </c>
      <c r="I8" s="22">
        <f>IF(ROW()-1&lt;=$D$28,INDEX(Data!$A$1:$Q$31,$D$27+ROW(),COLUMN()),"")</f>
        <v>95</v>
      </c>
      <c r="J8" s="22">
        <f>IF(ROW()-1&lt;=$D$28,INDEX(Data!$A$1:$Q$31,$D$27+ROW(),COLUMN()),"")</f>
        <v>37.6</v>
      </c>
      <c r="K8" s="22">
        <f>IF(ROW()-1&lt;=$D$28,INDEX(Data!$A$1:$Q$31,$D$27+ROW(),COLUMN()),"")</f>
        <v>76</v>
      </c>
      <c r="L8" s="22">
        <f>IF(ROW()-1&lt;=$D$28,INDEX(Data!$A$1:$Q$31,$D$27+ROW(),COLUMN()),"")</f>
        <v>2</v>
      </c>
      <c r="M8" s="22">
        <f>IF(ROW()-1&lt;=$D$28,INDEX(Data!$A$1:$Q$31,$D$27+ROW(),COLUMN()),"")</f>
        <v>-1</v>
      </c>
      <c r="N8" s="22">
        <f>IF(ROW()-1&lt;=$D$28,INDEX(Data!$A$1:$Q$31,$D$27+ROW(),COLUMN()),"")</f>
        <v>2</v>
      </c>
      <c r="O8" s="26">
        <f>IF(ROW()-1&lt;=$D$28,INDEX(Data!$A$1:$Q$31,$D$27+ROW(),COLUMN()),"")</f>
        <v>0.33</v>
      </c>
      <c r="P8" s="26">
        <f>IF(ROW()-1&lt;=$D$28,INDEX(Data!$A$1:$Q$31,$D$27+ROW(),COLUMN()),"")</f>
        <v>0.18</v>
      </c>
      <c r="Q8" s="26">
        <f>IF(ROW()-1&lt;=$D$28,INDEX(Data!$A$1:$Q$31,$D$27+ROW(),COLUMN()),"")</f>
        <v>0.47000000000000003</v>
      </c>
      <c r="S8">
        <v>17.424999999999997</v>
      </c>
      <c r="T8">
        <f t="shared" si="0"/>
        <v>17.424999999999997</v>
      </c>
      <c r="U8">
        <f t="shared" si="0"/>
        <v>17.424999999999997</v>
      </c>
      <c r="V8">
        <f t="shared" si="0"/>
        <v>17.424999999999997</v>
      </c>
      <c r="W8">
        <f t="shared" si="0"/>
        <v>617.42499999999995</v>
      </c>
      <c r="X8">
        <f t="shared" si="0"/>
        <v>1017.425</v>
      </c>
    </row>
    <row r="9" spans="1:24" x14ac:dyDescent="0.3">
      <c r="S9">
        <v>17.024999999999999</v>
      </c>
      <c r="T9">
        <f t="shared" si="0"/>
        <v>17.024999999999999</v>
      </c>
      <c r="U9">
        <f t="shared" si="0"/>
        <v>17.024999999999999</v>
      </c>
      <c r="V9">
        <f t="shared" si="0"/>
        <v>17.024999999999999</v>
      </c>
      <c r="W9">
        <f t="shared" si="0"/>
        <v>617.02499999999998</v>
      </c>
      <c r="X9">
        <f t="shared" si="0"/>
        <v>1017.025</v>
      </c>
    </row>
    <row r="10" spans="1:24" x14ac:dyDescent="0.3">
      <c r="C10" s="66" t="s">
        <v>42</v>
      </c>
      <c r="D10" s="66"/>
      <c r="E10" s="66"/>
      <c r="F10" s="66"/>
      <c r="G10" s="66"/>
      <c r="I10" s="67" t="s">
        <v>21</v>
      </c>
      <c r="J10" s="67"/>
      <c r="L10" s="63" t="s">
        <v>32</v>
      </c>
      <c r="M10" s="63"/>
      <c r="O10" s="53" t="str">
        <f>K1</f>
        <v>PULSE</v>
      </c>
      <c r="S10">
        <v>16.524999999999999</v>
      </c>
      <c r="T10">
        <f t="shared" si="0"/>
        <v>16.524999999999999</v>
      </c>
      <c r="U10">
        <f t="shared" si="0"/>
        <v>16.524999999999999</v>
      </c>
      <c r="V10">
        <f t="shared" si="0"/>
        <v>16.524999999999999</v>
      </c>
      <c r="W10">
        <f t="shared" si="0"/>
        <v>616.52499999999998</v>
      </c>
      <c r="X10">
        <f t="shared" si="0"/>
        <v>1016.525</v>
      </c>
    </row>
    <row r="11" spans="1:24" x14ac:dyDescent="0.3">
      <c r="A11" s="32" t="s">
        <v>40</v>
      </c>
      <c r="B11" s="32" t="s">
        <v>30</v>
      </c>
      <c r="C11" s="29">
        <v>1</v>
      </c>
      <c r="D11" s="29">
        <v>2</v>
      </c>
      <c r="E11" s="29">
        <v>3</v>
      </c>
      <c r="F11" s="29">
        <v>4</v>
      </c>
      <c r="G11" s="29">
        <v>5</v>
      </c>
      <c r="I11" s="47" t="s">
        <v>18</v>
      </c>
      <c r="J11" s="47">
        <f>ROUND(AVERAGE(L2:L8),0)</f>
        <v>0</v>
      </c>
      <c r="L11" s="38">
        <f>ROUND(AVERAGE(J2:J8),1)</f>
        <v>36.9</v>
      </c>
      <c r="M11" s="39" t="str">
        <f>J1</f>
        <v>CELSIUS</v>
      </c>
      <c r="O11" s="46">
        <f>ROUND(AVERAGE(K2:K8),0)</f>
        <v>103</v>
      </c>
      <c r="S11">
        <v>15.850000000000001</v>
      </c>
      <c r="T11">
        <f t="shared" si="0"/>
        <v>15.850000000000001</v>
      </c>
      <c r="U11">
        <f t="shared" si="0"/>
        <v>15.850000000000001</v>
      </c>
      <c r="V11">
        <f t="shared" si="0"/>
        <v>15.850000000000001</v>
      </c>
      <c r="W11">
        <f t="shared" si="0"/>
        <v>615.85</v>
      </c>
      <c r="X11">
        <f t="shared" si="0"/>
        <v>1015.85</v>
      </c>
    </row>
    <row r="12" spans="1:24" x14ac:dyDescent="0.3">
      <c r="A12" s="30" t="s">
        <v>10</v>
      </c>
      <c r="B12" s="32">
        <f>IF(B27,ROUND(AVERAGE(C2:C8),0),NA())</f>
        <v>4</v>
      </c>
      <c r="C12" s="31">
        <f t="shared" ref="C12:G16" si="1">($B12&gt;=C$11)*1</f>
        <v>1</v>
      </c>
      <c r="D12" s="31">
        <f t="shared" si="1"/>
        <v>1</v>
      </c>
      <c r="E12" s="31">
        <f t="shared" si="1"/>
        <v>1</v>
      </c>
      <c r="F12" s="31">
        <f t="shared" si="1"/>
        <v>1</v>
      </c>
      <c r="G12" s="31">
        <f t="shared" si="1"/>
        <v>0</v>
      </c>
      <c r="I12" s="47" t="s">
        <v>19</v>
      </c>
      <c r="J12" s="47">
        <f>ROUND(AVERAGE(M2:M8),0)</f>
        <v>0</v>
      </c>
      <c r="S12">
        <v>15.149999999999999</v>
      </c>
      <c r="T12">
        <f t="shared" si="0"/>
        <v>15.149999999999999</v>
      </c>
      <c r="U12">
        <f t="shared" si="0"/>
        <v>15.149999999999999</v>
      </c>
      <c r="V12">
        <f t="shared" si="0"/>
        <v>15.149999999999999</v>
      </c>
      <c r="W12">
        <f t="shared" si="0"/>
        <v>615.15</v>
      </c>
      <c r="X12">
        <f t="shared" si="0"/>
        <v>1015.15</v>
      </c>
    </row>
    <row r="13" spans="1:24" x14ac:dyDescent="0.3">
      <c r="A13" s="30" t="s">
        <v>11</v>
      </c>
      <c r="B13" s="32">
        <f>IF(B28,ROUND(AVERAGE(D2:D8),0),NA())</f>
        <v>4</v>
      </c>
      <c r="C13" s="31">
        <f t="shared" si="1"/>
        <v>1</v>
      </c>
      <c r="D13" s="31">
        <f t="shared" si="1"/>
        <v>1</v>
      </c>
      <c r="E13" s="31">
        <f t="shared" si="1"/>
        <v>1</v>
      </c>
      <c r="F13" s="31">
        <f t="shared" si="1"/>
        <v>1</v>
      </c>
      <c r="G13" s="31">
        <f t="shared" si="1"/>
        <v>0</v>
      </c>
      <c r="I13" s="47" t="s">
        <v>20</v>
      </c>
      <c r="J13" s="47">
        <f>ROUND(AVERAGE(N2:N8),0)</f>
        <v>0</v>
      </c>
      <c r="L13" s="41" t="str">
        <f>H1</f>
        <v>SYSTOLIC</v>
      </c>
      <c r="M13" s="41" t="str">
        <f>I1</f>
        <v>DIASTOLIC</v>
      </c>
      <c r="S13">
        <v>14.600000000000001</v>
      </c>
      <c r="T13">
        <f t="shared" ref="T13:X22" si="2">$S13+T$2</f>
        <v>14.600000000000001</v>
      </c>
      <c r="U13">
        <f t="shared" si="2"/>
        <v>14.600000000000001</v>
      </c>
      <c r="V13">
        <f t="shared" si="2"/>
        <v>14.600000000000001</v>
      </c>
      <c r="W13">
        <f t="shared" si="2"/>
        <v>614.6</v>
      </c>
      <c r="X13">
        <f t="shared" si="2"/>
        <v>1014.6</v>
      </c>
    </row>
    <row r="14" spans="1:24" x14ac:dyDescent="0.3">
      <c r="A14" s="30" t="s">
        <v>12</v>
      </c>
      <c r="B14" s="32">
        <f>IF(B29,ROUND(AVERAGE(E2:E8),0),NA())</f>
        <v>5</v>
      </c>
      <c r="C14" s="31">
        <f t="shared" si="1"/>
        <v>1</v>
      </c>
      <c r="D14" s="31">
        <f t="shared" si="1"/>
        <v>1</v>
      </c>
      <c r="E14" s="31">
        <f t="shared" si="1"/>
        <v>1</v>
      </c>
      <c r="F14" s="31">
        <f t="shared" si="1"/>
        <v>1</v>
      </c>
      <c r="G14" s="31">
        <f t="shared" si="1"/>
        <v>1</v>
      </c>
      <c r="I14" s="65" t="s">
        <v>44</v>
      </c>
      <c r="J14" s="65"/>
      <c r="L14" s="40">
        <v>10</v>
      </c>
      <c r="M14" s="40">
        <v>10</v>
      </c>
      <c r="N14" t="s">
        <v>33</v>
      </c>
      <c r="S14">
        <v>13.725000000000001</v>
      </c>
      <c r="T14">
        <f t="shared" si="2"/>
        <v>13.725000000000001</v>
      </c>
      <c r="U14">
        <f t="shared" si="2"/>
        <v>13.725000000000001</v>
      </c>
      <c r="V14">
        <f t="shared" si="2"/>
        <v>13.725000000000001</v>
      </c>
      <c r="W14">
        <f t="shared" si="2"/>
        <v>613.72500000000002</v>
      </c>
      <c r="X14">
        <f t="shared" si="2"/>
        <v>1013.725</v>
      </c>
    </row>
    <row r="15" spans="1:24" x14ac:dyDescent="0.3">
      <c r="A15" s="30" t="s">
        <v>13</v>
      </c>
      <c r="B15" s="32">
        <f>IF(B30,ROUND(AVERAGE(F2:F8),0),NA())</f>
        <v>5</v>
      </c>
      <c r="C15" s="31">
        <f t="shared" si="1"/>
        <v>1</v>
      </c>
      <c r="D15" s="31">
        <f t="shared" si="1"/>
        <v>1</v>
      </c>
      <c r="E15" s="31">
        <f t="shared" si="1"/>
        <v>1</v>
      </c>
      <c r="F15" s="31">
        <f t="shared" si="1"/>
        <v>1</v>
      </c>
      <c r="G15" s="31">
        <f t="shared" si="1"/>
        <v>1</v>
      </c>
      <c r="L15" s="42">
        <f>ROUND(AVERAGE(H2:H8),0)</f>
        <v>116</v>
      </c>
      <c r="M15" s="42">
        <f>ROUND(AVERAGE(I2:I8),0)</f>
        <v>77</v>
      </c>
      <c r="S15">
        <v>12.649999999999999</v>
      </c>
      <c r="T15">
        <f t="shared" si="2"/>
        <v>12.649999999999999</v>
      </c>
      <c r="U15">
        <f t="shared" si="2"/>
        <v>12.649999999999999</v>
      </c>
      <c r="V15">
        <f t="shared" si="2"/>
        <v>12.649999999999999</v>
      </c>
      <c r="W15">
        <f t="shared" si="2"/>
        <v>612.65</v>
      </c>
      <c r="X15">
        <f t="shared" si="2"/>
        <v>1012.65</v>
      </c>
    </row>
    <row r="16" spans="1:24" x14ac:dyDescent="0.3">
      <c r="A16" s="30" t="s">
        <v>14</v>
      </c>
      <c r="B16" s="32">
        <f>IF(B31,ROUND(AVERAGE(G2:G8),0),NA())</f>
        <v>4</v>
      </c>
      <c r="C16" s="31">
        <f t="shared" si="1"/>
        <v>1</v>
      </c>
      <c r="D16" s="31">
        <f t="shared" si="1"/>
        <v>1</v>
      </c>
      <c r="E16" s="31">
        <f t="shared" si="1"/>
        <v>1</v>
      </c>
      <c r="F16" s="31">
        <f t="shared" si="1"/>
        <v>1</v>
      </c>
      <c r="G16" s="31">
        <f t="shared" si="1"/>
        <v>0</v>
      </c>
      <c r="L16" s="40">
        <v>10</v>
      </c>
      <c r="M16" s="40">
        <v>10</v>
      </c>
      <c r="N16" t="s">
        <v>33</v>
      </c>
      <c r="S16">
        <v>11.975000000000001</v>
      </c>
      <c r="T16">
        <f t="shared" si="2"/>
        <v>11.975000000000001</v>
      </c>
      <c r="U16">
        <f t="shared" si="2"/>
        <v>11.975000000000001</v>
      </c>
      <c r="V16">
        <f t="shared" si="2"/>
        <v>11.975000000000001</v>
      </c>
      <c r="W16">
        <f t="shared" si="2"/>
        <v>611.97500000000002</v>
      </c>
      <c r="X16">
        <f t="shared" si="2"/>
        <v>1011.975</v>
      </c>
    </row>
    <row r="17" spans="1:24" x14ac:dyDescent="0.3">
      <c r="A17" s="32" t="s">
        <v>41</v>
      </c>
      <c r="B17" s="32">
        <f>COUNT(B12:B16)</f>
        <v>5</v>
      </c>
      <c r="C17" s="35">
        <f t="shared" ref="C17:F17" si="3">ROUND(COUNTIF($B$12:$B$16,C11)/$B$17,2)</f>
        <v>0</v>
      </c>
      <c r="D17" s="35">
        <f t="shared" si="3"/>
        <v>0</v>
      </c>
      <c r="E17" s="35">
        <f t="shared" si="3"/>
        <v>0</v>
      </c>
      <c r="F17" s="35">
        <f t="shared" si="3"/>
        <v>0.6</v>
      </c>
      <c r="G17" s="35">
        <f>ROUND(COUNTIF($B$12:$B$16,G11)/$B$17,2)</f>
        <v>0.4</v>
      </c>
      <c r="S17">
        <v>10.774999999999999</v>
      </c>
      <c r="T17">
        <f t="shared" si="2"/>
        <v>10.774999999999999</v>
      </c>
      <c r="U17">
        <f t="shared" si="2"/>
        <v>10.774999999999999</v>
      </c>
      <c r="V17">
        <f t="shared" si="2"/>
        <v>10.774999999999999</v>
      </c>
      <c r="W17">
        <f t="shared" si="2"/>
        <v>610.77499999999998</v>
      </c>
      <c r="X17">
        <f t="shared" si="2"/>
        <v>1010.775</v>
      </c>
    </row>
    <row r="18" spans="1:24" x14ac:dyDescent="0.3">
      <c r="J18" s="63" t="s">
        <v>38</v>
      </c>
      <c r="K18" s="63"/>
      <c r="L18" s="63"/>
      <c r="S18">
        <v>9.8250000000000028</v>
      </c>
      <c r="T18">
        <f t="shared" si="2"/>
        <v>9.8250000000000028</v>
      </c>
      <c r="U18">
        <f t="shared" si="2"/>
        <v>9.8250000000000028</v>
      </c>
      <c r="V18">
        <f t="shared" si="2"/>
        <v>9.8250000000000028</v>
      </c>
      <c r="W18">
        <f t="shared" si="2"/>
        <v>609.82500000000005</v>
      </c>
      <c r="X18">
        <f t="shared" si="2"/>
        <v>1009.825</v>
      </c>
    </row>
    <row r="19" spans="1:24" x14ac:dyDescent="0.3">
      <c r="A19" s="49" t="s">
        <v>43</v>
      </c>
      <c r="B19" s="50" t="str">
        <f>LEFT(UPPER(INDEX(DASHBOARD!$AJ$2:$AJ$31,$D$27+COLUMN(Processing!A19))),2)</f>
        <v>WE</v>
      </c>
      <c r="C19" s="50" t="str">
        <f>LEFT(UPPER(INDEX(DASHBOARD!$AJ$2:$AJ$31,$D$27+COLUMN(Processing!B19))),2)</f>
        <v>TH</v>
      </c>
      <c r="D19" s="50" t="str">
        <f>LEFT(UPPER(INDEX(DASHBOARD!$AJ$2:$AJ$31,$D$27+COLUMN(Processing!C19))),2)</f>
        <v>FR</v>
      </c>
      <c r="E19" s="50" t="str">
        <f>LEFT(UPPER(INDEX(DASHBOARD!$AJ$2:$AJ$31,$D$27+COLUMN(Processing!D19))),2)</f>
        <v>SA</v>
      </c>
      <c r="F19" s="50" t="str">
        <f>LEFT(UPPER(INDEX(DASHBOARD!$AJ$2:$AJ$31,$D$27+COLUMN(Processing!E19))),2)</f>
        <v>SU</v>
      </c>
      <c r="G19" s="50" t="str">
        <f>LEFT(UPPER(INDEX(DASHBOARD!$AJ$2:$AJ$31,$D$27+COLUMN(Processing!F19))),2)</f>
        <v>MO</v>
      </c>
      <c r="H19" s="50" t="str">
        <f>LEFT(UPPER(INDEX(DASHBOARD!$AJ$2:$AJ$31,$D$27+COLUMN(Processing!G19))),2)</f>
        <v>TU</v>
      </c>
      <c r="J19" s="39" t="str">
        <f>O1</f>
        <v>CHEERFULNESS</v>
      </c>
      <c r="K19" s="48">
        <f>1-L19</f>
        <v>0.21999999999999997</v>
      </c>
      <c r="L19" s="48">
        <f>ROUND(AVERAGE(O2:O8),2)</f>
        <v>0.78</v>
      </c>
      <c r="S19">
        <v>8.7999999999999972</v>
      </c>
      <c r="T19">
        <f t="shared" si="2"/>
        <v>8.7999999999999972</v>
      </c>
      <c r="U19">
        <f t="shared" si="2"/>
        <v>8.7999999999999972</v>
      </c>
      <c r="V19">
        <f t="shared" si="2"/>
        <v>8.7999999999999972</v>
      </c>
      <c r="W19">
        <f t="shared" si="2"/>
        <v>608.79999999999995</v>
      </c>
      <c r="X19">
        <f t="shared" si="2"/>
        <v>1008.8</v>
      </c>
    </row>
    <row r="20" spans="1:24" x14ac:dyDescent="0.3">
      <c r="A20" s="51">
        <v>1</v>
      </c>
      <c r="B20" s="31">
        <f t="shared" ref="B20:B22" si="4">SUMIF($C$2:$G$2,A20)/A20</f>
        <v>0</v>
      </c>
      <c r="C20" s="31">
        <f t="shared" ref="C20:C22" si="5">SUMIF($C$3:$G$3,A20)/A20</f>
        <v>0</v>
      </c>
      <c r="D20" s="31">
        <f>SUMIF($C$4:$G$4,A20)/A20</f>
        <v>0</v>
      </c>
      <c r="E20" s="31">
        <f t="shared" ref="E20:E22" si="6">SUMIF($C$5:$G$5,A20)/A20</f>
        <v>0</v>
      </c>
      <c r="F20" s="31">
        <f t="shared" ref="F20:F22" si="7">SUMIF($C$6:$G$6,A20)/A20</f>
        <v>0</v>
      </c>
      <c r="G20" s="31">
        <f t="shared" ref="G20:G22" si="8">SUMIF($C$7:$G$7,A20)/A20</f>
        <v>0</v>
      </c>
      <c r="H20" s="31">
        <f t="shared" ref="H20:H22" si="9">SUMIF($C$8:$G$8,A20)/A20</f>
        <v>0</v>
      </c>
      <c r="J20" s="39" t="str">
        <f>P1</f>
        <v>STRESS</v>
      </c>
      <c r="K20" s="48">
        <f>1-L20</f>
        <v>0.63</v>
      </c>
      <c r="L20" s="48">
        <f>ROUND(AVERAGE(P2:P8),2)</f>
        <v>0.37</v>
      </c>
      <c r="S20">
        <v>7.6499999999999986</v>
      </c>
      <c r="T20">
        <f t="shared" si="2"/>
        <v>7.6499999999999986</v>
      </c>
      <c r="U20">
        <f t="shared" si="2"/>
        <v>7.6499999999999986</v>
      </c>
      <c r="V20">
        <f t="shared" si="2"/>
        <v>7.6499999999999986</v>
      </c>
      <c r="W20">
        <f t="shared" si="2"/>
        <v>607.65</v>
      </c>
      <c r="X20">
        <f t="shared" si="2"/>
        <v>1007.65</v>
      </c>
    </row>
    <row r="21" spans="1:24" x14ac:dyDescent="0.3">
      <c r="A21" s="52">
        <v>2</v>
      </c>
      <c r="B21" s="31">
        <f t="shared" si="4"/>
        <v>0</v>
      </c>
      <c r="C21" s="31">
        <f t="shared" si="5"/>
        <v>0</v>
      </c>
      <c r="D21" s="37">
        <f t="shared" ref="D21:D23" si="10">SUMIF($C$4:$G$4,A21)/A21</f>
        <v>0</v>
      </c>
      <c r="E21" s="31">
        <f t="shared" si="6"/>
        <v>0</v>
      </c>
      <c r="F21" s="31">
        <f t="shared" si="7"/>
        <v>2</v>
      </c>
      <c r="G21" s="31">
        <f t="shared" si="8"/>
        <v>2</v>
      </c>
      <c r="H21" s="31">
        <f t="shared" si="9"/>
        <v>0</v>
      </c>
      <c r="J21" s="39" t="str">
        <f>Q1</f>
        <v>REACTION</v>
      </c>
      <c r="K21" s="48">
        <f>ROUND(AVERAGE(Q2:Q8),2)</f>
        <v>0.68</v>
      </c>
      <c r="L21" s="48">
        <f>1-K21</f>
        <v>0.31999999999999995</v>
      </c>
      <c r="S21">
        <v>6.8000000000000007</v>
      </c>
      <c r="T21">
        <f t="shared" si="2"/>
        <v>6.8000000000000007</v>
      </c>
      <c r="U21">
        <f t="shared" si="2"/>
        <v>6.8000000000000007</v>
      </c>
      <c r="V21">
        <f t="shared" si="2"/>
        <v>6.8000000000000007</v>
      </c>
      <c r="W21">
        <f t="shared" si="2"/>
        <v>606.79999999999995</v>
      </c>
      <c r="X21">
        <f t="shared" si="2"/>
        <v>1006.8</v>
      </c>
    </row>
    <row r="22" spans="1:24" x14ac:dyDescent="0.3">
      <c r="A22" s="52">
        <v>3</v>
      </c>
      <c r="B22" s="31">
        <f t="shared" si="4"/>
        <v>0</v>
      </c>
      <c r="C22" s="31">
        <f t="shared" si="5"/>
        <v>0</v>
      </c>
      <c r="D22" s="37">
        <f t="shared" si="10"/>
        <v>0</v>
      </c>
      <c r="E22" s="31">
        <f t="shared" si="6"/>
        <v>0</v>
      </c>
      <c r="F22" s="31">
        <f t="shared" si="7"/>
        <v>1</v>
      </c>
      <c r="G22" s="31">
        <f t="shared" si="8"/>
        <v>2</v>
      </c>
      <c r="H22" s="31">
        <f t="shared" si="9"/>
        <v>0</v>
      </c>
      <c r="S22">
        <v>5.7250000000000014</v>
      </c>
      <c r="T22">
        <f t="shared" si="2"/>
        <v>5.7250000000000014</v>
      </c>
      <c r="U22">
        <f t="shared" si="2"/>
        <v>5.7250000000000014</v>
      </c>
      <c r="V22">
        <f t="shared" si="2"/>
        <v>5.7250000000000014</v>
      </c>
      <c r="W22">
        <f t="shared" si="2"/>
        <v>605.72500000000002</v>
      </c>
      <c r="X22">
        <f t="shared" si="2"/>
        <v>1005.725</v>
      </c>
    </row>
    <row r="23" spans="1:24" x14ac:dyDescent="0.3">
      <c r="A23" s="52">
        <v>4</v>
      </c>
      <c r="B23" s="31">
        <f>SUMIF($C$2:$G$2,A23)/A23</f>
        <v>0</v>
      </c>
      <c r="C23" s="31">
        <f>SUMIF($C$3:$G$3,A23)/A23</f>
        <v>0</v>
      </c>
      <c r="D23" s="37">
        <f t="shared" si="10"/>
        <v>1</v>
      </c>
      <c r="E23" s="31">
        <f>SUMIF($C$5:$G$5,A23)/A23</f>
        <v>0</v>
      </c>
      <c r="F23" s="31">
        <f>SUMIF($C$6:$G$6,A23)/A23</f>
        <v>1</v>
      </c>
      <c r="G23" s="31">
        <f>SUMIF($C$7:$G$7,A23)/A23</f>
        <v>1</v>
      </c>
      <c r="H23" s="31">
        <f>SUMIF($C$8:$G$8,A23)/A23</f>
        <v>2</v>
      </c>
      <c r="S23">
        <v>4.8000000000000007</v>
      </c>
      <c r="T23">
        <f t="shared" ref="T23:X32" si="11">$S23+T$2</f>
        <v>4.8000000000000007</v>
      </c>
      <c r="U23">
        <f t="shared" si="11"/>
        <v>4.8000000000000007</v>
      </c>
      <c r="V23">
        <f t="shared" si="11"/>
        <v>4.8000000000000007</v>
      </c>
      <c r="W23">
        <f t="shared" si="11"/>
        <v>604.79999999999995</v>
      </c>
      <c r="X23">
        <f t="shared" si="11"/>
        <v>1004.8</v>
      </c>
    </row>
    <row r="24" spans="1:24" x14ac:dyDescent="0.3">
      <c r="A24" s="52">
        <v>5</v>
      </c>
      <c r="B24" s="31">
        <f>(SUMIF($C$2:$G$2,A24)/A24&gt;=1)*1</f>
        <v>1</v>
      </c>
      <c r="C24" s="31">
        <f>(SUMIF($C$3:$G$3,A24)/A24&gt;=1)*1</f>
        <v>1</v>
      </c>
      <c r="D24" s="37">
        <f>(SUMIF($C$4:$G$4,A24)/A24&gt;=1)*1</f>
        <v>1</v>
      </c>
      <c r="E24" s="31">
        <f>(SUMIF($C$5:$G$5,A24)/A24&gt;=1)*1</f>
        <v>1</v>
      </c>
      <c r="F24" s="55">
        <f>(SUMIF($C$6:$G$6,A24)/A24&gt;=1)*1</f>
        <v>1</v>
      </c>
      <c r="G24" s="55">
        <f>(SUMIF($C$7:$G$7,A24)/A24&gt;=1)*1</f>
        <v>0</v>
      </c>
      <c r="H24" s="55">
        <f>(SUMIF($C$8:$G$8,A24)/A24&gt;=1)*1</f>
        <v>1</v>
      </c>
      <c r="S24">
        <v>3.9499999999999993</v>
      </c>
      <c r="T24">
        <f t="shared" si="11"/>
        <v>3.9499999999999993</v>
      </c>
      <c r="U24">
        <f t="shared" si="11"/>
        <v>3.9499999999999993</v>
      </c>
      <c r="V24">
        <f t="shared" si="11"/>
        <v>3.9499999999999993</v>
      </c>
      <c r="W24">
        <f t="shared" si="11"/>
        <v>603.95000000000005</v>
      </c>
      <c r="X24">
        <f t="shared" si="11"/>
        <v>1003.95</v>
      </c>
    </row>
    <row r="25" spans="1:24" x14ac:dyDescent="0.3">
      <c r="B25" s="28"/>
      <c r="C25" s="28"/>
      <c r="D25" s="28"/>
      <c r="E25" s="28"/>
      <c r="F25" s="62"/>
      <c r="G25" s="62"/>
      <c r="H25" s="62"/>
      <c r="I25" s="62"/>
      <c r="J25" s="62"/>
      <c r="K25" s="62"/>
      <c r="L25" s="62"/>
      <c r="M25" s="62"/>
      <c r="N25" s="62"/>
      <c r="O25" s="62"/>
      <c r="S25">
        <v>3.0500000000000007</v>
      </c>
      <c r="T25">
        <f t="shared" si="11"/>
        <v>3.0500000000000007</v>
      </c>
      <c r="U25">
        <f t="shared" si="11"/>
        <v>3.0500000000000007</v>
      </c>
      <c r="V25">
        <f t="shared" si="11"/>
        <v>3.0500000000000007</v>
      </c>
      <c r="W25">
        <f t="shared" si="11"/>
        <v>603.04999999999995</v>
      </c>
      <c r="X25">
        <f t="shared" si="11"/>
        <v>1003.05</v>
      </c>
    </row>
    <row r="26" spans="1:24" x14ac:dyDescent="0.3">
      <c r="A26" s="54" t="s">
        <v>40</v>
      </c>
      <c r="B26" s="32" t="s">
        <v>34</v>
      </c>
      <c r="D26" s="43" t="s">
        <v>37</v>
      </c>
      <c r="J26" s="38"/>
      <c r="S26">
        <v>2.3999999999999986</v>
      </c>
      <c r="T26">
        <f t="shared" si="11"/>
        <v>2.3999999999999986</v>
      </c>
      <c r="U26">
        <f t="shared" si="11"/>
        <v>2.3999999999999986</v>
      </c>
      <c r="V26">
        <f t="shared" si="11"/>
        <v>2.3999999999999986</v>
      </c>
      <c r="W26">
        <f t="shared" si="11"/>
        <v>602.4</v>
      </c>
      <c r="X26">
        <f t="shared" si="11"/>
        <v>1002.4</v>
      </c>
    </row>
    <row r="27" spans="1:24" x14ac:dyDescent="0.3">
      <c r="A27" s="30" t="s">
        <v>10</v>
      </c>
      <c r="B27" s="38" t="b">
        <v>1</v>
      </c>
      <c r="D27" s="44">
        <v>2</v>
      </c>
      <c r="E27" t="s">
        <v>35</v>
      </c>
      <c r="J27" s="38"/>
      <c r="S27">
        <v>1.8000000000000007</v>
      </c>
      <c r="T27">
        <f t="shared" si="11"/>
        <v>1.8000000000000007</v>
      </c>
      <c r="U27">
        <f t="shared" si="11"/>
        <v>1.8000000000000007</v>
      </c>
      <c r="V27">
        <f t="shared" si="11"/>
        <v>1.8000000000000007</v>
      </c>
      <c r="W27">
        <f t="shared" si="11"/>
        <v>601.79999999999995</v>
      </c>
      <c r="X27">
        <f t="shared" si="11"/>
        <v>1001.8</v>
      </c>
    </row>
    <row r="28" spans="1:24" x14ac:dyDescent="0.3">
      <c r="A28" s="30" t="s">
        <v>11</v>
      </c>
      <c r="B28" s="38" t="b">
        <v>1</v>
      </c>
      <c r="D28" s="45">
        <v>7</v>
      </c>
      <c r="E28" t="s">
        <v>36</v>
      </c>
      <c r="J28" s="56"/>
      <c r="S28">
        <v>1.3000000000000007</v>
      </c>
      <c r="T28">
        <f t="shared" si="11"/>
        <v>1.3000000000000007</v>
      </c>
      <c r="U28">
        <f t="shared" si="11"/>
        <v>1.3000000000000007</v>
      </c>
      <c r="V28">
        <f t="shared" si="11"/>
        <v>1.3000000000000007</v>
      </c>
      <c r="W28">
        <f t="shared" si="11"/>
        <v>601.29999999999995</v>
      </c>
      <c r="X28">
        <f t="shared" si="11"/>
        <v>1001.3</v>
      </c>
    </row>
    <row r="29" spans="1:24" x14ac:dyDescent="0.3">
      <c r="A29" s="30" t="s">
        <v>12</v>
      </c>
      <c r="B29" s="38" t="b">
        <v>1</v>
      </c>
      <c r="I29" s="38"/>
      <c r="J29" s="38"/>
      <c r="K29" s="38"/>
      <c r="S29">
        <v>0.85000000000000142</v>
      </c>
      <c r="T29">
        <f t="shared" si="11"/>
        <v>0.85000000000000142</v>
      </c>
      <c r="U29">
        <f t="shared" si="11"/>
        <v>0.85000000000000142</v>
      </c>
      <c r="V29">
        <f t="shared" si="11"/>
        <v>0.85000000000000142</v>
      </c>
      <c r="W29">
        <f t="shared" si="11"/>
        <v>600.85</v>
      </c>
      <c r="X29">
        <f t="shared" si="11"/>
        <v>1000.85</v>
      </c>
    </row>
    <row r="30" spans="1:24" x14ac:dyDescent="0.3">
      <c r="A30" s="30" t="s">
        <v>13</v>
      </c>
      <c r="B30" s="38" t="b">
        <v>1</v>
      </c>
      <c r="I30" s="38"/>
      <c r="J30" s="38"/>
      <c r="K30" s="38"/>
      <c r="S30">
        <v>0.60000000000000142</v>
      </c>
      <c r="T30">
        <f t="shared" si="11"/>
        <v>0.60000000000000142</v>
      </c>
      <c r="U30">
        <f t="shared" si="11"/>
        <v>0.60000000000000142</v>
      </c>
      <c r="V30">
        <f t="shared" si="11"/>
        <v>0.60000000000000142</v>
      </c>
      <c r="W30">
        <f t="shared" si="11"/>
        <v>600.6</v>
      </c>
      <c r="X30">
        <f t="shared" si="11"/>
        <v>1000.6</v>
      </c>
    </row>
    <row r="31" spans="1:24" x14ac:dyDescent="0.3">
      <c r="A31" s="30" t="s">
        <v>14</v>
      </c>
      <c r="B31" s="38" t="b">
        <v>1</v>
      </c>
      <c r="I31" s="38"/>
      <c r="J31" s="38"/>
      <c r="K31" s="38"/>
      <c r="S31">
        <v>0.52499999999999858</v>
      </c>
      <c r="T31">
        <f t="shared" si="11"/>
        <v>0.52499999999999858</v>
      </c>
      <c r="U31">
        <f t="shared" si="11"/>
        <v>0.52499999999999858</v>
      </c>
      <c r="V31">
        <f t="shared" si="11"/>
        <v>0.52499999999999858</v>
      </c>
      <c r="W31">
        <f t="shared" si="11"/>
        <v>600.52499999999998</v>
      </c>
      <c r="X31">
        <f t="shared" si="11"/>
        <v>1000.525</v>
      </c>
    </row>
    <row r="32" spans="1:24" x14ac:dyDescent="0.3">
      <c r="I32" s="38"/>
      <c r="J32" s="38"/>
      <c r="K32" s="38"/>
      <c r="S32">
        <v>0.52499999999999858</v>
      </c>
      <c r="T32">
        <f t="shared" si="11"/>
        <v>0.52499999999999858</v>
      </c>
      <c r="U32">
        <f t="shared" si="11"/>
        <v>0.52499999999999858</v>
      </c>
      <c r="V32">
        <f t="shared" si="11"/>
        <v>0.52499999999999858</v>
      </c>
      <c r="W32">
        <f t="shared" si="11"/>
        <v>600.52499999999998</v>
      </c>
      <c r="X32">
        <f t="shared" si="11"/>
        <v>1000.525</v>
      </c>
    </row>
    <row r="33" spans="9:24" x14ac:dyDescent="0.3">
      <c r="I33" s="38"/>
      <c r="J33" s="38"/>
      <c r="K33" s="38"/>
      <c r="S33">
        <v>0.52499999999999858</v>
      </c>
      <c r="T33">
        <f t="shared" ref="T33:X42" si="12">$S33+T$2</f>
        <v>0.52499999999999858</v>
      </c>
      <c r="U33">
        <f t="shared" si="12"/>
        <v>0.52499999999999858</v>
      </c>
      <c r="V33">
        <f t="shared" si="12"/>
        <v>0.52499999999999858</v>
      </c>
      <c r="W33">
        <f t="shared" si="12"/>
        <v>600.52499999999998</v>
      </c>
      <c r="X33">
        <f t="shared" si="12"/>
        <v>1000.525</v>
      </c>
    </row>
    <row r="34" spans="9:24" x14ac:dyDescent="0.3">
      <c r="I34" s="38"/>
      <c r="J34" s="38"/>
      <c r="K34" s="38"/>
      <c r="S34">
        <v>0.60000000000000142</v>
      </c>
      <c r="T34">
        <f t="shared" si="12"/>
        <v>0.60000000000000142</v>
      </c>
      <c r="U34">
        <f t="shared" si="12"/>
        <v>0.60000000000000142</v>
      </c>
      <c r="V34">
        <f t="shared" si="12"/>
        <v>0.60000000000000142</v>
      </c>
      <c r="W34">
        <f t="shared" si="12"/>
        <v>600.6</v>
      </c>
      <c r="X34">
        <f t="shared" si="12"/>
        <v>1000.6</v>
      </c>
    </row>
    <row r="35" spans="9:24" x14ac:dyDescent="0.3">
      <c r="I35" s="38"/>
      <c r="J35" s="38"/>
      <c r="K35" s="38"/>
      <c r="S35">
        <v>0.85000000000000142</v>
      </c>
      <c r="T35">
        <f t="shared" si="12"/>
        <v>0.85000000000000142</v>
      </c>
      <c r="U35">
        <f t="shared" si="12"/>
        <v>0.85000000000000142</v>
      </c>
      <c r="V35">
        <f t="shared" si="12"/>
        <v>0.85000000000000142</v>
      </c>
      <c r="W35">
        <f t="shared" si="12"/>
        <v>600.85</v>
      </c>
      <c r="X35">
        <f t="shared" si="12"/>
        <v>1000.85</v>
      </c>
    </row>
    <row r="36" spans="9:24" x14ac:dyDescent="0.3">
      <c r="I36" s="38"/>
      <c r="J36" s="38"/>
      <c r="K36" s="38"/>
      <c r="S36">
        <v>1.3000000000000007</v>
      </c>
      <c r="T36">
        <f t="shared" si="12"/>
        <v>1.3000000000000007</v>
      </c>
      <c r="U36">
        <f t="shared" si="12"/>
        <v>1.3000000000000007</v>
      </c>
      <c r="V36">
        <f t="shared" si="12"/>
        <v>1.3000000000000007</v>
      </c>
      <c r="W36">
        <f t="shared" si="12"/>
        <v>601.29999999999995</v>
      </c>
      <c r="X36">
        <f t="shared" si="12"/>
        <v>1001.3</v>
      </c>
    </row>
    <row r="37" spans="9:24" x14ac:dyDescent="0.3">
      <c r="I37" s="38"/>
      <c r="J37" s="38"/>
      <c r="K37" s="38"/>
      <c r="S37">
        <v>1.8000000000000007</v>
      </c>
      <c r="T37">
        <f t="shared" si="12"/>
        <v>1.8000000000000007</v>
      </c>
      <c r="U37">
        <f t="shared" si="12"/>
        <v>1.8000000000000007</v>
      </c>
      <c r="V37">
        <f t="shared" si="12"/>
        <v>1.8000000000000007</v>
      </c>
      <c r="W37">
        <f t="shared" si="12"/>
        <v>601.79999999999995</v>
      </c>
      <c r="X37">
        <f t="shared" si="12"/>
        <v>1001.8</v>
      </c>
    </row>
    <row r="38" spans="9:24" x14ac:dyDescent="0.3">
      <c r="S38">
        <v>2.3999999999999986</v>
      </c>
      <c r="T38">
        <f t="shared" si="12"/>
        <v>2.3999999999999986</v>
      </c>
      <c r="U38">
        <f t="shared" si="12"/>
        <v>2.3999999999999986</v>
      </c>
      <c r="V38">
        <f t="shared" si="12"/>
        <v>2.3999999999999986</v>
      </c>
      <c r="W38">
        <f t="shared" si="12"/>
        <v>602.4</v>
      </c>
      <c r="X38">
        <f t="shared" si="12"/>
        <v>1002.4</v>
      </c>
    </row>
    <row r="39" spans="9:24" x14ac:dyDescent="0.3">
      <c r="S39">
        <v>3.0500000000000007</v>
      </c>
      <c r="T39">
        <f t="shared" si="12"/>
        <v>3.0500000000000007</v>
      </c>
      <c r="U39">
        <f t="shared" si="12"/>
        <v>3.0500000000000007</v>
      </c>
      <c r="V39">
        <f t="shared" si="12"/>
        <v>3.0500000000000007</v>
      </c>
      <c r="W39">
        <f t="shared" si="12"/>
        <v>603.04999999999995</v>
      </c>
      <c r="X39">
        <f t="shared" si="12"/>
        <v>1003.05</v>
      </c>
    </row>
    <row r="40" spans="9:24" x14ac:dyDescent="0.3">
      <c r="S40">
        <v>3.9499999999999993</v>
      </c>
      <c r="T40">
        <f t="shared" si="12"/>
        <v>3.9499999999999993</v>
      </c>
      <c r="U40">
        <f t="shared" si="12"/>
        <v>3.9499999999999993</v>
      </c>
      <c r="V40">
        <f t="shared" si="12"/>
        <v>3.9499999999999993</v>
      </c>
      <c r="W40">
        <f t="shared" si="12"/>
        <v>603.95000000000005</v>
      </c>
      <c r="X40">
        <f t="shared" si="12"/>
        <v>1003.95</v>
      </c>
    </row>
    <row r="41" spans="9:24" x14ac:dyDescent="0.3">
      <c r="S41">
        <v>4.8000000000000007</v>
      </c>
      <c r="T41">
        <f t="shared" si="12"/>
        <v>4.8000000000000007</v>
      </c>
      <c r="U41">
        <f t="shared" si="12"/>
        <v>4.8000000000000007</v>
      </c>
      <c r="V41">
        <f t="shared" si="12"/>
        <v>4.8000000000000007</v>
      </c>
      <c r="W41">
        <f t="shared" si="12"/>
        <v>604.79999999999995</v>
      </c>
      <c r="X41">
        <f t="shared" si="12"/>
        <v>1004.8</v>
      </c>
    </row>
    <row r="42" spans="9:24" x14ac:dyDescent="0.3">
      <c r="S42">
        <v>5.7250000000000014</v>
      </c>
      <c r="T42">
        <f t="shared" si="12"/>
        <v>5.7250000000000014</v>
      </c>
      <c r="U42">
        <f t="shared" si="12"/>
        <v>5.7250000000000014</v>
      </c>
      <c r="V42">
        <f t="shared" si="12"/>
        <v>5.7250000000000014</v>
      </c>
      <c r="W42">
        <f t="shared" si="12"/>
        <v>605.72500000000002</v>
      </c>
      <c r="X42">
        <f t="shared" si="12"/>
        <v>1005.725</v>
      </c>
    </row>
    <row r="43" spans="9:24" x14ac:dyDescent="0.3">
      <c r="S43">
        <v>6.8000000000000007</v>
      </c>
      <c r="T43">
        <f t="shared" ref="T43:X52" si="13">$S43+T$2</f>
        <v>6.8000000000000007</v>
      </c>
      <c r="U43">
        <f t="shared" si="13"/>
        <v>6.8000000000000007</v>
      </c>
      <c r="V43">
        <f t="shared" si="13"/>
        <v>6.8000000000000007</v>
      </c>
      <c r="W43">
        <f t="shared" si="13"/>
        <v>606.79999999999995</v>
      </c>
      <c r="X43">
        <f t="shared" si="13"/>
        <v>1006.8</v>
      </c>
    </row>
    <row r="44" spans="9:24" x14ac:dyDescent="0.3">
      <c r="S44">
        <v>7.6499999999999986</v>
      </c>
      <c r="T44">
        <f t="shared" si="13"/>
        <v>7.6499999999999986</v>
      </c>
      <c r="U44">
        <f t="shared" si="13"/>
        <v>7.6499999999999986</v>
      </c>
      <c r="V44">
        <f t="shared" si="13"/>
        <v>7.6499999999999986</v>
      </c>
      <c r="W44">
        <f t="shared" si="13"/>
        <v>607.65</v>
      </c>
      <c r="X44">
        <f t="shared" si="13"/>
        <v>1007.65</v>
      </c>
    </row>
    <row r="45" spans="9:24" x14ac:dyDescent="0.3">
      <c r="S45">
        <v>8.7999999999999972</v>
      </c>
      <c r="T45">
        <f t="shared" si="13"/>
        <v>8.7999999999999972</v>
      </c>
      <c r="U45">
        <f t="shared" si="13"/>
        <v>8.7999999999999972</v>
      </c>
      <c r="V45">
        <f t="shared" si="13"/>
        <v>8.7999999999999972</v>
      </c>
      <c r="W45">
        <f t="shared" si="13"/>
        <v>608.79999999999995</v>
      </c>
      <c r="X45">
        <f t="shared" si="13"/>
        <v>1008.8</v>
      </c>
    </row>
    <row r="46" spans="9:24" x14ac:dyDescent="0.3">
      <c r="S46">
        <v>9.8250000000000028</v>
      </c>
      <c r="T46">
        <f t="shared" si="13"/>
        <v>9.8250000000000028</v>
      </c>
      <c r="U46">
        <f t="shared" si="13"/>
        <v>9.8250000000000028</v>
      </c>
      <c r="V46">
        <f t="shared" si="13"/>
        <v>9.8250000000000028</v>
      </c>
      <c r="W46">
        <f t="shared" si="13"/>
        <v>609.82500000000005</v>
      </c>
      <c r="X46">
        <f t="shared" si="13"/>
        <v>1009.825</v>
      </c>
    </row>
    <row r="47" spans="9:24" x14ac:dyDescent="0.3">
      <c r="S47">
        <v>10.774999999999999</v>
      </c>
      <c r="T47">
        <f t="shared" si="13"/>
        <v>10.774999999999999</v>
      </c>
      <c r="U47">
        <f t="shared" si="13"/>
        <v>10.774999999999999</v>
      </c>
      <c r="V47">
        <f t="shared" si="13"/>
        <v>10.774999999999999</v>
      </c>
      <c r="W47">
        <f t="shared" si="13"/>
        <v>610.77499999999998</v>
      </c>
      <c r="X47">
        <f t="shared" si="13"/>
        <v>1010.775</v>
      </c>
    </row>
    <row r="48" spans="9:24" x14ac:dyDescent="0.3">
      <c r="S48">
        <v>11.975000000000001</v>
      </c>
      <c r="T48">
        <f t="shared" si="13"/>
        <v>11.975000000000001</v>
      </c>
      <c r="U48">
        <f t="shared" si="13"/>
        <v>11.975000000000001</v>
      </c>
      <c r="V48">
        <f t="shared" si="13"/>
        <v>11.975000000000001</v>
      </c>
      <c r="W48">
        <f t="shared" si="13"/>
        <v>611.97500000000002</v>
      </c>
      <c r="X48">
        <f t="shared" si="13"/>
        <v>1011.975</v>
      </c>
    </row>
    <row r="49" spans="19:24" x14ac:dyDescent="0.3">
      <c r="S49">
        <v>12.649999999999999</v>
      </c>
      <c r="T49">
        <f t="shared" si="13"/>
        <v>12.649999999999999</v>
      </c>
      <c r="U49">
        <f t="shared" si="13"/>
        <v>12.649999999999999</v>
      </c>
      <c r="V49">
        <f t="shared" si="13"/>
        <v>12.649999999999999</v>
      </c>
      <c r="W49">
        <f t="shared" si="13"/>
        <v>612.65</v>
      </c>
      <c r="X49">
        <f t="shared" si="13"/>
        <v>1012.65</v>
      </c>
    </row>
    <row r="50" spans="19:24" x14ac:dyDescent="0.3">
      <c r="S50">
        <v>13.725000000000001</v>
      </c>
      <c r="T50">
        <f t="shared" si="13"/>
        <v>13.725000000000001</v>
      </c>
      <c r="U50">
        <f t="shared" si="13"/>
        <v>13.725000000000001</v>
      </c>
      <c r="V50">
        <f t="shared" si="13"/>
        <v>13.725000000000001</v>
      </c>
      <c r="W50">
        <f t="shared" si="13"/>
        <v>613.72500000000002</v>
      </c>
      <c r="X50">
        <f t="shared" si="13"/>
        <v>1013.725</v>
      </c>
    </row>
    <row r="51" spans="19:24" x14ac:dyDescent="0.3">
      <c r="S51">
        <v>14.600000000000001</v>
      </c>
      <c r="T51">
        <f t="shared" si="13"/>
        <v>14.600000000000001</v>
      </c>
      <c r="U51">
        <f t="shared" si="13"/>
        <v>14.600000000000001</v>
      </c>
      <c r="V51">
        <f t="shared" si="13"/>
        <v>14.600000000000001</v>
      </c>
      <c r="W51">
        <f t="shared" si="13"/>
        <v>614.6</v>
      </c>
      <c r="X51">
        <f t="shared" si="13"/>
        <v>1014.6</v>
      </c>
    </row>
    <row r="52" spans="19:24" x14ac:dyDescent="0.3">
      <c r="S52">
        <v>15.149999999999999</v>
      </c>
      <c r="T52">
        <f t="shared" si="13"/>
        <v>15.149999999999999</v>
      </c>
      <c r="U52">
        <f t="shared" si="13"/>
        <v>15.149999999999999</v>
      </c>
      <c r="V52">
        <f t="shared" si="13"/>
        <v>15.149999999999999</v>
      </c>
      <c r="W52">
        <f t="shared" si="13"/>
        <v>615.15</v>
      </c>
      <c r="X52">
        <f t="shared" si="13"/>
        <v>1015.15</v>
      </c>
    </row>
    <row r="53" spans="19:24" x14ac:dyDescent="0.3">
      <c r="S53">
        <v>15.850000000000001</v>
      </c>
      <c r="T53">
        <f t="shared" ref="T53:X62" si="14">$S53+T$2</f>
        <v>15.850000000000001</v>
      </c>
      <c r="U53">
        <f t="shared" si="14"/>
        <v>15.850000000000001</v>
      </c>
      <c r="V53">
        <f t="shared" si="14"/>
        <v>15.850000000000001</v>
      </c>
      <c r="W53">
        <f t="shared" si="14"/>
        <v>615.85</v>
      </c>
      <c r="X53">
        <f t="shared" si="14"/>
        <v>1015.85</v>
      </c>
    </row>
    <row r="54" spans="19:24" x14ac:dyDescent="0.3">
      <c r="S54">
        <v>16.524999999999999</v>
      </c>
      <c r="T54">
        <f t="shared" si="14"/>
        <v>16.524999999999999</v>
      </c>
      <c r="U54">
        <f t="shared" si="14"/>
        <v>16.524999999999999</v>
      </c>
      <c r="V54">
        <f t="shared" si="14"/>
        <v>16.524999999999999</v>
      </c>
      <c r="W54">
        <f t="shared" si="14"/>
        <v>616.52499999999998</v>
      </c>
      <c r="X54">
        <f t="shared" si="14"/>
        <v>1016.525</v>
      </c>
    </row>
    <row r="55" spans="19:24" x14ac:dyDescent="0.3">
      <c r="S55">
        <v>17.024999999999999</v>
      </c>
      <c r="T55">
        <f t="shared" si="14"/>
        <v>17.024999999999999</v>
      </c>
      <c r="U55">
        <f t="shared" si="14"/>
        <v>17.024999999999999</v>
      </c>
      <c r="V55">
        <f t="shared" si="14"/>
        <v>17.024999999999999</v>
      </c>
      <c r="W55">
        <f t="shared" si="14"/>
        <v>617.02499999999998</v>
      </c>
      <c r="X55">
        <f t="shared" si="14"/>
        <v>1017.025</v>
      </c>
    </row>
    <row r="56" spans="19:24" x14ac:dyDescent="0.3">
      <c r="S56">
        <v>17.424999999999997</v>
      </c>
      <c r="T56">
        <f t="shared" si="14"/>
        <v>17.424999999999997</v>
      </c>
      <c r="U56">
        <f t="shared" si="14"/>
        <v>17.424999999999997</v>
      </c>
      <c r="V56">
        <f t="shared" si="14"/>
        <v>17.424999999999997</v>
      </c>
      <c r="W56">
        <f t="shared" si="14"/>
        <v>617.42499999999995</v>
      </c>
      <c r="X56">
        <f t="shared" si="14"/>
        <v>1017.425</v>
      </c>
    </row>
    <row r="57" spans="19:24" x14ac:dyDescent="0.3">
      <c r="S57">
        <v>17.799999999999997</v>
      </c>
      <c r="T57">
        <f t="shared" si="14"/>
        <v>17.799999999999997</v>
      </c>
      <c r="U57">
        <f t="shared" si="14"/>
        <v>17.799999999999997</v>
      </c>
      <c r="V57">
        <f t="shared" si="14"/>
        <v>17.799999999999997</v>
      </c>
      <c r="W57">
        <f t="shared" si="14"/>
        <v>617.79999999999995</v>
      </c>
      <c r="X57">
        <f t="shared" si="14"/>
        <v>1017.8</v>
      </c>
    </row>
    <row r="58" spans="19:24" x14ac:dyDescent="0.3">
      <c r="S58">
        <v>18.024999999999999</v>
      </c>
      <c r="T58">
        <f t="shared" si="14"/>
        <v>18.024999999999999</v>
      </c>
      <c r="U58">
        <f t="shared" si="14"/>
        <v>18.024999999999999</v>
      </c>
      <c r="V58">
        <f t="shared" si="14"/>
        <v>18.024999999999999</v>
      </c>
      <c r="W58">
        <f t="shared" si="14"/>
        <v>618.02499999999998</v>
      </c>
      <c r="X58">
        <f t="shared" si="14"/>
        <v>1018.025</v>
      </c>
    </row>
    <row r="59" spans="19:24" x14ac:dyDescent="0.3">
      <c r="S59">
        <v>18.174999999999997</v>
      </c>
      <c r="T59">
        <f t="shared" si="14"/>
        <v>18.174999999999997</v>
      </c>
      <c r="U59">
        <f t="shared" si="14"/>
        <v>18.174999999999997</v>
      </c>
      <c r="V59">
        <f t="shared" si="14"/>
        <v>18.174999999999997</v>
      </c>
      <c r="W59">
        <f t="shared" si="14"/>
        <v>618.17499999999995</v>
      </c>
      <c r="X59">
        <f t="shared" si="14"/>
        <v>1018.175</v>
      </c>
    </row>
    <row r="60" spans="19:24" x14ac:dyDescent="0.3">
      <c r="S60">
        <v>18.200000000000003</v>
      </c>
      <c r="T60">
        <f t="shared" si="14"/>
        <v>18.200000000000003</v>
      </c>
      <c r="U60">
        <f t="shared" si="14"/>
        <v>18.200000000000003</v>
      </c>
      <c r="V60">
        <f t="shared" si="14"/>
        <v>18.200000000000003</v>
      </c>
      <c r="W60">
        <f t="shared" si="14"/>
        <v>618.20000000000005</v>
      </c>
      <c r="X60">
        <f t="shared" si="14"/>
        <v>1018.2</v>
      </c>
    </row>
    <row r="61" spans="19:24" x14ac:dyDescent="0.3">
      <c r="S61">
        <v>18.200000000000003</v>
      </c>
      <c r="T61">
        <f t="shared" si="14"/>
        <v>18.200000000000003</v>
      </c>
      <c r="U61">
        <f t="shared" si="14"/>
        <v>18.200000000000003</v>
      </c>
      <c r="V61">
        <f t="shared" si="14"/>
        <v>18.200000000000003</v>
      </c>
      <c r="W61">
        <f t="shared" si="14"/>
        <v>618.20000000000005</v>
      </c>
      <c r="X61">
        <f t="shared" si="14"/>
        <v>1018.2</v>
      </c>
    </row>
    <row r="62" spans="19:24" x14ac:dyDescent="0.3">
      <c r="S62">
        <v>18.200000000000003</v>
      </c>
      <c r="T62">
        <f t="shared" si="14"/>
        <v>18.200000000000003</v>
      </c>
      <c r="U62">
        <f t="shared" si="14"/>
        <v>18.200000000000003</v>
      </c>
      <c r="V62">
        <f t="shared" si="14"/>
        <v>18.200000000000003</v>
      </c>
      <c r="W62">
        <f t="shared" si="14"/>
        <v>618.20000000000005</v>
      </c>
      <c r="X62">
        <f t="shared" si="14"/>
        <v>1018.2</v>
      </c>
    </row>
    <row r="63" spans="19:24" x14ac:dyDescent="0.3">
      <c r="S63">
        <v>18.174999999999997</v>
      </c>
      <c r="T63">
        <f t="shared" ref="T63:X72" si="15">$S63+T$2</f>
        <v>18.174999999999997</v>
      </c>
      <c r="U63">
        <f t="shared" si="15"/>
        <v>18.174999999999997</v>
      </c>
      <c r="V63">
        <f t="shared" si="15"/>
        <v>18.174999999999997</v>
      </c>
      <c r="W63">
        <f t="shared" si="15"/>
        <v>618.17499999999995</v>
      </c>
      <c r="X63">
        <f t="shared" si="15"/>
        <v>1018.175</v>
      </c>
    </row>
    <row r="64" spans="19:24" x14ac:dyDescent="0.3">
      <c r="S64">
        <v>18.024999999999999</v>
      </c>
      <c r="T64">
        <f t="shared" si="15"/>
        <v>18.024999999999999</v>
      </c>
      <c r="U64">
        <f t="shared" si="15"/>
        <v>18.024999999999999</v>
      </c>
      <c r="V64">
        <f t="shared" si="15"/>
        <v>18.024999999999999</v>
      </c>
      <c r="W64">
        <f t="shared" si="15"/>
        <v>618.02499999999998</v>
      </c>
      <c r="X64">
        <f t="shared" si="15"/>
        <v>1018.025</v>
      </c>
    </row>
    <row r="65" spans="19:24" x14ac:dyDescent="0.3">
      <c r="S65">
        <v>17.799999999999997</v>
      </c>
      <c r="T65">
        <f t="shared" si="15"/>
        <v>17.799999999999997</v>
      </c>
      <c r="U65">
        <f t="shared" si="15"/>
        <v>17.799999999999997</v>
      </c>
      <c r="V65">
        <f t="shared" si="15"/>
        <v>17.799999999999997</v>
      </c>
      <c r="W65">
        <f t="shared" si="15"/>
        <v>617.79999999999995</v>
      </c>
      <c r="X65">
        <f t="shared" si="15"/>
        <v>1017.8</v>
      </c>
    </row>
    <row r="66" spans="19:24" x14ac:dyDescent="0.3">
      <c r="S66">
        <v>17.424999999999997</v>
      </c>
      <c r="T66">
        <f t="shared" si="15"/>
        <v>17.424999999999997</v>
      </c>
      <c r="U66">
        <f t="shared" si="15"/>
        <v>17.424999999999997</v>
      </c>
      <c r="V66">
        <f t="shared" si="15"/>
        <v>17.424999999999997</v>
      </c>
      <c r="W66">
        <f t="shared" si="15"/>
        <v>617.42499999999995</v>
      </c>
      <c r="X66">
        <f t="shared" si="15"/>
        <v>1017.425</v>
      </c>
    </row>
    <row r="67" spans="19:24" x14ac:dyDescent="0.3">
      <c r="S67">
        <v>17.024999999999999</v>
      </c>
      <c r="T67">
        <f t="shared" si="15"/>
        <v>17.024999999999999</v>
      </c>
      <c r="U67">
        <f t="shared" si="15"/>
        <v>17.024999999999999</v>
      </c>
      <c r="V67">
        <f t="shared" si="15"/>
        <v>17.024999999999999</v>
      </c>
      <c r="W67">
        <f t="shared" si="15"/>
        <v>617.02499999999998</v>
      </c>
      <c r="X67">
        <f t="shared" si="15"/>
        <v>1017.025</v>
      </c>
    </row>
    <row r="68" spans="19:24" x14ac:dyDescent="0.3">
      <c r="S68">
        <v>16.524999999999999</v>
      </c>
      <c r="T68">
        <f t="shared" si="15"/>
        <v>16.524999999999999</v>
      </c>
      <c r="U68">
        <f t="shared" si="15"/>
        <v>16.524999999999999</v>
      </c>
      <c r="V68">
        <f t="shared" si="15"/>
        <v>16.524999999999999</v>
      </c>
      <c r="W68">
        <f t="shared" si="15"/>
        <v>616.52499999999998</v>
      </c>
      <c r="X68">
        <f t="shared" si="15"/>
        <v>1016.525</v>
      </c>
    </row>
    <row r="69" spans="19:24" x14ac:dyDescent="0.3">
      <c r="S69">
        <v>15.850000000000001</v>
      </c>
      <c r="T69">
        <f t="shared" si="15"/>
        <v>15.850000000000001</v>
      </c>
      <c r="U69">
        <f t="shared" si="15"/>
        <v>15.850000000000001</v>
      </c>
      <c r="V69">
        <f t="shared" si="15"/>
        <v>15.850000000000001</v>
      </c>
      <c r="W69">
        <f t="shared" si="15"/>
        <v>615.85</v>
      </c>
      <c r="X69">
        <f t="shared" si="15"/>
        <v>1015.85</v>
      </c>
    </row>
    <row r="70" spans="19:24" x14ac:dyDescent="0.3">
      <c r="S70">
        <v>15.149999999999999</v>
      </c>
      <c r="T70">
        <f t="shared" si="15"/>
        <v>15.149999999999999</v>
      </c>
      <c r="U70">
        <f t="shared" si="15"/>
        <v>15.149999999999999</v>
      </c>
      <c r="V70">
        <f t="shared" si="15"/>
        <v>15.149999999999999</v>
      </c>
      <c r="W70">
        <f t="shared" si="15"/>
        <v>615.15</v>
      </c>
      <c r="X70">
        <f t="shared" si="15"/>
        <v>1015.15</v>
      </c>
    </row>
    <row r="71" spans="19:24" x14ac:dyDescent="0.3">
      <c r="S71">
        <v>14.600000000000001</v>
      </c>
      <c r="T71">
        <f t="shared" si="15"/>
        <v>14.600000000000001</v>
      </c>
      <c r="U71">
        <f t="shared" si="15"/>
        <v>14.600000000000001</v>
      </c>
      <c r="V71">
        <f t="shared" si="15"/>
        <v>14.600000000000001</v>
      </c>
      <c r="W71">
        <f t="shared" si="15"/>
        <v>614.6</v>
      </c>
      <c r="X71">
        <f t="shared" si="15"/>
        <v>1014.6</v>
      </c>
    </row>
    <row r="72" spans="19:24" x14ac:dyDescent="0.3">
      <c r="S72">
        <v>13.725000000000001</v>
      </c>
      <c r="T72">
        <f t="shared" si="15"/>
        <v>13.725000000000001</v>
      </c>
      <c r="U72">
        <f t="shared" si="15"/>
        <v>13.725000000000001</v>
      </c>
      <c r="V72">
        <f t="shared" si="15"/>
        <v>13.725000000000001</v>
      </c>
      <c r="W72">
        <f t="shared" si="15"/>
        <v>613.72500000000002</v>
      </c>
      <c r="X72">
        <f t="shared" si="15"/>
        <v>1013.725</v>
      </c>
    </row>
    <row r="73" spans="19:24" x14ac:dyDescent="0.3">
      <c r="S73">
        <v>12.649999999999999</v>
      </c>
      <c r="T73">
        <f t="shared" ref="T73:X82" si="16">$S73+T$2</f>
        <v>12.649999999999999</v>
      </c>
      <c r="U73">
        <f t="shared" si="16"/>
        <v>12.649999999999999</v>
      </c>
      <c r="V73">
        <f t="shared" si="16"/>
        <v>12.649999999999999</v>
      </c>
      <c r="W73">
        <f t="shared" si="16"/>
        <v>612.65</v>
      </c>
      <c r="X73">
        <f t="shared" si="16"/>
        <v>1012.65</v>
      </c>
    </row>
    <row r="74" spans="19:24" x14ac:dyDescent="0.3">
      <c r="S74">
        <v>11.975000000000001</v>
      </c>
      <c r="T74">
        <f t="shared" si="16"/>
        <v>11.975000000000001</v>
      </c>
      <c r="U74">
        <f t="shared" si="16"/>
        <v>11.975000000000001</v>
      </c>
      <c r="V74">
        <f t="shared" si="16"/>
        <v>11.975000000000001</v>
      </c>
      <c r="W74">
        <f t="shared" si="16"/>
        <v>611.97500000000002</v>
      </c>
      <c r="X74">
        <f t="shared" si="16"/>
        <v>1011.975</v>
      </c>
    </row>
    <row r="75" spans="19:24" x14ac:dyDescent="0.3">
      <c r="S75">
        <v>10.774999999999999</v>
      </c>
      <c r="T75">
        <f t="shared" si="16"/>
        <v>10.774999999999999</v>
      </c>
      <c r="U75">
        <f t="shared" si="16"/>
        <v>10.774999999999999</v>
      </c>
      <c r="V75">
        <f t="shared" si="16"/>
        <v>10.774999999999999</v>
      </c>
      <c r="W75">
        <f t="shared" si="16"/>
        <v>610.77499999999998</v>
      </c>
      <c r="X75">
        <f t="shared" si="16"/>
        <v>1010.775</v>
      </c>
    </row>
    <row r="76" spans="19:24" x14ac:dyDescent="0.3">
      <c r="S76">
        <v>9.8250000000000028</v>
      </c>
      <c r="T76">
        <f t="shared" si="16"/>
        <v>9.8250000000000028</v>
      </c>
      <c r="U76">
        <f t="shared" si="16"/>
        <v>9.8250000000000028</v>
      </c>
      <c r="V76">
        <f t="shared" si="16"/>
        <v>9.8250000000000028</v>
      </c>
      <c r="W76">
        <f t="shared" si="16"/>
        <v>609.82500000000005</v>
      </c>
      <c r="X76">
        <f t="shared" si="16"/>
        <v>1009.825</v>
      </c>
    </row>
    <row r="77" spans="19:24" x14ac:dyDescent="0.3">
      <c r="S77">
        <v>8.7999999999999972</v>
      </c>
      <c r="T77">
        <f t="shared" si="16"/>
        <v>8.7999999999999972</v>
      </c>
      <c r="U77">
        <f t="shared" si="16"/>
        <v>8.7999999999999972</v>
      </c>
      <c r="V77">
        <f t="shared" si="16"/>
        <v>8.7999999999999972</v>
      </c>
      <c r="W77">
        <f t="shared" si="16"/>
        <v>608.79999999999995</v>
      </c>
      <c r="X77">
        <f t="shared" si="16"/>
        <v>1008.8</v>
      </c>
    </row>
    <row r="78" spans="19:24" x14ac:dyDescent="0.3">
      <c r="S78">
        <v>7.6499999999999986</v>
      </c>
      <c r="T78">
        <f t="shared" si="16"/>
        <v>7.6499999999999986</v>
      </c>
      <c r="U78">
        <f t="shared" si="16"/>
        <v>7.6499999999999986</v>
      </c>
      <c r="V78">
        <f t="shared" si="16"/>
        <v>7.6499999999999986</v>
      </c>
      <c r="W78">
        <f t="shared" si="16"/>
        <v>607.65</v>
      </c>
      <c r="X78">
        <f t="shared" si="16"/>
        <v>1007.65</v>
      </c>
    </row>
    <row r="79" spans="19:24" x14ac:dyDescent="0.3">
      <c r="S79">
        <v>6.8000000000000007</v>
      </c>
      <c r="T79">
        <f t="shared" si="16"/>
        <v>6.8000000000000007</v>
      </c>
      <c r="U79">
        <f t="shared" si="16"/>
        <v>6.8000000000000007</v>
      </c>
      <c r="V79">
        <f t="shared" si="16"/>
        <v>6.8000000000000007</v>
      </c>
      <c r="W79">
        <f t="shared" si="16"/>
        <v>606.79999999999995</v>
      </c>
      <c r="X79">
        <f t="shared" si="16"/>
        <v>1006.8</v>
      </c>
    </row>
    <row r="80" spans="19:24" x14ac:dyDescent="0.3">
      <c r="S80">
        <v>5.7250000000000014</v>
      </c>
      <c r="T80">
        <f t="shared" si="16"/>
        <v>5.7250000000000014</v>
      </c>
      <c r="U80">
        <f t="shared" si="16"/>
        <v>5.7250000000000014</v>
      </c>
      <c r="V80">
        <f t="shared" si="16"/>
        <v>5.7250000000000014</v>
      </c>
      <c r="W80">
        <f t="shared" si="16"/>
        <v>605.72500000000002</v>
      </c>
      <c r="X80">
        <f t="shared" si="16"/>
        <v>1005.725</v>
      </c>
    </row>
    <row r="81" spans="19:24" x14ac:dyDescent="0.3">
      <c r="S81">
        <v>4.8000000000000007</v>
      </c>
      <c r="T81">
        <f t="shared" si="16"/>
        <v>4.8000000000000007</v>
      </c>
      <c r="U81">
        <f t="shared" si="16"/>
        <v>4.8000000000000007</v>
      </c>
      <c r="V81">
        <f t="shared" si="16"/>
        <v>4.8000000000000007</v>
      </c>
      <c r="W81">
        <f t="shared" si="16"/>
        <v>604.79999999999995</v>
      </c>
      <c r="X81">
        <f t="shared" si="16"/>
        <v>1004.8</v>
      </c>
    </row>
    <row r="82" spans="19:24" x14ac:dyDescent="0.3">
      <c r="S82">
        <v>3.9499999999999993</v>
      </c>
      <c r="T82">
        <f t="shared" si="16"/>
        <v>3.9499999999999993</v>
      </c>
      <c r="U82">
        <f t="shared" si="16"/>
        <v>3.9499999999999993</v>
      </c>
      <c r="V82">
        <f t="shared" si="16"/>
        <v>3.9499999999999993</v>
      </c>
      <c r="W82">
        <f t="shared" si="16"/>
        <v>603.95000000000005</v>
      </c>
      <c r="X82">
        <f t="shared" si="16"/>
        <v>1003.95</v>
      </c>
    </row>
    <row r="83" spans="19:24" x14ac:dyDescent="0.3">
      <c r="S83">
        <v>3.0500000000000007</v>
      </c>
      <c r="T83">
        <f t="shared" ref="T83:X92" si="17">$S83+T$2</f>
        <v>3.0500000000000007</v>
      </c>
      <c r="U83">
        <f t="shared" si="17"/>
        <v>3.0500000000000007</v>
      </c>
      <c r="V83">
        <f t="shared" si="17"/>
        <v>3.0500000000000007</v>
      </c>
      <c r="W83">
        <f t="shared" si="17"/>
        <v>603.04999999999995</v>
      </c>
      <c r="X83">
        <f t="shared" si="17"/>
        <v>1003.05</v>
      </c>
    </row>
    <row r="84" spans="19:24" x14ac:dyDescent="0.3">
      <c r="S84">
        <v>2.3999999999999986</v>
      </c>
      <c r="T84">
        <f t="shared" si="17"/>
        <v>2.3999999999999986</v>
      </c>
      <c r="U84">
        <f t="shared" si="17"/>
        <v>2.3999999999999986</v>
      </c>
      <c r="V84">
        <f t="shared" si="17"/>
        <v>2.3999999999999986</v>
      </c>
      <c r="W84">
        <f t="shared" si="17"/>
        <v>602.4</v>
      </c>
      <c r="X84">
        <f t="shared" si="17"/>
        <v>1002.4</v>
      </c>
    </row>
    <row r="85" spans="19:24" x14ac:dyDescent="0.3">
      <c r="S85">
        <v>1.8000000000000007</v>
      </c>
      <c r="T85">
        <f t="shared" si="17"/>
        <v>1.8000000000000007</v>
      </c>
      <c r="U85">
        <f t="shared" si="17"/>
        <v>1.8000000000000007</v>
      </c>
      <c r="V85">
        <f t="shared" si="17"/>
        <v>1.8000000000000007</v>
      </c>
      <c r="W85">
        <f t="shared" si="17"/>
        <v>601.79999999999995</v>
      </c>
      <c r="X85">
        <f t="shared" si="17"/>
        <v>1001.8</v>
      </c>
    </row>
    <row r="86" spans="19:24" x14ac:dyDescent="0.3">
      <c r="S86">
        <v>1.3000000000000007</v>
      </c>
      <c r="T86">
        <f t="shared" si="17"/>
        <v>1.3000000000000007</v>
      </c>
      <c r="U86">
        <f t="shared" si="17"/>
        <v>1.3000000000000007</v>
      </c>
      <c r="V86">
        <f t="shared" si="17"/>
        <v>1.3000000000000007</v>
      </c>
      <c r="W86">
        <f t="shared" si="17"/>
        <v>601.29999999999995</v>
      </c>
      <c r="X86">
        <f t="shared" si="17"/>
        <v>1001.3</v>
      </c>
    </row>
    <row r="87" spans="19:24" x14ac:dyDescent="0.3">
      <c r="S87">
        <v>0.85000000000000142</v>
      </c>
      <c r="T87">
        <f t="shared" si="17"/>
        <v>0.85000000000000142</v>
      </c>
      <c r="U87">
        <f t="shared" si="17"/>
        <v>0.85000000000000142</v>
      </c>
      <c r="V87">
        <f t="shared" si="17"/>
        <v>0.85000000000000142</v>
      </c>
      <c r="W87">
        <f t="shared" si="17"/>
        <v>600.85</v>
      </c>
      <c r="X87">
        <f t="shared" si="17"/>
        <v>1000.85</v>
      </c>
    </row>
    <row r="88" spans="19:24" x14ac:dyDescent="0.3">
      <c r="S88">
        <v>0.60000000000000142</v>
      </c>
      <c r="T88">
        <f t="shared" si="17"/>
        <v>0.60000000000000142</v>
      </c>
      <c r="U88">
        <f t="shared" si="17"/>
        <v>0.60000000000000142</v>
      </c>
      <c r="V88">
        <f t="shared" si="17"/>
        <v>0.60000000000000142</v>
      </c>
      <c r="W88">
        <f t="shared" si="17"/>
        <v>600.6</v>
      </c>
      <c r="X88">
        <f t="shared" si="17"/>
        <v>1000.6</v>
      </c>
    </row>
    <row r="89" spans="19:24" x14ac:dyDescent="0.3">
      <c r="S89">
        <v>0.52499999999999858</v>
      </c>
      <c r="T89">
        <f t="shared" si="17"/>
        <v>0.52499999999999858</v>
      </c>
      <c r="U89">
        <f t="shared" si="17"/>
        <v>0.52499999999999858</v>
      </c>
      <c r="V89">
        <f t="shared" si="17"/>
        <v>0.52499999999999858</v>
      </c>
      <c r="W89">
        <f t="shared" si="17"/>
        <v>600.52499999999998</v>
      </c>
      <c r="X89">
        <f t="shared" si="17"/>
        <v>1000.525</v>
      </c>
    </row>
    <row r="90" spans="19:24" x14ac:dyDescent="0.3">
      <c r="S90">
        <v>0.52499999999999858</v>
      </c>
      <c r="T90">
        <f t="shared" si="17"/>
        <v>0.52499999999999858</v>
      </c>
      <c r="U90">
        <f t="shared" si="17"/>
        <v>0.52499999999999858</v>
      </c>
      <c r="V90">
        <f t="shared" si="17"/>
        <v>0.52499999999999858</v>
      </c>
      <c r="W90">
        <f t="shared" si="17"/>
        <v>600.52499999999998</v>
      </c>
      <c r="X90">
        <f t="shared" si="17"/>
        <v>1000.525</v>
      </c>
    </row>
    <row r="91" spans="19:24" x14ac:dyDescent="0.3">
      <c r="S91">
        <v>0.52499999999999858</v>
      </c>
      <c r="T91">
        <f t="shared" si="17"/>
        <v>0.52499999999999858</v>
      </c>
      <c r="U91">
        <f t="shared" si="17"/>
        <v>0.52499999999999858</v>
      </c>
      <c r="V91">
        <f t="shared" si="17"/>
        <v>0.52499999999999858</v>
      </c>
      <c r="W91">
        <f t="shared" si="17"/>
        <v>600.52499999999998</v>
      </c>
      <c r="X91">
        <f t="shared" si="17"/>
        <v>1000.525</v>
      </c>
    </row>
    <row r="92" spans="19:24" x14ac:dyDescent="0.3">
      <c r="S92">
        <v>0.60000000000000142</v>
      </c>
      <c r="T92">
        <f t="shared" si="17"/>
        <v>0.60000000000000142</v>
      </c>
      <c r="U92">
        <f t="shared" si="17"/>
        <v>0.60000000000000142</v>
      </c>
      <c r="V92">
        <f t="shared" si="17"/>
        <v>0.60000000000000142</v>
      </c>
      <c r="W92">
        <f t="shared" si="17"/>
        <v>600.6</v>
      </c>
      <c r="X92">
        <f t="shared" si="17"/>
        <v>1000.6</v>
      </c>
    </row>
    <row r="93" spans="19:24" x14ac:dyDescent="0.3">
      <c r="S93">
        <v>0.85000000000000142</v>
      </c>
      <c r="T93">
        <f t="shared" ref="T93:X102" si="18">$S93+T$2</f>
        <v>0.85000000000000142</v>
      </c>
      <c r="U93">
        <f t="shared" si="18"/>
        <v>0.85000000000000142</v>
      </c>
      <c r="V93">
        <f t="shared" si="18"/>
        <v>0.85000000000000142</v>
      </c>
      <c r="W93">
        <f t="shared" si="18"/>
        <v>600.85</v>
      </c>
      <c r="X93">
        <f t="shared" si="18"/>
        <v>1000.85</v>
      </c>
    </row>
    <row r="94" spans="19:24" x14ac:dyDescent="0.3">
      <c r="S94">
        <v>1.3000000000000007</v>
      </c>
      <c r="T94">
        <f t="shared" si="18"/>
        <v>1.3000000000000007</v>
      </c>
      <c r="U94">
        <f t="shared" si="18"/>
        <v>1.3000000000000007</v>
      </c>
      <c r="V94">
        <f t="shared" si="18"/>
        <v>1.3000000000000007</v>
      </c>
      <c r="W94">
        <f t="shared" si="18"/>
        <v>601.29999999999995</v>
      </c>
      <c r="X94">
        <f t="shared" si="18"/>
        <v>1001.3</v>
      </c>
    </row>
    <row r="95" spans="19:24" x14ac:dyDescent="0.3">
      <c r="S95">
        <v>1.8000000000000007</v>
      </c>
      <c r="T95">
        <f t="shared" si="18"/>
        <v>1.8000000000000007</v>
      </c>
      <c r="U95">
        <f t="shared" si="18"/>
        <v>1.8000000000000007</v>
      </c>
      <c r="V95">
        <f t="shared" si="18"/>
        <v>1.8000000000000007</v>
      </c>
      <c r="W95">
        <f t="shared" si="18"/>
        <v>601.79999999999995</v>
      </c>
      <c r="X95">
        <f t="shared" si="18"/>
        <v>1001.8</v>
      </c>
    </row>
    <row r="96" spans="19:24" x14ac:dyDescent="0.3">
      <c r="S96">
        <v>2.3999999999999986</v>
      </c>
      <c r="T96">
        <f t="shared" si="18"/>
        <v>2.3999999999999986</v>
      </c>
      <c r="U96">
        <f t="shared" si="18"/>
        <v>2.3999999999999986</v>
      </c>
      <c r="V96">
        <f t="shared" si="18"/>
        <v>2.3999999999999986</v>
      </c>
      <c r="W96">
        <f t="shared" si="18"/>
        <v>602.4</v>
      </c>
      <c r="X96">
        <f t="shared" si="18"/>
        <v>1002.4</v>
      </c>
    </row>
    <row r="97" spans="19:24" x14ac:dyDescent="0.3">
      <c r="S97">
        <v>3.0500000000000007</v>
      </c>
      <c r="T97">
        <f t="shared" si="18"/>
        <v>3.0500000000000007</v>
      </c>
      <c r="U97">
        <f t="shared" si="18"/>
        <v>3.0500000000000007</v>
      </c>
      <c r="V97">
        <f t="shared" si="18"/>
        <v>3.0500000000000007</v>
      </c>
      <c r="W97">
        <f t="shared" si="18"/>
        <v>603.04999999999995</v>
      </c>
      <c r="X97">
        <f t="shared" si="18"/>
        <v>1003.05</v>
      </c>
    </row>
    <row r="98" spans="19:24" x14ac:dyDescent="0.3">
      <c r="S98">
        <v>3.9499999999999993</v>
      </c>
      <c r="T98">
        <f t="shared" si="18"/>
        <v>3.9499999999999993</v>
      </c>
      <c r="U98">
        <f t="shared" si="18"/>
        <v>3.9499999999999993</v>
      </c>
      <c r="V98">
        <f t="shared" si="18"/>
        <v>3.9499999999999993</v>
      </c>
      <c r="W98">
        <f t="shared" si="18"/>
        <v>603.95000000000005</v>
      </c>
      <c r="X98">
        <f t="shared" si="18"/>
        <v>1003.95</v>
      </c>
    </row>
    <row r="99" spans="19:24" x14ac:dyDescent="0.3">
      <c r="S99">
        <v>4.8000000000000007</v>
      </c>
      <c r="T99">
        <f t="shared" si="18"/>
        <v>4.8000000000000007</v>
      </c>
      <c r="U99">
        <f t="shared" si="18"/>
        <v>4.8000000000000007</v>
      </c>
      <c r="V99">
        <f t="shared" si="18"/>
        <v>4.8000000000000007</v>
      </c>
      <c r="W99">
        <f t="shared" si="18"/>
        <v>604.79999999999995</v>
      </c>
      <c r="X99">
        <f t="shared" si="18"/>
        <v>1004.8</v>
      </c>
    </row>
    <row r="100" spans="19:24" x14ac:dyDescent="0.3">
      <c r="S100">
        <v>5.7250000000000014</v>
      </c>
      <c r="T100">
        <f t="shared" si="18"/>
        <v>5.7250000000000014</v>
      </c>
      <c r="U100">
        <f t="shared" si="18"/>
        <v>5.7250000000000014</v>
      </c>
      <c r="V100">
        <f t="shared" si="18"/>
        <v>5.7250000000000014</v>
      </c>
      <c r="W100">
        <f t="shared" si="18"/>
        <v>605.72500000000002</v>
      </c>
      <c r="X100">
        <f t="shared" si="18"/>
        <v>1005.725</v>
      </c>
    </row>
    <row r="101" spans="19:24" x14ac:dyDescent="0.3">
      <c r="S101">
        <v>6.8000000000000007</v>
      </c>
      <c r="T101">
        <f t="shared" si="18"/>
        <v>6.8000000000000007</v>
      </c>
      <c r="U101">
        <f t="shared" si="18"/>
        <v>6.8000000000000007</v>
      </c>
      <c r="V101">
        <f t="shared" si="18"/>
        <v>6.8000000000000007</v>
      </c>
      <c r="W101">
        <f t="shared" si="18"/>
        <v>606.79999999999995</v>
      </c>
      <c r="X101">
        <f t="shared" si="18"/>
        <v>1006.8</v>
      </c>
    </row>
    <row r="102" spans="19:24" x14ac:dyDescent="0.3">
      <c r="S102">
        <v>7.6499999999999986</v>
      </c>
      <c r="T102">
        <f t="shared" si="18"/>
        <v>7.6499999999999986</v>
      </c>
      <c r="U102">
        <f t="shared" si="18"/>
        <v>7.6499999999999986</v>
      </c>
      <c r="V102">
        <f t="shared" si="18"/>
        <v>7.6499999999999986</v>
      </c>
      <c r="W102">
        <f t="shared" si="18"/>
        <v>607.65</v>
      </c>
      <c r="X102">
        <f t="shared" si="18"/>
        <v>1007.65</v>
      </c>
    </row>
    <row r="103" spans="19:24" x14ac:dyDescent="0.3">
      <c r="S103">
        <v>8.7999999999999972</v>
      </c>
      <c r="T103">
        <f t="shared" ref="T103:X112" si="19">$S103+T$2</f>
        <v>8.7999999999999972</v>
      </c>
      <c r="U103">
        <f t="shared" si="19"/>
        <v>8.7999999999999972</v>
      </c>
      <c r="V103">
        <f t="shared" si="19"/>
        <v>8.7999999999999972</v>
      </c>
      <c r="W103">
        <f t="shared" si="19"/>
        <v>608.79999999999995</v>
      </c>
      <c r="X103">
        <f t="shared" si="19"/>
        <v>1008.8</v>
      </c>
    </row>
    <row r="104" spans="19:24" x14ac:dyDescent="0.3">
      <c r="S104">
        <v>9.8250000000000028</v>
      </c>
      <c r="T104">
        <f t="shared" si="19"/>
        <v>9.8250000000000028</v>
      </c>
      <c r="U104">
        <f t="shared" si="19"/>
        <v>9.8250000000000028</v>
      </c>
      <c r="V104">
        <f t="shared" si="19"/>
        <v>9.8250000000000028</v>
      </c>
      <c r="W104">
        <f t="shared" si="19"/>
        <v>609.82500000000005</v>
      </c>
      <c r="X104">
        <f t="shared" si="19"/>
        <v>1009.825</v>
      </c>
    </row>
    <row r="105" spans="19:24" x14ac:dyDescent="0.3">
      <c r="S105">
        <v>10.774999999999999</v>
      </c>
      <c r="T105">
        <f t="shared" si="19"/>
        <v>10.774999999999999</v>
      </c>
      <c r="U105">
        <f t="shared" si="19"/>
        <v>10.774999999999999</v>
      </c>
      <c r="V105">
        <f t="shared" si="19"/>
        <v>10.774999999999999</v>
      </c>
      <c r="W105">
        <f t="shared" si="19"/>
        <v>610.77499999999998</v>
      </c>
      <c r="X105">
        <f t="shared" si="19"/>
        <v>1010.775</v>
      </c>
    </row>
    <row r="106" spans="19:24" x14ac:dyDescent="0.3">
      <c r="S106">
        <v>11.975000000000001</v>
      </c>
      <c r="T106">
        <f t="shared" si="19"/>
        <v>11.975000000000001</v>
      </c>
      <c r="U106">
        <f t="shared" si="19"/>
        <v>11.975000000000001</v>
      </c>
      <c r="V106">
        <f t="shared" si="19"/>
        <v>11.975000000000001</v>
      </c>
      <c r="W106">
        <f t="shared" si="19"/>
        <v>611.97500000000002</v>
      </c>
      <c r="X106">
        <f t="shared" si="19"/>
        <v>1011.975</v>
      </c>
    </row>
    <row r="107" spans="19:24" x14ac:dyDescent="0.3">
      <c r="S107">
        <v>12.649999999999999</v>
      </c>
      <c r="T107">
        <f t="shared" si="19"/>
        <v>12.649999999999999</v>
      </c>
      <c r="U107">
        <f t="shared" si="19"/>
        <v>12.649999999999999</v>
      </c>
      <c r="V107">
        <f t="shared" si="19"/>
        <v>12.649999999999999</v>
      </c>
      <c r="W107">
        <f t="shared" si="19"/>
        <v>612.65</v>
      </c>
      <c r="X107">
        <f t="shared" si="19"/>
        <v>1012.65</v>
      </c>
    </row>
    <row r="108" spans="19:24" x14ac:dyDescent="0.3">
      <c r="S108">
        <v>13.725000000000001</v>
      </c>
      <c r="T108">
        <f t="shared" si="19"/>
        <v>13.725000000000001</v>
      </c>
      <c r="U108">
        <f t="shared" si="19"/>
        <v>13.725000000000001</v>
      </c>
      <c r="V108">
        <f t="shared" si="19"/>
        <v>13.725000000000001</v>
      </c>
      <c r="W108">
        <f t="shared" si="19"/>
        <v>613.72500000000002</v>
      </c>
      <c r="X108">
        <f t="shared" si="19"/>
        <v>1013.725</v>
      </c>
    </row>
    <row r="109" spans="19:24" x14ac:dyDescent="0.3">
      <c r="S109">
        <v>14.600000000000001</v>
      </c>
      <c r="T109">
        <f t="shared" si="19"/>
        <v>14.600000000000001</v>
      </c>
      <c r="U109">
        <f t="shared" si="19"/>
        <v>14.600000000000001</v>
      </c>
      <c r="V109">
        <f t="shared" si="19"/>
        <v>14.600000000000001</v>
      </c>
      <c r="W109">
        <f t="shared" si="19"/>
        <v>614.6</v>
      </c>
      <c r="X109">
        <f t="shared" si="19"/>
        <v>1014.6</v>
      </c>
    </row>
    <row r="110" spans="19:24" x14ac:dyDescent="0.3">
      <c r="S110">
        <v>15.149999999999999</v>
      </c>
      <c r="T110">
        <f t="shared" si="19"/>
        <v>15.149999999999999</v>
      </c>
      <c r="U110">
        <f t="shared" si="19"/>
        <v>15.149999999999999</v>
      </c>
      <c r="V110">
        <f t="shared" si="19"/>
        <v>15.149999999999999</v>
      </c>
      <c r="W110">
        <f t="shared" si="19"/>
        <v>615.15</v>
      </c>
      <c r="X110">
        <f t="shared" si="19"/>
        <v>1015.15</v>
      </c>
    </row>
    <row r="111" spans="19:24" x14ac:dyDescent="0.3">
      <c r="S111">
        <v>15.850000000000001</v>
      </c>
      <c r="T111">
        <f t="shared" si="19"/>
        <v>15.850000000000001</v>
      </c>
      <c r="U111">
        <f t="shared" si="19"/>
        <v>15.850000000000001</v>
      </c>
      <c r="V111">
        <f t="shared" si="19"/>
        <v>15.850000000000001</v>
      </c>
      <c r="W111">
        <f t="shared" si="19"/>
        <v>615.85</v>
      </c>
      <c r="X111">
        <f t="shared" si="19"/>
        <v>1015.85</v>
      </c>
    </row>
    <row r="112" spans="19:24" x14ac:dyDescent="0.3">
      <c r="S112">
        <v>16.524999999999999</v>
      </c>
      <c r="T112">
        <f t="shared" si="19"/>
        <v>16.524999999999999</v>
      </c>
      <c r="U112">
        <f t="shared" si="19"/>
        <v>16.524999999999999</v>
      </c>
      <c r="V112">
        <f t="shared" si="19"/>
        <v>16.524999999999999</v>
      </c>
      <c r="W112">
        <f t="shared" si="19"/>
        <v>616.52499999999998</v>
      </c>
      <c r="X112">
        <f t="shared" si="19"/>
        <v>1016.525</v>
      </c>
    </row>
    <row r="113" spans="19:24" x14ac:dyDescent="0.3">
      <c r="S113">
        <v>17.024999999999999</v>
      </c>
      <c r="T113">
        <f t="shared" ref="T113:X122" si="20">$S113+T$2</f>
        <v>17.024999999999999</v>
      </c>
      <c r="U113">
        <f t="shared" si="20"/>
        <v>17.024999999999999</v>
      </c>
      <c r="V113">
        <f t="shared" si="20"/>
        <v>17.024999999999999</v>
      </c>
      <c r="W113">
        <f t="shared" si="20"/>
        <v>617.02499999999998</v>
      </c>
      <c r="X113">
        <f t="shared" si="20"/>
        <v>1017.025</v>
      </c>
    </row>
    <row r="114" spans="19:24" x14ac:dyDescent="0.3">
      <c r="S114">
        <v>17.424999999999997</v>
      </c>
      <c r="T114">
        <f t="shared" si="20"/>
        <v>17.424999999999997</v>
      </c>
      <c r="U114">
        <f t="shared" si="20"/>
        <v>17.424999999999997</v>
      </c>
      <c r="V114">
        <f t="shared" si="20"/>
        <v>17.424999999999997</v>
      </c>
      <c r="W114">
        <f t="shared" si="20"/>
        <v>617.42499999999995</v>
      </c>
      <c r="X114">
        <f t="shared" si="20"/>
        <v>1017.425</v>
      </c>
    </row>
    <row r="115" spans="19:24" x14ac:dyDescent="0.3">
      <c r="S115">
        <v>17.799999999999997</v>
      </c>
      <c r="T115">
        <f t="shared" si="20"/>
        <v>17.799999999999997</v>
      </c>
      <c r="U115">
        <f t="shared" si="20"/>
        <v>17.799999999999997</v>
      </c>
      <c r="V115">
        <f t="shared" si="20"/>
        <v>17.799999999999997</v>
      </c>
      <c r="W115">
        <f t="shared" si="20"/>
        <v>617.79999999999995</v>
      </c>
      <c r="X115">
        <f t="shared" si="20"/>
        <v>1017.8</v>
      </c>
    </row>
    <row r="116" spans="19:24" x14ac:dyDescent="0.3">
      <c r="S116">
        <v>18.024999999999999</v>
      </c>
      <c r="T116">
        <f t="shared" si="20"/>
        <v>18.024999999999999</v>
      </c>
      <c r="U116">
        <f t="shared" si="20"/>
        <v>18.024999999999999</v>
      </c>
      <c r="V116">
        <f t="shared" si="20"/>
        <v>18.024999999999999</v>
      </c>
      <c r="W116">
        <f t="shared" si="20"/>
        <v>618.02499999999998</v>
      </c>
      <c r="X116">
        <f t="shared" si="20"/>
        <v>1018.025</v>
      </c>
    </row>
    <row r="117" spans="19:24" x14ac:dyDescent="0.3">
      <c r="S117">
        <v>18.174999999999997</v>
      </c>
      <c r="T117">
        <f t="shared" si="20"/>
        <v>18.174999999999997</v>
      </c>
      <c r="U117">
        <f t="shared" si="20"/>
        <v>18.174999999999997</v>
      </c>
      <c r="V117">
        <f t="shared" si="20"/>
        <v>18.174999999999997</v>
      </c>
      <c r="W117">
        <f t="shared" si="20"/>
        <v>618.17499999999995</v>
      </c>
      <c r="X117">
        <f t="shared" si="20"/>
        <v>1018.175</v>
      </c>
    </row>
    <row r="118" spans="19:24" x14ac:dyDescent="0.3">
      <c r="S118">
        <v>18.200000000000003</v>
      </c>
      <c r="T118">
        <f t="shared" si="20"/>
        <v>18.200000000000003</v>
      </c>
      <c r="U118">
        <f t="shared" si="20"/>
        <v>18.200000000000003</v>
      </c>
      <c r="V118">
        <f t="shared" si="20"/>
        <v>18.200000000000003</v>
      </c>
      <c r="W118">
        <f t="shared" si="20"/>
        <v>618.20000000000005</v>
      </c>
      <c r="X118">
        <f t="shared" si="20"/>
        <v>1018.2</v>
      </c>
    </row>
    <row r="119" spans="19:24" x14ac:dyDescent="0.3">
      <c r="S119">
        <v>18.200000000000003</v>
      </c>
      <c r="T119">
        <f t="shared" si="20"/>
        <v>18.200000000000003</v>
      </c>
      <c r="U119">
        <f t="shared" si="20"/>
        <v>18.200000000000003</v>
      </c>
      <c r="V119">
        <f t="shared" si="20"/>
        <v>18.200000000000003</v>
      </c>
      <c r="W119">
        <f t="shared" si="20"/>
        <v>618.20000000000005</v>
      </c>
      <c r="X119">
        <f t="shared" si="20"/>
        <v>1018.2</v>
      </c>
    </row>
    <row r="120" spans="19:24" x14ac:dyDescent="0.3">
      <c r="S120">
        <v>18.174999999999997</v>
      </c>
      <c r="T120">
        <f t="shared" si="20"/>
        <v>18.174999999999997</v>
      </c>
      <c r="U120">
        <f t="shared" si="20"/>
        <v>18.174999999999997</v>
      </c>
      <c r="V120">
        <f t="shared" si="20"/>
        <v>18.174999999999997</v>
      </c>
      <c r="W120">
        <f t="shared" si="20"/>
        <v>618.17499999999995</v>
      </c>
      <c r="X120">
        <f t="shared" si="20"/>
        <v>1018.175</v>
      </c>
    </row>
    <row r="121" spans="19:24" x14ac:dyDescent="0.3">
      <c r="S121">
        <v>18.024999999999999</v>
      </c>
      <c r="T121">
        <f t="shared" si="20"/>
        <v>18.024999999999999</v>
      </c>
      <c r="U121">
        <f t="shared" si="20"/>
        <v>18.024999999999999</v>
      </c>
      <c r="V121">
        <f t="shared" si="20"/>
        <v>18.024999999999999</v>
      </c>
      <c r="W121">
        <f t="shared" si="20"/>
        <v>618.02499999999998</v>
      </c>
      <c r="X121">
        <f t="shared" si="20"/>
        <v>1018.025</v>
      </c>
    </row>
    <row r="122" spans="19:24" x14ac:dyDescent="0.3">
      <c r="S122">
        <v>17.799999999999997</v>
      </c>
      <c r="T122">
        <f t="shared" si="20"/>
        <v>17.799999999999997</v>
      </c>
      <c r="U122">
        <f t="shared" si="20"/>
        <v>17.799999999999997</v>
      </c>
      <c r="V122">
        <f t="shared" si="20"/>
        <v>17.799999999999997</v>
      </c>
      <c r="W122">
        <f t="shared" si="20"/>
        <v>617.79999999999995</v>
      </c>
      <c r="X122">
        <f t="shared" si="20"/>
        <v>1017.8</v>
      </c>
    </row>
    <row r="123" spans="19:24" x14ac:dyDescent="0.3">
      <c r="S123">
        <v>17.424999999999997</v>
      </c>
      <c r="T123">
        <f t="shared" ref="T123:X132" si="21">$S123+T$2</f>
        <v>17.424999999999997</v>
      </c>
      <c r="U123">
        <f t="shared" si="21"/>
        <v>17.424999999999997</v>
      </c>
      <c r="V123">
        <f t="shared" si="21"/>
        <v>17.424999999999997</v>
      </c>
      <c r="W123">
        <f t="shared" si="21"/>
        <v>617.42499999999995</v>
      </c>
      <c r="X123">
        <f t="shared" si="21"/>
        <v>1017.425</v>
      </c>
    </row>
    <row r="124" spans="19:24" x14ac:dyDescent="0.3">
      <c r="S124">
        <v>17.024999999999999</v>
      </c>
      <c r="T124">
        <f t="shared" si="21"/>
        <v>17.024999999999999</v>
      </c>
      <c r="U124">
        <f t="shared" si="21"/>
        <v>17.024999999999999</v>
      </c>
      <c r="V124">
        <f t="shared" si="21"/>
        <v>17.024999999999999</v>
      </c>
      <c r="W124">
        <f t="shared" si="21"/>
        <v>617.02499999999998</v>
      </c>
      <c r="X124">
        <f t="shared" si="21"/>
        <v>1017.025</v>
      </c>
    </row>
    <row r="125" spans="19:24" x14ac:dyDescent="0.3">
      <c r="S125">
        <v>16.524999999999999</v>
      </c>
      <c r="T125">
        <f t="shared" si="21"/>
        <v>16.524999999999999</v>
      </c>
      <c r="U125">
        <f t="shared" si="21"/>
        <v>16.524999999999999</v>
      </c>
      <c r="V125">
        <f t="shared" si="21"/>
        <v>16.524999999999999</v>
      </c>
      <c r="W125">
        <f t="shared" si="21"/>
        <v>616.52499999999998</v>
      </c>
      <c r="X125">
        <f t="shared" si="21"/>
        <v>1016.525</v>
      </c>
    </row>
    <row r="126" spans="19:24" x14ac:dyDescent="0.3">
      <c r="S126">
        <v>15.850000000000001</v>
      </c>
      <c r="T126">
        <f t="shared" si="21"/>
        <v>15.850000000000001</v>
      </c>
      <c r="U126">
        <f t="shared" si="21"/>
        <v>15.850000000000001</v>
      </c>
      <c r="V126">
        <f t="shared" si="21"/>
        <v>15.850000000000001</v>
      </c>
      <c r="W126">
        <f t="shared" si="21"/>
        <v>615.85</v>
      </c>
      <c r="X126">
        <f t="shared" si="21"/>
        <v>1015.85</v>
      </c>
    </row>
    <row r="127" spans="19:24" x14ac:dyDescent="0.3">
      <c r="S127">
        <v>15.149999999999999</v>
      </c>
      <c r="T127">
        <f t="shared" si="21"/>
        <v>15.149999999999999</v>
      </c>
      <c r="U127">
        <f t="shared" si="21"/>
        <v>15.149999999999999</v>
      </c>
      <c r="V127">
        <f t="shared" si="21"/>
        <v>15.149999999999999</v>
      </c>
      <c r="W127">
        <f t="shared" si="21"/>
        <v>615.15</v>
      </c>
      <c r="X127">
        <f t="shared" si="21"/>
        <v>1015.15</v>
      </c>
    </row>
    <row r="128" spans="19:24" x14ac:dyDescent="0.3">
      <c r="S128">
        <v>14.600000000000001</v>
      </c>
      <c r="T128">
        <f t="shared" si="21"/>
        <v>14.600000000000001</v>
      </c>
      <c r="U128">
        <f t="shared" si="21"/>
        <v>14.600000000000001</v>
      </c>
      <c r="V128">
        <f t="shared" si="21"/>
        <v>14.600000000000001</v>
      </c>
      <c r="W128">
        <f t="shared" si="21"/>
        <v>614.6</v>
      </c>
      <c r="X128">
        <f t="shared" si="21"/>
        <v>1014.6</v>
      </c>
    </row>
    <row r="129" spans="19:24" x14ac:dyDescent="0.3">
      <c r="S129">
        <v>13.725000000000001</v>
      </c>
      <c r="T129">
        <f t="shared" si="21"/>
        <v>13.725000000000001</v>
      </c>
      <c r="U129">
        <f t="shared" si="21"/>
        <v>13.725000000000001</v>
      </c>
      <c r="V129">
        <f t="shared" si="21"/>
        <v>13.725000000000001</v>
      </c>
      <c r="W129">
        <f t="shared" si="21"/>
        <v>613.72500000000002</v>
      </c>
      <c r="X129">
        <f t="shared" si="21"/>
        <v>1013.725</v>
      </c>
    </row>
    <row r="130" spans="19:24" x14ac:dyDescent="0.3">
      <c r="S130">
        <v>12.649999999999999</v>
      </c>
      <c r="T130">
        <f t="shared" si="21"/>
        <v>12.649999999999999</v>
      </c>
      <c r="U130">
        <f t="shared" si="21"/>
        <v>12.649999999999999</v>
      </c>
      <c r="V130">
        <f t="shared" si="21"/>
        <v>12.649999999999999</v>
      </c>
      <c r="W130">
        <f t="shared" si="21"/>
        <v>612.65</v>
      </c>
      <c r="X130">
        <f t="shared" si="21"/>
        <v>1012.65</v>
      </c>
    </row>
    <row r="131" spans="19:24" x14ac:dyDescent="0.3">
      <c r="S131">
        <v>11.975000000000001</v>
      </c>
      <c r="T131">
        <f t="shared" si="21"/>
        <v>11.975000000000001</v>
      </c>
      <c r="U131">
        <f t="shared" si="21"/>
        <v>11.975000000000001</v>
      </c>
      <c r="V131">
        <f t="shared" si="21"/>
        <v>11.975000000000001</v>
      </c>
      <c r="W131">
        <f t="shared" si="21"/>
        <v>611.97500000000002</v>
      </c>
      <c r="X131">
        <f t="shared" si="21"/>
        <v>1011.975</v>
      </c>
    </row>
    <row r="132" spans="19:24" x14ac:dyDescent="0.3">
      <c r="S132">
        <v>10.774999999999999</v>
      </c>
      <c r="T132">
        <f t="shared" si="21"/>
        <v>10.774999999999999</v>
      </c>
      <c r="U132">
        <f t="shared" si="21"/>
        <v>10.774999999999999</v>
      </c>
      <c r="V132">
        <f t="shared" si="21"/>
        <v>10.774999999999999</v>
      </c>
      <c r="W132">
        <f t="shared" si="21"/>
        <v>610.77499999999998</v>
      </c>
      <c r="X132">
        <f t="shared" si="21"/>
        <v>1010.775</v>
      </c>
    </row>
    <row r="133" spans="19:24" x14ac:dyDescent="0.3">
      <c r="S133">
        <v>9.8250000000000028</v>
      </c>
      <c r="T133">
        <f t="shared" ref="T133:X142" si="22">$S133+T$2</f>
        <v>9.8250000000000028</v>
      </c>
      <c r="U133">
        <f t="shared" si="22"/>
        <v>9.8250000000000028</v>
      </c>
      <c r="V133">
        <f t="shared" si="22"/>
        <v>9.8250000000000028</v>
      </c>
      <c r="W133">
        <f t="shared" si="22"/>
        <v>609.82500000000005</v>
      </c>
      <c r="X133">
        <f t="shared" si="22"/>
        <v>1009.825</v>
      </c>
    </row>
    <row r="134" spans="19:24" x14ac:dyDescent="0.3">
      <c r="S134">
        <v>8.7999999999999972</v>
      </c>
      <c r="T134">
        <f t="shared" si="22"/>
        <v>8.7999999999999972</v>
      </c>
      <c r="U134">
        <f t="shared" si="22"/>
        <v>8.7999999999999972</v>
      </c>
      <c r="V134">
        <f t="shared" si="22"/>
        <v>8.7999999999999972</v>
      </c>
      <c r="W134">
        <f t="shared" si="22"/>
        <v>608.79999999999995</v>
      </c>
      <c r="X134">
        <f t="shared" si="22"/>
        <v>1008.8</v>
      </c>
    </row>
    <row r="135" spans="19:24" x14ac:dyDescent="0.3">
      <c r="S135">
        <v>7.6499999999999986</v>
      </c>
      <c r="T135">
        <f t="shared" si="22"/>
        <v>7.6499999999999986</v>
      </c>
      <c r="U135">
        <f t="shared" si="22"/>
        <v>7.6499999999999986</v>
      </c>
      <c r="V135">
        <f t="shared" si="22"/>
        <v>7.6499999999999986</v>
      </c>
      <c r="W135">
        <f t="shared" si="22"/>
        <v>607.65</v>
      </c>
      <c r="X135">
        <f t="shared" si="22"/>
        <v>1007.65</v>
      </c>
    </row>
    <row r="136" spans="19:24" x14ac:dyDescent="0.3">
      <c r="S136">
        <v>6.8000000000000007</v>
      </c>
      <c r="T136">
        <f t="shared" si="22"/>
        <v>6.8000000000000007</v>
      </c>
      <c r="U136">
        <f t="shared" si="22"/>
        <v>6.8000000000000007</v>
      </c>
      <c r="V136">
        <f t="shared" si="22"/>
        <v>6.8000000000000007</v>
      </c>
      <c r="W136">
        <f t="shared" si="22"/>
        <v>606.79999999999995</v>
      </c>
      <c r="X136">
        <f t="shared" si="22"/>
        <v>1006.8</v>
      </c>
    </row>
    <row r="137" spans="19:24" x14ac:dyDescent="0.3">
      <c r="S137">
        <v>5.7250000000000014</v>
      </c>
      <c r="T137">
        <f t="shared" si="22"/>
        <v>5.7250000000000014</v>
      </c>
      <c r="U137">
        <f t="shared" si="22"/>
        <v>5.7250000000000014</v>
      </c>
      <c r="V137">
        <f t="shared" si="22"/>
        <v>5.7250000000000014</v>
      </c>
      <c r="W137">
        <f t="shared" si="22"/>
        <v>605.72500000000002</v>
      </c>
      <c r="X137">
        <f t="shared" si="22"/>
        <v>1005.725</v>
      </c>
    </row>
    <row r="138" spans="19:24" x14ac:dyDescent="0.3">
      <c r="S138">
        <v>4.8000000000000007</v>
      </c>
      <c r="T138">
        <f t="shared" si="22"/>
        <v>4.8000000000000007</v>
      </c>
      <c r="U138">
        <f t="shared" si="22"/>
        <v>4.8000000000000007</v>
      </c>
      <c r="V138">
        <f t="shared" si="22"/>
        <v>4.8000000000000007</v>
      </c>
      <c r="W138">
        <f t="shared" si="22"/>
        <v>604.79999999999995</v>
      </c>
      <c r="X138">
        <f t="shared" si="22"/>
        <v>1004.8</v>
      </c>
    </row>
    <row r="139" spans="19:24" x14ac:dyDescent="0.3">
      <c r="S139">
        <v>3.9499999999999993</v>
      </c>
      <c r="T139">
        <f t="shared" si="22"/>
        <v>3.9499999999999993</v>
      </c>
      <c r="U139">
        <f t="shared" si="22"/>
        <v>3.9499999999999993</v>
      </c>
      <c r="V139">
        <f t="shared" si="22"/>
        <v>3.9499999999999993</v>
      </c>
      <c r="W139">
        <f t="shared" si="22"/>
        <v>603.95000000000005</v>
      </c>
      <c r="X139">
        <f t="shared" si="22"/>
        <v>1003.95</v>
      </c>
    </row>
    <row r="140" spans="19:24" x14ac:dyDescent="0.3">
      <c r="S140">
        <v>3.0500000000000007</v>
      </c>
      <c r="T140">
        <f t="shared" si="22"/>
        <v>3.0500000000000007</v>
      </c>
      <c r="U140">
        <f t="shared" si="22"/>
        <v>3.0500000000000007</v>
      </c>
      <c r="V140">
        <f t="shared" si="22"/>
        <v>3.0500000000000007</v>
      </c>
      <c r="W140">
        <f t="shared" si="22"/>
        <v>603.04999999999995</v>
      </c>
      <c r="X140">
        <f t="shared" si="22"/>
        <v>1003.05</v>
      </c>
    </row>
    <row r="141" spans="19:24" x14ac:dyDescent="0.3">
      <c r="S141">
        <v>2.3999999999999986</v>
      </c>
      <c r="T141">
        <f t="shared" si="22"/>
        <v>2.3999999999999986</v>
      </c>
      <c r="U141">
        <f t="shared" si="22"/>
        <v>2.3999999999999986</v>
      </c>
      <c r="V141">
        <f t="shared" si="22"/>
        <v>2.3999999999999986</v>
      </c>
      <c r="W141">
        <f t="shared" si="22"/>
        <v>602.4</v>
      </c>
      <c r="X141">
        <f t="shared" si="22"/>
        <v>1002.4</v>
      </c>
    </row>
    <row r="142" spans="19:24" x14ac:dyDescent="0.3">
      <c r="S142">
        <v>1.8000000000000007</v>
      </c>
      <c r="T142">
        <f t="shared" si="22"/>
        <v>1.8000000000000007</v>
      </c>
      <c r="U142">
        <f t="shared" si="22"/>
        <v>1.8000000000000007</v>
      </c>
      <c r="V142">
        <f t="shared" si="22"/>
        <v>1.8000000000000007</v>
      </c>
      <c r="W142">
        <f t="shared" si="22"/>
        <v>601.79999999999995</v>
      </c>
      <c r="X142">
        <f t="shared" si="22"/>
        <v>1001.8</v>
      </c>
    </row>
    <row r="143" spans="19:24" x14ac:dyDescent="0.3">
      <c r="S143">
        <v>1.3000000000000007</v>
      </c>
      <c r="T143">
        <f t="shared" ref="T143:X152" si="23">$S143+T$2</f>
        <v>1.3000000000000007</v>
      </c>
      <c r="U143">
        <f t="shared" si="23"/>
        <v>1.3000000000000007</v>
      </c>
      <c r="V143">
        <f t="shared" si="23"/>
        <v>1.3000000000000007</v>
      </c>
      <c r="W143">
        <f t="shared" si="23"/>
        <v>601.29999999999995</v>
      </c>
      <c r="X143">
        <f t="shared" si="23"/>
        <v>1001.3</v>
      </c>
    </row>
    <row r="144" spans="19:24" x14ac:dyDescent="0.3">
      <c r="S144">
        <v>0.85000000000000142</v>
      </c>
      <c r="T144">
        <f t="shared" si="23"/>
        <v>0.85000000000000142</v>
      </c>
      <c r="U144">
        <f t="shared" si="23"/>
        <v>0.85000000000000142</v>
      </c>
      <c r="V144">
        <f t="shared" si="23"/>
        <v>0.85000000000000142</v>
      </c>
      <c r="W144">
        <f t="shared" si="23"/>
        <v>600.85</v>
      </c>
      <c r="X144">
        <f t="shared" si="23"/>
        <v>1000.85</v>
      </c>
    </row>
    <row r="145" spans="19:24" x14ac:dyDescent="0.3">
      <c r="S145">
        <v>0.60000000000000142</v>
      </c>
      <c r="T145">
        <f t="shared" si="23"/>
        <v>0.60000000000000142</v>
      </c>
      <c r="U145">
        <f t="shared" si="23"/>
        <v>0.60000000000000142</v>
      </c>
      <c r="V145">
        <f t="shared" si="23"/>
        <v>0.60000000000000142</v>
      </c>
      <c r="W145">
        <f t="shared" si="23"/>
        <v>600.6</v>
      </c>
      <c r="X145">
        <f t="shared" si="23"/>
        <v>1000.6</v>
      </c>
    </row>
    <row r="146" spans="19:24" x14ac:dyDescent="0.3">
      <c r="S146">
        <v>0.52499999999999858</v>
      </c>
      <c r="T146">
        <f t="shared" si="23"/>
        <v>0.52499999999999858</v>
      </c>
      <c r="U146">
        <f t="shared" si="23"/>
        <v>0.52499999999999858</v>
      </c>
      <c r="V146">
        <f t="shared" si="23"/>
        <v>0.52499999999999858</v>
      </c>
      <c r="W146">
        <f t="shared" si="23"/>
        <v>600.52499999999998</v>
      </c>
      <c r="X146">
        <f t="shared" si="23"/>
        <v>1000.525</v>
      </c>
    </row>
    <row r="147" spans="19:24" x14ac:dyDescent="0.3">
      <c r="S147">
        <v>0.52499999999999858</v>
      </c>
      <c r="T147">
        <f t="shared" si="23"/>
        <v>0.52499999999999858</v>
      </c>
      <c r="U147">
        <f t="shared" si="23"/>
        <v>0.52499999999999858</v>
      </c>
      <c r="V147">
        <f t="shared" si="23"/>
        <v>0.52499999999999858</v>
      </c>
      <c r="W147">
        <f t="shared" si="23"/>
        <v>600.52499999999998</v>
      </c>
      <c r="X147">
        <f t="shared" si="23"/>
        <v>1000.525</v>
      </c>
    </row>
    <row r="148" spans="19:24" x14ac:dyDescent="0.3">
      <c r="S148">
        <v>0.60000000000000142</v>
      </c>
      <c r="T148">
        <f t="shared" si="23"/>
        <v>0.60000000000000142</v>
      </c>
      <c r="U148">
        <f t="shared" si="23"/>
        <v>0.60000000000000142</v>
      </c>
      <c r="V148">
        <f t="shared" si="23"/>
        <v>0.60000000000000142</v>
      </c>
      <c r="W148">
        <f t="shared" si="23"/>
        <v>600.6</v>
      </c>
      <c r="X148">
        <f t="shared" si="23"/>
        <v>1000.6</v>
      </c>
    </row>
    <row r="149" spans="19:24" x14ac:dyDescent="0.3">
      <c r="S149">
        <v>0.85000000000000142</v>
      </c>
      <c r="T149">
        <f t="shared" si="23"/>
        <v>0.85000000000000142</v>
      </c>
      <c r="U149">
        <f t="shared" si="23"/>
        <v>0.85000000000000142</v>
      </c>
      <c r="V149">
        <f t="shared" si="23"/>
        <v>0.85000000000000142</v>
      </c>
      <c r="W149">
        <f t="shared" si="23"/>
        <v>600.85</v>
      </c>
      <c r="X149">
        <f t="shared" si="23"/>
        <v>1000.85</v>
      </c>
    </row>
    <row r="150" spans="19:24" x14ac:dyDescent="0.3">
      <c r="S150">
        <v>1.3000000000000007</v>
      </c>
      <c r="T150">
        <f t="shared" si="23"/>
        <v>1.3000000000000007</v>
      </c>
      <c r="U150">
        <f t="shared" si="23"/>
        <v>1.3000000000000007</v>
      </c>
      <c r="V150">
        <f t="shared" si="23"/>
        <v>1.3000000000000007</v>
      </c>
      <c r="W150">
        <f t="shared" si="23"/>
        <v>601.29999999999995</v>
      </c>
      <c r="X150">
        <f t="shared" si="23"/>
        <v>1001.3</v>
      </c>
    </row>
    <row r="151" spans="19:24" x14ac:dyDescent="0.3">
      <c r="S151">
        <v>1.8000000000000007</v>
      </c>
      <c r="T151">
        <f t="shared" si="23"/>
        <v>1.8000000000000007</v>
      </c>
      <c r="U151">
        <f t="shared" si="23"/>
        <v>1.8000000000000007</v>
      </c>
      <c r="V151">
        <f t="shared" si="23"/>
        <v>1.8000000000000007</v>
      </c>
      <c r="W151">
        <f t="shared" si="23"/>
        <v>601.79999999999995</v>
      </c>
      <c r="X151">
        <f t="shared" si="23"/>
        <v>1001.8</v>
      </c>
    </row>
    <row r="152" spans="19:24" x14ac:dyDescent="0.3">
      <c r="S152">
        <v>2.3999999999999986</v>
      </c>
      <c r="T152">
        <f t="shared" si="23"/>
        <v>2.3999999999999986</v>
      </c>
      <c r="U152">
        <f t="shared" si="23"/>
        <v>2.3999999999999986</v>
      </c>
      <c r="V152">
        <f t="shared" si="23"/>
        <v>2.3999999999999986</v>
      </c>
      <c r="W152">
        <f t="shared" si="23"/>
        <v>602.4</v>
      </c>
      <c r="X152">
        <f t="shared" si="23"/>
        <v>1002.4</v>
      </c>
    </row>
    <row r="153" spans="19:24" x14ac:dyDescent="0.3">
      <c r="S153">
        <v>3.0500000000000007</v>
      </c>
      <c r="T153">
        <f t="shared" ref="T153:X162" si="24">$S153+T$2</f>
        <v>3.0500000000000007</v>
      </c>
      <c r="U153">
        <f t="shared" si="24"/>
        <v>3.0500000000000007</v>
      </c>
      <c r="V153">
        <f t="shared" si="24"/>
        <v>3.0500000000000007</v>
      </c>
      <c r="W153">
        <f t="shared" si="24"/>
        <v>603.04999999999995</v>
      </c>
      <c r="X153">
        <f t="shared" si="24"/>
        <v>1003.05</v>
      </c>
    </row>
    <row r="154" spans="19:24" x14ac:dyDescent="0.3">
      <c r="S154">
        <v>3.9499999999999993</v>
      </c>
      <c r="T154">
        <f t="shared" si="24"/>
        <v>3.9499999999999993</v>
      </c>
      <c r="U154">
        <f t="shared" si="24"/>
        <v>3.9499999999999993</v>
      </c>
      <c r="V154">
        <f t="shared" si="24"/>
        <v>3.9499999999999993</v>
      </c>
      <c r="W154">
        <f t="shared" si="24"/>
        <v>603.95000000000005</v>
      </c>
      <c r="X154">
        <f t="shared" si="24"/>
        <v>1003.95</v>
      </c>
    </row>
    <row r="155" spans="19:24" x14ac:dyDescent="0.3">
      <c r="S155">
        <v>4.8000000000000007</v>
      </c>
      <c r="T155">
        <f t="shared" si="24"/>
        <v>4.8000000000000007</v>
      </c>
      <c r="U155">
        <f t="shared" si="24"/>
        <v>4.8000000000000007</v>
      </c>
      <c r="V155">
        <f t="shared" si="24"/>
        <v>4.8000000000000007</v>
      </c>
      <c r="W155">
        <f t="shared" si="24"/>
        <v>604.79999999999995</v>
      </c>
      <c r="X155">
        <f t="shared" si="24"/>
        <v>1004.8</v>
      </c>
    </row>
    <row r="156" spans="19:24" x14ac:dyDescent="0.3">
      <c r="S156">
        <v>5.7250000000000014</v>
      </c>
      <c r="T156">
        <f t="shared" si="24"/>
        <v>5.7250000000000014</v>
      </c>
      <c r="U156">
        <f t="shared" si="24"/>
        <v>5.7250000000000014</v>
      </c>
      <c r="V156">
        <f t="shared" si="24"/>
        <v>5.7250000000000014</v>
      </c>
      <c r="W156">
        <f t="shared" si="24"/>
        <v>605.72500000000002</v>
      </c>
      <c r="X156">
        <f t="shared" si="24"/>
        <v>1005.725</v>
      </c>
    </row>
    <row r="157" spans="19:24" x14ac:dyDescent="0.3">
      <c r="S157">
        <v>6.8000000000000007</v>
      </c>
      <c r="T157">
        <f t="shared" si="24"/>
        <v>6.8000000000000007</v>
      </c>
      <c r="U157">
        <f t="shared" si="24"/>
        <v>6.8000000000000007</v>
      </c>
      <c r="V157">
        <f t="shared" si="24"/>
        <v>6.8000000000000007</v>
      </c>
      <c r="W157">
        <f t="shared" si="24"/>
        <v>606.79999999999995</v>
      </c>
      <c r="X157">
        <f t="shared" si="24"/>
        <v>1006.8</v>
      </c>
    </row>
    <row r="158" spans="19:24" x14ac:dyDescent="0.3">
      <c r="S158">
        <v>7.6499999999999986</v>
      </c>
      <c r="T158">
        <f t="shared" si="24"/>
        <v>7.6499999999999986</v>
      </c>
      <c r="U158">
        <f t="shared" si="24"/>
        <v>7.6499999999999986</v>
      </c>
      <c r="V158">
        <f t="shared" si="24"/>
        <v>7.6499999999999986</v>
      </c>
      <c r="W158">
        <f t="shared" si="24"/>
        <v>607.65</v>
      </c>
      <c r="X158">
        <f t="shared" si="24"/>
        <v>1007.65</v>
      </c>
    </row>
    <row r="159" spans="19:24" x14ac:dyDescent="0.3">
      <c r="S159">
        <v>8.7999999999999972</v>
      </c>
      <c r="T159">
        <f t="shared" si="24"/>
        <v>8.7999999999999972</v>
      </c>
      <c r="U159">
        <f t="shared" si="24"/>
        <v>8.7999999999999972</v>
      </c>
      <c r="V159">
        <f t="shared" si="24"/>
        <v>8.7999999999999972</v>
      </c>
      <c r="W159">
        <f t="shared" si="24"/>
        <v>608.79999999999995</v>
      </c>
      <c r="X159">
        <f t="shared" si="24"/>
        <v>1008.8</v>
      </c>
    </row>
    <row r="160" spans="19:24" x14ac:dyDescent="0.3">
      <c r="S160">
        <v>9.8250000000000028</v>
      </c>
      <c r="T160">
        <f t="shared" si="24"/>
        <v>9.8250000000000028</v>
      </c>
      <c r="U160">
        <f t="shared" si="24"/>
        <v>9.8250000000000028</v>
      </c>
      <c r="V160">
        <f t="shared" si="24"/>
        <v>9.8250000000000028</v>
      </c>
      <c r="W160">
        <f t="shared" si="24"/>
        <v>609.82500000000005</v>
      </c>
      <c r="X160">
        <f t="shared" si="24"/>
        <v>1009.825</v>
      </c>
    </row>
    <row r="161" spans="19:24" x14ac:dyDescent="0.3">
      <c r="S161">
        <v>10.774999999999999</v>
      </c>
      <c r="T161">
        <f t="shared" si="24"/>
        <v>10.774999999999999</v>
      </c>
      <c r="U161">
        <f t="shared" si="24"/>
        <v>10.774999999999999</v>
      </c>
      <c r="V161">
        <f t="shared" si="24"/>
        <v>10.774999999999999</v>
      </c>
      <c r="W161">
        <f t="shared" si="24"/>
        <v>610.77499999999998</v>
      </c>
      <c r="X161">
        <f t="shared" si="24"/>
        <v>1010.775</v>
      </c>
    </row>
    <row r="162" spans="19:24" x14ac:dyDescent="0.3">
      <c r="S162">
        <v>11.975000000000001</v>
      </c>
      <c r="T162">
        <f t="shared" si="24"/>
        <v>11.975000000000001</v>
      </c>
      <c r="U162">
        <f t="shared" si="24"/>
        <v>11.975000000000001</v>
      </c>
      <c r="V162">
        <f t="shared" si="24"/>
        <v>11.975000000000001</v>
      </c>
      <c r="W162">
        <f t="shared" si="24"/>
        <v>611.97500000000002</v>
      </c>
      <c r="X162">
        <f t="shared" si="24"/>
        <v>1011.975</v>
      </c>
    </row>
    <row r="163" spans="19:24" x14ac:dyDescent="0.3">
      <c r="S163">
        <v>12.649999999999999</v>
      </c>
      <c r="T163">
        <f t="shared" ref="T163:X174" si="25">$S163+T$2</f>
        <v>12.649999999999999</v>
      </c>
      <c r="U163">
        <f t="shared" si="25"/>
        <v>12.649999999999999</v>
      </c>
      <c r="V163">
        <f t="shared" si="25"/>
        <v>12.649999999999999</v>
      </c>
      <c r="W163">
        <f t="shared" si="25"/>
        <v>612.65</v>
      </c>
      <c r="X163">
        <f t="shared" si="25"/>
        <v>1012.65</v>
      </c>
    </row>
    <row r="164" spans="19:24" x14ac:dyDescent="0.3">
      <c r="S164">
        <v>13.725000000000001</v>
      </c>
      <c r="T164">
        <f t="shared" si="25"/>
        <v>13.725000000000001</v>
      </c>
      <c r="U164">
        <f t="shared" si="25"/>
        <v>13.725000000000001</v>
      </c>
      <c r="V164">
        <f t="shared" si="25"/>
        <v>13.725000000000001</v>
      </c>
      <c r="W164">
        <f t="shared" si="25"/>
        <v>613.72500000000002</v>
      </c>
      <c r="X164">
        <f t="shared" si="25"/>
        <v>1013.725</v>
      </c>
    </row>
    <row r="165" spans="19:24" x14ac:dyDescent="0.3">
      <c r="S165">
        <v>14.600000000000001</v>
      </c>
      <c r="T165">
        <f t="shared" si="25"/>
        <v>14.600000000000001</v>
      </c>
      <c r="U165">
        <f t="shared" si="25"/>
        <v>14.600000000000001</v>
      </c>
      <c r="V165">
        <f t="shared" si="25"/>
        <v>14.600000000000001</v>
      </c>
      <c r="W165">
        <f t="shared" si="25"/>
        <v>614.6</v>
      </c>
      <c r="X165">
        <f t="shared" si="25"/>
        <v>1014.6</v>
      </c>
    </row>
    <row r="166" spans="19:24" x14ac:dyDescent="0.3">
      <c r="S166">
        <v>15.149999999999999</v>
      </c>
      <c r="T166">
        <f t="shared" si="25"/>
        <v>15.149999999999999</v>
      </c>
      <c r="U166">
        <f t="shared" si="25"/>
        <v>15.149999999999999</v>
      </c>
      <c r="V166">
        <f t="shared" si="25"/>
        <v>15.149999999999999</v>
      </c>
      <c r="W166">
        <f t="shared" si="25"/>
        <v>615.15</v>
      </c>
      <c r="X166">
        <f t="shared" si="25"/>
        <v>1015.15</v>
      </c>
    </row>
    <row r="167" spans="19:24" x14ac:dyDescent="0.3">
      <c r="S167">
        <v>15.850000000000001</v>
      </c>
      <c r="T167">
        <f t="shared" si="25"/>
        <v>15.850000000000001</v>
      </c>
      <c r="U167">
        <f t="shared" si="25"/>
        <v>15.850000000000001</v>
      </c>
      <c r="V167">
        <f t="shared" si="25"/>
        <v>15.850000000000001</v>
      </c>
      <c r="W167">
        <f t="shared" si="25"/>
        <v>615.85</v>
      </c>
      <c r="X167">
        <f t="shared" si="25"/>
        <v>1015.85</v>
      </c>
    </row>
    <row r="168" spans="19:24" x14ac:dyDescent="0.3">
      <c r="S168">
        <v>16.524999999999999</v>
      </c>
      <c r="T168">
        <f t="shared" si="25"/>
        <v>16.524999999999999</v>
      </c>
      <c r="U168">
        <f t="shared" si="25"/>
        <v>16.524999999999999</v>
      </c>
      <c r="V168">
        <f t="shared" si="25"/>
        <v>16.524999999999999</v>
      </c>
      <c r="W168">
        <f t="shared" si="25"/>
        <v>616.52499999999998</v>
      </c>
      <c r="X168">
        <f t="shared" si="25"/>
        <v>1016.525</v>
      </c>
    </row>
    <row r="169" spans="19:24" x14ac:dyDescent="0.3">
      <c r="S169">
        <v>17.024999999999999</v>
      </c>
      <c r="T169">
        <f t="shared" si="25"/>
        <v>17.024999999999999</v>
      </c>
      <c r="U169">
        <f t="shared" si="25"/>
        <v>17.024999999999999</v>
      </c>
      <c r="V169">
        <f t="shared" si="25"/>
        <v>17.024999999999999</v>
      </c>
      <c r="W169">
        <f t="shared" si="25"/>
        <v>617.02499999999998</v>
      </c>
      <c r="X169">
        <f t="shared" si="25"/>
        <v>1017.025</v>
      </c>
    </row>
    <row r="170" spans="19:24" x14ac:dyDescent="0.3">
      <c r="S170">
        <v>17.424999999999997</v>
      </c>
      <c r="T170">
        <f t="shared" si="25"/>
        <v>17.424999999999997</v>
      </c>
      <c r="U170">
        <f t="shared" si="25"/>
        <v>17.424999999999997</v>
      </c>
      <c r="V170">
        <f t="shared" si="25"/>
        <v>17.424999999999997</v>
      </c>
      <c r="W170">
        <f t="shared" si="25"/>
        <v>617.42499999999995</v>
      </c>
      <c r="X170">
        <f t="shared" si="25"/>
        <v>1017.425</v>
      </c>
    </row>
    <row r="171" spans="19:24" x14ac:dyDescent="0.3">
      <c r="S171">
        <v>17.799999999999997</v>
      </c>
      <c r="T171">
        <f t="shared" si="25"/>
        <v>17.799999999999997</v>
      </c>
      <c r="U171">
        <f t="shared" si="25"/>
        <v>17.799999999999997</v>
      </c>
      <c r="V171">
        <f t="shared" si="25"/>
        <v>17.799999999999997</v>
      </c>
      <c r="W171">
        <f t="shared" si="25"/>
        <v>617.79999999999995</v>
      </c>
      <c r="X171">
        <f t="shared" si="25"/>
        <v>1017.8</v>
      </c>
    </row>
    <row r="172" spans="19:24" x14ac:dyDescent="0.3">
      <c r="S172">
        <v>18.024999999999999</v>
      </c>
      <c r="T172">
        <f t="shared" si="25"/>
        <v>18.024999999999999</v>
      </c>
      <c r="U172">
        <f t="shared" si="25"/>
        <v>18.024999999999999</v>
      </c>
      <c r="V172">
        <f t="shared" si="25"/>
        <v>18.024999999999999</v>
      </c>
      <c r="W172">
        <f t="shared" si="25"/>
        <v>618.02499999999998</v>
      </c>
      <c r="X172">
        <f t="shared" si="25"/>
        <v>1018.025</v>
      </c>
    </row>
    <row r="173" spans="19:24" x14ac:dyDescent="0.3">
      <c r="S173">
        <v>18.174999999999997</v>
      </c>
      <c r="T173">
        <f t="shared" si="25"/>
        <v>18.174999999999997</v>
      </c>
      <c r="U173">
        <f t="shared" si="25"/>
        <v>18.174999999999997</v>
      </c>
      <c r="V173">
        <f t="shared" si="25"/>
        <v>18.174999999999997</v>
      </c>
      <c r="W173">
        <f t="shared" si="25"/>
        <v>618.17499999999995</v>
      </c>
      <c r="X173">
        <f t="shared" si="25"/>
        <v>1018.175</v>
      </c>
    </row>
    <row r="174" spans="19:24" x14ac:dyDescent="0.3">
      <c r="S174">
        <v>18.200000000000003</v>
      </c>
      <c r="T174">
        <f t="shared" si="25"/>
        <v>18.200000000000003</v>
      </c>
      <c r="U174">
        <f t="shared" si="25"/>
        <v>18.200000000000003</v>
      </c>
      <c r="V174">
        <f t="shared" si="25"/>
        <v>18.200000000000003</v>
      </c>
      <c r="W174">
        <f t="shared" si="25"/>
        <v>618.20000000000005</v>
      </c>
      <c r="X174">
        <f t="shared" si="25"/>
        <v>1018.2</v>
      </c>
    </row>
  </sheetData>
  <sortState xmlns:xlrd2="http://schemas.microsoft.com/office/spreadsheetml/2017/richdata2" ref="A20:A24">
    <sortCondition descending="1" ref="A19"/>
  </sortState>
  <mergeCells count="7">
    <mergeCell ref="F25:O25"/>
    <mergeCell ref="J18:L18"/>
    <mergeCell ref="S1:X1"/>
    <mergeCell ref="I14:J14"/>
    <mergeCell ref="C10:G10"/>
    <mergeCell ref="I10:J10"/>
    <mergeCell ref="L10:M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topLeftCell="A6" zoomScaleNormal="100" workbookViewId="0">
      <selection activeCell="A2" sqref="A2:B31"/>
    </sheetView>
  </sheetViews>
  <sheetFormatPr defaultRowHeight="14.4" x14ac:dyDescent="0.3"/>
  <cols>
    <col min="1" max="1" width="12.5546875" bestFit="1" customWidth="1"/>
    <col min="2" max="2" width="11.44140625" bestFit="1" customWidth="1"/>
    <col min="3" max="11" width="10.109375" bestFit="1" customWidth="1"/>
    <col min="12" max="12" width="12.109375" style="25" bestFit="1" customWidth="1"/>
    <col min="13" max="13" width="9.33203125" style="25" bestFit="1" customWidth="1"/>
    <col min="14" max="14" width="13.5546875" style="25" bestFit="1" customWidth="1"/>
    <col min="15" max="15" width="14.44140625" style="25" bestFit="1" customWidth="1"/>
    <col min="16" max="16" width="7.109375" style="25" bestFit="1" customWidth="1"/>
    <col min="17" max="17" width="10" style="25" bestFit="1" customWidth="1"/>
  </cols>
  <sheetData>
    <row r="1" spans="1:17" x14ac:dyDescent="0.3">
      <c r="A1" s="24" t="s">
        <v>8</v>
      </c>
      <c r="B1" s="24" t="s">
        <v>9</v>
      </c>
      <c r="C1" s="24" t="s">
        <v>10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22</v>
      </c>
      <c r="I1" s="24" t="s">
        <v>23</v>
      </c>
      <c r="J1" s="24" t="s">
        <v>17</v>
      </c>
      <c r="K1" s="24" t="s">
        <v>16</v>
      </c>
      <c r="L1" s="24" t="s">
        <v>24</v>
      </c>
      <c r="M1" s="24" t="s">
        <v>25</v>
      </c>
      <c r="N1" s="24" t="s">
        <v>26</v>
      </c>
      <c r="O1" s="24" t="s">
        <v>27</v>
      </c>
      <c r="P1" s="24" t="s">
        <v>28</v>
      </c>
      <c r="Q1" s="24" t="s">
        <v>29</v>
      </c>
    </row>
    <row r="2" spans="1:17" x14ac:dyDescent="0.3">
      <c r="A2" s="18">
        <v>44501</v>
      </c>
      <c r="B2" s="19" t="s">
        <v>1</v>
      </c>
      <c r="C2" s="22">
        <v>5</v>
      </c>
      <c r="D2" s="22">
        <v>5</v>
      </c>
      <c r="E2" s="22">
        <v>5</v>
      </c>
      <c r="F2" s="22">
        <v>5</v>
      </c>
      <c r="G2" s="22">
        <v>5</v>
      </c>
      <c r="H2" s="22">
        <v>123</v>
      </c>
      <c r="I2" s="22">
        <v>82</v>
      </c>
      <c r="J2" s="22">
        <v>36.6</v>
      </c>
      <c r="K2" s="22">
        <v>172</v>
      </c>
      <c r="L2" s="22">
        <v>0</v>
      </c>
      <c r="M2" s="22">
        <v>0</v>
      </c>
      <c r="N2" s="22">
        <v>0</v>
      </c>
      <c r="O2" s="26">
        <v>0.75</v>
      </c>
      <c r="P2" s="26">
        <v>0.09</v>
      </c>
      <c r="Q2" s="26">
        <v>0.82</v>
      </c>
    </row>
    <row r="3" spans="1:17" x14ac:dyDescent="0.3">
      <c r="A3" s="19">
        <v>44502</v>
      </c>
      <c r="B3" s="18" t="s">
        <v>2</v>
      </c>
      <c r="C3" s="23">
        <v>5</v>
      </c>
      <c r="D3" s="23">
        <v>5</v>
      </c>
      <c r="E3" s="23">
        <v>5</v>
      </c>
      <c r="F3" s="23">
        <v>5</v>
      </c>
      <c r="G3" s="23">
        <v>5</v>
      </c>
      <c r="H3" s="23">
        <v>119</v>
      </c>
      <c r="I3" s="23">
        <v>78</v>
      </c>
      <c r="J3" s="23">
        <v>36.6</v>
      </c>
      <c r="K3" s="23">
        <v>179</v>
      </c>
      <c r="L3" s="23">
        <v>0</v>
      </c>
      <c r="M3" s="23">
        <v>0</v>
      </c>
      <c r="N3" s="23">
        <v>0</v>
      </c>
      <c r="O3" s="27">
        <v>0.78</v>
      </c>
      <c r="P3" s="27">
        <v>0.05</v>
      </c>
      <c r="Q3" s="27">
        <v>0.7</v>
      </c>
    </row>
    <row r="4" spans="1:17" x14ac:dyDescent="0.3">
      <c r="A4" s="18">
        <v>44503</v>
      </c>
      <c r="B4" s="19" t="s">
        <v>3</v>
      </c>
      <c r="C4" s="22">
        <v>5</v>
      </c>
      <c r="D4" s="22">
        <v>5</v>
      </c>
      <c r="E4" s="22">
        <v>5</v>
      </c>
      <c r="F4" s="22">
        <v>5</v>
      </c>
      <c r="G4" s="22">
        <v>5</v>
      </c>
      <c r="H4" s="22">
        <v>111</v>
      </c>
      <c r="I4" s="22">
        <v>80</v>
      </c>
      <c r="J4" s="22">
        <v>36.6</v>
      </c>
      <c r="K4" s="22">
        <v>84</v>
      </c>
      <c r="L4" s="22">
        <v>0</v>
      </c>
      <c r="M4" s="22">
        <v>0</v>
      </c>
      <c r="N4" s="22">
        <v>0</v>
      </c>
      <c r="O4" s="26">
        <v>0.87</v>
      </c>
      <c r="P4" s="26">
        <v>0.31</v>
      </c>
      <c r="Q4" s="26">
        <v>0.77</v>
      </c>
    </row>
    <row r="5" spans="1:17" x14ac:dyDescent="0.3">
      <c r="A5" s="19">
        <v>44504</v>
      </c>
      <c r="B5" s="18" t="s">
        <v>4</v>
      </c>
      <c r="C5" s="23">
        <v>5</v>
      </c>
      <c r="D5" s="23">
        <v>5</v>
      </c>
      <c r="E5" s="23">
        <v>5</v>
      </c>
      <c r="F5" s="23">
        <v>5</v>
      </c>
      <c r="G5" s="23">
        <v>5</v>
      </c>
      <c r="H5" s="23">
        <v>120</v>
      </c>
      <c r="I5" s="23">
        <v>80</v>
      </c>
      <c r="J5" s="23">
        <v>36.6</v>
      </c>
      <c r="K5" s="23">
        <v>162</v>
      </c>
      <c r="L5" s="23">
        <v>0</v>
      </c>
      <c r="M5" s="23">
        <v>0</v>
      </c>
      <c r="N5" s="23">
        <v>0</v>
      </c>
      <c r="O5" s="27">
        <v>0.8</v>
      </c>
      <c r="P5" s="27">
        <v>0.3</v>
      </c>
      <c r="Q5" s="27">
        <v>0.5</v>
      </c>
    </row>
    <row r="6" spans="1:17" x14ac:dyDescent="0.3">
      <c r="A6" s="18">
        <v>44505</v>
      </c>
      <c r="B6" s="19" t="s">
        <v>5</v>
      </c>
      <c r="C6" s="22">
        <v>5</v>
      </c>
      <c r="D6" s="22">
        <v>4</v>
      </c>
      <c r="E6" s="22">
        <v>5</v>
      </c>
      <c r="F6" s="22">
        <v>5</v>
      </c>
      <c r="G6" s="22">
        <v>5</v>
      </c>
      <c r="H6" s="22">
        <v>120</v>
      </c>
      <c r="I6" s="22">
        <v>80</v>
      </c>
      <c r="J6" s="22">
        <v>36.6</v>
      </c>
      <c r="K6" s="22">
        <v>52</v>
      </c>
      <c r="L6" s="22">
        <v>0</v>
      </c>
      <c r="M6" s="22">
        <v>0</v>
      </c>
      <c r="N6" s="22">
        <v>0</v>
      </c>
      <c r="O6" s="26">
        <v>0.9</v>
      </c>
      <c r="P6" s="26">
        <v>0.37</v>
      </c>
      <c r="Q6" s="26">
        <v>0.75</v>
      </c>
    </row>
    <row r="7" spans="1:17" x14ac:dyDescent="0.3">
      <c r="A7" s="19">
        <v>44506</v>
      </c>
      <c r="B7" s="18" t="s">
        <v>6</v>
      </c>
      <c r="C7" s="23">
        <v>5</v>
      </c>
      <c r="D7" s="23">
        <v>5</v>
      </c>
      <c r="E7" s="23">
        <v>5</v>
      </c>
      <c r="F7" s="23">
        <v>5</v>
      </c>
      <c r="G7" s="23">
        <v>5</v>
      </c>
      <c r="H7" s="23">
        <v>125</v>
      </c>
      <c r="I7" s="23">
        <v>81</v>
      </c>
      <c r="J7" s="23">
        <v>36.6</v>
      </c>
      <c r="K7" s="23">
        <v>80</v>
      </c>
      <c r="L7" s="23">
        <v>0</v>
      </c>
      <c r="M7" s="23">
        <v>0</v>
      </c>
      <c r="N7" s="23">
        <v>0</v>
      </c>
      <c r="O7" s="27">
        <v>0.89</v>
      </c>
      <c r="P7" s="27">
        <v>0.24</v>
      </c>
      <c r="Q7" s="27">
        <v>0.75</v>
      </c>
    </row>
    <row r="8" spans="1:17" x14ac:dyDescent="0.3">
      <c r="A8" s="18">
        <v>44507</v>
      </c>
      <c r="B8" s="19" t="s">
        <v>7</v>
      </c>
      <c r="C8" s="22">
        <v>2</v>
      </c>
      <c r="D8" s="22">
        <v>4</v>
      </c>
      <c r="E8" s="22">
        <v>5</v>
      </c>
      <c r="F8" s="22">
        <v>3</v>
      </c>
      <c r="G8" s="22">
        <v>2</v>
      </c>
      <c r="H8" s="22">
        <v>90</v>
      </c>
      <c r="I8" s="22">
        <v>56</v>
      </c>
      <c r="J8" s="22">
        <v>37.200000000000003</v>
      </c>
      <c r="K8" s="22">
        <v>95</v>
      </c>
      <c r="L8" s="22">
        <v>3</v>
      </c>
      <c r="M8" s="22">
        <v>-2</v>
      </c>
      <c r="N8" s="22">
        <v>-3</v>
      </c>
      <c r="O8" s="26">
        <v>0.7</v>
      </c>
      <c r="P8" s="26">
        <v>0.54</v>
      </c>
      <c r="Q8" s="26">
        <v>0.92</v>
      </c>
    </row>
    <row r="9" spans="1:17" x14ac:dyDescent="0.3">
      <c r="A9" s="19">
        <v>44508</v>
      </c>
      <c r="B9" s="18" t="s">
        <v>1</v>
      </c>
      <c r="C9" s="23">
        <v>2</v>
      </c>
      <c r="D9" s="23">
        <v>2</v>
      </c>
      <c r="E9" s="23">
        <v>3</v>
      </c>
      <c r="F9" s="23">
        <v>4</v>
      </c>
      <c r="G9" s="23">
        <v>3</v>
      </c>
      <c r="H9" s="23">
        <v>101</v>
      </c>
      <c r="I9" s="23">
        <v>68</v>
      </c>
      <c r="J9" s="23">
        <v>37.4</v>
      </c>
      <c r="K9" s="23">
        <v>171</v>
      </c>
      <c r="L9" s="23">
        <v>-2</v>
      </c>
      <c r="M9" s="23">
        <v>0</v>
      </c>
      <c r="N9" s="23">
        <v>-1</v>
      </c>
      <c r="O9" s="27">
        <v>0.96</v>
      </c>
      <c r="P9" s="27">
        <v>0.65</v>
      </c>
      <c r="Q9" s="27">
        <v>0.57000000000000006</v>
      </c>
    </row>
    <row r="10" spans="1:17" x14ac:dyDescent="0.3">
      <c r="A10" s="18">
        <v>44509</v>
      </c>
      <c r="B10" s="19" t="s">
        <v>2</v>
      </c>
      <c r="C10" s="22">
        <v>5</v>
      </c>
      <c r="D10" s="22">
        <v>4</v>
      </c>
      <c r="E10" s="22">
        <v>4</v>
      </c>
      <c r="F10" s="22">
        <v>5</v>
      </c>
      <c r="G10" s="22">
        <v>5</v>
      </c>
      <c r="H10" s="22">
        <v>147</v>
      </c>
      <c r="I10" s="22">
        <v>95</v>
      </c>
      <c r="J10" s="22">
        <v>37.6</v>
      </c>
      <c r="K10" s="22">
        <v>76</v>
      </c>
      <c r="L10" s="22">
        <v>2</v>
      </c>
      <c r="M10" s="22">
        <v>-1</v>
      </c>
      <c r="N10" s="22">
        <v>2</v>
      </c>
      <c r="O10" s="26">
        <v>0.33</v>
      </c>
      <c r="P10" s="26">
        <v>0.18</v>
      </c>
      <c r="Q10" s="26">
        <v>0.47000000000000003</v>
      </c>
    </row>
    <row r="11" spans="1:17" x14ac:dyDescent="0.3">
      <c r="A11" s="19">
        <v>44510</v>
      </c>
      <c r="B11" s="18" t="s">
        <v>3</v>
      </c>
      <c r="C11" s="23">
        <v>5</v>
      </c>
      <c r="D11" s="23">
        <v>3</v>
      </c>
      <c r="E11" s="23">
        <v>4</v>
      </c>
      <c r="F11" s="23">
        <v>4</v>
      </c>
      <c r="G11" s="23">
        <v>5</v>
      </c>
      <c r="H11" s="23">
        <v>199</v>
      </c>
      <c r="I11" s="23">
        <v>133</v>
      </c>
      <c r="J11" s="23">
        <v>37.700000000000003</v>
      </c>
      <c r="K11" s="23">
        <v>151</v>
      </c>
      <c r="L11" s="23">
        <v>0</v>
      </c>
      <c r="M11" s="23">
        <v>0</v>
      </c>
      <c r="N11" s="23">
        <v>2</v>
      </c>
      <c r="O11" s="27">
        <v>0.17</v>
      </c>
      <c r="P11" s="27">
        <v>0.18</v>
      </c>
      <c r="Q11" s="27">
        <v>0.31</v>
      </c>
    </row>
    <row r="12" spans="1:17" x14ac:dyDescent="0.3">
      <c r="A12" s="18">
        <v>44511</v>
      </c>
      <c r="B12" s="19" t="s">
        <v>4</v>
      </c>
      <c r="C12" s="22">
        <v>4</v>
      </c>
      <c r="D12" s="22">
        <v>2</v>
      </c>
      <c r="E12" s="22">
        <v>3</v>
      </c>
      <c r="F12" s="22">
        <v>3</v>
      </c>
      <c r="G12" s="22">
        <v>4</v>
      </c>
      <c r="H12" s="22">
        <v>97</v>
      </c>
      <c r="I12" s="22">
        <v>70</v>
      </c>
      <c r="J12" s="22">
        <v>37.800000000000004</v>
      </c>
      <c r="K12" s="22">
        <v>154</v>
      </c>
      <c r="L12" s="22">
        <v>2</v>
      </c>
      <c r="M12" s="22">
        <v>1</v>
      </c>
      <c r="N12" s="22">
        <v>3</v>
      </c>
      <c r="O12" s="26">
        <v>0.22</v>
      </c>
      <c r="P12" s="26">
        <v>0.89</v>
      </c>
      <c r="Q12" s="26">
        <v>0.44</v>
      </c>
    </row>
    <row r="13" spans="1:17" x14ac:dyDescent="0.3">
      <c r="A13" s="19">
        <v>44512</v>
      </c>
      <c r="B13" s="18" t="s">
        <v>5</v>
      </c>
      <c r="C13" s="23">
        <v>4</v>
      </c>
      <c r="D13" s="23">
        <v>3</v>
      </c>
      <c r="E13" s="23">
        <v>4</v>
      </c>
      <c r="F13" s="23">
        <v>4</v>
      </c>
      <c r="G13" s="23">
        <v>3</v>
      </c>
      <c r="H13" s="23">
        <v>193</v>
      </c>
      <c r="I13" s="23">
        <v>125</v>
      </c>
      <c r="J13" s="23">
        <v>38.300000000000004</v>
      </c>
      <c r="K13" s="23">
        <v>140</v>
      </c>
      <c r="L13" s="23">
        <v>1</v>
      </c>
      <c r="M13" s="23">
        <v>3</v>
      </c>
      <c r="N13" s="23">
        <v>3</v>
      </c>
      <c r="O13" s="27">
        <v>0.14000000000000001</v>
      </c>
      <c r="P13" s="27">
        <v>0.19</v>
      </c>
      <c r="Q13" s="27">
        <v>0.74</v>
      </c>
    </row>
    <row r="14" spans="1:17" x14ac:dyDescent="0.3">
      <c r="A14" s="18">
        <v>44513</v>
      </c>
      <c r="B14" s="19" t="s">
        <v>6</v>
      </c>
      <c r="C14" s="22">
        <v>2</v>
      </c>
      <c r="D14" s="22">
        <v>1</v>
      </c>
      <c r="E14" s="22">
        <v>2</v>
      </c>
      <c r="F14" s="22">
        <v>3</v>
      </c>
      <c r="G14" s="22">
        <v>3</v>
      </c>
      <c r="H14" s="22">
        <v>114</v>
      </c>
      <c r="I14" s="22">
        <v>74</v>
      </c>
      <c r="J14" s="22">
        <v>38.400000000000006</v>
      </c>
      <c r="K14" s="22">
        <v>134</v>
      </c>
      <c r="L14" s="22">
        <v>3</v>
      </c>
      <c r="M14" s="22">
        <v>0</v>
      </c>
      <c r="N14" s="22">
        <v>3</v>
      </c>
      <c r="O14" s="26">
        <v>0.1</v>
      </c>
      <c r="P14" s="26">
        <v>0.17</v>
      </c>
      <c r="Q14" s="26">
        <v>0.39</v>
      </c>
    </row>
    <row r="15" spans="1:17" x14ac:dyDescent="0.3">
      <c r="A15" s="19">
        <v>44514</v>
      </c>
      <c r="B15" s="18" t="s">
        <v>7</v>
      </c>
      <c r="C15" s="23">
        <v>2</v>
      </c>
      <c r="D15" s="23">
        <v>1</v>
      </c>
      <c r="E15" s="23">
        <v>3</v>
      </c>
      <c r="F15" s="23">
        <v>4</v>
      </c>
      <c r="G15" s="23">
        <v>2</v>
      </c>
      <c r="H15" s="23">
        <v>207</v>
      </c>
      <c r="I15" s="23">
        <v>151</v>
      </c>
      <c r="J15" s="23">
        <v>38.5</v>
      </c>
      <c r="K15" s="23">
        <v>102</v>
      </c>
      <c r="L15" s="23">
        <v>0</v>
      </c>
      <c r="M15" s="23">
        <v>-1</v>
      </c>
      <c r="N15" s="23">
        <v>3</v>
      </c>
      <c r="O15" s="27">
        <v>0.27</v>
      </c>
      <c r="P15" s="27">
        <v>0.39</v>
      </c>
      <c r="Q15" s="27">
        <v>0.36</v>
      </c>
    </row>
    <row r="16" spans="1:17" x14ac:dyDescent="0.3">
      <c r="A16" s="18">
        <v>44515</v>
      </c>
      <c r="B16" s="19" t="s">
        <v>1</v>
      </c>
      <c r="C16" s="22">
        <v>1</v>
      </c>
      <c r="D16" s="22">
        <v>1</v>
      </c>
      <c r="E16" s="22">
        <v>1</v>
      </c>
      <c r="F16" s="22">
        <v>1</v>
      </c>
      <c r="G16" s="22">
        <v>1</v>
      </c>
      <c r="H16" s="22">
        <v>93</v>
      </c>
      <c r="I16" s="22">
        <v>58</v>
      </c>
      <c r="J16" s="22">
        <v>38.800000000000004</v>
      </c>
      <c r="K16" s="22">
        <v>155</v>
      </c>
      <c r="L16" s="22">
        <v>1</v>
      </c>
      <c r="M16" s="22">
        <v>2</v>
      </c>
      <c r="N16" s="22">
        <v>3</v>
      </c>
      <c r="O16" s="26">
        <v>0.44</v>
      </c>
      <c r="P16" s="26">
        <v>0.62</v>
      </c>
      <c r="Q16" s="26">
        <v>0.72</v>
      </c>
    </row>
    <row r="17" spans="1:17" x14ac:dyDescent="0.3">
      <c r="A17" s="19">
        <v>44516</v>
      </c>
      <c r="B17" s="18" t="s">
        <v>2</v>
      </c>
      <c r="C17" s="23">
        <v>1</v>
      </c>
      <c r="D17" s="23">
        <v>1</v>
      </c>
      <c r="E17" s="23">
        <v>2</v>
      </c>
      <c r="F17" s="23">
        <v>1</v>
      </c>
      <c r="G17" s="23">
        <v>1</v>
      </c>
      <c r="H17" s="23">
        <v>206</v>
      </c>
      <c r="I17" s="23">
        <v>119</v>
      </c>
      <c r="J17" s="23">
        <v>38.800000000000004</v>
      </c>
      <c r="K17" s="23">
        <v>169</v>
      </c>
      <c r="L17" s="23">
        <v>-1</v>
      </c>
      <c r="M17" s="23">
        <v>2</v>
      </c>
      <c r="N17" s="23">
        <v>0</v>
      </c>
      <c r="O17" s="27">
        <v>0.12</v>
      </c>
      <c r="P17" s="27">
        <v>0.21</v>
      </c>
      <c r="Q17" s="27">
        <v>0.39</v>
      </c>
    </row>
    <row r="18" spans="1:17" x14ac:dyDescent="0.3">
      <c r="A18" s="18">
        <v>44517</v>
      </c>
      <c r="B18" s="19" t="s">
        <v>3</v>
      </c>
      <c r="C18" s="22">
        <v>1</v>
      </c>
      <c r="D18" s="22">
        <v>1</v>
      </c>
      <c r="E18" s="22">
        <v>1</v>
      </c>
      <c r="F18" s="22">
        <v>1</v>
      </c>
      <c r="G18" s="22">
        <v>1</v>
      </c>
      <c r="H18" s="22">
        <v>208</v>
      </c>
      <c r="I18" s="22">
        <v>141</v>
      </c>
      <c r="J18" s="22">
        <v>38.900000000000006</v>
      </c>
      <c r="K18" s="22">
        <v>154</v>
      </c>
      <c r="L18" s="22">
        <v>3</v>
      </c>
      <c r="M18" s="22">
        <v>-1</v>
      </c>
      <c r="N18" s="22">
        <v>-2</v>
      </c>
      <c r="O18" s="26">
        <v>0.24</v>
      </c>
      <c r="P18" s="26">
        <v>0.17</v>
      </c>
      <c r="Q18" s="26">
        <v>0.43</v>
      </c>
    </row>
    <row r="19" spans="1:17" x14ac:dyDescent="0.3">
      <c r="A19" s="19">
        <v>44518</v>
      </c>
      <c r="B19" s="18" t="s">
        <v>4</v>
      </c>
      <c r="C19" s="23">
        <v>1</v>
      </c>
      <c r="D19" s="23">
        <v>1</v>
      </c>
      <c r="E19" s="23">
        <v>2</v>
      </c>
      <c r="F19" s="23">
        <v>1</v>
      </c>
      <c r="G19" s="23">
        <v>1</v>
      </c>
      <c r="H19" s="23">
        <v>176</v>
      </c>
      <c r="I19" s="23">
        <v>107</v>
      </c>
      <c r="J19" s="23">
        <v>39.1</v>
      </c>
      <c r="K19" s="23">
        <v>154</v>
      </c>
      <c r="L19" s="23">
        <v>1</v>
      </c>
      <c r="M19" s="23">
        <v>3</v>
      </c>
      <c r="N19" s="23">
        <v>-2</v>
      </c>
      <c r="O19" s="27">
        <v>0.79</v>
      </c>
      <c r="P19" s="27">
        <v>0.67</v>
      </c>
      <c r="Q19" s="27">
        <v>0.6</v>
      </c>
    </row>
    <row r="20" spans="1:17" x14ac:dyDescent="0.3">
      <c r="A20" s="18">
        <v>44519</v>
      </c>
      <c r="B20" s="19" t="s">
        <v>5</v>
      </c>
      <c r="C20" s="22">
        <v>2</v>
      </c>
      <c r="D20" s="22">
        <v>1</v>
      </c>
      <c r="E20" s="22">
        <v>3</v>
      </c>
      <c r="F20" s="22">
        <v>2</v>
      </c>
      <c r="G20" s="22">
        <v>2</v>
      </c>
      <c r="H20" s="22">
        <v>174</v>
      </c>
      <c r="I20" s="22">
        <v>104</v>
      </c>
      <c r="J20" s="22">
        <v>39.6</v>
      </c>
      <c r="K20" s="22">
        <v>116</v>
      </c>
      <c r="L20" s="22">
        <v>0</v>
      </c>
      <c r="M20" s="22">
        <v>1</v>
      </c>
      <c r="N20" s="22">
        <v>-3</v>
      </c>
      <c r="O20" s="26">
        <v>0.37</v>
      </c>
      <c r="P20" s="26">
        <v>0.28000000000000003</v>
      </c>
      <c r="Q20" s="26">
        <v>0.71</v>
      </c>
    </row>
    <row r="21" spans="1:17" x14ac:dyDescent="0.3">
      <c r="A21" s="19">
        <v>44520</v>
      </c>
      <c r="B21" s="18" t="s">
        <v>6</v>
      </c>
      <c r="C21" s="23">
        <v>4</v>
      </c>
      <c r="D21" s="23">
        <v>2</v>
      </c>
      <c r="E21" s="23">
        <v>3</v>
      </c>
      <c r="F21" s="23">
        <v>3</v>
      </c>
      <c r="G21" s="23">
        <v>3</v>
      </c>
      <c r="H21" s="23">
        <v>205</v>
      </c>
      <c r="I21" s="23">
        <v>153</v>
      </c>
      <c r="J21" s="23">
        <v>39.800000000000004</v>
      </c>
      <c r="K21" s="23">
        <v>70</v>
      </c>
      <c r="L21" s="23">
        <v>-2</v>
      </c>
      <c r="M21" s="23">
        <v>-2</v>
      </c>
      <c r="N21" s="23">
        <v>1</v>
      </c>
      <c r="O21" s="27">
        <v>0.39</v>
      </c>
      <c r="P21" s="27">
        <v>0.81</v>
      </c>
      <c r="Q21" s="27">
        <v>0.64</v>
      </c>
    </row>
    <row r="22" spans="1:17" x14ac:dyDescent="0.3">
      <c r="A22" s="18">
        <v>44521</v>
      </c>
      <c r="B22" s="19" t="s">
        <v>7</v>
      </c>
      <c r="C22" s="22">
        <v>4</v>
      </c>
      <c r="D22" s="22">
        <v>1</v>
      </c>
      <c r="E22" s="22">
        <v>5</v>
      </c>
      <c r="F22" s="22">
        <v>2</v>
      </c>
      <c r="G22" s="22">
        <v>3</v>
      </c>
      <c r="H22" s="22">
        <v>220</v>
      </c>
      <c r="I22" s="22">
        <v>143</v>
      </c>
      <c r="J22" s="22">
        <v>39.6</v>
      </c>
      <c r="K22" s="22">
        <v>127</v>
      </c>
      <c r="L22" s="22">
        <v>3</v>
      </c>
      <c r="M22" s="22">
        <v>0</v>
      </c>
      <c r="N22" s="22">
        <v>-2</v>
      </c>
      <c r="O22" s="26">
        <v>0.5</v>
      </c>
      <c r="P22" s="26">
        <v>0.75</v>
      </c>
      <c r="Q22" s="26">
        <v>0.65</v>
      </c>
    </row>
    <row r="23" spans="1:17" x14ac:dyDescent="0.3">
      <c r="A23" s="19">
        <v>44522</v>
      </c>
      <c r="B23" s="18" t="s">
        <v>1</v>
      </c>
      <c r="C23" s="23">
        <v>5</v>
      </c>
      <c r="D23" s="23">
        <v>2</v>
      </c>
      <c r="E23" s="23">
        <v>4</v>
      </c>
      <c r="F23" s="23">
        <v>5</v>
      </c>
      <c r="G23" s="23">
        <v>4</v>
      </c>
      <c r="H23" s="23">
        <v>155</v>
      </c>
      <c r="I23" s="23">
        <v>91</v>
      </c>
      <c r="J23" s="23">
        <v>38.900000000000006</v>
      </c>
      <c r="K23" s="23">
        <v>92</v>
      </c>
      <c r="L23" s="23">
        <v>0</v>
      </c>
      <c r="M23" s="23">
        <v>3</v>
      </c>
      <c r="N23" s="23">
        <v>2</v>
      </c>
      <c r="O23" s="27">
        <v>0.7</v>
      </c>
      <c r="P23" s="27">
        <v>0.4</v>
      </c>
      <c r="Q23" s="27">
        <v>0.43</v>
      </c>
    </row>
    <row r="24" spans="1:17" x14ac:dyDescent="0.3">
      <c r="A24" s="18">
        <v>44523</v>
      </c>
      <c r="B24" s="19" t="s">
        <v>2</v>
      </c>
      <c r="C24" s="22">
        <v>5</v>
      </c>
      <c r="D24" s="22">
        <v>3</v>
      </c>
      <c r="E24" s="22">
        <v>5</v>
      </c>
      <c r="F24" s="22">
        <v>5</v>
      </c>
      <c r="G24" s="22">
        <v>3</v>
      </c>
      <c r="H24" s="22">
        <v>215</v>
      </c>
      <c r="I24" s="22">
        <v>126</v>
      </c>
      <c r="J24" s="22">
        <v>38.800000000000004</v>
      </c>
      <c r="K24" s="22">
        <v>62</v>
      </c>
      <c r="L24" s="22">
        <v>-2</v>
      </c>
      <c r="M24" s="22">
        <v>3</v>
      </c>
      <c r="N24" s="22">
        <v>-3</v>
      </c>
      <c r="O24" s="26">
        <v>0.43</v>
      </c>
      <c r="P24" s="26">
        <v>0.6</v>
      </c>
      <c r="Q24" s="26">
        <v>0.53</v>
      </c>
    </row>
    <row r="25" spans="1:17" x14ac:dyDescent="0.3">
      <c r="A25" s="19">
        <v>44524</v>
      </c>
      <c r="B25" s="18" t="s">
        <v>3</v>
      </c>
      <c r="C25" s="23">
        <v>5</v>
      </c>
      <c r="D25" s="23">
        <v>4</v>
      </c>
      <c r="E25" s="23">
        <v>5</v>
      </c>
      <c r="F25" s="23">
        <v>5</v>
      </c>
      <c r="G25" s="23">
        <v>4</v>
      </c>
      <c r="H25" s="23">
        <v>104</v>
      </c>
      <c r="I25" s="23">
        <v>72</v>
      </c>
      <c r="J25" s="23">
        <v>38.400000000000006</v>
      </c>
      <c r="K25" s="23">
        <v>149</v>
      </c>
      <c r="L25" s="23">
        <v>0</v>
      </c>
      <c r="M25" s="23">
        <v>2</v>
      </c>
      <c r="N25" s="23">
        <v>0</v>
      </c>
      <c r="O25" s="27">
        <v>0.57999999999999996</v>
      </c>
      <c r="P25" s="27">
        <v>0.05</v>
      </c>
      <c r="Q25" s="27">
        <v>0.69000000000000006</v>
      </c>
    </row>
    <row r="26" spans="1:17" x14ac:dyDescent="0.3">
      <c r="A26" s="18">
        <v>44525</v>
      </c>
      <c r="B26" s="19" t="s">
        <v>4</v>
      </c>
      <c r="C26" s="22">
        <v>5</v>
      </c>
      <c r="D26" s="22">
        <v>5</v>
      </c>
      <c r="E26" s="22">
        <v>5</v>
      </c>
      <c r="F26" s="22">
        <v>5</v>
      </c>
      <c r="G26" s="22">
        <v>5</v>
      </c>
      <c r="H26" s="22">
        <v>123</v>
      </c>
      <c r="I26" s="22">
        <v>82</v>
      </c>
      <c r="J26" s="22">
        <v>36.6</v>
      </c>
      <c r="K26" s="22">
        <v>172</v>
      </c>
      <c r="L26" s="22">
        <v>0</v>
      </c>
      <c r="M26" s="22">
        <v>0</v>
      </c>
      <c r="N26" s="22">
        <v>0</v>
      </c>
      <c r="O26" s="26">
        <v>0.75</v>
      </c>
      <c r="P26" s="26">
        <v>0.09</v>
      </c>
      <c r="Q26" s="26">
        <v>0.82</v>
      </c>
    </row>
    <row r="27" spans="1:17" x14ac:dyDescent="0.3">
      <c r="A27" s="19">
        <v>44526</v>
      </c>
      <c r="B27" s="18" t="s">
        <v>5</v>
      </c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119</v>
      </c>
      <c r="I27" s="23">
        <v>78</v>
      </c>
      <c r="J27" s="23">
        <v>36.6</v>
      </c>
      <c r="K27" s="23">
        <v>179</v>
      </c>
      <c r="L27" s="23">
        <v>0</v>
      </c>
      <c r="M27" s="23">
        <v>0</v>
      </c>
      <c r="N27" s="23">
        <v>0</v>
      </c>
      <c r="O27" s="27">
        <v>0.78</v>
      </c>
      <c r="P27" s="27">
        <v>0.05</v>
      </c>
      <c r="Q27" s="27">
        <v>0.7</v>
      </c>
    </row>
    <row r="28" spans="1:17" x14ac:dyDescent="0.3">
      <c r="A28" s="18">
        <v>44527</v>
      </c>
      <c r="B28" s="19" t="s">
        <v>6</v>
      </c>
      <c r="C28" s="22">
        <v>5</v>
      </c>
      <c r="D28" s="22">
        <v>5</v>
      </c>
      <c r="E28" s="22">
        <v>5</v>
      </c>
      <c r="F28" s="22">
        <v>5</v>
      </c>
      <c r="G28" s="22">
        <v>5</v>
      </c>
      <c r="H28" s="22">
        <v>111</v>
      </c>
      <c r="I28" s="22">
        <v>80</v>
      </c>
      <c r="J28" s="22">
        <v>36.6</v>
      </c>
      <c r="K28" s="22">
        <v>84</v>
      </c>
      <c r="L28" s="22">
        <v>0</v>
      </c>
      <c r="M28" s="22">
        <v>0</v>
      </c>
      <c r="N28" s="22">
        <v>0</v>
      </c>
      <c r="O28" s="26">
        <v>0.87</v>
      </c>
      <c r="P28" s="26">
        <v>0.31</v>
      </c>
      <c r="Q28" s="26">
        <v>0.77</v>
      </c>
    </row>
    <row r="29" spans="1:17" x14ac:dyDescent="0.3">
      <c r="A29" s="19">
        <v>44528</v>
      </c>
      <c r="B29" s="18" t="s">
        <v>7</v>
      </c>
      <c r="C29" s="23">
        <v>5</v>
      </c>
      <c r="D29" s="23">
        <v>5</v>
      </c>
      <c r="E29" s="23">
        <v>5</v>
      </c>
      <c r="F29" s="23">
        <v>5</v>
      </c>
      <c r="G29" s="23">
        <v>5</v>
      </c>
      <c r="H29" s="23">
        <v>120</v>
      </c>
      <c r="I29" s="23">
        <v>80</v>
      </c>
      <c r="J29" s="23">
        <v>36.6</v>
      </c>
      <c r="K29" s="23">
        <v>162</v>
      </c>
      <c r="L29" s="23">
        <v>0</v>
      </c>
      <c r="M29" s="23">
        <v>0</v>
      </c>
      <c r="N29" s="23">
        <v>0</v>
      </c>
      <c r="O29" s="27">
        <v>0.8</v>
      </c>
      <c r="P29" s="27">
        <v>0.3</v>
      </c>
      <c r="Q29" s="27">
        <v>0.5</v>
      </c>
    </row>
    <row r="30" spans="1:17" x14ac:dyDescent="0.3">
      <c r="A30" s="18">
        <v>44529</v>
      </c>
      <c r="B30" s="15" t="s">
        <v>1</v>
      </c>
      <c r="C30" s="22">
        <v>5</v>
      </c>
      <c r="D30" s="22">
        <v>5</v>
      </c>
      <c r="E30" s="22">
        <v>5</v>
      </c>
      <c r="F30" s="22">
        <v>5</v>
      </c>
      <c r="G30" s="22">
        <v>5</v>
      </c>
      <c r="H30" s="22">
        <v>120</v>
      </c>
      <c r="I30" s="22">
        <v>80</v>
      </c>
      <c r="J30" s="22">
        <v>36.6</v>
      </c>
      <c r="K30" s="22">
        <v>52</v>
      </c>
      <c r="L30" s="22">
        <v>0</v>
      </c>
      <c r="M30" s="22">
        <v>0</v>
      </c>
      <c r="N30" s="22">
        <v>0</v>
      </c>
      <c r="O30" s="26">
        <v>0.9</v>
      </c>
      <c r="P30" s="26">
        <v>0.37</v>
      </c>
      <c r="Q30" s="26">
        <v>0.75</v>
      </c>
    </row>
    <row r="31" spans="1:17" x14ac:dyDescent="0.3">
      <c r="A31" s="15">
        <v>44530</v>
      </c>
      <c r="B31" s="68" t="s">
        <v>2</v>
      </c>
      <c r="C31" s="23">
        <v>5</v>
      </c>
      <c r="D31" s="23">
        <v>5</v>
      </c>
      <c r="E31" s="23">
        <v>5</v>
      </c>
      <c r="F31" s="23">
        <v>5</v>
      </c>
      <c r="G31" s="23">
        <v>5</v>
      </c>
      <c r="H31" s="23">
        <v>125</v>
      </c>
      <c r="I31" s="23">
        <v>81</v>
      </c>
      <c r="J31" s="23">
        <v>36.6</v>
      </c>
      <c r="K31" s="23">
        <v>80</v>
      </c>
      <c r="L31" s="23">
        <v>0</v>
      </c>
      <c r="M31" s="23">
        <v>0</v>
      </c>
      <c r="N31" s="23">
        <v>0</v>
      </c>
      <c r="O31" s="27">
        <v>0.89</v>
      </c>
      <c r="P31" s="27">
        <v>0.24</v>
      </c>
      <c r="Q31" s="27">
        <v>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N11:W11"/>
  <sheetViews>
    <sheetView workbookViewId="0">
      <selection activeCell="N11" sqref="N11:W11"/>
    </sheetView>
  </sheetViews>
  <sheetFormatPr defaultRowHeight="14.4" x14ac:dyDescent="0.3"/>
  <sheetData>
    <row r="11" spans="14:23" x14ac:dyDescent="0.3">
      <c r="N11" s="57"/>
      <c r="O11" s="57"/>
      <c r="P11" s="57"/>
      <c r="Q11" s="57"/>
      <c r="R11" s="57"/>
      <c r="S11" s="57"/>
      <c r="T11" s="57"/>
      <c r="U11" s="57"/>
      <c r="V11" s="57"/>
      <c r="W11" s="57"/>
    </row>
  </sheetData>
  <mergeCells count="1">
    <mergeCell ref="N11:W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Processing</vt:lpstr>
      <vt:lpstr>Data</vt:lpstr>
      <vt:lpstr>Resource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Aryaman Mishra</cp:lastModifiedBy>
  <dcterms:created xsi:type="dcterms:W3CDTF">2020-10-30T08:49:46Z</dcterms:created>
  <dcterms:modified xsi:type="dcterms:W3CDTF">2021-10-02T11:01:09Z</dcterms:modified>
</cp:coreProperties>
</file>