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8_{47501784-0C06-4653-8D76-8392BAE00687}"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11" l="1"/>
  <c r="G7" i="11"/>
  <c r="D9" i="11" l="1"/>
  <c r="E9" i="11" l="1"/>
  <c r="D21" i="11" s="1"/>
  <c r="E21" i="11" s="1"/>
  <c r="D22" i="11" s="1"/>
  <c r="H5" i="11"/>
  <c r="G20" i="11"/>
  <c r="G14" i="11"/>
  <c r="G8" i="11"/>
  <c r="D10" i="11" l="1"/>
  <c r="D13" i="11" s="1"/>
  <c r="E13" i="11" s="1"/>
  <c r="G13" i="11" s="1"/>
  <c r="G9" i="11"/>
  <c r="H6" i="11"/>
  <c r="D15" i="11" l="1"/>
  <c r="D16" i="11" s="1"/>
  <c r="E16" i="11" s="1"/>
  <c r="E10" i="11"/>
  <c r="D11" i="11" s="1"/>
  <c r="E11" i="11" s="1"/>
  <c r="D12" i="11" s="1"/>
  <c r="I5" i="11"/>
  <c r="J5" i="11" s="1"/>
  <c r="K5" i="11" s="1"/>
  <c r="L5" i="11" s="1"/>
  <c r="M5" i="11" s="1"/>
  <c r="N5" i="11" s="1"/>
  <c r="O5" i="11" s="1"/>
  <c r="H4" i="11"/>
  <c r="G10" i="11" l="1"/>
  <c r="E15" i="11"/>
  <c r="G15" i="11" s="1"/>
  <c r="E12" i="11"/>
  <c r="G12" i="11" s="1"/>
  <c r="G16" i="11"/>
  <c r="D17" i="11"/>
  <c r="E17" i="11" s="1"/>
  <c r="D18" i="11" s="1"/>
  <c r="E18" i="11" s="1"/>
  <c r="G11" i="11"/>
  <c r="O4" i="11"/>
  <c r="P5" i="11"/>
  <c r="Q5" i="11" s="1"/>
  <c r="R5" i="11" s="1"/>
  <c r="S5" i="11" s="1"/>
  <c r="T5" i="11" s="1"/>
  <c r="U5" i="11" s="1"/>
  <c r="V5" i="11" s="1"/>
  <c r="I6" i="11"/>
  <c r="D19" i="11" l="1"/>
  <c r="G17" i="11"/>
  <c r="V4" i="11"/>
  <c r="W5" i="11"/>
  <c r="X5" i="11" s="1"/>
  <c r="Y5" i="11" s="1"/>
  <c r="Z5" i="11" s="1"/>
  <c r="AA5" i="11" s="1"/>
  <c r="AB5" i="11" s="1"/>
  <c r="AC5" i="11" s="1"/>
  <c r="J6" i="11"/>
  <c r="E19" i="11" l="1"/>
  <c r="G18" i="11"/>
  <c r="AD5" i="11"/>
  <c r="AE5" i="11" s="1"/>
  <c r="AF5" i="11" s="1"/>
  <c r="AG5" i="11" s="1"/>
  <c r="AH5" i="11" s="1"/>
  <c r="AI5" i="11" s="1"/>
  <c r="AC4" i="11"/>
  <c r="K6" i="11"/>
  <c r="D23" i="11" l="1"/>
  <c r="G19" i="11"/>
  <c r="AJ5" i="11"/>
  <c r="AK5" i="11" s="1"/>
  <c r="AL5" i="11" s="1"/>
  <c r="AM5" i="11" s="1"/>
  <c r="AN5" i="11" s="1"/>
  <c r="AO5" i="11" s="1"/>
  <c r="AP5" i="11" s="1"/>
  <c r="L6" i="11"/>
  <c r="E22" i="11" l="1"/>
  <c r="G22" i="11" s="1"/>
  <c r="G21" i="11"/>
  <c r="AQ5" i="11"/>
  <c r="AR5" i="11" s="1"/>
  <c r="AJ4" i="11"/>
  <c r="M6" i="11"/>
  <c r="E23" i="11" l="1"/>
  <c r="D24" i="11" s="1"/>
  <c r="E24" i="11" s="1"/>
  <c r="G24" i="11" s="1"/>
  <c r="G23" i="11"/>
  <c r="D25" i="11"/>
  <c r="E25" i="11" s="1"/>
  <c r="G25" i="11" s="1"/>
  <c r="AS5" i="1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<sst xmlns="http://schemas.openxmlformats.org/spreadsheetml/2006/main" count="53" uniqueCount="53">
  <si>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</si>
  <si>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</si>
  <si>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</si>
  <si>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</si>
  <si>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</si>
  <si>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</si>
  <si>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</si>
  <si>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</si>
  <si>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</si>
  <si>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</si>
  <si>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</si>
  <si>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</si>
  <si>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</si>
  <si>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</si>
  <si>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</si>
  <si>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</si>
  <si>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</si>
  <si>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</si>
  <si>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</si>
  <si>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</si>
  <si>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</si>
  <si>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</si>
  <si>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</si>
  <si>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</si>
  <si>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</si>
  <si>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</si>
  <si>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</si>
  <si>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</si>
  <si>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</si>
  <si>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</si>
  <si>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</si>
  <si>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</si>
  <si>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ANTI BULLYING APP</t>
  </si>
  <si>
    <t>VIT CHENNAI</t>
  </si>
  <si>
    <t>Aryaman Mishra</t>
  </si>
  <si>
    <t>Planning</t>
  </si>
  <si>
    <t>Abstract</t>
  </si>
  <si>
    <t>Literature Review</t>
  </si>
  <si>
    <t>Architectural Diagram</t>
  </si>
  <si>
    <t>Consolidation</t>
  </si>
  <si>
    <t>Implementation</t>
  </si>
  <si>
    <t>Blog Module Creation</t>
  </si>
  <si>
    <t>Familiarising:Android Development</t>
  </si>
  <si>
    <t>Familiarising:React Native</t>
  </si>
  <si>
    <t>Implementation Demo</t>
  </si>
  <si>
    <t>Complaint System Creation</t>
  </si>
  <si>
    <t>Main Module</t>
  </si>
  <si>
    <t>Google Map API integration</t>
  </si>
  <si>
    <t>Chat app implementation</t>
  </si>
  <si>
    <t>Testing</t>
  </si>
  <si>
    <t>Double Authentication Implementation</t>
  </si>
  <si>
    <t>Realtime Deployement</t>
  </si>
  <si>
    <t>Idea 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</si>
</sst>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0">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63">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0" borderId="1" xfId="0" applyFont="1" applyFill="1" applyBorder="1" applyAlignment="1">
      <alignment horizontal="left" vertical="center" indent="1"/>
    </xf>
    <xf numFmtId="0" fontId="5" fillId="10" borderId="1" xfId="0" applyFont="1" applyFill="1" applyBorder="1" applyAlignment="1">
      <alignment horizontal="center" vertical="center" wrapText="1"/>
    </xf>
    <xf numFmtId="168" fontId="8" fillId="5" borderId="0" xfId="0" applyNumberFormat="1" applyFont="1" applyFill="1" applyAlignment="1">
      <alignment horizontal="center" vertical="center"/>
    </xf>
    <xf numFmtId="168" fontId="8" fillId="5" borderId="6" xfId="0" applyNumberFormat="1" applyFont="1" applyFill="1" applyBorder="1" applyAlignment="1">
      <alignment horizontal="center" vertical="center"/>
    </xf>
    <xf numFmtId="168" fontId="8" fillId="5" borderId="7" xfId="0" applyNumberFormat="1" applyFont="1" applyFill="1" applyBorder="1" applyAlignment="1">
      <alignment horizontal="center" vertical="center"/>
    </xf>
    <xf numFmtId="0" fontId="9" fillId="9"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3" fillId="6"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3" fillId="4" borderId="2" xfId="0" applyNumberFormat="1" applyFont="1" applyFill="1" applyBorder="1" applyAlignment="1">
      <alignment horizontal="center" vertical="center"/>
    </xf>
    <xf numFmtId="9" fontId="3"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17" fillId="0" borderId="0" xfId="0" applyFont="1" applyAlignment="1">
      <alignment horizontal="center"/>
    </xf>
    <xf numFmtId="0" fontId="10" fillId="0" borderId="0" xfId="5" applyAlignment="1">
      <alignment horizontal="left"/>
    </xf>
    <xf numFmtId="0" fontId="7" fillId="0" borderId="0" xfId="6"/>
    <xf numFmtId="0" fontId="7" fillId="0" borderId="0" xfId="7">
      <alignment vertical="top"/>
    </xf>
    <xf numFmtId="165" fontId="6" fillId="2" borderId="2" xfId="10" applyFill="1">
      <alignment horizontal="center" vertical="center"/>
    </xf>
    <xf numFmtId="165" fontId="6" fillId="3" borderId="2" xfId="10" applyFill="1">
      <alignment horizontal="center" vertical="center"/>
    </xf>
    <xf numFmtId="165" fontId="6" fillId="8" borderId="2" xfId="10"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6" fillId="8" borderId="2" xfId="12" applyFill="1">
      <alignment horizontal="left" vertical="center" indent="2"/>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0" fontId="6" fillId="0" borderId="7" xfId="8" applyBorder="1">
      <alignment horizontal="right" indent="1"/>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6"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7"/>
  <sheetViews>
    <sheetView showGridLines="0" tabSelected="1" showRuler="0" zoomScale="60" zoomScaleNormal="60" zoomScalePageLayoutView="70" workbookViewId="0">
      <pane ySplit="6" topLeftCell="A7" activePane="bottomLeft" state="frozen"/>
      <selection pane="bottomLeft" activeCell="D23" sqref="D23"/>
    </sheetView>
  </sheetViews>
  <sheetFormatPr defaultRowHeight="30" customHeight="1"/>
  <cols>
    <col min="1" max="1" width="2.6640625" style="42" customWidth="1"/>
    <col min="2" max="2" width="41" customWidth="1"/>
    <col min="3" max="3" width="10.6640625" customWidth="1"/>
    <col min="4" max="4" width="10.44140625" style="4" customWidth="1"/>
    <col min="5" max="5" width="10.44140625" customWidth="1"/>
    <col min="6" max="6" width="2.6640625" customWidth="1"/>
    <col min="7" max="7" width="6.109375" hidden="1" customWidth="1"/>
    <col min="8" max="25" width="2.5546875" customWidth="1"/>
    <col min="26" max="26" width="5.5546875" customWidth="1"/>
    <col min="27" max="62" width="2.5546875" customWidth="1"/>
    <col min="63" max="63" width="7.44140625" customWidth="1"/>
    <col min="64" max="64" width="15.5546875" customWidth="1"/>
    <col min="68" max="69" width="10.33203125"/>
  </cols>
  <sheetData>
    <row r="1" spans="1:63" ht="30" customHeight="1">
      <c r="A1" s="43" t="s">
        <v>22</v>
      </c>
      <c r="B1" s="45" t="s">
        <v>32</v>
      </c>
      <c r="C1" s="1"/>
      <c r="D1" s="3"/>
      <c r="E1" s="31"/>
      <c r="G1" s="1"/>
      <c r="H1" s="55"/>
    </row>
    <row r="2" spans="1:63" ht="30" customHeight="1">
      <c r="A2" s="42" t="s">
        <v>20</v>
      </c>
      <c r="B2" s="46" t="s">
        <v>33</v>
      </c>
      <c r="H2" s="56"/>
    </row>
    <row r="3" spans="1:63" ht="30" customHeight="1">
      <c r="A3" s="42" t="s">
        <v>29</v>
      </c>
      <c r="B3" s="47" t="s">
        <v>34</v>
      </c>
      <c r="C3" s="58"/>
      <c r="D3" s="62">
        <f ca="1">TODAY()-60</f>
        <v>44579</v>
      </c>
      <c r="E3" s="62"/>
    </row>
    <row r="4" spans="1:63" ht="30" customHeight="1">
      <c r="A4" s="43" t="s">
        <v>23</v>
      </c>
      <c r="C4" s="58"/>
      <c r="D4" s="6">
        <v>1</v>
      </c>
      <c r="H4" s="59">
        <f ca="1">H5</f>
        <v>44578</v>
      </c>
      <c r="I4" s="60"/>
      <c r="J4" s="60"/>
      <c r="K4" s="60"/>
      <c r="L4" s="60"/>
      <c r="M4" s="60"/>
      <c r="N4" s="61"/>
      <c r="O4" s="59">
        <f ca="1">O5</f>
        <v>44585</v>
      </c>
      <c r="P4" s="60"/>
      <c r="Q4" s="60"/>
      <c r="R4" s="60"/>
      <c r="S4" s="60"/>
      <c r="T4" s="60"/>
      <c r="U4" s="61"/>
      <c r="V4" s="59">
        <f ca="1">V5</f>
        <v>44592</v>
      </c>
      <c r="W4" s="60"/>
      <c r="X4" s="60"/>
      <c r="Y4" s="60"/>
      <c r="Z4" s="60"/>
      <c r="AA4" s="60"/>
      <c r="AB4" s="61"/>
      <c r="AC4" s="59">
        <f ca="1">AC5</f>
        <v>44599</v>
      </c>
      <c r="AD4" s="60"/>
      <c r="AE4" s="60"/>
      <c r="AF4" s="60"/>
      <c r="AG4" s="60"/>
      <c r="AH4" s="60"/>
      <c r="AI4" s="61"/>
      <c r="AJ4" s="59">
        <f ca="1">AJ5</f>
        <v>44606</v>
      </c>
      <c r="AK4" s="60"/>
      <c r="AL4" s="60"/>
      <c r="AM4" s="60"/>
      <c r="AN4" s="60"/>
      <c r="AO4" s="60"/>
      <c r="AP4" s="61"/>
      <c r="AQ4" s="59">
        <f ca="1">AQ5</f>
        <v>44613</v>
      </c>
      <c r="AR4" s="60"/>
      <c r="AS4" s="60"/>
      <c r="AT4" s="60"/>
      <c r="AU4" s="60"/>
      <c r="AV4" s="60"/>
      <c r="AW4" s="61"/>
      <c r="AX4" s="59">
        <f ca="1">AX5</f>
        <v>44620</v>
      </c>
      <c r="AY4" s="60"/>
      <c r="AZ4" s="60"/>
      <c r="BA4" s="60"/>
      <c r="BB4" s="60"/>
      <c r="BC4" s="60"/>
      <c r="BD4" s="61"/>
      <c r="BE4" s="59">
        <f ca="1">BE5</f>
        <v>44627</v>
      </c>
      <c r="BF4" s="60"/>
      <c r="BG4" s="60"/>
      <c r="BH4" s="60"/>
      <c r="BI4" s="60"/>
      <c r="BJ4" s="60"/>
      <c r="BK4" s="61"/>
    </row>
    <row r="5" spans="1:63" ht="15" customHeight="1">
      <c r="A5" s="43" t="s">
        <v>24</v>
      </c>
      <c r="B5" s="54"/>
      <c r="C5" s="54"/>
      <c r="D5" s="54"/>
      <c r="E5" s="54"/>
      <c r="F5" s="54"/>
      <c r="H5" s="10">
        <f ca="1">Project_Start-WEEKDAY(Project_Start,1)+2+7*(Display_Week-1)</f>
        <v>44578</v>
      </c>
      <c r="I5" s="9">
        <f ca="1">H5+1</f>
        <v>44579</v>
      </c>
      <c r="J5" s="9">
        <f t="shared" ref="J5:AW5" ca="1" si="0">I5+1</f>
        <v>44580</v>
      </c>
      <c r="K5" s="9">
        <f t="shared" ca="1" si="0"/>
        <v>44581</v>
      </c>
      <c r="L5" s="9">
        <f t="shared" ca="1" si="0"/>
        <v>44582</v>
      </c>
      <c r="M5" s="9">
        <f t="shared" ca="1" si="0"/>
        <v>44583</v>
      </c>
      <c r="N5" s="11">
        <f t="shared" ca="1" si="0"/>
        <v>44584</v>
      </c>
      <c r="O5" s="10">
        <f ca="1">N5+1</f>
        <v>44585</v>
      </c>
      <c r="P5" s="9">
        <f ca="1">O5+1</f>
        <v>44586</v>
      </c>
      <c r="Q5" s="9">
        <f t="shared" ca="1" si="0"/>
        <v>44587</v>
      </c>
      <c r="R5" s="9">
        <f t="shared" ca="1" si="0"/>
        <v>44588</v>
      </c>
      <c r="S5" s="9">
        <f t="shared" ca="1" si="0"/>
        <v>44589</v>
      </c>
      <c r="T5" s="9">
        <f t="shared" ca="1" si="0"/>
        <v>44590</v>
      </c>
      <c r="U5" s="11">
        <f t="shared" ca="1" si="0"/>
        <v>44591</v>
      </c>
      <c r="V5" s="10">
        <f ca="1">U5+1</f>
        <v>44592</v>
      </c>
      <c r="W5" s="9">
        <f ca="1">V5+1</f>
        <v>44593</v>
      </c>
      <c r="X5" s="9">
        <f t="shared" ca="1" si="0"/>
        <v>44594</v>
      </c>
      <c r="Y5" s="9">
        <f t="shared" ca="1" si="0"/>
        <v>44595</v>
      </c>
      <c r="Z5" s="9">
        <f t="shared" ca="1" si="0"/>
        <v>44596</v>
      </c>
      <c r="AA5" s="9">
        <f t="shared" ca="1" si="0"/>
        <v>44597</v>
      </c>
      <c r="AB5" s="11">
        <f t="shared" ca="1" si="0"/>
        <v>44598</v>
      </c>
      <c r="AC5" s="10">
        <f ca="1">AB5+1</f>
        <v>44599</v>
      </c>
      <c r="AD5" s="9">
        <f ca="1">AC5+1</f>
        <v>44600</v>
      </c>
      <c r="AE5" s="9">
        <f t="shared" ca="1" si="0"/>
        <v>44601</v>
      </c>
      <c r="AF5" s="9">
        <f t="shared" ca="1" si="0"/>
        <v>44602</v>
      </c>
      <c r="AG5" s="9">
        <f t="shared" ca="1" si="0"/>
        <v>44603</v>
      </c>
      <c r="AH5" s="9">
        <f t="shared" ca="1" si="0"/>
        <v>44604</v>
      </c>
      <c r="AI5" s="11">
        <f t="shared" ca="1" si="0"/>
        <v>44605</v>
      </c>
      <c r="AJ5" s="10">
        <f ca="1">AI5+1</f>
        <v>44606</v>
      </c>
      <c r="AK5" s="9">
        <f ca="1">AJ5+1</f>
        <v>44607</v>
      </c>
      <c r="AL5" s="9">
        <f t="shared" ca="1" si="0"/>
        <v>44608</v>
      </c>
      <c r="AM5" s="9">
        <f t="shared" ca="1" si="0"/>
        <v>44609</v>
      </c>
      <c r="AN5" s="9">
        <f t="shared" ca="1" si="0"/>
        <v>44610</v>
      </c>
      <c r="AO5" s="9">
        <f t="shared" ca="1" si="0"/>
        <v>44611</v>
      </c>
      <c r="AP5" s="11">
        <f t="shared" ca="1" si="0"/>
        <v>44612</v>
      </c>
      <c r="AQ5" s="10">
        <f ca="1">AP5+1</f>
        <v>44613</v>
      </c>
      <c r="AR5" s="9">
        <f ca="1">AQ5+1</f>
        <v>44614</v>
      </c>
      <c r="AS5" s="9">
        <f t="shared" ca="1" si="0"/>
        <v>44615</v>
      </c>
      <c r="AT5" s="9">
        <f t="shared" ca="1" si="0"/>
        <v>44616</v>
      </c>
      <c r="AU5" s="9">
        <f t="shared" ca="1" si="0"/>
        <v>44617</v>
      </c>
      <c r="AV5" s="9">
        <f t="shared" ca="1" si="0"/>
        <v>44618</v>
      </c>
      <c r="AW5" s="11">
        <f t="shared" ca="1" si="0"/>
        <v>44619</v>
      </c>
      <c r="AX5" s="10">
        <f ca="1">AW5+1</f>
        <v>44620</v>
      </c>
      <c r="AY5" s="9">
        <f ca="1">AX5+1</f>
        <v>44621</v>
      </c>
      <c r="AZ5" s="9">
        <f t="shared" ref="AZ5:BD5" ca="1" si="1">AY5+1</f>
        <v>44622</v>
      </c>
      <c r="BA5" s="9">
        <f t="shared" ca="1" si="1"/>
        <v>44623</v>
      </c>
      <c r="BB5" s="9">
        <f t="shared" ca="1" si="1"/>
        <v>44624</v>
      </c>
      <c r="BC5" s="9">
        <f t="shared" ca="1" si="1"/>
        <v>44625</v>
      </c>
      <c r="BD5" s="11">
        <f t="shared" ca="1" si="1"/>
        <v>44626</v>
      </c>
      <c r="BE5" s="10">
        <f ca="1">BD5+1</f>
        <v>44627</v>
      </c>
      <c r="BF5" s="9">
        <f ca="1">BE5+1</f>
        <v>44628</v>
      </c>
      <c r="BG5" s="9">
        <f t="shared" ref="BG5:BK5" ca="1" si="2">BF5+1</f>
        <v>44629</v>
      </c>
      <c r="BH5" s="9">
        <f t="shared" ca="1" si="2"/>
        <v>44630</v>
      </c>
      <c r="BI5" s="9">
        <f t="shared" ca="1" si="2"/>
        <v>44631</v>
      </c>
      <c r="BJ5" s="9">
        <f t="shared" ca="1" si="2"/>
        <v>44632</v>
      </c>
      <c r="BK5" s="11">
        <f t="shared" ca="1" si="2"/>
        <v>44633</v>
      </c>
    </row>
    <row r="6" spans="1:63" ht="30" customHeight="1" thickBot="1">
      <c r="A6" s="43" t="s">
        <v>25</v>
      </c>
      <c r="B6" s="7" t="s">
        <v>5</v>
      </c>
      <c r="C6" s="8" t="s">
        <v>0</v>
      </c>
      <c r="D6" s="8" t="s">
        <v>2</v>
      </c>
      <c r="E6" s="8" t="s">
        <v>3</v>
      </c>
      <c r="F6" s="8"/>
      <c r="G6" s="8" t="s">
        <v>4</v>
      </c>
      <c r="H6" s="12" t="str">
        <f t="shared" ref="H6" ca="1" si="3">LEFT(TEXT(H5,"ddd"),1)</f>
        <v>M</v>
      </c>
      <c r="I6" s="12" t="str">
        <f t="shared" ref="I6:AQ6" ca="1" si="4">LEFT(TEXT(I5,"ddd"),1)</f>
        <v>T</v>
      </c>
      <c r="J6" s="12" t="str">
        <f t="shared" ca="1" si="4"/>
        <v>W</v>
      </c>
      <c r="K6" s="12" t="str">
        <f t="shared" ca="1" si="4"/>
        <v>T</v>
      </c>
      <c r="L6" s="12" t="str">
        <f t="shared" ca="1" si="4"/>
        <v>F</v>
      </c>
      <c r="M6" s="12" t="str">
        <f t="shared" ca="1" si="4"/>
        <v>S</v>
      </c>
      <c r="N6" s="12" t="str">
        <f t="shared" ca="1" si="4"/>
        <v>S</v>
      </c>
      <c r="O6" s="12" t="str">
        <f t="shared" ca="1" si="4"/>
        <v>M</v>
      </c>
      <c r="P6" s="12" t="str">
        <f t="shared" ca="1" si="4"/>
        <v>T</v>
      </c>
      <c r="Q6" s="12" t="str">
        <f t="shared" ca="1" si="4"/>
        <v>W</v>
      </c>
      <c r="R6" s="12" t="str">
        <f t="shared" ca="1" si="4"/>
        <v>T</v>
      </c>
      <c r="S6" s="12" t="str">
        <f t="shared" ca="1" si="4"/>
        <v>F</v>
      </c>
      <c r="T6" s="12" t="str">
        <f t="shared" ca="1" si="4"/>
        <v>S</v>
      </c>
      <c r="U6" s="12" t="str">
        <f t="shared" ca="1" si="4"/>
        <v>S</v>
      </c>
      <c r="V6" s="12" t="str">
        <f t="shared" ca="1" si="4"/>
        <v>M</v>
      </c>
      <c r="W6" s="12" t="str">
        <f t="shared" ca="1" si="4"/>
        <v>T</v>
      </c>
      <c r="X6" s="12" t="str">
        <f t="shared" ca="1" si="4"/>
        <v>W</v>
      </c>
      <c r="Y6" s="12" t="str">
        <f t="shared" ca="1" si="4"/>
        <v>T</v>
      </c>
      <c r="Z6" s="12" t="str">
        <f t="shared" ca="1" si="4"/>
        <v>F</v>
      </c>
      <c r="AA6" s="12" t="str">
        <f t="shared" ca="1" si="4"/>
        <v>S</v>
      </c>
      <c r="AB6" s="12" t="str">
        <f t="shared" ca="1" si="4"/>
        <v>S</v>
      </c>
      <c r="AC6" s="12" t="str">
        <f t="shared" ca="1" si="4"/>
        <v>M</v>
      </c>
      <c r="AD6" s="12" t="str">
        <f t="shared" ca="1" si="4"/>
        <v>T</v>
      </c>
      <c r="AE6" s="12" t="str">
        <f t="shared" ca="1" si="4"/>
        <v>W</v>
      </c>
      <c r="AF6" s="12" t="str">
        <f t="shared" ca="1" si="4"/>
        <v>T</v>
      </c>
      <c r="AG6" s="12" t="str">
        <f t="shared" ca="1" si="4"/>
        <v>F</v>
      </c>
      <c r="AH6" s="12" t="str">
        <f t="shared" ca="1" si="4"/>
        <v>S</v>
      </c>
      <c r="AI6" s="12" t="str">
        <f t="shared" ca="1" si="4"/>
        <v>S</v>
      </c>
      <c r="AJ6" s="12" t="str">
        <f t="shared" ca="1" si="4"/>
        <v>M</v>
      </c>
      <c r="AK6" s="12" t="str">
        <f t="shared" ca="1" si="4"/>
        <v>T</v>
      </c>
      <c r="AL6" s="12" t="str">
        <f t="shared" ca="1" si="4"/>
        <v>W</v>
      </c>
      <c r="AM6" s="12" t="str">
        <f t="shared" ca="1" si="4"/>
        <v>T</v>
      </c>
      <c r="AN6" s="12" t="str">
        <f t="shared" ca="1" si="4"/>
        <v>F</v>
      </c>
      <c r="AO6" s="12" t="str">
        <f t="shared" ca="1" si="4"/>
        <v>S</v>
      </c>
      <c r="AP6" s="12" t="str">
        <f t="shared" ca="1" si="4"/>
        <v>S</v>
      </c>
      <c r="AQ6" s="12" t="str">
        <f t="shared" ca="1" si="4"/>
        <v>M</v>
      </c>
      <c r="AR6" s="12" t="str">
        <f t="shared" ref="AR6:BK6" ca="1" si="5">LEFT(TEXT(AR5,"ddd"),1)</f>
        <v>T</v>
      </c>
      <c r="AS6" s="12" t="str">
        <f t="shared" ca="1" si="5"/>
        <v>W</v>
      </c>
      <c r="AT6" s="12" t="str">
        <f t="shared" ca="1" si="5"/>
        <v>T</v>
      </c>
      <c r="AU6" s="12" t="str">
        <f t="shared" ca="1" si="5"/>
        <v>F</v>
      </c>
      <c r="AV6" s="12" t="str">
        <f t="shared" ca="1" si="5"/>
        <v>S</v>
      </c>
      <c r="AW6" s="12" t="str">
        <f t="shared" ca="1" si="5"/>
        <v>S</v>
      </c>
      <c r="AX6" s="12" t="str">
        <f t="shared" ca="1" si="5"/>
        <v>M</v>
      </c>
      <c r="AY6" s="12" t="str">
        <f t="shared" ca="1" si="5"/>
        <v>T</v>
      </c>
      <c r="AZ6" s="12" t="str">
        <f t="shared" ca="1" si="5"/>
        <v>W</v>
      </c>
      <c r="BA6" s="12" t="str">
        <f t="shared" ca="1" si="5"/>
        <v>T</v>
      </c>
      <c r="BB6" s="12" t="str">
        <f t="shared" ca="1" si="5"/>
        <v>F</v>
      </c>
      <c r="BC6" s="12" t="str">
        <f t="shared" ca="1" si="5"/>
        <v>S</v>
      </c>
      <c r="BD6" s="12" t="str">
        <f t="shared" ca="1" si="5"/>
        <v>S</v>
      </c>
      <c r="BE6" s="12" t="str">
        <f t="shared" ca="1" si="5"/>
        <v>M</v>
      </c>
      <c r="BF6" s="12" t="str">
        <f t="shared" ca="1" si="5"/>
        <v>T</v>
      </c>
      <c r="BG6" s="12" t="str">
        <f t="shared" ca="1" si="5"/>
        <v>W</v>
      </c>
      <c r="BH6" s="12" t="str">
        <f t="shared" ca="1" si="5"/>
        <v>T</v>
      </c>
      <c r="BI6" s="12" t="str">
        <f t="shared" ca="1" si="5"/>
        <v>F</v>
      </c>
      <c r="BJ6" s="12" t="str">
        <f t="shared" ca="1" si="5"/>
        <v>S</v>
      </c>
      <c r="BK6" s="12" t="str">
        <f t="shared" ca="1" si="5"/>
        <v>S</v>
      </c>
    </row>
    <row r="7" spans="1:63" ht="30" hidden="1" customHeight="1" thickBot="1">
      <c r="A7" s="42" t="s">
        <v>30</v>
      </c>
      <c r="D7"/>
      <c r="G7" t="str">
        <f>IF(OR(ISBLANK(task_start),ISBLANK(task_end)),"",task_end-task_start+1)</f>
        <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63" s="2" customFormat="1" ht="30" customHeight="1" thickBot="1">
      <c r="A8" s="43" t="s">
        <v>26</v>
      </c>
      <c r="B8" s="14" t="s">
        <v>52</v>
      </c>
      <c r="C8" s="15"/>
      <c r="D8" s="16"/>
      <c r="E8" s="17"/>
      <c r="F8" s="13"/>
      <c r="G8" s="13" t="str">
        <f t="shared" ref="G8:G25" si="6">IF(OR(ISBLANK(task_start),ISBLANK(task_end)),"",task_end-task_start+1)</f>
        <v/>
      </c>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row>
    <row r="9" spans="1:63" s="2" customFormat="1" ht="30" customHeight="1" thickBot="1">
      <c r="A9" s="43" t="s">
        <v>31</v>
      </c>
      <c r="B9" s="51" t="s">
        <v>35</v>
      </c>
      <c r="C9" s="18">
        <v>1</v>
      </c>
      <c r="D9" s="48">
        <f ca="1">Project_Start</f>
        <v>44579</v>
      </c>
      <c r="E9" s="48">
        <f ca="1">D9+10</f>
        <v>44589</v>
      </c>
      <c r="F9" s="13"/>
      <c r="G9" s="13">
        <f t="shared" ca="1" si="6"/>
        <v>11</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row>
    <row r="10" spans="1:63" s="2" customFormat="1" ht="30" customHeight="1" thickBot="1">
      <c r="A10" s="43" t="s">
        <v>27</v>
      </c>
      <c r="B10" s="51" t="s">
        <v>36</v>
      </c>
      <c r="C10" s="18">
        <v>1</v>
      </c>
      <c r="D10" s="48">
        <f ca="1">E9</f>
        <v>44589</v>
      </c>
      <c r="E10" s="48">
        <f ca="1">D10+5</f>
        <v>44594</v>
      </c>
      <c r="F10" s="13"/>
      <c r="G10" s="13">
        <f t="shared" ca="1" si="6"/>
        <v>6</v>
      </c>
      <c r="H10" s="29"/>
      <c r="I10" s="29"/>
      <c r="J10" s="29"/>
      <c r="K10" s="29"/>
      <c r="L10" s="29"/>
      <c r="M10" s="29"/>
      <c r="N10" s="29"/>
      <c r="O10" s="29"/>
      <c r="P10" s="29"/>
      <c r="Q10" s="29"/>
      <c r="R10" s="29"/>
      <c r="S10" s="29"/>
      <c r="T10" s="30"/>
      <c r="U10" s="30"/>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row>
    <row r="11" spans="1:63" s="2" customFormat="1" ht="30" customHeight="1" thickBot="1">
      <c r="A11" s="42"/>
      <c r="B11" s="51" t="s">
        <v>37</v>
      </c>
      <c r="C11" s="18">
        <v>1</v>
      </c>
      <c r="D11" s="48">
        <f ca="1">E10</f>
        <v>44594</v>
      </c>
      <c r="E11" s="48">
        <f ca="1">D11+7</f>
        <v>44601</v>
      </c>
      <c r="F11" s="13"/>
      <c r="G11" s="13">
        <f t="shared" ca="1" si="6"/>
        <v>8</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row>
    <row r="12" spans="1:63" s="2" customFormat="1" ht="30" customHeight="1" thickBot="1">
      <c r="A12" s="42"/>
      <c r="B12" s="51" t="s">
        <v>38</v>
      </c>
      <c r="C12" s="18">
        <v>1</v>
      </c>
      <c r="D12" s="48">
        <f ca="1">E11</f>
        <v>44601</v>
      </c>
      <c r="E12" s="48">
        <f ca="1">D12+5</f>
        <v>44606</v>
      </c>
      <c r="F12" s="13"/>
      <c r="G12" s="13">
        <f t="shared" ca="1" si="6"/>
        <v>6</v>
      </c>
      <c r="H12" s="29"/>
      <c r="I12" s="29"/>
      <c r="J12" s="29"/>
      <c r="K12" s="29"/>
      <c r="L12" s="29"/>
      <c r="M12" s="29"/>
      <c r="N12" s="29"/>
      <c r="O12" s="29"/>
      <c r="P12" s="29"/>
      <c r="Q12" s="29"/>
      <c r="R12" s="29"/>
      <c r="S12" s="29"/>
      <c r="T12" s="29"/>
      <c r="U12" s="29"/>
      <c r="V12" s="29"/>
      <c r="W12" s="29"/>
      <c r="X12" s="30"/>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row>
    <row r="13" spans="1:63" s="2" customFormat="1" ht="30" customHeight="1" thickBot="1">
      <c r="A13" s="42"/>
      <c r="B13" s="51" t="s">
        <v>39</v>
      </c>
      <c r="C13" s="18">
        <v>1</v>
      </c>
      <c r="D13" s="48">
        <f ca="1">D10+25</f>
        <v>44614</v>
      </c>
      <c r="E13" s="48">
        <f ca="1">D13+2</f>
        <v>44616</v>
      </c>
      <c r="F13" s="13"/>
      <c r="G13" s="13">
        <f t="shared" ca="1" si="6"/>
        <v>3</v>
      </c>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row>
    <row r="14" spans="1:63" s="2" customFormat="1" ht="30" customHeight="1" thickBot="1">
      <c r="A14" s="43" t="s">
        <v>28</v>
      </c>
      <c r="B14" s="19" t="s">
        <v>40</v>
      </c>
      <c r="C14" s="20"/>
      <c r="D14" s="21"/>
      <c r="E14" s="22"/>
      <c r="F14" s="13"/>
      <c r="G14" s="13" t="str">
        <f t="shared" si="6"/>
        <v/>
      </c>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row>
    <row r="15" spans="1:63" s="2" customFormat="1" ht="30" customHeight="1" thickBot="1">
      <c r="A15" s="43"/>
      <c r="B15" s="52" t="s">
        <v>41</v>
      </c>
      <c r="C15" s="23">
        <v>1</v>
      </c>
      <c r="D15" s="49">
        <f ca="1">D13+1</f>
        <v>44615</v>
      </c>
      <c r="E15" s="49">
        <f ca="1">D15+10</f>
        <v>44625</v>
      </c>
      <c r="F15" s="13"/>
      <c r="G15" s="13">
        <f t="shared" ca="1" si="6"/>
        <v>11</v>
      </c>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s="2" customFormat="1" ht="30" customHeight="1" thickBot="1">
      <c r="A16" s="42"/>
      <c r="B16" s="52" t="s">
        <v>42</v>
      </c>
      <c r="C16" s="23">
        <v>0.5</v>
      </c>
      <c r="D16" s="49">
        <f ca="1">D15+2</f>
        <v>44617</v>
      </c>
      <c r="E16" s="49">
        <f ca="1">D16+7</f>
        <v>44624</v>
      </c>
      <c r="F16" s="13"/>
      <c r="G16" s="13">
        <f t="shared" ca="1" si="6"/>
        <v>8</v>
      </c>
      <c r="H16" s="29"/>
      <c r="I16" s="29"/>
      <c r="J16" s="29"/>
      <c r="K16" s="29"/>
      <c r="L16" s="29"/>
      <c r="M16" s="29"/>
      <c r="N16" s="29"/>
      <c r="O16" s="29"/>
      <c r="P16" s="29"/>
      <c r="Q16" s="29"/>
      <c r="R16" s="29"/>
      <c r="S16" s="29"/>
      <c r="T16" s="30"/>
      <c r="U16" s="30"/>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row>
    <row r="17" spans="1:63" s="2" customFormat="1" ht="30" customHeight="1" thickBot="1">
      <c r="A17" s="42"/>
      <c r="B17" s="52" t="s">
        <v>43</v>
      </c>
      <c r="C17" s="23">
        <v>0.5</v>
      </c>
      <c r="D17" s="49">
        <f ca="1">E16</f>
        <v>44624</v>
      </c>
      <c r="E17" s="49">
        <f ca="1">D17+15</f>
        <v>44639</v>
      </c>
      <c r="F17" s="13"/>
      <c r="G17" s="13">
        <f t="shared" ca="1" si="6"/>
        <v>16</v>
      </c>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row>
    <row r="18" spans="1:63" s="2" customFormat="1" ht="30" customHeight="1" thickBot="1">
      <c r="A18" s="42"/>
      <c r="B18" s="52" t="s">
        <v>44</v>
      </c>
      <c r="C18" s="23">
        <v>1</v>
      </c>
      <c r="D18" s="49">
        <f ca="1">E17</f>
        <v>44639</v>
      </c>
      <c r="E18" s="49">
        <f ca="1">D18</f>
        <v>44639</v>
      </c>
      <c r="F18" s="13"/>
      <c r="G18" s="13">
        <f t="shared" ca="1" si="6"/>
        <v>1</v>
      </c>
      <c r="H18" s="29"/>
      <c r="I18" s="29"/>
      <c r="J18" s="29"/>
      <c r="K18" s="29"/>
      <c r="L18" s="29"/>
      <c r="M18" s="29"/>
      <c r="N18" s="29"/>
      <c r="O18" s="29"/>
      <c r="P18" s="29"/>
      <c r="Q18" s="29"/>
      <c r="R18" s="29"/>
      <c r="S18" s="29"/>
      <c r="T18" s="29"/>
      <c r="U18" s="29"/>
      <c r="V18" s="29"/>
      <c r="W18" s="29"/>
      <c r="X18" s="30"/>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row>
    <row r="19" spans="1:63" s="2" customFormat="1" ht="30" customHeight="1" thickBot="1">
      <c r="A19" s="42"/>
      <c r="B19" s="52" t="s">
        <v>45</v>
      </c>
      <c r="C19" s="23">
        <v>0.25</v>
      </c>
      <c r="D19" s="49">
        <f ca="1">D18</f>
        <v>44639</v>
      </c>
      <c r="E19" s="49">
        <f ca="1">D19+10</f>
        <v>44649</v>
      </c>
      <c r="F19" s="13"/>
      <c r="G19" s="13">
        <f t="shared" ca="1" si="6"/>
        <v>11</v>
      </c>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thickBot="1">
      <c r="A20" s="42" t="s">
        <v>21</v>
      </c>
      <c r="B20" s="24" t="s">
        <v>46</v>
      </c>
      <c r="C20" s="25"/>
      <c r="D20" s="26"/>
      <c r="E20" s="27"/>
      <c r="F20" s="13"/>
      <c r="G20" s="13" t="str">
        <f t="shared" si="6"/>
        <v/>
      </c>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thickBot="1">
      <c r="A21" s="42"/>
      <c r="B21" s="53" t="s">
        <v>47</v>
      </c>
      <c r="C21" s="28"/>
      <c r="D21" s="50">
        <f ca="1">E9+15</f>
        <v>44604</v>
      </c>
      <c r="E21" s="50">
        <f ca="1">D21+15</f>
        <v>44619</v>
      </c>
      <c r="F21" s="13"/>
      <c r="G21" s="13">
        <f t="shared" ca="1" si="6"/>
        <v>16</v>
      </c>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thickBot="1">
      <c r="A22" s="42"/>
      <c r="B22" s="53" t="s">
        <v>48</v>
      </c>
      <c r="C22" s="28"/>
      <c r="D22" s="50">
        <f ca="1">E21+10</f>
        <v>44629</v>
      </c>
      <c r="E22" s="50">
        <f ca="1">D22+4</f>
        <v>44633</v>
      </c>
      <c r="F22" s="13"/>
      <c r="G22" s="13">
        <f t="shared" ca="1" si="6"/>
        <v>5</v>
      </c>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thickBot="1">
      <c r="A23" s="42"/>
      <c r="B23" s="53" t="s">
        <v>49</v>
      </c>
      <c r="C23" s="28"/>
      <c r="D23" s="50">
        <f ca="1">D22+15</f>
        <v>44644</v>
      </c>
      <c r="E23" s="50">
        <f ca="1">D23+5</f>
        <v>44649</v>
      </c>
      <c r="F23" s="13"/>
      <c r="G23" s="13">
        <f t="shared" ca="1" si="6"/>
        <v>6</v>
      </c>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thickBot="1">
      <c r="A24" s="42"/>
      <c r="B24" s="53" t="s">
        <v>50</v>
      </c>
      <c r="C24" s="28"/>
      <c r="D24" s="50">
        <f ca="1">E23+1</f>
        <v>44650</v>
      </c>
      <c r="E24" s="50">
        <f ca="1">D24+4</f>
        <v>44654</v>
      </c>
      <c r="F24" s="13"/>
      <c r="G24" s="13">
        <f t="shared" ca="1" si="6"/>
        <v>5</v>
      </c>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thickBot="1">
      <c r="A25" s="42"/>
      <c r="B25" s="53" t="s">
        <v>51</v>
      </c>
      <c r="C25" s="28"/>
      <c r="D25" s="50">
        <f ca="1">D23</f>
        <v>44644</v>
      </c>
      <c r="E25" s="50">
        <f ca="1">D25+4</f>
        <v>44648</v>
      </c>
      <c r="F25" s="13"/>
      <c r="G25" s="13">
        <f t="shared" ca="1" si="6"/>
        <v>5</v>
      </c>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ht="30" customHeight="1">
      <c r="F26" s="5"/>
    </row>
    <row r="27" spans="1:63" ht="30" customHeight="1">
      <c r="E27" s="44"/>
    </row>
  </sheetData>
  <mergeCells count="9">
    <mergeCell ref="BE4:BK4"/>
    <mergeCell ref="D3:E3"/>
    <mergeCell ref="H4:N4"/>
    <mergeCell ref="O4:U4"/>
    <mergeCell ref="V4:AB4"/>
    <mergeCell ref="AC4:AI4"/>
    <mergeCell ref="AJ4:AP4"/>
    <mergeCell ref="AQ4:AW4"/>
    <mergeCell ref="AX4:BD4"/>
  </mergeCells>
  <conditionalFormatting sqref="C7:C2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5">
    <cfRule type="expression" dxfId="2" priority="33">
      <formula>AND(TODAY()&gt;=H$5,TODAY()&lt;I$5)</formula>
    </cfRule>
  </conditionalFormatting>
  <conditionalFormatting sqref="H7:BK25">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2: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cols>
    <col min="1" max="1" width="87.109375" style="32" customWidth="1"/>
    <col min="2" max="16384" width="9.109375" style="1"/>
  </cols>
  <sheetData>
    <row r="1" spans="1:2" ht="46.5" customHeight="1"/>
    <row r="2" spans="1:2" s="34" customFormat="1" ht="15.6">
      <c r="A2" s="33" t="s">
        <v>8</v>
      </c>
      <c r="B2" s="33"/>
    </row>
    <row r="3" spans="1:2" s="38" customFormat="1" ht="27" customHeight="1">
      <c r="A3" s="57" t="s">
        <v>13</v>
      </c>
      <c r="B3" s="39"/>
    </row>
    <row r="4" spans="1:2" s="35" customFormat="1" ht="25.8">
      <c r="A4" s="36" t="s">
        <v>7</v>
      </c>
    </row>
    <row r="5" spans="1:2" ht="74.099999999999994" customHeight="1">
      <c r="A5" s="37" t="s">
        <v>16</v>
      </c>
    </row>
    <row r="6" spans="1:2" ht="26.25" customHeight="1">
      <c r="A6" s="36" t="s">
        <v>19</v>
      </c>
    </row>
    <row r="7" spans="1:2" s="32" customFormat="1" ht="204.9" customHeight="1">
      <c r="A7" s="41" t="s">
        <v>18</v>
      </c>
    </row>
    <row r="8" spans="1:2" s="35" customFormat="1" ht="25.8">
      <c r="A8" s="36" t="s">
        <v>9</v>
      </c>
    </row>
    <row r="9" spans="1:2" ht="57.6">
      <c r="A9" s="37" t="s">
        <v>17</v>
      </c>
    </row>
    <row r="10" spans="1:2" s="32" customFormat="1" ht="27.9" customHeight="1">
      <c r="A10" s="40" t="s">
        <v>15</v>
      </c>
    </row>
    <row r="11" spans="1:2" s="35" customFormat="1" ht="25.8">
      <c r="A11" s="36" t="s">
        <v>6</v>
      </c>
    </row>
    <row r="12" spans="1:2" ht="28.8">
      <c r="A12" s="37" t="s">
        <v>14</v>
      </c>
    </row>
    <row r="13" spans="1:2" s="32" customFormat="1" ht="27.9" customHeight="1">
      <c r="A13" s="40" t="s">
        <v>1</v>
      </c>
    </row>
    <row r="14" spans="1:2" s="35" customFormat="1" ht="25.8">
      <c r="A14" s="36" t="s">
        <v>10</v>
      </c>
    </row>
    <row r="15" spans="1:2" ht="75" customHeight="1">
      <c r="A15" s="37" t="s">
        <v>11</v>
      </c>
    </row>
    <row r="16" spans="1:2" ht="72">
      <c r="A16" s="37"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2022-03-19T05:21:21Z</dcterms:modified>
</cp:coreProperties>
</file>