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trailer_dashboard\"/>
    </mc:Choice>
  </mc:AlternateContent>
  <bookViews>
    <workbookView xWindow="0" yWindow="0" windowWidth="38400" windowHeight="1231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15" i="1"/>
  <c r="D14" i="1"/>
  <c r="D13" i="1"/>
  <c r="D12" i="1"/>
  <c r="D11" i="1"/>
  <c r="D10" i="1"/>
  <c r="D9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<sst xmlns="http://schemas.openxmlformats.org/spreadsheetml/2006/main" count="209" uniqueCount="70">
  <si>
    <t>SCULLY</t>
  </si>
  <si>
    <t>TRALIERS</t>
  </si>
  <si>
    <t>RENT</t>
  </si>
  <si>
    <t>MONTH</t>
  </si>
  <si>
    <t>SLR STICKER</t>
  </si>
  <si>
    <t>YES</t>
  </si>
  <si>
    <t>Kilo Meters</t>
  </si>
  <si>
    <t>Unlimited</t>
  </si>
  <si>
    <t>600000 KM for 48 month</t>
  </si>
  <si>
    <t>Maintaince</t>
  </si>
  <si>
    <t>Credit Terms</t>
  </si>
  <si>
    <t>Available from</t>
  </si>
  <si>
    <t>EURO COLD</t>
  </si>
  <si>
    <t>Prime Mover (Volvo FH540)</t>
  </si>
  <si>
    <t xml:space="preserve">end of 
June – mid July 2025 </t>
  </si>
  <si>
    <t>B Trailer 22 Pallet (Vawdrey &amp; Carrier)</t>
  </si>
  <si>
    <t>B Trailer 22 Pallet (Schmitz Cargo Bull &amp; Carrier)</t>
  </si>
  <si>
    <t>B Trailer 22 Pallet (Thermo King)</t>
  </si>
  <si>
    <t>B Trailer 24 Pallet (Thermo King)</t>
  </si>
  <si>
    <t>B Trailer 24 Pallet (Carrier)</t>
  </si>
  <si>
    <t>ASAP - In Fit Out</t>
  </si>
  <si>
    <t>Return Policy</t>
  </si>
  <si>
    <t>Profit Share</t>
  </si>
  <si>
    <t>up to the value of $4,000 + GST per unit</t>
  </si>
  <si>
    <t>Registration &amp; Insurance</t>
  </si>
  <si>
    <t>Included</t>
  </si>
  <si>
    <t>Road side assistance</t>
  </si>
  <si>
    <t>Company</t>
  </si>
  <si>
    <t>Excess KM charge</t>
  </si>
  <si>
    <t>0.10 per KM</t>
  </si>
  <si>
    <t>Prime Mover (Volvo Globetrotter FH540)</t>
  </si>
  <si>
    <t>Prime Mover (Sitrak C7H 540HP)</t>
  </si>
  <si>
    <t>Prime Mover (Mercedes Benz Actros 2653)</t>
  </si>
  <si>
    <t>Trailers (MAxiCUBE New)</t>
  </si>
  <si>
    <t>Trailers (FTE Existing 2014-2020)</t>
  </si>
  <si>
    <t>Not Included</t>
  </si>
  <si>
    <t>925.00 Per Week</t>
  </si>
  <si>
    <t>1,350.00 Per Week</t>
  </si>
  <si>
    <t>2,227.00 Per Week</t>
  </si>
  <si>
    <t>2,135.00 Per Week</t>
  </si>
  <si>
    <t>1,904.00 Per Week</t>
  </si>
  <si>
    <t>11,098.00 Per Week</t>
  </si>
  <si>
    <t>6,215.00 Per Week</t>
  </si>
  <si>
    <t>6,129.00 Per Week</t>
  </si>
  <si>
    <t>5,285.00 Per Week</t>
  </si>
  <si>
    <t>6,500.00 Per Week</t>
  </si>
  <si>
    <t>5,841.00 Per Week</t>
  </si>
  <si>
    <t>Rent Cost (48 Months)</t>
  </si>
  <si>
    <t>COMPLETE SET (Carrier)
Prime Mover (Volvo FH540)
+
A Trailer 12 Pallets (Vawdrey &amp; Carrier)
+
B trailer 22 Pallets (Vawdrey &amp; Carrier)</t>
  </si>
  <si>
    <t>COMPLETE SET (Thermo King)
Prime Mover (Volvo FH540)
+
A Trailer 12 Pallets (Vawdrey &amp; Thermo King)
+
B trailer 22 Pallets (Vawdrey &amp; Thermo King)</t>
  </si>
  <si>
    <t xml:space="preserve">Delivery 1st July 2025 (Prime 
Movers Only) 
Delivery of Trailers from end of 
June – mid July 2025  </t>
  </si>
  <si>
    <t xml:space="preserve">Delivery 1st July 2025 (Prime 
Movers Only)
Delivery of Trailers from end of 
June – mid July 2025 </t>
  </si>
  <si>
    <t>11,098.00 Per Week
+
6,215.00 Per Week
+
6,215.00 Per Week</t>
  </si>
  <si>
    <t>SLR Sticker allowance on each Prime Mover
+
up to the value of $4,000 + GST per unit ( For Trailers)</t>
  </si>
  <si>
    <t>11,098.00 Per Month
+
5,841.00 Per Month
+
5,841.00 Per Month</t>
  </si>
  <si>
    <t>Estimated KM (Per Month)</t>
  </si>
  <si>
    <t>Excess KM Cost (48 Month)</t>
  </si>
  <si>
    <t>Truck Servicing, Fridge And Tailgate Maintenance, Windscreen And Tyre Replacement</t>
  </si>
  <si>
    <t>Telematics Solutions, 24/7 Roadside Assistance</t>
  </si>
  <si>
    <t>59 Days From Date Of Invoice</t>
  </si>
  <si>
    <t>55 Business Days From The End Of Month Of Invoice Issue</t>
  </si>
  <si>
    <t>25% Of The Fleet After The Completion Of 24 Months, And • An Additional 25% Of The Fleet After The Completion Of 36 Months, Without Penalty, Provided That Eurocold Have Been Provided With (3) Months Written Notice Prior To Any Return.</t>
  </si>
  <si>
    <t>Fully Maintained</t>
  </si>
  <si>
    <t>No Clause for Reurn Policy</t>
  </si>
  <si>
    <t>No Clause for Registration</t>
  </si>
  <si>
    <t>No Clause</t>
  </si>
  <si>
    <t>Delivery 1st July 2025</t>
  </si>
  <si>
    <t>A Profit Share Calculation Will Be Conducted At The End Of The 48-Month Term With 50% Of The Profit Being Distributed To Sai Leela Pty Ltd</t>
  </si>
  <si>
    <t>20000 KM per 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</si>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</sst>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2" fillId="0" borderId="0" xfId="0" applyFont="1"/>
    <xf numFmtId="0" fontId="0" fillId="0" borderId="0" xfId="0" applyAlignment="1"/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R1" sqref="R1"/>
    </sheetView>
  </sheetViews>
  <sheetFormatPr defaultRowHeight="15" x14ac:dyDescent="0.25"/>
  <cols>
    <col min="3" max="3" width="9.85546875" bestFit="1" customWidth="1"/>
    <col min="4" max="4" width="12.28515625" bestFit="1" customWidth="1"/>
    <col min="8" max="8" width="22.42578125" bestFit="1" customWidth="1"/>
    <col min="9" max="9" width="16.5703125" bestFit="1" customWidth="1"/>
    <col min="10" max="10" width="25" bestFit="1" customWidth="1"/>
    <col min="11" max="11" width="25.140625" bestFit="1" customWidth="1"/>
  </cols>
  <sheetData>
    <row r="1" spans="1:18" s="2" customFormat="1" x14ac:dyDescent="0.25">
      <c r="A1" s="2" t="s">
        <v>1</v>
      </c>
      <c r="B1" s="2" t="s">
        <v>27</v>
      </c>
      <c r="C1" s="2" t="s">
        <v>2</v>
      </c>
      <c r="D1" s="2" t="s">
        <v>47</v>
      </c>
      <c r="E1" s="2" t="s">
        <v>3</v>
      </c>
      <c r="F1" s="2" t="s">
        <v>11</v>
      </c>
      <c r="G1" s="2" t="s">
        <v>4</v>
      </c>
      <c r="H1" s="2" t="s">
        <v>6</v>
      </c>
      <c r="I1" s="2" t="s">
        <v>28</v>
      </c>
      <c r="J1" s="2" t="s">
        <v>55</v>
      </c>
      <c r="K1" s="2" t="s">
        <v>56</v>
      </c>
      <c r="L1" s="2" t="s">
        <v>24</v>
      </c>
      <c r="M1" s="2" t="s">
        <v>9</v>
      </c>
      <c r="N1" s="2" t="s">
        <v>26</v>
      </c>
      <c r="O1" s="2" t="s">
        <v>10</v>
      </c>
      <c r="P1" s="2" t="s">
        <v>21</v>
      </c>
      <c r="Q1" s="2" t="s">
        <v>22</v>
      </c>
      <c r="R1" s="2" t="s">
        <v>69</v>
      </c>
    </row>
    <row r="2" spans="1:18" x14ac:dyDescent="0.25">
      <c r="A2" t="s">
        <v>34</v>
      </c>
      <c r="B2" t="s">
        <v>0</v>
      </c>
      <c r="C2" s="1" t="s">
        <v>36</v>
      </c>
      <c r="D2" s="1">
        <f>925*52*4</f>
        <v>192400</v>
      </c>
      <c r="E2">
        <v>48</v>
      </c>
      <c r="F2" t="s">
        <v>65</v>
      </c>
      <c r="G2" t="s">
        <v>25</v>
      </c>
      <c r="H2" t="s">
        <v>7</v>
      </c>
      <c r="I2" t="s">
        <v>65</v>
      </c>
      <c r="L2" t="s">
        <v>64</v>
      </c>
      <c r="M2" t="s">
        <v>62</v>
      </c>
      <c r="N2" t="s">
        <v>65</v>
      </c>
      <c r="O2" t="s">
        <v>59</v>
      </c>
      <c r="P2" t="s">
        <v>63</v>
      </c>
    </row>
    <row r="3" spans="1:18" x14ac:dyDescent="0.25">
      <c r="A3" t="s">
        <v>33</v>
      </c>
      <c r="B3" t="s">
        <v>0</v>
      </c>
      <c r="C3" s="1" t="s">
        <v>37</v>
      </c>
      <c r="D3" s="1">
        <f>1350*52*4</f>
        <v>280800</v>
      </c>
      <c r="E3">
        <v>48</v>
      </c>
      <c r="F3" t="s">
        <v>65</v>
      </c>
      <c r="G3" t="s">
        <v>35</v>
      </c>
      <c r="H3" t="s">
        <v>7</v>
      </c>
      <c r="I3" t="s">
        <v>65</v>
      </c>
      <c r="L3" t="s">
        <v>64</v>
      </c>
      <c r="M3" t="s">
        <v>62</v>
      </c>
      <c r="N3" t="s">
        <v>65</v>
      </c>
      <c r="O3" t="s">
        <v>59</v>
      </c>
      <c r="P3" t="s">
        <v>63</v>
      </c>
    </row>
    <row r="4" spans="1:18" x14ac:dyDescent="0.25">
      <c r="A4" t="s">
        <v>30</v>
      </c>
      <c r="B4" t="s">
        <v>0</v>
      </c>
      <c r="C4" s="1" t="s">
        <v>38</v>
      </c>
      <c r="D4" s="1">
        <f>2227*52*4</f>
        <v>463216</v>
      </c>
      <c r="E4">
        <v>48</v>
      </c>
      <c r="F4" t="s">
        <v>65</v>
      </c>
      <c r="G4" t="s">
        <v>35</v>
      </c>
      <c r="H4" t="s">
        <v>8</v>
      </c>
      <c r="I4" t="s">
        <v>65</v>
      </c>
      <c r="L4" t="s">
        <v>64</v>
      </c>
      <c r="M4" t="s">
        <v>62</v>
      </c>
      <c r="N4" t="s">
        <v>65</v>
      </c>
      <c r="O4" t="s">
        <v>59</v>
      </c>
      <c r="P4" t="s">
        <v>63</v>
      </c>
    </row>
    <row r="5" spans="1:18" x14ac:dyDescent="0.25">
      <c r="A5" t="s">
        <v>32</v>
      </c>
      <c r="B5" t="s">
        <v>0</v>
      </c>
      <c r="C5" s="1" t="s">
        <v>39</v>
      </c>
      <c r="D5" s="1">
        <f>2135*52*4</f>
        <v>444080</v>
      </c>
      <c r="E5">
        <v>48</v>
      </c>
      <c r="F5" t="s">
        <v>65</v>
      </c>
      <c r="G5" t="s">
        <v>35</v>
      </c>
      <c r="H5" t="s">
        <v>8</v>
      </c>
      <c r="I5" t="s">
        <v>65</v>
      </c>
      <c r="L5" t="s">
        <v>64</v>
      </c>
      <c r="M5" t="s">
        <v>62</v>
      </c>
      <c r="N5" t="s">
        <v>65</v>
      </c>
      <c r="O5" t="s">
        <v>59</v>
      </c>
      <c r="P5" t="s">
        <v>63</v>
      </c>
    </row>
    <row r="6" spans="1:18" x14ac:dyDescent="0.25">
      <c r="A6" t="s">
        <v>31</v>
      </c>
      <c r="B6" t="s">
        <v>0</v>
      </c>
      <c r="C6" s="1" t="s">
        <v>40</v>
      </c>
      <c r="D6" s="1">
        <f>1904*52*4</f>
        <v>396032</v>
      </c>
      <c r="E6">
        <v>48</v>
      </c>
      <c r="F6" t="s">
        <v>65</v>
      </c>
      <c r="G6" t="s">
        <v>35</v>
      </c>
      <c r="H6" t="s">
        <v>8</v>
      </c>
      <c r="I6" t="s">
        <v>65</v>
      </c>
      <c r="L6" t="s">
        <v>64</v>
      </c>
      <c r="M6" t="s">
        <v>62</v>
      </c>
      <c r="N6" t="s">
        <v>65</v>
      </c>
      <c r="O6" t="s">
        <v>59</v>
      </c>
      <c r="P6" t="s">
        <v>63</v>
      </c>
    </row>
    <row r="7" spans="1:18" x14ac:dyDescent="0.25">
      <c r="A7" s="3" t="s">
        <v>48</v>
      </c>
      <c r="B7" t="s">
        <v>12</v>
      </c>
      <c r="C7" s="4" t="s">
        <v>54</v>
      </c>
      <c r="D7" s="1">
        <f>(11098+5841+5841)*12*4</f>
        <v>1093440</v>
      </c>
      <c r="E7">
        <v>48</v>
      </c>
      <c r="F7" s="3" t="s">
        <v>50</v>
      </c>
      <c r="G7" s="3" t="s">
        <v>53</v>
      </c>
      <c r="H7" t="s">
        <v>68</v>
      </c>
      <c r="I7" t="s">
        <v>29</v>
      </c>
      <c r="L7" t="s">
        <v>25</v>
      </c>
      <c r="M7" t="s">
        <v>57</v>
      </c>
      <c r="N7" t="s">
        <v>58</v>
      </c>
      <c r="O7" t="s">
        <v>60</v>
      </c>
      <c r="P7" t="s">
        <v>61</v>
      </c>
      <c r="Q7" t="s">
        <v>67</v>
      </c>
    </row>
    <row r="8" spans="1:18" x14ac:dyDescent="0.25">
      <c r="A8" s="3" t="s">
        <v>49</v>
      </c>
      <c r="B8" t="s">
        <v>12</v>
      </c>
      <c r="C8" s="4" t="s">
        <v>52</v>
      </c>
      <c r="D8" s="1">
        <f>(11098+6215+6215)*12*4</f>
        <v>1129344</v>
      </c>
      <c r="E8">
        <v>48</v>
      </c>
      <c r="F8" s="3" t="s">
        <v>51</v>
      </c>
      <c r="G8" s="3" t="s">
        <v>53</v>
      </c>
      <c r="H8" t="s">
        <v>68</v>
      </c>
      <c r="I8" t="s">
        <v>29</v>
      </c>
      <c r="L8" t="s">
        <v>25</v>
      </c>
      <c r="M8" t="s">
        <v>57</v>
      </c>
      <c r="N8" t="s">
        <v>58</v>
      </c>
      <c r="O8" t="s">
        <v>60</v>
      </c>
      <c r="P8" t="s">
        <v>61</v>
      </c>
      <c r="Q8" t="s">
        <v>67</v>
      </c>
    </row>
    <row r="9" spans="1:18" x14ac:dyDescent="0.25">
      <c r="A9" t="s">
        <v>15</v>
      </c>
      <c r="B9" t="s">
        <v>12</v>
      </c>
      <c r="C9" s="1" t="s">
        <v>43</v>
      </c>
      <c r="D9" s="1">
        <f>6129*12*4</f>
        <v>294192</v>
      </c>
      <c r="E9">
        <v>48</v>
      </c>
      <c r="F9" t="s">
        <v>14</v>
      </c>
      <c r="G9" t="s">
        <v>23</v>
      </c>
      <c r="H9" t="s">
        <v>68</v>
      </c>
      <c r="I9" t="s">
        <v>29</v>
      </c>
      <c r="L9" t="s">
        <v>25</v>
      </c>
      <c r="M9" t="s">
        <v>57</v>
      </c>
      <c r="N9" t="s">
        <v>58</v>
      </c>
      <c r="O9" t="s">
        <v>60</v>
      </c>
      <c r="P9" t="s">
        <v>61</v>
      </c>
      <c r="Q9" t="s">
        <v>67</v>
      </c>
    </row>
    <row r="10" spans="1:18" x14ac:dyDescent="0.25">
      <c r="A10" t="s">
        <v>16</v>
      </c>
      <c r="B10" t="s">
        <v>12</v>
      </c>
      <c r="C10" s="1" t="s">
        <v>44</v>
      </c>
      <c r="D10" s="1">
        <f>5285*12*4</f>
        <v>253680</v>
      </c>
      <c r="E10">
        <v>48</v>
      </c>
      <c r="F10" t="s">
        <v>20</v>
      </c>
      <c r="G10" t="s">
        <v>23</v>
      </c>
      <c r="H10" t="s">
        <v>68</v>
      </c>
      <c r="I10" t="s">
        <v>29</v>
      </c>
      <c r="L10" t="s">
        <v>25</v>
      </c>
      <c r="M10" t="s">
        <v>57</v>
      </c>
      <c r="N10" t="s">
        <v>58</v>
      </c>
      <c r="O10" t="s">
        <v>60</v>
      </c>
      <c r="P10" t="s">
        <v>61</v>
      </c>
      <c r="Q10" t="s">
        <v>67</v>
      </c>
    </row>
    <row r="11" spans="1:18" x14ac:dyDescent="0.25">
      <c r="A11" t="s">
        <v>17</v>
      </c>
      <c r="B11" t="s">
        <v>12</v>
      </c>
      <c r="C11" s="1" t="s">
        <v>45</v>
      </c>
      <c r="D11" s="1">
        <f>6500*12*4</f>
        <v>312000</v>
      </c>
      <c r="E11">
        <v>48</v>
      </c>
      <c r="F11" t="s">
        <v>14</v>
      </c>
      <c r="G11" t="s">
        <v>23</v>
      </c>
      <c r="H11" t="s">
        <v>68</v>
      </c>
      <c r="I11" t="s">
        <v>29</v>
      </c>
      <c r="L11" t="s">
        <v>25</v>
      </c>
      <c r="M11" t="s">
        <v>57</v>
      </c>
      <c r="N11" t="s">
        <v>58</v>
      </c>
      <c r="O11" t="s">
        <v>60</v>
      </c>
      <c r="P11" t="s">
        <v>61</v>
      </c>
      <c r="Q11" t="s">
        <v>67</v>
      </c>
    </row>
    <row r="12" spans="1:18" x14ac:dyDescent="0.25">
      <c r="A12" t="s">
        <v>19</v>
      </c>
      <c r="B12" t="s">
        <v>12</v>
      </c>
      <c r="C12" s="1" t="s">
        <v>46</v>
      </c>
      <c r="D12" s="1">
        <f>5841*12*4</f>
        <v>280368</v>
      </c>
      <c r="E12">
        <v>48</v>
      </c>
      <c r="F12" t="s">
        <v>14</v>
      </c>
      <c r="G12" t="s">
        <v>23</v>
      </c>
      <c r="H12" t="s">
        <v>68</v>
      </c>
      <c r="I12" t="s">
        <v>29</v>
      </c>
      <c r="L12" t="s">
        <v>25</v>
      </c>
      <c r="M12" t="s">
        <v>57</v>
      </c>
      <c r="N12" t="s">
        <v>58</v>
      </c>
      <c r="O12" t="s">
        <v>60</v>
      </c>
      <c r="P12" t="s">
        <v>61</v>
      </c>
      <c r="Q12" t="s">
        <v>67</v>
      </c>
    </row>
    <row r="13" spans="1:18" x14ac:dyDescent="0.25">
      <c r="A13" t="s">
        <v>18</v>
      </c>
      <c r="B13" t="s">
        <v>12</v>
      </c>
      <c r="C13" s="1" t="s">
        <v>42</v>
      </c>
      <c r="D13" s="1">
        <f>6215*12*4</f>
        <v>298320</v>
      </c>
      <c r="E13">
        <v>48</v>
      </c>
      <c r="F13" t="s">
        <v>14</v>
      </c>
      <c r="G13" t="s">
        <v>23</v>
      </c>
      <c r="H13" t="s">
        <v>68</v>
      </c>
      <c r="I13" t="s">
        <v>29</v>
      </c>
      <c r="L13" t="s">
        <v>25</v>
      </c>
      <c r="M13" t="s">
        <v>57</v>
      </c>
      <c r="N13" t="s">
        <v>58</v>
      </c>
      <c r="O13" t="s">
        <v>60</v>
      </c>
      <c r="P13" t="s">
        <v>61</v>
      </c>
      <c r="Q13" t="s">
        <v>67</v>
      </c>
    </row>
    <row r="14" spans="1:18" x14ac:dyDescent="0.25">
      <c r="A14" t="s">
        <v>13</v>
      </c>
      <c r="B14" t="s">
        <v>12</v>
      </c>
      <c r="C14" s="1" t="s">
        <v>41</v>
      </c>
      <c r="D14" s="1">
        <f>11098*12*4</f>
        <v>532704</v>
      </c>
      <c r="E14">
        <v>48</v>
      </c>
      <c r="F14" t="s">
        <v>66</v>
      </c>
      <c r="G14" t="s">
        <v>5</v>
      </c>
      <c r="H14" t="s">
        <v>68</v>
      </c>
      <c r="I14" t="s">
        <v>29</v>
      </c>
      <c r="L14" t="s">
        <v>25</v>
      </c>
      <c r="M14" t="s">
        <v>57</v>
      </c>
      <c r="N14" t="s">
        <v>58</v>
      </c>
      <c r="O14" t="s">
        <v>60</v>
      </c>
      <c r="P14" t="s">
        <v>61</v>
      </c>
      <c r="Q14" t="s">
        <v>67</v>
      </c>
    </row>
    <row r="15" spans="1:18" x14ac:dyDescent="0.25">
      <c r="A15" t="s">
        <v>13</v>
      </c>
      <c r="B15" t="s">
        <v>12</v>
      </c>
      <c r="C15" s="1" t="s">
        <v>41</v>
      </c>
      <c r="D15" s="1">
        <f>11098*12*4</f>
        <v>532704</v>
      </c>
      <c r="E15">
        <v>48</v>
      </c>
      <c r="F15" t="s">
        <v>66</v>
      </c>
      <c r="G15" t="s">
        <v>5</v>
      </c>
      <c r="H15" t="s">
        <v>68</v>
      </c>
      <c r="I15" t="s">
        <v>29</v>
      </c>
      <c r="L15" t="s">
        <v>25</v>
      </c>
      <c r="M15" t="s">
        <v>57</v>
      </c>
      <c r="N15" t="s">
        <v>58</v>
      </c>
      <c r="O15" t="s">
        <v>60</v>
      </c>
      <c r="P15" t="s">
        <v>61</v>
      </c>
      <c r="Q1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C2" sqref="C2:C6"/>
    </sheetView>
  </sheetViews>
  <sheetFormatPr defaultRowHeight="15" x14ac:dyDescent="0.25"/>
  <sheetData>
    <row r="2" spans="1:3" x14ac:dyDescent="0.25">
      <c r="A2" t="s">
        <v>34</v>
      </c>
      <c r="B2">
        <v>0</v>
      </c>
      <c r="C2">
        <v>0</v>
      </c>
    </row>
    <row r="3" spans="1:3" x14ac:dyDescent="0.25">
      <c r="A3" t="s">
        <v>33</v>
      </c>
      <c r="B3">
        <v>0</v>
      </c>
      <c r="C3">
        <v>0</v>
      </c>
    </row>
    <row r="4" spans="1:3" x14ac:dyDescent="0.25">
      <c r="A4" t="s">
        <v>30</v>
      </c>
      <c r="B4">
        <v>12500</v>
      </c>
      <c r="C4">
        <v>0</v>
      </c>
    </row>
    <row r="5" spans="1:3" x14ac:dyDescent="0.25">
      <c r="A5" t="s">
        <v>32</v>
      </c>
      <c r="B5">
        <v>12500</v>
      </c>
      <c r="C5">
        <v>0</v>
      </c>
    </row>
    <row r="6" spans="1:3" x14ac:dyDescent="0.25">
      <c r="A6" t="s">
        <v>31</v>
      </c>
      <c r="B6">
        <v>12500</v>
      </c>
      <c r="C6">
        <v>0</v>
      </c>
    </row>
    <row r="7" spans="1:3" x14ac:dyDescent="0.25">
      <c r="A7" t="s">
        <v>48</v>
      </c>
      <c r="B7">
        <v>60000</v>
      </c>
      <c r="C7">
        <v>0.1</v>
      </c>
    </row>
    <row r="8" spans="1:3" x14ac:dyDescent="0.25">
      <c r="A8" t="s">
        <v>49</v>
      </c>
      <c r="B8">
        <v>60000</v>
      </c>
      <c r="C8">
        <v>0.1</v>
      </c>
    </row>
    <row r="9" spans="1:3" x14ac:dyDescent="0.25">
      <c r="A9" t="s">
        <v>15</v>
      </c>
      <c r="B9">
        <v>20000</v>
      </c>
      <c r="C9">
        <v>0.1</v>
      </c>
    </row>
    <row r="10" spans="1:3" x14ac:dyDescent="0.25">
      <c r="A10" t="s">
        <v>16</v>
      </c>
      <c r="B10">
        <v>20000</v>
      </c>
      <c r="C10">
        <v>0.1</v>
      </c>
    </row>
    <row r="11" spans="1:3" x14ac:dyDescent="0.25">
      <c r="A11" t="s">
        <v>17</v>
      </c>
      <c r="B11">
        <v>20000</v>
      </c>
      <c r="C11">
        <v>0.1</v>
      </c>
    </row>
    <row r="12" spans="1:3" x14ac:dyDescent="0.25">
      <c r="A12" t="s">
        <v>19</v>
      </c>
      <c r="B12">
        <v>20000</v>
      </c>
      <c r="C12">
        <v>0.1</v>
      </c>
    </row>
    <row r="13" spans="1:3" x14ac:dyDescent="0.25">
      <c r="A13" t="s">
        <v>18</v>
      </c>
      <c r="B13">
        <v>20000</v>
      </c>
      <c r="C13">
        <v>0.1</v>
      </c>
    </row>
    <row r="14" spans="1:3" x14ac:dyDescent="0.25">
      <c r="A14" t="s">
        <v>13</v>
      </c>
      <c r="B14">
        <v>20000</v>
      </c>
      <c r="C14">
        <v>0.1</v>
      </c>
    </row>
    <row r="15" spans="1:3" x14ac:dyDescent="0.25">
      <c r="A15" t="s">
        <v>13</v>
      </c>
      <c r="B15">
        <v>20000</v>
      </c>
      <c r="C1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Aryan</cp:lastModifiedBy>
  <dcterms:created xsi:type="dcterms:W3CDTF">2015-06-05T18:17:20Z</dcterms:created>
  <dcterms:modified xsi:type="dcterms:W3CDTF">2025-05-30T09:41:13Z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2025-05-30T06:27:12Z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9fe6d544-53bf-4c47-9f6d-69417c706d86</vt:lpwstr>
  </property>
  <property fmtid="{D5CDD505-2E9C-101B-9397-08002B2CF9AE}" pid="7" name="MSIP_Label_defa4170-0d19-0005-0004-bc88714345d2_ActionId">
    <vt:lpwstr>94aa35d8-d7c3-4003-a1fa-f7549e1f7206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