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.xml" ContentType="application/vnd.openxmlformats-officedocument.spreadsheetml.pivotTable+xml"/>
  <Override PartName="/xl/drawings/drawing10.xml" ContentType="application/vnd.openxmlformats-officedocument.drawing+xml"/>
  <Override PartName="/xl/tables/table16.xml" ContentType="application/vnd.openxmlformats-officedocument.spreadsheetml.tab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3.xml" ContentType="application/vnd.openxmlformats-officedocument.spreadsheetml.pivotTab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tables/table18.xml" ContentType="application/vnd.openxmlformats-officedocument.spreadsheetml.tab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tables/table19.xml" ContentType="application/vnd.openxmlformats-officedocument.spreadsheetml.tab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4.xml" ContentType="application/vnd.openxmlformats-officedocument.spreadsheetml.pivotTable+xml"/>
  <Override PartName="/xl/drawings/drawing14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cio\Capstone project\sales_analysis-main\eda\"/>
    </mc:Choice>
  </mc:AlternateContent>
  <xr:revisionPtr revIDLastSave="0" documentId="13_ncr:1_{BBA5D8A4-9264-47FD-A07E-5C8E5483F5FC}" xr6:coauthVersionLast="47" xr6:coauthVersionMax="47" xr10:uidLastSave="{00000000-0000-0000-0000-000000000000}"/>
  <bookViews>
    <workbookView xWindow="28680" yWindow="-120" windowWidth="29040" windowHeight="15840" activeTab="13" xr2:uid="{946F57D8-72DD-42CC-B916-DCC8CC6F0045}"/>
  </bookViews>
  <sheets>
    <sheet name="Q1" sheetId="16" r:id="rId1"/>
    <sheet name="Q2" sheetId="17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</sheets>
  <definedNames>
    <definedName name="_xlchart.v1.0" hidden="1">'Q8'!$L$10:$M$15</definedName>
    <definedName name="_xlchart.v1.1" hidden="1">'Q8'!$N$10:$N$15</definedName>
    <definedName name="_xlchart.v1.2" hidden="1">'Q8'!$N$9</definedName>
    <definedName name="Anomoly">Table20[]</definedName>
    <definedName name="seasonaltrend">Table7[]</definedName>
  </definedNames>
  <calcPr calcId="191029"/>
  <pivotCaches>
    <pivotCache cacheId="0" r:id="rId15"/>
    <pivotCache cacheId="1" r:id="rId16"/>
    <pivotCache cacheId="2" r:id="rId17"/>
    <pivotCache cacheId="3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4" l="1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AI6" i="9"/>
  <c r="AI5" i="9"/>
  <c r="AI4" i="9"/>
  <c r="Y5" i="3"/>
  <c r="Y6" i="3"/>
  <c r="Y4" i="3"/>
</calcChain>
</file>

<file path=xl/sharedStrings.xml><?xml version="1.0" encoding="utf-8"?>
<sst xmlns="http://schemas.openxmlformats.org/spreadsheetml/2006/main" count="1293" uniqueCount="533">
  <si>
    <t>What is the average number of orders per customer? Are there high-value repeat customers?</t>
  </si>
  <si>
    <t>How do customer order patterns vary by city or country?</t>
  </si>
  <si>
    <t>Can we cluster customers based on total spend, order count, and preferred categories?</t>
  </si>
  <si>
    <t>How frequently do different customer segments place orders?</t>
  </si>
  <si>
    <t>What is the geographic and title-wise distribution of employees?</t>
  </si>
  <si>
    <t>What trends can we observe in hire dates across employee titles?</t>
  </si>
  <si>
    <t>What patterns exist in employee title and courtesy title distributions?</t>
  </si>
  <si>
    <t>Are there correlations between product pricing, stock levels, and sales performance?</t>
  </si>
  <si>
    <t>How does product demand change over months or seasons?</t>
  </si>
  <si>
    <t>Can we identify anomalies in product sales or revenue performance?</t>
  </si>
  <si>
    <t>Are there any regional trends in supplier distribution and pricing?</t>
  </si>
  <si>
    <t>How are suppliers distributed across different product categories?</t>
  </si>
  <si>
    <t>How do supplier pricing and categories relate across different regions?</t>
  </si>
  <si>
    <t>CategoryName</t>
  </si>
  <si>
    <t>Australia</t>
  </si>
  <si>
    <t>Seafood</t>
  </si>
  <si>
    <t>Produce</t>
  </si>
  <si>
    <t>Condiments</t>
  </si>
  <si>
    <t>Meat/Poultry</t>
  </si>
  <si>
    <t>Confections</t>
  </si>
  <si>
    <t>Beverages</t>
  </si>
  <si>
    <t>Grains/Cereals</t>
  </si>
  <si>
    <t>Brazil</t>
  </si>
  <si>
    <t>Canada</t>
  </si>
  <si>
    <t>Denmark</t>
  </si>
  <si>
    <t>Finland</t>
  </si>
  <si>
    <t>France</t>
  </si>
  <si>
    <t>Dairy Products</t>
  </si>
  <si>
    <t>Germany</t>
  </si>
  <si>
    <t>Italy</t>
  </si>
  <si>
    <t>Japan</t>
  </si>
  <si>
    <t>Netherlands</t>
  </si>
  <si>
    <t>Norway</t>
  </si>
  <si>
    <t>Singapore</t>
  </si>
  <si>
    <t>Spain</t>
  </si>
  <si>
    <t>Sweden</t>
  </si>
  <si>
    <t xml:space="preserve">Sweden </t>
  </si>
  <si>
    <t>UK</t>
  </si>
  <si>
    <t>USA</t>
  </si>
  <si>
    <t>CompanyName</t>
  </si>
  <si>
    <t>ERNSH</t>
  </si>
  <si>
    <t>Ernst Handel</t>
  </si>
  <si>
    <t>FOLKO</t>
  </si>
  <si>
    <t>Folk och fä HB</t>
  </si>
  <si>
    <t>HANAR</t>
  </si>
  <si>
    <t>Hanari Carnes</t>
  </si>
  <si>
    <t>HUNGO</t>
  </si>
  <si>
    <t>Hungry Owl All-Night Grocers</t>
  </si>
  <si>
    <t>KOENE</t>
  </si>
  <si>
    <t>Königlich Essen</t>
  </si>
  <si>
    <t>MEREP</t>
  </si>
  <si>
    <t>Mère Paillarde</t>
  </si>
  <si>
    <t>QUICK</t>
  </si>
  <si>
    <t>QUICK-Stop</t>
  </si>
  <si>
    <t>RATTC</t>
  </si>
  <si>
    <t>Rattlesnake Canyon Grocery</t>
  </si>
  <si>
    <t>SAVEA</t>
  </si>
  <si>
    <t>Save-a-lot Markets</t>
  </si>
  <si>
    <t>WHITC</t>
  </si>
  <si>
    <t>White Clover Markets</t>
  </si>
  <si>
    <t>Austria</t>
  </si>
  <si>
    <t>Ireland</t>
  </si>
  <si>
    <t>Venezuela</t>
  </si>
  <si>
    <t>Belgium</t>
  </si>
  <si>
    <t>Switzerland</t>
  </si>
  <si>
    <t>Poland</t>
  </si>
  <si>
    <t>Portugal</t>
  </si>
  <si>
    <t>Mexico</t>
  </si>
  <si>
    <t>Argentina</t>
  </si>
  <si>
    <t>City</t>
  </si>
  <si>
    <t>San Cristóbal</t>
  </si>
  <si>
    <t>I. de Margarita</t>
  </si>
  <si>
    <t>Boise</t>
  </si>
  <si>
    <t>Albuquerque</t>
  </si>
  <si>
    <t>Seattle</t>
  </si>
  <si>
    <t>London</t>
  </si>
  <si>
    <t>Bräcke</t>
  </si>
  <si>
    <t>Luleå</t>
  </si>
  <si>
    <t>México D.F.</t>
  </si>
  <si>
    <t>Cork</t>
  </si>
  <si>
    <t>Cunewalde</t>
  </si>
  <si>
    <t>München</t>
  </si>
  <si>
    <t xml:space="preserve">Frankfurt a.M. </t>
  </si>
  <si>
    <t>Brandenburg</t>
  </si>
  <si>
    <t>Marseille</t>
  </si>
  <si>
    <t>Oulu</t>
  </si>
  <si>
    <t>Rio de Janeiro</t>
  </si>
  <si>
    <t>São Paulo</t>
  </si>
  <si>
    <t>Charleroi</t>
  </si>
  <si>
    <t>Graz</t>
  </si>
  <si>
    <t>Inside Sales Coordinator</t>
  </si>
  <si>
    <t>Sales Manager</t>
  </si>
  <si>
    <t>Sales Representative</t>
  </si>
  <si>
    <t>Vice President, Sales</t>
  </si>
  <si>
    <t>TitleOfCourtesy</t>
  </si>
  <si>
    <t>Ms.</t>
  </si>
  <si>
    <t>Mr.</t>
  </si>
  <si>
    <t>Mrs.</t>
  </si>
  <si>
    <t>Dr.</t>
  </si>
  <si>
    <t xml:space="preserve"> Title</t>
  </si>
  <si>
    <t>Country</t>
  </si>
  <si>
    <t>order_count</t>
  </si>
  <si>
    <t>avg_order_value</t>
  </si>
  <si>
    <t>FRANK</t>
  </si>
  <si>
    <t>Frankenversand</t>
  </si>
  <si>
    <t>QUEEN</t>
  </si>
  <si>
    <t>Queen Cozinha</t>
  </si>
  <si>
    <t>BERGS</t>
  </si>
  <si>
    <t>Berglunds snabbköp</t>
  </si>
  <si>
    <t>SUPRD</t>
  </si>
  <si>
    <t>Suprêmes délices</t>
  </si>
  <si>
    <t>PICCO</t>
  </si>
  <si>
    <t>Piccolo und mehr</t>
  </si>
  <si>
    <t>HILAA</t>
  </si>
  <si>
    <t>HILARIÓN-Abastos</t>
  </si>
  <si>
    <t>BONAP</t>
  </si>
  <si>
    <t>Bon app'</t>
  </si>
  <si>
    <t>BOTTM</t>
  </si>
  <si>
    <t>Bottom-Dollar Markets</t>
  </si>
  <si>
    <t>RICSU</t>
  </si>
  <si>
    <t>Richter Supermarkt</t>
  </si>
  <si>
    <t>LEHMS</t>
  </si>
  <si>
    <t>Lehmanns Marktstand</t>
  </si>
  <si>
    <t>BLONP</t>
  </si>
  <si>
    <t>Blondel père et fils</t>
  </si>
  <si>
    <t>GREAL</t>
  </si>
  <si>
    <t>Great Lakes Food Market</t>
  </si>
  <si>
    <t>SIMOB</t>
  </si>
  <si>
    <t>Simons bistro</t>
  </si>
  <si>
    <t>LINOD</t>
  </si>
  <si>
    <t>LINO-Delicateses</t>
  </si>
  <si>
    <t>SEVES</t>
  </si>
  <si>
    <t>Seven Seas Imports</t>
  </si>
  <si>
    <t>LILAS</t>
  </si>
  <si>
    <t>LILA-Supermercado</t>
  </si>
  <si>
    <t>VAFFE</t>
  </si>
  <si>
    <t>Vaffeljernet</t>
  </si>
  <si>
    <t>WARTH</t>
  </si>
  <si>
    <t>Wartian Herkku</t>
  </si>
  <si>
    <t>OLDWO</t>
  </si>
  <si>
    <t>Old World Delicatessen</t>
  </si>
  <si>
    <t>EASTC</t>
  </si>
  <si>
    <t>Eastern Connection</t>
  </si>
  <si>
    <t>AROUT</t>
  </si>
  <si>
    <t>Around the Horn</t>
  </si>
  <si>
    <t>OTTIK</t>
  </si>
  <si>
    <t>Ottilies Käseladen</t>
  </si>
  <si>
    <t>RICAR</t>
  </si>
  <si>
    <t>Ricardo Adocicados</t>
  </si>
  <si>
    <t>CHOPS</t>
  </si>
  <si>
    <t>Chop-suey Chinese</t>
  </si>
  <si>
    <t>FOLIG</t>
  </si>
  <si>
    <t>Folies gourmandes</t>
  </si>
  <si>
    <t>GODOS</t>
  </si>
  <si>
    <t>Godos Cocina Típica</t>
  </si>
  <si>
    <t>SPLIR</t>
  </si>
  <si>
    <t>Split Rail Beer &amp; Ale</t>
  </si>
  <si>
    <t>TORTU</t>
  </si>
  <si>
    <t>Tortuga Restaurante</t>
  </si>
  <si>
    <t>MAISD</t>
  </si>
  <si>
    <t>Maison Dewey</t>
  </si>
  <si>
    <t>WANDK</t>
  </si>
  <si>
    <t>Die Wandernde Kuh</t>
  </si>
  <si>
    <t>LAMAI</t>
  </si>
  <si>
    <t>La maison d'Asie</t>
  </si>
  <si>
    <t>VICTE</t>
  </si>
  <si>
    <t>Victuailles en stock</t>
  </si>
  <si>
    <t>GOURL</t>
  </si>
  <si>
    <t>Gourmet Lanchonetes</t>
  </si>
  <si>
    <t>MAGAA</t>
  </si>
  <si>
    <t>Magazzini Alimentari Riuniti</t>
  </si>
  <si>
    <t>REGGC</t>
  </si>
  <si>
    <t>Reggiani Caseifici</t>
  </si>
  <si>
    <t>ANTON</t>
  </si>
  <si>
    <t>Antonio Moreno Taquería</t>
  </si>
  <si>
    <t>TRADH</t>
  </si>
  <si>
    <t>Tradição Hipermercados</t>
  </si>
  <si>
    <t>QUEDE</t>
  </si>
  <si>
    <t>Que Delícia</t>
  </si>
  <si>
    <t>FURIB</t>
  </si>
  <si>
    <t>Furia Bacalhau e Frutos do Mar</t>
  </si>
  <si>
    <t>ISLAT</t>
  </si>
  <si>
    <t>Island Trading</t>
  </si>
  <si>
    <t>BSBEV</t>
  </si>
  <si>
    <t>B's Beverages</t>
  </si>
  <si>
    <t>WELLI</t>
  </si>
  <si>
    <t>Wellington Importadora</t>
  </si>
  <si>
    <t>SANTG</t>
  </si>
  <si>
    <t>Santé Gourmet</t>
  </si>
  <si>
    <t>PRINI</t>
  </si>
  <si>
    <t>Princesa Isabel Vinhos</t>
  </si>
  <si>
    <t>MORGK</t>
  </si>
  <si>
    <t>Morgenstern Gesundkost</t>
  </si>
  <si>
    <t>TOMSP</t>
  </si>
  <si>
    <t>Toms Spezialitäten</t>
  </si>
  <si>
    <t>ALFKI</t>
  </si>
  <si>
    <t>Alfreds Futterkiste</t>
  </si>
  <si>
    <t>LONEP</t>
  </si>
  <si>
    <t>Lonesome Pine Restaurant</t>
  </si>
  <si>
    <t>PERIC</t>
  </si>
  <si>
    <t>Pericles Comidas clásicas</t>
  </si>
  <si>
    <t>BOLID</t>
  </si>
  <si>
    <t>Bólido Comidas preparadas</t>
  </si>
  <si>
    <t>FAMIA</t>
  </si>
  <si>
    <t>Familia Arquibaldo</t>
  </si>
  <si>
    <t>COMMI</t>
  </si>
  <si>
    <t>Comércio Mineiro</t>
  </si>
  <si>
    <t>DRACD</t>
  </si>
  <si>
    <t>Drachenblut Delikatessen</t>
  </si>
  <si>
    <t>WOLZA</t>
  </si>
  <si>
    <t>Wolski  Zajazd</t>
  </si>
  <si>
    <t>OCEAN</t>
  </si>
  <si>
    <t>Océano Atlántico Ltda.</t>
  </si>
  <si>
    <t>THEBI</t>
  </si>
  <si>
    <t>The Big Cheese</t>
  </si>
  <si>
    <t>BLAUS</t>
  </si>
  <si>
    <t>Blauer See Delikatessen</t>
  </si>
  <si>
    <t>FRANR</t>
  </si>
  <si>
    <t>France restauration</t>
  </si>
  <si>
    <t>WILMK</t>
  </si>
  <si>
    <t>Wilman Kala</t>
  </si>
  <si>
    <t>LETSS</t>
  </si>
  <si>
    <t>Let's Stop N Shop</t>
  </si>
  <si>
    <t>HUNGC</t>
  </si>
  <si>
    <t>Hungry Coyote Import Store</t>
  </si>
  <si>
    <t>RANCH</t>
  </si>
  <si>
    <t>Rancho grande</t>
  </si>
  <si>
    <t>SPECD</t>
  </si>
  <si>
    <t>Spécialités du monde</t>
  </si>
  <si>
    <t>LACOR</t>
  </si>
  <si>
    <t>La corne d'abondance</t>
  </si>
  <si>
    <t>THECR</t>
  </si>
  <si>
    <t>The Cracker Box</t>
  </si>
  <si>
    <t>CACTU</t>
  </si>
  <si>
    <t>Cactus Comidas para llevar</t>
  </si>
  <si>
    <t>CONSH</t>
  </si>
  <si>
    <t>Consolidated Holdings</t>
  </si>
  <si>
    <t>DUMON</t>
  </si>
  <si>
    <t>Du monde entier</t>
  </si>
  <si>
    <t>TRAIH</t>
  </si>
  <si>
    <t>Trail's Head Gourmet Provisioners</t>
  </si>
  <si>
    <t>FRANS</t>
  </si>
  <si>
    <t>Franchi S.p.A.</t>
  </si>
  <si>
    <t>GROSR</t>
  </si>
  <si>
    <t>GROSELLA-Restaurante</t>
  </si>
  <si>
    <t>VINET</t>
  </si>
  <si>
    <t>Vins et alcools Chevalier</t>
  </si>
  <si>
    <t>ROMEY</t>
  </si>
  <si>
    <t>Romero y tomillo</t>
  </si>
  <si>
    <t>ANATR</t>
  </si>
  <si>
    <t>Ana Trujillo Emparedados y helados</t>
  </si>
  <si>
    <t>GALED</t>
  </si>
  <si>
    <t>Galería del gastrónomo</t>
  </si>
  <si>
    <t>NORTS</t>
  </si>
  <si>
    <t>North/South</t>
  </si>
  <si>
    <t>LAUGB</t>
  </si>
  <si>
    <t>Laughing Bacchus Wine Cellars</t>
  </si>
  <si>
    <t>LAZYK</t>
  </si>
  <si>
    <t>Lazy K Kountry Store</t>
  </si>
  <si>
    <t>CENTC</t>
  </si>
  <si>
    <t>Centro comercial Moctezuma</t>
  </si>
  <si>
    <t>FISSA</t>
  </si>
  <si>
    <t>FISSA Fabrica Inter. Salchichas S.A.</t>
  </si>
  <si>
    <t>PARIS</t>
  </si>
  <si>
    <t>Paris spécialités</t>
  </si>
  <si>
    <t>Avg_order_per_customer</t>
  </si>
  <si>
    <t>customers_with_this_many_orders</t>
  </si>
  <si>
    <t>q2</t>
  </si>
  <si>
    <t>customer_count</t>
  </si>
  <si>
    <t>total_orders</t>
  </si>
  <si>
    <t>total_revenue</t>
  </si>
  <si>
    <t>avg_orders_per_customer</t>
  </si>
  <si>
    <t>Insights</t>
  </si>
  <si>
    <t>Market Leaders: USA (352 orders) and Germany (328 orders) dominate sales</t>
  </si>
  <si>
    <t>Customer Loyalty: Germany highest at 29.82 avg orders per customer</t>
  </si>
  <si>
    <t>City Concentration: Brandenburg and Boise lead urban markets</t>
  </si>
  <si>
    <t>Revenue Correlation: Strong relationship between customer count and total revenue</t>
  </si>
  <si>
    <t>Growth Opportunity: Several countries show high revenue per customer efficiency</t>
  </si>
  <si>
    <t>Insights Gathered</t>
  </si>
  <si>
    <t>total_spend</t>
  </si>
  <si>
    <t>customer_cluster</t>
  </si>
  <si>
    <t>High-Value Frequent</t>
  </si>
  <si>
    <t>Medium-Value Regular</t>
  </si>
  <si>
    <t>Low-Value Occasional</t>
  </si>
  <si>
    <t xml:space="preserve"> CustomerID</t>
  </si>
  <si>
    <t>Count</t>
  </si>
  <si>
    <t>Cluster type</t>
  </si>
  <si>
    <r>
      <t>Elite Customer Concentration</t>
    </r>
    <r>
      <rPr>
        <sz val="11"/>
        <color theme="1"/>
        <rFont val="Calibri"/>
        <family val="2"/>
        <scheme val="minor"/>
      </rPr>
      <t>: 3-4 VIP customers (80+ orders, $110K+ spend) drive significant revenue</t>
    </r>
  </si>
  <si>
    <r>
      <t>Clear Segmentation</t>
    </r>
    <r>
      <rPr>
        <sz val="11"/>
        <color theme="1"/>
        <rFont val="Calibri"/>
        <family val="2"/>
        <scheme val="minor"/>
      </rPr>
      <t>: Three distinct clusters visible - majority are low-value occasional buyers</t>
    </r>
  </si>
  <si>
    <r>
      <t>High-Value Efficiency</t>
    </r>
    <r>
      <rPr>
        <sz val="11"/>
        <color theme="1"/>
        <rFont val="Calibri"/>
        <family val="2"/>
        <scheme val="minor"/>
      </rPr>
      <t>: Some customers achieve high spending with moderate order frequency (premium buyer</t>
    </r>
  </si>
  <si>
    <r>
      <t>Growth Potential</t>
    </r>
    <r>
      <rPr>
        <sz val="11"/>
        <color theme="1"/>
        <rFont val="Calibri"/>
        <family val="2"/>
        <scheme val="minor"/>
      </rPr>
      <t>: Clear gaps between segments indicate opportunity for customer advancement programs</t>
    </r>
  </si>
  <si>
    <r>
      <t>Revenue Concentration</t>
    </r>
    <r>
      <rPr>
        <sz val="11"/>
        <color theme="1"/>
        <rFont val="Calibri"/>
        <family val="2"/>
        <scheme val="minor"/>
      </rPr>
      <t>: Power law distribution shows small percentage of customers generate majority of revenue</t>
    </r>
  </si>
  <si>
    <t>product_count</t>
  </si>
  <si>
    <t>total_quantity_sold</t>
  </si>
  <si>
    <t>avg_line_value</t>
  </si>
  <si>
    <t>Côte de Blaye</t>
  </si>
  <si>
    <t>Thüringer Rostbratwurst</t>
  </si>
  <si>
    <t>Raclette Courdavault</t>
  </si>
  <si>
    <t>Tarte au sucre</t>
  </si>
  <si>
    <t>Camembert Pierrot</t>
  </si>
  <si>
    <t>Gnocchi di nonna Alice</t>
  </si>
  <si>
    <t>Manjimup Dried Apples</t>
  </si>
  <si>
    <t>Alice Mutton</t>
  </si>
  <si>
    <t>Carnarvon Tigers</t>
  </si>
  <si>
    <t>Rössle Sauerkraut</t>
  </si>
  <si>
    <t>Mozzarella di Giovanni</t>
  </si>
  <si>
    <t>Ipoh Coffee</t>
  </si>
  <si>
    <t>Sir Rodney's Marmalade</t>
  </si>
  <si>
    <t>Uncle Bob's Organic Dried Pears</t>
  </si>
  <si>
    <t>Wimmers gute Semmelknödel</t>
  </si>
  <si>
    <t>ProductName</t>
  </si>
  <si>
    <t>Question 4: Product Category Revenue Contribution</t>
  </si>
  <si>
    <r>
      <t>Revenue Leaders</t>
    </r>
    <r>
      <rPr>
        <sz val="11"/>
        <color theme="1"/>
        <rFont val="Calibri"/>
        <family val="2"/>
        <scheme val="minor"/>
      </rPr>
      <t>: Beverages ($267,868) and Dairy Products ($234,507) dominate with 44% of total revenue</t>
    </r>
  </si>
  <si>
    <r>
      <t>Premium Performance</t>
    </r>
    <r>
      <rPr>
        <sz val="11"/>
        <color theme="1"/>
        <rFont val="Calibri"/>
        <family val="2"/>
        <scheme val="minor"/>
      </rPr>
      <t>: Côte de Blaye single product generates $141,396 (5.3% of total)</t>
    </r>
  </si>
  <si>
    <r>
      <t>Category Concentration</t>
    </r>
    <r>
      <rPr>
        <sz val="11"/>
        <color theme="1"/>
        <rFont val="Calibri"/>
        <family val="2"/>
        <scheme val="minor"/>
      </rPr>
      <t>: Top 3 categories drive 60% of revenue</t>
    </r>
  </si>
  <si>
    <r>
      <t>High-Value Products</t>
    </r>
    <r>
      <rPr>
        <sz val="11"/>
        <color theme="1"/>
        <rFont val="Calibri"/>
        <family val="2"/>
        <scheme val="minor"/>
      </rPr>
      <t>: Top 15 products significantly outperform others</t>
    </r>
  </si>
  <si>
    <t>Question 5: Location-Category Correlations</t>
  </si>
  <si>
    <r>
      <t>Geographic Preferences</t>
    </r>
    <r>
      <rPr>
        <sz val="11"/>
        <color theme="1"/>
        <rFont val="Calibri"/>
        <family val="2"/>
        <scheme val="minor"/>
      </rPr>
      <t>: USA and Germany favor beverages and dairy products</t>
    </r>
  </si>
  <si>
    <r>
      <t>Regional Specialization</t>
    </r>
    <r>
      <rPr>
        <sz val="11"/>
        <color theme="1"/>
        <rFont val="Calibri"/>
        <family val="2"/>
        <scheme val="minor"/>
      </rPr>
      <t>: Different countries show distinct category buying patterns</t>
    </r>
  </si>
  <si>
    <r>
      <t>Premium Market Correlation</t>
    </r>
    <r>
      <rPr>
        <sz val="11"/>
        <color theme="1"/>
        <rFont val="Calibri"/>
        <family val="2"/>
        <scheme val="minor"/>
      </rPr>
      <t>: High-revenue countries prefer high-margin categories</t>
    </r>
  </si>
  <si>
    <r>
      <t>Customer Location Prediction</t>
    </r>
    <r>
      <rPr>
        <sz val="11"/>
        <color theme="1"/>
        <rFont val="Calibri"/>
        <family val="2"/>
        <scheme val="minor"/>
      </rPr>
      <t>: Geographic location strongly correlates with product category preferences</t>
    </r>
  </si>
  <si>
    <t>customers_in_segment</t>
  </si>
  <si>
    <t>avg_spend_per_customer</t>
  </si>
  <si>
    <t>total_segment_revenue</t>
  </si>
  <si>
    <t>avg_order_value_per_segment</t>
  </si>
  <si>
    <t>High-Value Frequent: 28 customers, 44.57 avg orders, generate $931K revenue (67% of total)</t>
  </si>
  <si>
    <t>Medium-Value Regular: 27 customers, 21.15 avg orders, contribute $249K revenue (18% of total)</t>
  </si>
  <si>
    <t>Low-Value Occasional: 36 customers, 9.33 avg orders, only $85K revenue (6% of total)</t>
  </si>
  <si>
    <t>Frequency Gap: 2.1x order frequency difference between high-value and medium segments</t>
  </si>
  <si>
    <t>Title</t>
  </si>
  <si>
    <t>employee_count</t>
  </si>
  <si>
    <t>avg_years_service</t>
  </si>
  <si>
    <r>
      <t>Location Split</t>
    </r>
    <r>
      <rPr>
        <sz val="14"/>
        <color theme="1"/>
        <rFont val="Calibri"/>
        <family val="2"/>
        <scheme val="minor"/>
      </rPr>
      <t>: UK (4 employees) vs USA (5 employees) - balanced distribution</t>
    </r>
  </si>
  <si>
    <r>
      <t>Role Distribution</t>
    </r>
    <r>
      <rPr>
        <sz val="14"/>
        <color theme="1"/>
        <rFont val="Calibri"/>
        <family val="2"/>
        <scheme val="minor"/>
      </rPr>
      <t>: Sales Representatives dominate (6 total) across both countries</t>
    </r>
  </si>
  <si>
    <r>
      <t>Management Structure</t>
    </r>
    <r>
      <rPr>
        <sz val="14"/>
        <color theme="1"/>
        <rFont val="Calibri"/>
        <family val="2"/>
        <scheme val="minor"/>
      </rPr>
      <t>: 1 manager per country, 1 VP in USA</t>
    </r>
  </si>
  <si>
    <r>
      <t>Tenure Consistency</t>
    </r>
    <r>
      <rPr>
        <sz val="14"/>
        <color theme="1"/>
        <rFont val="Calibri"/>
        <family val="2"/>
        <scheme val="minor"/>
      </rPr>
      <t>: Similar avg service years (31-33) across roles and locations</t>
    </r>
  </si>
  <si>
    <t>hires_count</t>
  </si>
  <si>
    <t>hire_year</t>
  </si>
  <si>
    <t>Row Labels</t>
  </si>
  <si>
    <t>Column Labels</t>
  </si>
  <si>
    <t>Sum of hires_count</t>
  </si>
  <si>
    <t>Hire_year</t>
  </si>
  <si>
    <t>Total Hire by year</t>
  </si>
  <si>
    <r>
      <t>Consistent Hiring</t>
    </r>
    <r>
      <rPr>
        <sz val="14"/>
        <color theme="1"/>
        <rFont val="Calibri"/>
        <family val="2"/>
        <scheme val="minor"/>
      </rPr>
      <t>: Steady 3 hires per year from 1992-1994</t>
    </r>
  </si>
  <si>
    <r>
      <t>Leadership First</t>
    </r>
    <r>
      <rPr>
        <sz val="14"/>
        <color theme="1"/>
        <rFont val="Calibri"/>
        <family val="2"/>
        <scheme val="minor"/>
      </rPr>
      <t>: VP position filled early (1992) - senior leadership priority</t>
    </r>
  </si>
  <si>
    <r>
      <t>Sales Focus</t>
    </r>
    <r>
      <rPr>
        <sz val="14"/>
        <color theme="1"/>
        <rFont val="Calibri"/>
        <family val="2"/>
        <scheme val="minor"/>
      </rPr>
      <t>: Sales Representatives hired consistently across all years</t>
    </r>
  </si>
  <si>
    <r>
      <t>Gradual Structure</t>
    </r>
    <r>
      <rPr>
        <sz val="14"/>
        <color theme="1"/>
        <rFont val="Calibri"/>
        <family val="2"/>
        <scheme val="minor"/>
      </rPr>
      <t>: Management roles (Sales Manager) added in growth phase (1993)</t>
    </r>
  </si>
  <si>
    <r>
      <t>Specialization</t>
    </r>
    <r>
      <rPr>
        <sz val="14"/>
        <color theme="1"/>
        <rFont val="Calibri"/>
        <family val="2"/>
        <scheme val="minor"/>
      </rPr>
      <t>: Coordinator role added later (1994) showing organizational maturity</t>
    </r>
  </si>
  <si>
    <t>percentage</t>
  </si>
  <si>
    <t>Courtesy Title</t>
  </si>
  <si>
    <r>
      <t>Courtesy Distribution</t>
    </r>
    <r>
      <rPr>
        <sz val="14"/>
        <color theme="1"/>
        <rFont val="Calibri"/>
        <family val="2"/>
        <scheme val="minor"/>
      </rPr>
      <t>: Ms. most common (44.4%), followed by Mr. (33.3%)</t>
    </r>
  </si>
  <si>
    <r>
      <t>Professional Titles</t>
    </r>
    <r>
      <rPr>
        <sz val="14"/>
        <color theme="1"/>
        <rFont val="Calibri"/>
        <family val="2"/>
        <scheme val="minor"/>
      </rPr>
      <t>: 1 employee uses Dr. title, indicating advanced qualification</t>
    </r>
  </si>
  <si>
    <r>
      <t>Marital Status</t>
    </r>
    <r>
      <rPr>
        <sz val="14"/>
        <color theme="1"/>
        <rFont val="Calibri"/>
        <family val="2"/>
        <scheme val="minor"/>
      </rPr>
      <t>: Mixed Ms./Mrs. usage among female employees</t>
    </r>
  </si>
  <si>
    <r>
      <t>Title Consistency</t>
    </r>
    <r>
      <rPr>
        <sz val="14"/>
        <color theme="1"/>
        <rFont val="Calibri"/>
        <family val="2"/>
        <scheme val="minor"/>
      </rPr>
      <t>: All employees use formal courtesy titles professionally</t>
    </r>
  </si>
  <si>
    <t>UnitPrice</t>
  </si>
  <si>
    <t>UnitsInStock</t>
  </si>
  <si>
    <t>Discontinued</t>
  </si>
  <si>
    <t>price_category</t>
  </si>
  <si>
    <t>High Price</t>
  </si>
  <si>
    <t>Medium Price</t>
  </si>
  <si>
    <t>Gudbrandsdalsost</t>
  </si>
  <si>
    <t>Ikura</t>
  </si>
  <si>
    <t>Perth Pasties</t>
  </si>
  <si>
    <t>Gumbär Gummibärchen</t>
  </si>
  <si>
    <t>Fløtemysost</t>
  </si>
  <si>
    <t>Boston Crab Meat</t>
  </si>
  <si>
    <t>Low Price</t>
  </si>
  <si>
    <t>Pâté chinois</t>
  </si>
  <si>
    <t>Pavlova</t>
  </si>
  <si>
    <t>Vegie-spread</t>
  </si>
  <si>
    <t>Chang</t>
  </si>
  <si>
    <t>Lakkalikööri</t>
  </si>
  <si>
    <t>Schoggi Schokolade</t>
  </si>
  <si>
    <t>Gorgonzola Telino</t>
  </si>
  <si>
    <t>Sirop d'érable</t>
  </si>
  <si>
    <t>Louisiana Fiery Hot Pepper Sauce</t>
  </si>
  <si>
    <t>Steeleye Stout</t>
  </si>
  <si>
    <t>Inlagd Sill</t>
  </si>
  <si>
    <t>Nord-Ost Matjeshering</t>
  </si>
  <si>
    <t>Queso Cabrales</t>
  </si>
  <si>
    <t>Chai</t>
  </si>
  <si>
    <t>Northwoods Cranberry Sauce</t>
  </si>
  <si>
    <t>Chartreuse verte</t>
  </si>
  <si>
    <t>Queso Manchego La Pastora</t>
  </si>
  <si>
    <t>Outback Lager</t>
  </si>
  <si>
    <t>Gula Malacca</t>
  </si>
  <si>
    <t>Maxilaku</t>
  </si>
  <si>
    <t>Original Frankfurter grüne Soße</t>
  </si>
  <si>
    <t>Sir Rodney's Scones</t>
  </si>
  <si>
    <t>Scottish Longbreads</t>
  </si>
  <si>
    <t>Jack's New England Clam Chowder</t>
  </si>
  <si>
    <t>Singaporean Hokkien Fried Mee</t>
  </si>
  <si>
    <t>Chef Anton's Cajun Seasoning</t>
  </si>
  <si>
    <t>Mascarpone Fabioli</t>
  </si>
  <si>
    <t>Rhönbräu Klosterbier</t>
  </si>
  <si>
    <t>Tofu</t>
  </si>
  <si>
    <t>Ravioli Angelo</t>
  </si>
  <si>
    <t>Mishi Kobe Niku</t>
  </si>
  <si>
    <t>Grandma's Boysenberry Spread</t>
  </si>
  <si>
    <t>Gustaf's Knäckebröd</t>
  </si>
  <si>
    <t>Sasquatch Ale</t>
  </si>
  <si>
    <t>Spegesild</t>
  </si>
  <si>
    <t>Escargots de Bourgogne</t>
  </si>
  <si>
    <t>Teatime Chocolate Biscuits</t>
  </si>
  <si>
    <t>Chef Anton's Gumbo Mix</t>
  </si>
  <si>
    <t>Konbu</t>
  </si>
  <si>
    <t>Tourtière</t>
  </si>
  <si>
    <t>Tunnbröd</t>
  </si>
  <si>
    <t>Guaraná Fantástica</t>
  </si>
  <si>
    <t>Røgede sild</t>
  </si>
  <si>
    <t>Röd Kaviar</t>
  </si>
  <si>
    <t>Zaanse koeken</t>
  </si>
  <si>
    <t>NuNuCa Nuß-Nougat-Creme</t>
  </si>
  <si>
    <t>Valkoinen suklaa</t>
  </si>
  <si>
    <t>Louisiana Hot Spiced Okra</t>
  </si>
  <si>
    <t>Filo Mix</t>
  </si>
  <si>
    <t>Aniseed Syrup</t>
  </si>
  <si>
    <t>Gravad lax</t>
  </si>
  <si>
    <t>Longlife Tofu</t>
  </si>
  <si>
    <t>Laughing Lumberjack Lager</t>
  </si>
  <si>
    <t>Genen Shouyu</t>
  </si>
  <si>
    <t>Geitost</t>
  </si>
  <si>
    <t>Chocolade</t>
  </si>
  <si>
    <t>Price Category</t>
  </si>
  <si>
    <r>
      <t>Negative correlation</t>
    </r>
    <r>
      <rPr>
        <sz val="11"/>
        <color theme="1"/>
        <rFont val="Calibri"/>
        <family val="2"/>
        <scheme val="minor"/>
      </rPr>
      <t xml:space="preserve"> - Higher priced products don't always generate more revenue</t>
    </r>
  </si>
  <si>
    <r>
      <t>Sweet spot</t>
    </r>
    <r>
      <rPr>
        <sz val="11"/>
        <color theme="1"/>
        <rFont val="Calibri"/>
        <family val="2"/>
        <scheme val="minor"/>
      </rPr>
      <t xml:space="preserve"> appears to be in medium price range</t>
    </r>
  </si>
  <si>
    <r>
      <t>Trendline shows</t>
    </r>
    <r>
      <rPr>
        <sz val="11"/>
        <color theme="1"/>
        <rFont val="Calibri"/>
        <family val="2"/>
        <scheme val="minor"/>
      </rPr>
      <t xml:space="preserve"> price alone doesn't predict success</t>
    </r>
  </si>
  <si>
    <r>
      <t>Medium Price dominates</t>
    </r>
    <r>
      <rPr>
        <sz val="11"/>
        <color theme="1"/>
        <rFont val="Calibri"/>
        <family val="2"/>
        <scheme val="minor"/>
      </rPr>
      <t xml:space="preserve"> - highest total revenue</t>
    </r>
  </si>
  <si>
    <r>
      <t>Low Price second</t>
    </r>
    <r>
      <rPr>
        <sz val="11"/>
        <color theme="1"/>
        <rFont val="Calibri"/>
        <family val="2"/>
        <scheme val="minor"/>
      </rPr>
      <t xml:space="preserve"> - volume-driven success</t>
    </r>
  </si>
  <si>
    <r>
      <t>High Price lowest</t>
    </r>
    <r>
      <rPr>
        <sz val="11"/>
        <color theme="1"/>
        <rFont val="Calibri"/>
        <family val="2"/>
        <scheme val="minor"/>
      </rPr>
      <t xml:space="preserve"> - niche/limited market</t>
    </r>
  </si>
  <si>
    <r>
      <t>Weak correlation</t>
    </r>
    <r>
      <rPr>
        <sz val="11"/>
        <color theme="1"/>
        <rFont val="Calibri"/>
        <family val="2"/>
        <scheme val="minor"/>
      </rPr>
      <t xml:space="preserve"> - stock levels don't predict sales</t>
    </r>
  </si>
  <si>
    <r>
      <t>Scattered pattern</t>
    </r>
    <r>
      <rPr>
        <sz val="11"/>
        <color theme="1"/>
        <rFont val="Calibri"/>
        <family val="2"/>
        <scheme val="minor"/>
      </rPr>
      <t xml:space="preserve"> - some low-stock items sell well, some high-stock items don't</t>
    </r>
  </si>
  <si>
    <r>
      <t>Inventory optimization</t>
    </r>
    <r>
      <rPr>
        <sz val="11"/>
        <color theme="1"/>
        <rFont val="Calibri"/>
        <family val="2"/>
        <scheme val="minor"/>
      </rPr>
      <t xml:space="preserve"> opportunities visible</t>
    </r>
  </si>
  <si>
    <t>Top 10 Products Analysis (Bottom-right):</t>
  </si>
  <si>
    <r>
      <t>Price vs performance</t>
    </r>
    <r>
      <rPr>
        <sz val="11"/>
        <color theme="1"/>
        <rFont val="Calibri"/>
        <family val="2"/>
        <scheme val="minor"/>
      </rPr>
      <t xml:space="preserve"> varies significantly</t>
    </r>
  </si>
  <si>
    <r>
      <t>Some high-price, high-revenue</t>
    </r>
    <r>
      <rPr>
        <sz val="11"/>
        <color theme="1"/>
        <rFont val="Calibri"/>
        <family val="2"/>
        <scheme val="minor"/>
      </rPr>
      <t xml:space="preserve"> products (premium strategy)</t>
    </r>
  </si>
  <si>
    <r>
      <t>Some medium-price, high-revenue</t>
    </r>
    <r>
      <rPr>
        <sz val="11"/>
        <color theme="1"/>
        <rFont val="Calibri"/>
        <family val="2"/>
        <scheme val="minor"/>
      </rPr>
      <t xml:space="preserve"> products (volume strategy)</t>
    </r>
  </si>
  <si>
    <t>Price vs Revenue Correlation:</t>
  </si>
  <si>
    <t>Revenue by Price Category:</t>
  </si>
  <si>
    <t>Stock vs Sales Correlation):</t>
  </si>
  <si>
    <t>Pricing Sweet Spot: Medium-priced products ($20-$50) generate highest total revenue</t>
  </si>
  <si>
    <t>Price-Revenue Disconnect: Higher prices don't guarantee higher revenue - negative correlation</t>
  </si>
  <si>
    <t>Stock-Sales Mismatch: Weak correlation between inventory levels and sales performance</t>
  </si>
  <si>
    <t>Mixed Strategies Work: Both premium pricing and volume pricing can be successful</t>
  </si>
  <si>
    <t>Inventory Inefficiency: Many products show poor stock-to-sales ratios indicating optimization opportunities</t>
  </si>
  <si>
    <t>order_month</t>
  </si>
  <si>
    <t>month_name</t>
  </si>
  <si>
    <t>season</t>
  </si>
  <si>
    <t>total_quantity</t>
  </si>
  <si>
    <t>August</t>
  </si>
  <si>
    <t>Summer</t>
  </si>
  <si>
    <t>September</t>
  </si>
  <si>
    <t>Fall</t>
  </si>
  <si>
    <t>October</t>
  </si>
  <si>
    <t>November</t>
  </si>
  <si>
    <t>December</t>
  </si>
  <si>
    <t>Winter</t>
  </si>
  <si>
    <t>January</t>
  </si>
  <si>
    <t>February</t>
  </si>
  <si>
    <t>March</t>
  </si>
  <si>
    <t>Spring</t>
  </si>
  <si>
    <t>April</t>
  </si>
  <si>
    <t>May</t>
  </si>
  <si>
    <t>June</t>
  </si>
  <si>
    <t>July</t>
  </si>
  <si>
    <t>order_year</t>
  </si>
  <si>
    <t>Sum of total_revenue</t>
  </si>
  <si>
    <r>
      <t>Spring Peak</t>
    </r>
    <r>
      <rPr>
        <sz val="16"/>
        <color theme="1"/>
        <rFont val="Calibri"/>
        <family val="2"/>
        <scheme val="minor"/>
      </rPr>
      <t>: Highest revenue season ($478K) - strong business growth period</t>
    </r>
  </si>
  <si>
    <r>
      <t>Winter Strong</t>
    </r>
    <r>
      <rPr>
        <sz val="16"/>
        <color theme="1"/>
        <rFont val="Calibri"/>
        <family val="2"/>
        <scheme val="minor"/>
      </rPr>
      <t>: Second highest ($350K) - holiday season impact</t>
    </r>
  </si>
  <si>
    <r>
      <t>Summer Moderate</t>
    </r>
    <r>
      <rPr>
        <sz val="16"/>
        <color theme="1"/>
        <rFont val="Calibri"/>
        <family val="2"/>
        <scheme val="minor"/>
      </rPr>
      <t>: $257K revenue - consistent steady demand</t>
    </r>
  </si>
  <si>
    <r>
      <t>Fall Lowest</t>
    </r>
    <r>
      <rPr>
        <sz val="16"/>
        <color theme="1"/>
        <rFont val="Calibri"/>
        <family val="2"/>
        <scheme val="minor"/>
      </rPr>
      <t>: $206K revenue - slowest business period</t>
    </r>
  </si>
  <si>
    <r>
      <t>Growth Trend</t>
    </r>
    <r>
      <rPr>
        <sz val="16"/>
        <color theme="1"/>
        <rFont val="Calibri"/>
        <family val="2"/>
        <scheme val="minor"/>
      </rPr>
      <t>: Clear upward trajectory from Aug 1994 to June 1995</t>
    </r>
  </si>
  <si>
    <t>total_sold</t>
  </si>
  <si>
    <t>order_frequency</t>
  </si>
  <si>
    <t>anomaly_type</t>
  </si>
  <si>
    <t>Normal</t>
  </si>
  <si>
    <t>Discontinued High Performer</t>
  </si>
  <si>
    <t>Revenue Outlier</t>
  </si>
  <si>
    <t>Low Price High Revenue</t>
  </si>
  <si>
    <t>High Price Low Volume</t>
  </si>
  <si>
    <r>
      <t>Revenue Outliers</t>
    </r>
    <r>
      <rPr>
        <sz val="14"/>
        <color theme="1"/>
        <rFont val="Calibri"/>
        <family val="2"/>
        <scheme val="minor"/>
      </rPr>
      <t>: $733K revenue (58% of total) - star performers driving business</t>
    </r>
  </si>
  <si>
    <r>
      <t>Normal Products</t>
    </r>
    <r>
      <rPr>
        <sz val="14"/>
        <color theme="1"/>
        <rFont val="Calibri"/>
        <family val="2"/>
        <scheme val="minor"/>
      </rPr>
      <t>: $264K (21%) - steady baseline performers</t>
    </r>
  </si>
  <si>
    <r>
      <t>Discontinued High Performers</t>
    </r>
    <r>
      <rPr>
        <sz val="14"/>
        <color theme="1"/>
        <rFont val="Calibri"/>
        <family val="2"/>
        <scheme val="minor"/>
      </rPr>
      <t>: $169K (13%) - lost revenue opportunities</t>
    </r>
  </si>
  <si>
    <r>
      <t>Low Price High Revenue</t>
    </r>
    <r>
      <rPr>
        <sz val="14"/>
        <color theme="1"/>
        <rFont val="Calibri"/>
        <family val="2"/>
        <scheme val="minor"/>
      </rPr>
      <t>: $91K (7%) - volume-driven success stories</t>
    </r>
  </si>
  <si>
    <r>
      <t>High Price Low Volume</t>
    </r>
    <r>
      <rPr>
        <sz val="14"/>
        <color theme="1"/>
        <rFont val="Calibri"/>
        <family val="2"/>
        <scheme val="minor"/>
      </rPr>
      <t>: $2K (&lt;1%) - premium niche products with limited appeal</t>
    </r>
  </si>
  <si>
    <r>
      <t>Key Finding</t>
    </r>
    <r>
      <rPr>
        <sz val="16"/>
        <color theme="1"/>
        <rFont val="Calibri"/>
        <family val="2"/>
        <scheme val="minor"/>
      </rPr>
      <t>: Revenue outliers dominate performance while discontinued high performers represent significant missed opportunities.</t>
    </r>
  </si>
  <si>
    <t>supplier_count</t>
  </si>
  <si>
    <t>avg_product_price</t>
  </si>
  <si>
    <t>min_price</t>
  </si>
  <si>
    <t>max_price</t>
  </si>
  <si>
    <t>supplier_country</t>
  </si>
  <si>
    <r>
      <t>USA leads</t>
    </r>
    <r>
      <rPr>
        <sz val="14"/>
        <color theme="1"/>
        <rFont val="Calibri"/>
        <family val="2"/>
        <scheme val="minor"/>
      </rPr>
      <t xml:space="preserve"> in supplier count (4) and product diversity (12 products)</t>
    </r>
  </si>
  <si>
    <r>
      <t>France shows premium positioning</t>
    </r>
    <r>
      <rPr>
        <sz val="14"/>
        <color theme="1"/>
        <rFont val="Calibri"/>
        <family val="2"/>
        <scheme val="minor"/>
      </rPr>
      <t xml:space="preserve"> with highest average prices (~$77)</t>
    </r>
  </si>
  <si>
    <r>
      <t>European suppliers</t>
    </r>
    <r>
      <rPr>
        <sz val="14"/>
        <color theme="1"/>
        <rFont val="Calibri"/>
        <family val="2"/>
        <scheme val="minor"/>
      </rPr>
      <t xml:space="preserve"> (France, Germany) focus on higher-value products</t>
    </r>
  </si>
  <si>
    <r>
      <t>Geographic distribution</t>
    </r>
    <r>
      <rPr>
        <sz val="14"/>
        <color theme="1"/>
        <rFont val="Calibri"/>
        <family val="2"/>
        <scheme val="minor"/>
      </rPr>
      <t xml:space="preserve"> shows global supply chain with 16 countries</t>
    </r>
  </si>
  <si>
    <r>
      <t>Price-volume relationship</t>
    </r>
    <r>
      <rPr>
        <sz val="14"/>
        <color theme="1"/>
        <rFont val="Calibri"/>
        <family val="2"/>
        <scheme val="minor"/>
      </rPr>
      <t xml:space="preserve"> varies significantly by region</t>
    </r>
  </si>
  <si>
    <t>Key Insights from Charts:</t>
  </si>
  <si>
    <r>
      <t>Market Leadership</t>
    </r>
    <r>
      <rPr>
        <sz val="14"/>
        <color theme="1"/>
        <rFont val="Calibri"/>
        <family val="2"/>
        <scheme val="minor"/>
      </rPr>
      <t>: USA dominates with 4 suppliers and 12 products</t>
    </r>
  </si>
  <si>
    <r>
      <t>Premium Positioning</t>
    </r>
    <r>
      <rPr>
        <sz val="14"/>
        <color theme="1"/>
        <rFont val="Calibri"/>
        <family val="2"/>
        <scheme val="minor"/>
      </rPr>
      <t>: France leads in average pricing ($76.75) - luxury market focus</t>
    </r>
  </si>
  <si>
    <r>
      <t>European Strength</t>
    </r>
    <r>
      <rPr>
        <sz val="14"/>
        <color theme="1"/>
        <rFont val="Calibri"/>
        <family val="2"/>
        <scheme val="minor"/>
      </rPr>
      <t>: Germany, France, Italy show strong supplier presence</t>
    </r>
  </si>
  <si>
    <r>
      <t>Global Reach</t>
    </r>
    <r>
      <rPr>
        <sz val="14"/>
        <color theme="1"/>
        <rFont val="Calibri"/>
        <family val="2"/>
        <scheme val="minor"/>
      </rPr>
      <t>: 16 countries represented indicating diverse supply base</t>
    </r>
  </si>
  <si>
    <r>
      <t>Pricing Strategy</t>
    </r>
    <r>
      <rPr>
        <sz val="14"/>
        <color theme="1"/>
        <rFont val="Calibri"/>
        <family val="2"/>
        <scheme val="minor"/>
      </rPr>
      <t>: Clear regional specialization - Europe premium, others competitive</t>
    </r>
  </si>
  <si>
    <t>avg_category_price</t>
  </si>
  <si>
    <r>
      <t>Bar Chart</t>
    </r>
    <r>
      <rPr>
        <sz val="14"/>
        <color theme="1"/>
        <rFont val="Calibri"/>
        <family val="2"/>
        <scheme val="minor"/>
      </rPr>
      <t>: Even supplier distribution (4-8 suppliers per category)</t>
    </r>
  </si>
  <si>
    <r>
      <t>Scatter Plot</t>
    </r>
    <r>
      <rPr>
        <sz val="14"/>
        <color theme="1"/>
        <rFont val="Calibri"/>
        <family val="2"/>
        <scheme val="minor"/>
      </rPr>
      <t>: Clear insight - Meat/Poultry has fewer suppliers (5) but highest pricing ($54)</t>
    </r>
  </si>
  <si>
    <r>
      <t>Column Chart</t>
    </r>
    <r>
      <rPr>
        <sz val="14"/>
        <color theme="1"/>
        <rFont val="Calibri"/>
        <family val="2"/>
        <scheme val="minor"/>
      </rPr>
      <t>: Confections leads in product diversity (13 products)</t>
    </r>
  </si>
  <si>
    <r>
      <t xml:space="preserve">The scatter plot reveals that </t>
    </r>
    <r>
      <rPr>
        <b/>
        <sz val="20"/>
        <color theme="1"/>
        <rFont val="Calibri"/>
        <family val="2"/>
        <scheme val="minor"/>
      </rPr>
      <t>more suppliers ≠ lower prices</t>
    </r>
    <r>
      <rPr>
        <sz val="20"/>
        <color theme="1"/>
        <rFont val="Calibri"/>
        <family val="2"/>
        <scheme val="minor"/>
      </rPr>
      <t>. Meat/Poultry has moderate competition but premium pricing, showing category specialization.</t>
    </r>
  </si>
  <si>
    <r>
      <t>Balanced Competition</t>
    </r>
    <r>
      <rPr>
        <sz val="14"/>
        <color theme="1"/>
        <rFont val="Calibri"/>
        <family val="2"/>
        <scheme val="minor"/>
      </rPr>
      <t>: Most categories have 5-8 suppliers indicating healthy market competition</t>
    </r>
  </si>
  <si>
    <r>
      <t>Premium Specialization</t>
    </r>
    <r>
      <rPr>
        <sz val="14"/>
        <color theme="1"/>
        <rFont val="Calibri"/>
        <family val="2"/>
        <scheme val="minor"/>
      </rPr>
      <t>: Meat/Poultry ($54.01 avg) commands highest prices despite moderate supplier count</t>
    </r>
  </si>
  <si>
    <r>
      <t>Product Diversity Leader</t>
    </r>
    <r>
      <rPr>
        <sz val="14"/>
        <color theme="1"/>
        <rFont val="Calibri"/>
        <family val="2"/>
        <scheme val="minor"/>
      </rPr>
      <t>: Confections (13 products) shows greatest variety within category</t>
    </r>
  </si>
  <si>
    <r>
      <t>Market Opportunity</t>
    </r>
    <r>
      <rPr>
        <sz val="14"/>
        <color theme="1"/>
        <rFont val="Calibri"/>
        <family val="2"/>
        <scheme val="minor"/>
      </rPr>
      <t>: Dairy Products only 4 suppliers for 10 products - potential consolidation gap</t>
    </r>
  </si>
  <si>
    <r>
      <t>Pricing Independence</t>
    </r>
    <r>
      <rPr>
        <sz val="14"/>
        <color theme="1"/>
        <rFont val="Calibri"/>
        <family val="2"/>
        <scheme val="minor"/>
      </rPr>
      <t>: Supplier count doesn't correlate with pricing - category specialization drives value</t>
    </r>
  </si>
  <si>
    <t>Supplier Distribution Across Categories:</t>
  </si>
  <si>
    <t>avg_price</t>
  </si>
  <si>
    <t>Sum of avg_price</t>
  </si>
  <si>
    <t>helper</t>
  </si>
  <si>
    <t>Grand Total</t>
  </si>
  <si>
    <t>Country-Category</t>
  </si>
  <si>
    <t>France Beverages</t>
  </si>
  <si>
    <t>Germany Meat/Poultry</t>
  </si>
  <si>
    <t>Australia Seafood</t>
  </si>
  <si>
    <t>Canada Meat/Poultry</t>
  </si>
  <si>
    <t>Japan Seafood</t>
  </si>
  <si>
    <t>Avg_Price</t>
  </si>
  <si>
    <r>
      <t>German Market Leadership</t>
    </r>
    <r>
      <rPr>
        <sz val="14"/>
        <color theme="1"/>
        <rFont val="Calibri"/>
        <family val="2"/>
        <scheme val="minor"/>
      </rPr>
      <t>: Highest average pricing ($278.59) across multiple categories</t>
    </r>
  </si>
  <si>
    <r>
      <t>French Premium Beverages</t>
    </r>
    <r>
      <rPr>
        <sz val="14"/>
        <color theme="1"/>
        <rFont val="Calibri"/>
        <family val="2"/>
        <scheme val="minor"/>
      </rPr>
      <t>: Specialized luxury positioning ($140.75) in beverage category</t>
    </r>
  </si>
  <si>
    <r>
      <t>Regional Specialization</t>
    </r>
    <r>
      <rPr>
        <sz val="14"/>
        <color theme="1"/>
        <rFont val="Calibri"/>
        <family val="2"/>
        <scheme val="minor"/>
      </rPr>
      <t>: Clear geographic expertise - Germany (meat), France (beverages), Australia (seafood)</t>
    </r>
  </si>
  <si>
    <r>
      <t>USA Competitive Strategy</t>
    </r>
    <r>
      <rPr>
        <sz val="14"/>
        <color theme="1"/>
        <rFont val="Calibri"/>
        <family val="2"/>
        <scheme val="minor"/>
      </rPr>
      <t>: Consistent low-cost positioning ($20.76 avg) across all categories</t>
    </r>
  </si>
  <si>
    <r>
      <t>Price-Geography Correlation</t>
    </r>
    <r>
      <rPr>
        <sz val="14"/>
        <color theme="1"/>
        <rFont val="Calibri"/>
        <family val="2"/>
        <scheme val="minor"/>
      </rPr>
      <t>: Strong relationship between supplier location and category pricing power</t>
    </r>
  </si>
  <si>
    <t>Insights Regional Supplier Pricing &amp; Category Relations:</t>
  </si>
  <si>
    <t>Insights Regional Supplier Distribution &amp; Pricing Trends:</t>
  </si>
  <si>
    <t>5 .Are there any correlations between orders and customer location or product category?</t>
  </si>
  <si>
    <t xml:space="preserve">4.Which product categories or products contribute most to order revenue?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</si>
</sst>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10" borderId="0" xfId="0" applyFont="1" applyFill="1"/>
    <xf numFmtId="0" fontId="0" fillId="10" borderId="0" xfId="0" applyFill="1"/>
    <xf numFmtId="0" fontId="5" fillId="7" borderId="0" xfId="0" applyFont="1" applyFill="1"/>
    <xf numFmtId="0" fontId="5" fillId="11" borderId="0" xfId="0" applyFont="1" applyFill="1"/>
    <xf numFmtId="0" fontId="0" fillId="11" borderId="0" xfId="0" applyFill="1"/>
    <xf numFmtId="0" fontId="5" fillId="12" borderId="0" xfId="0" applyFont="1" applyFill="1"/>
    <xf numFmtId="0" fontId="0" fillId="12" borderId="0" xfId="0" applyFill="1"/>
    <xf numFmtId="0" fontId="5" fillId="6" borderId="0" xfId="0" applyFont="1" applyFill="1"/>
    <xf numFmtId="0" fontId="5" fillId="13" borderId="0" xfId="0" applyFont="1" applyFill="1"/>
    <xf numFmtId="0" fontId="0" fillId="14" borderId="1" xfId="0" applyFill="1" applyBorder="1"/>
    <xf numFmtId="0" fontId="3" fillId="9" borderId="0" xfId="0" applyFont="1" applyFill="1"/>
    <xf numFmtId="0" fontId="0" fillId="15" borderId="1" xfId="0" applyFill="1" applyBorder="1"/>
    <xf numFmtId="0" fontId="6" fillId="16" borderId="2" xfId="0" applyFont="1" applyFill="1" applyBorder="1"/>
    <xf numFmtId="0" fontId="0" fillId="17" borderId="0" xfId="0" applyFill="1"/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0" borderId="0" xfId="0" applyFont="1"/>
    <xf numFmtId="0" fontId="3" fillId="0" borderId="0" xfId="0" applyFont="1"/>
    <xf numFmtId="0" fontId="0" fillId="0" borderId="0" xfId="0" pivotButton="1"/>
    <xf numFmtId="0" fontId="1" fillId="0" borderId="0" xfId="3" applyFill="1" applyAlignment="1">
      <alignment vertical="center"/>
    </xf>
    <xf numFmtId="0" fontId="2" fillId="0" borderId="0" xfId="4" applyFill="1" applyAlignment="1"/>
    <xf numFmtId="0" fontId="5" fillId="9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2" applyFill="1" applyAlignment="1">
      <alignment vertical="center" wrapText="1"/>
    </xf>
    <xf numFmtId="0" fontId="1" fillId="0" borderId="0" xfId="2" applyFill="1" applyAlignment="1">
      <alignment vertical="center"/>
    </xf>
    <xf numFmtId="0" fontId="1" fillId="0" borderId="0" xfId="2" applyFill="1" applyAlignment="1">
      <alignment vertical="top" wrapText="1"/>
    </xf>
    <xf numFmtId="0" fontId="1" fillId="0" borderId="0" xfId="2" applyFill="1" applyAlignment="1">
      <alignment vertical="top"/>
    </xf>
    <xf numFmtId="0" fontId="7" fillId="15" borderId="3" xfId="0" applyFont="1" applyFill="1" applyBorder="1"/>
    <xf numFmtId="0" fontId="0" fillId="0" borderId="0" xfId="0" applyAlignment="1">
      <alignment horizontal="left" indent="1"/>
    </xf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7" fillId="0" borderId="0" xfId="0" applyFont="1" applyAlignment="1">
      <alignment horizontal="left"/>
    </xf>
    <xf numFmtId="0" fontId="7" fillId="0" borderId="0" xfId="0" applyFont="1"/>
    <xf numFmtId="0" fontId="4" fillId="9" borderId="0" xfId="0" applyFont="1" applyFill="1"/>
    <xf numFmtId="0" fontId="4" fillId="0" borderId="0" xfId="0" applyFont="1"/>
    <xf numFmtId="0" fontId="3" fillId="0" borderId="0" xfId="1" applyFont="1" applyFill="1" applyAlignment="1">
      <alignment vertical="center"/>
    </xf>
    <xf numFmtId="0" fontId="1" fillId="17" borderId="0" xfId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center"/>
    </xf>
    <xf numFmtId="0" fontId="3" fillId="2" borderId="0" xfId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8" fillId="18" borderId="0" xfId="0" applyFont="1" applyFill="1" applyAlignment="1">
      <alignment horizontal="center" wrapText="1"/>
    </xf>
    <xf numFmtId="0" fontId="8" fillId="18" borderId="0" xfId="0" applyFont="1" applyFill="1" applyAlignment="1">
      <alignment horizontal="center"/>
    </xf>
    <xf numFmtId="0" fontId="1" fillId="2" borderId="0" xfId="1" applyAlignment="1">
      <alignment horizontal="center" vertical="center"/>
    </xf>
    <xf numFmtId="0" fontId="4" fillId="0" borderId="0" xfId="0" applyFont="1" applyAlignment="1">
      <alignment horizontal="center"/>
    </xf>
  </cellXfs>
  <cellStyles count="5">
    <cellStyle name="20% - Accent6" xfId="2" builtinId="50"/>
    <cellStyle name="40% - Accent5" xfId="1" builtinId="47"/>
    <cellStyle name="40% - Accent6" xfId="3" builtinId="51"/>
    <cellStyle name="Accent6" xfId="4" builtinId="49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FFCC"/>
      <color rgb="FFFF505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</a:t>
            </a:r>
            <a:r>
              <a:rPr lang="en-IN" baseline="0"/>
              <a:t> count for n number of customer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'Q1'!$J$32</c:f>
              <c:strCache>
                <c:ptCount val="1"/>
                <c:pt idx="0">
                  <c:v>order_count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'Q1'!$J$33:$J$53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6-4C29-B351-C9D09974FDEC}"/>
            </c:ext>
          </c:extLst>
        </c:ser>
        <c:ser>
          <c:idx val="1"/>
          <c:order val="1"/>
          <c:tx>
            <c:strRef>
              <c:f>'Q1'!$K$32</c:f>
              <c:strCache>
                <c:ptCount val="1"/>
                <c:pt idx="0">
                  <c:v>customers_with_this_many_orders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'Q1'!$K$33:$K$53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6-4C29-B351-C9D09974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19589599"/>
        <c:axId val="719609279"/>
        <c:axId val="0"/>
      </c:bar3DChart>
      <c:catAx>
        <c:axId val="71958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9279"/>
        <c:crosses val="autoZero"/>
        <c:auto val="1"/>
        <c:lblAlgn val="ctr"/>
        <c:lblOffset val="100"/>
        <c:noMultiLvlLbl val="0"/>
      </c:catAx>
      <c:valAx>
        <c:axId val="7196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9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'Q4'!$R$11</c:f>
              <c:strCache>
                <c:ptCount val="1"/>
                <c:pt idx="0">
                  <c:v>total_revenue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53-4495-8FC3-C12DA130F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C8-49C2-860D-6E05391CFD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C8-49C2-860D-6E05391CFD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C8-49C2-860D-6E05391CFD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C8-49C2-860D-6E05391CFD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C8-49C2-860D-6E05391CFD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7C8-49C2-860D-6E05391CFD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7C8-49C2-860D-6E05391CFD1B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53-4495-8FC3-C12DA130F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'Q4'!$O$12:$O$19</c:f>
              <c:strCache>
                <c:ptCount val="8"/>
                <c:pt idx="0">
                  <c:v>Beverages</c:v>
                </c:pt>
                <c:pt idx="1">
                  <c:v>Dairy Products</c:v>
                </c:pt>
                <c:pt idx="2">
                  <c:v>Confections</c:v>
                </c:pt>
                <c:pt idx="3">
                  <c:v>Meat/Poultry</c:v>
                </c:pt>
                <c:pt idx="4">
                  <c:v>Seafood</c:v>
                </c:pt>
                <c:pt idx="5">
                  <c:v>Condiments</c:v>
                </c:pt>
                <c:pt idx="6">
                  <c:v>Produce</c:v>
                </c:pt>
                <c:pt idx="7">
                  <c:v>Grains/Cereals</c:v>
                </c:pt>
              </c:strCache>
            </c:strRef>
          </c:cat>
          <c:val>
            <c:numRef>
              <c:f>'Q4'!$R$12:$R$19</c:f>
              <c:numCache>
                <c:formatCode>General</c:formatCode>
                <c:ptCount val="8"/>
                <c:pt idx="0">
                  <c:v>267868.18</c:v>
                </c:pt>
                <c:pt idx="1">
                  <c:v>234507.28</c:v>
                </c:pt>
                <c:pt idx="2">
                  <c:v>167357.22</c:v>
                </c:pt>
                <c:pt idx="3">
                  <c:v>163022.35999999999</c:v>
                </c:pt>
                <c:pt idx="4">
                  <c:v>131261.74</c:v>
                </c:pt>
                <c:pt idx="5">
                  <c:v>106047.08</c:v>
                </c:pt>
                <c:pt idx="6">
                  <c:v>99984.58</c:v>
                </c:pt>
                <c:pt idx="7">
                  <c:v>95744.59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3-4495-8FC3-C12DA130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Count by Category</a:t>
            </a:r>
            <a:endParaRPr lang="en-US"/>
          </a:p>
        </c:rich>
      </c:tx>
      <c:layout>
        <c:manualLayout>
          <c:xMode val="edge"/>
          <c:yMode val="edge"/>
          <c:x val="0.37505197505197513"/>
          <c:y val="2.781641168289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'Q4'!$P$11</c:f>
              <c:strCache>
                <c:ptCount val="1"/>
                <c:pt idx="0">
                  <c:v>product_count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'Q4'!$O$12:$O$19</c:f>
              <c:strCache>
                <c:ptCount val="8"/>
                <c:pt idx="0">
                  <c:v>Beverages</c:v>
                </c:pt>
                <c:pt idx="1">
                  <c:v>Dairy Products</c:v>
                </c:pt>
                <c:pt idx="2">
                  <c:v>Confections</c:v>
                </c:pt>
                <c:pt idx="3">
                  <c:v>Meat/Poultry</c:v>
                </c:pt>
                <c:pt idx="4">
                  <c:v>Seafood</c:v>
                </c:pt>
                <c:pt idx="5">
                  <c:v>Condiments</c:v>
                </c:pt>
                <c:pt idx="6">
                  <c:v>Produce</c:v>
                </c:pt>
                <c:pt idx="7">
                  <c:v>Grains/Cereals</c:v>
                </c:pt>
              </c:strCache>
            </c:strRef>
          </c:cat>
          <c:val>
            <c:numRef>
              <c:f>'Q4'!$P$12:$P$19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6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2-4C7F-AC61-F9A2CD10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341023"/>
        <c:axId val="827341983"/>
      </c:barChart>
      <c:catAx>
        <c:axId val="8273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41983"/>
        <c:crosses val="autoZero"/>
        <c:auto val="1"/>
        <c:lblAlgn val="ctr"/>
        <c:lblOffset val="100"/>
        <c:noMultiLvlLbl val="0"/>
      </c:catAx>
      <c:valAx>
        <c:axId val="8273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4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0" i="0" u="none" strike="noStrike" baseline="0"/>
              <a:t>Top 15 Products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'Q4'!$R$50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'Q4'!$O$51:$O$65</c:f>
              <c:strCache>
                <c:ptCount val="15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  <c:pt idx="10">
                  <c:v>Mozzarella di Giovanni</c:v>
                </c:pt>
                <c:pt idx="11">
                  <c:v>Ipoh Coffee</c:v>
                </c:pt>
                <c:pt idx="12">
                  <c:v>Sir Rodney's Marmalade</c:v>
                </c:pt>
                <c:pt idx="13">
                  <c:v>Uncle Bob's Organic Dried Pears</c:v>
                </c:pt>
                <c:pt idx="14">
                  <c:v>Wimmers gute Semmelknödel</c:v>
                </c:pt>
              </c:strCache>
            </c:strRef>
          </c:cat>
          <c:val>
            <c:numRef>
              <c:f>'Q4'!$R$51:$R$65</c:f>
              <c:numCache>
                <c:formatCode>General</c:formatCode>
                <c:ptCount val="15"/>
                <c:pt idx="0">
                  <c:v>141396.73000000001</c:v>
                </c:pt>
                <c:pt idx="1">
                  <c:v>80368.67</c:v>
                </c:pt>
                <c:pt idx="2">
                  <c:v>71155.7</c:v>
                </c:pt>
                <c:pt idx="3">
                  <c:v>47234.97</c:v>
                </c:pt>
                <c:pt idx="4">
                  <c:v>46825.48</c:v>
                </c:pt>
                <c:pt idx="5">
                  <c:v>42593.06</c:v>
                </c:pt>
                <c:pt idx="6">
                  <c:v>41819.65</c:v>
                </c:pt>
                <c:pt idx="7">
                  <c:v>32698.38</c:v>
                </c:pt>
                <c:pt idx="8">
                  <c:v>29171.87</c:v>
                </c:pt>
                <c:pt idx="9">
                  <c:v>25696.639999999999</c:v>
                </c:pt>
                <c:pt idx="10">
                  <c:v>24900.13</c:v>
                </c:pt>
                <c:pt idx="11">
                  <c:v>23526.7</c:v>
                </c:pt>
                <c:pt idx="12">
                  <c:v>22563.360000000001</c:v>
                </c:pt>
                <c:pt idx="13">
                  <c:v>22044.3</c:v>
                </c:pt>
                <c:pt idx="14">
                  <c:v>21957.97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E-4D41-80B2-A8B3D0A42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8190447"/>
        <c:axId val="1298210127"/>
      </c:barChart>
      <c:catAx>
        <c:axId val="129819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10127"/>
        <c:crosses val="autoZero"/>
        <c:auto val="1"/>
        <c:lblAlgn val="ctr"/>
        <c:lblOffset val="100"/>
        <c:noMultiLvlLbl val="0"/>
      </c:catAx>
      <c:valAx>
        <c:axId val="129821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9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Orders per Customer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'Q5'!$T$9</c:f>
              <c:strCache>
                <c:ptCount val="1"/>
                <c:pt idx="0">
                  <c:v>avg_orders_per_customer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'Q5'!$R$10:$R$12</c:f>
              <c:strCache>
                <c:ptCount val="3"/>
                <c:pt idx="0">
                  <c:v>High-Value Frequent</c:v>
                </c:pt>
                <c:pt idx="1">
                  <c:v>Medium-Value Regular</c:v>
                </c:pt>
                <c:pt idx="2">
                  <c:v>Low-Value Occasional</c:v>
                </c:pt>
              </c:strCache>
            </c:strRef>
          </c:cat>
          <c:val>
            <c:numRef>
              <c:f>'Q5'!$T$10:$T$12</c:f>
              <c:numCache>
                <c:formatCode>General</c:formatCode>
                <c:ptCount val="3"/>
                <c:pt idx="0">
                  <c:v>44.57</c:v>
                </c:pt>
                <c:pt idx="1">
                  <c:v>21.15</c:v>
                </c:pt>
                <c:pt idx="2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6-4D3A-B9BA-4CC2930463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8203407"/>
        <c:axId val="1298193327"/>
      </c:barChart>
      <c:catAx>
        <c:axId val="129820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93327"/>
        <c:crosses val="autoZero"/>
        <c:auto val="1"/>
        <c:lblAlgn val="ctr"/>
        <c:lblOffset val="100"/>
        <c:noMultiLvlLbl val="0"/>
      </c:catAx>
      <c:valAx>
        <c:axId val="12981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0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Total Revenue by Customer Segment</a:t>
            </a:r>
          </a:p>
        </c:rich>
      </c:tx>
      <c:layout>
        <c:manualLayout>
          <c:xMode val="edge"/>
          <c:yMode val="edge"/>
          <c:x val="0.3030751622519488"/>
          <c:y val="2.773925104022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'Q5'!$V$9</c:f>
              <c:strCache>
                <c:ptCount val="1"/>
                <c:pt idx="0">
                  <c:v>total_segment_revenue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'Q5'!$R$10:$R$12</c:f>
              <c:strCache>
                <c:ptCount val="3"/>
                <c:pt idx="0">
                  <c:v>High-Value Frequent</c:v>
                </c:pt>
                <c:pt idx="1">
                  <c:v>Medium-Value Regular</c:v>
                </c:pt>
                <c:pt idx="2">
                  <c:v>Low-Value Occasional</c:v>
                </c:pt>
              </c:strCache>
            </c:strRef>
          </c:cat>
          <c:val>
            <c:numRef>
              <c:f>'Q5'!$V$10:$V$12</c:f>
              <c:numCache>
                <c:formatCode>General</c:formatCode>
                <c:ptCount val="3"/>
                <c:pt idx="0">
                  <c:v>931283.2</c:v>
                </c:pt>
                <c:pt idx="1">
                  <c:v>249198.97</c:v>
                </c:pt>
                <c:pt idx="2">
                  <c:v>85310.81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1-4F75-9E55-3FC20C6EA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8216367"/>
        <c:axId val="1298192367"/>
      </c:barChart>
      <c:catAx>
        <c:axId val="129821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92367"/>
        <c:crosses val="autoZero"/>
        <c:auto val="1"/>
        <c:lblAlgn val="ctr"/>
        <c:lblOffset val="100"/>
        <c:noMultiLvlLbl val="0"/>
      </c:catAx>
      <c:valAx>
        <c:axId val="12981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Employee Distribution by Country and Title</a:t>
            </a:r>
            <a:endParaRPr lang="en-US"/>
          </a:p>
        </c:rich>
      </c:tx>
      <c:layout>
        <c:manualLayout>
          <c:xMode val="edge"/>
          <c:yMode val="edge"/>
          <c:x val="0.18993498612750143"/>
          <c:y val="2.0371782354507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'Q6'!$M$8</c:f>
              <c:strCache>
                <c:ptCount val="1"/>
                <c:pt idx="0">
                  <c:v>employee_count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'Q6'!$K$9:$L$13</c:f>
              <c:multiLvlStrCache>
                <c:ptCount val="5"/>
                <c:lvl>
                  <c:pt idx="0">
                    <c:v>Sales Representative</c:v>
                  </c:pt>
                  <c:pt idx="1">
                    <c:v>Sales Manager</c:v>
                  </c:pt>
                  <c:pt idx="2">
                    <c:v>Sales Representative</c:v>
                  </c:pt>
                  <c:pt idx="3">
                    <c:v>Vice President, Sales</c:v>
                  </c:pt>
                  <c:pt idx="4">
                    <c:v>Inside Sales Coordinator</c:v>
                  </c:pt>
                </c:lvl>
                <c:lvl>
                  <c:pt idx="0">
                    <c:v>UK</c:v>
                  </c:pt>
                  <c:pt idx="1">
                    <c:v>UK</c:v>
                  </c:pt>
                  <c:pt idx="2">
                    <c:v>USA</c:v>
                  </c:pt>
                  <c:pt idx="3">
                    <c:v>USA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'Q6'!$M$9:$M$13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4B0A-B33A-8924D8C6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201487"/>
        <c:axId val="1298203887"/>
      </c:barChart>
      <c:catAx>
        <c:axId val="129820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03887"/>
        <c:crosses val="autoZero"/>
        <c:auto val="1"/>
        <c:lblAlgn val="ctr"/>
        <c:lblOffset val="100"/>
        <c:noMultiLvlLbl val="0"/>
      </c:catAx>
      <c:valAx>
        <c:axId val="12982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01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Years of Service by Job Title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'Q6'!$L$9</c:f>
              <c:strCache>
                <c:ptCount val="1"/>
                <c:pt idx="0">
                  <c:v>Sales Representative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'Q6'!$N$8</c:f>
              <c:strCache>
                <c:ptCount val="1"/>
                <c:pt idx="0">
                  <c:v>avg_years_service</c:v>
                </c:pt>
              </c:strCache>
            </c:strRef>
          </c:cat>
          <c:val>
            <c:numRef>
              <c:f>'Q6'!$N$9</c:f>
              <c:numCache>
                <c:formatCode>General</c:formatCode>
                <c:ptCount val="1"/>
                <c:pt idx="0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D-45D9-8E1F-58868CFB0608}"/>
            </c:ext>
          </c:extLst>
        </c:ser>
        <c:ser>
          <c:idx val="1"/>
          <c:order val="1"/>
          <c:tx>
            <c:strRef>
              <c:f>'Q6'!$L$10</c:f>
              <c:strCache>
                <c:ptCount val="1"/>
                <c:pt idx="0">
                  <c:v>Sales Manager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'Q6'!$N$8</c:f>
              <c:strCache>
                <c:ptCount val="1"/>
                <c:pt idx="0">
                  <c:v>avg_years_service</c:v>
                </c:pt>
              </c:strCache>
            </c:strRef>
          </c:cat>
          <c:val>
            <c:numRef>
              <c:f>'Q6'!$N$10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D-45D9-8E1F-58868CFB0608}"/>
            </c:ext>
          </c:extLst>
        </c:ser>
        <c:ser>
          <c:idx val="2"/>
          <c:order val="2"/>
          <c:tx>
            <c:strRef>
              <c:f>'Q6'!$L$11</c:f>
              <c:strCache>
                <c:ptCount val="1"/>
                <c:pt idx="0">
                  <c:v>Sales Representative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'Q6'!$N$8</c:f>
              <c:strCache>
                <c:ptCount val="1"/>
                <c:pt idx="0">
                  <c:v>avg_years_service</c:v>
                </c:pt>
              </c:strCache>
            </c:strRef>
          </c:cat>
          <c:val>
            <c:numRef>
              <c:f>'Q6'!$N$11</c:f>
              <c:numCache>
                <c:formatCode>General</c:formatCode>
                <c:ptCount val="1"/>
                <c:pt idx="0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D-45D9-8E1F-58868CFB0608}"/>
            </c:ext>
          </c:extLst>
        </c:ser>
        <c:ser>
          <c:idx val="3"/>
          <c:order val="3"/>
          <c:tx>
            <c:strRef>
              <c:f>'Q6'!$L$12</c:f>
              <c:strCache>
                <c:ptCount val="1"/>
                <c:pt idx="0">
                  <c:v>Vice President,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'Q6'!$N$8</c:f>
              <c:strCache>
                <c:ptCount val="1"/>
                <c:pt idx="0">
                  <c:v>avg_years_service</c:v>
                </c:pt>
              </c:strCache>
            </c:strRef>
          </c:cat>
          <c:val>
            <c:numRef>
              <c:f>'Q6'!$N$12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D-45D9-8E1F-58868CFB0608}"/>
            </c:ext>
          </c:extLst>
        </c:ser>
        <c:ser>
          <c:idx val="4"/>
          <c:order val="4"/>
          <c:tx>
            <c:strRef>
              <c:f>'Q6'!$L$13</c:f>
              <c:strCache>
                <c:ptCount val="1"/>
                <c:pt idx="0">
                  <c:v>Inside Sales Coordinator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'Q6'!$N$8</c:f>
              <c:strCache>
                <c:ptCount val="1"/>
                <c:pt idx="0">
                  <c:v>avg_years_service</c:v>
                </c:pt>
              </c:strCache>
            </c:strRef>
          </c:cat>
          <c:val>
            <c:numRef>
              <c:f>'Q6'!$N$13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D-45D9-8E1F-58868CFB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506671"/>
        <c:axId val="1259508591"/>
      </c:barChart>
      <c:catAx>
        <c:axId val="12595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08591"/>
        <c:crosses val="autoZero"/>
        <c:auto val="1"/>
        <c:lblAlgn val="ctr"/>
        <c:lblOffset val="100"/>
        <c:noMultiLvlLbl val="0"/>
      </c:catAx>
      <c:valAx>
        <c:axId val="12595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[SQL_EXCEL_Dashboard.xlsx]Q7!PivotTable17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'Q7'!$J$17:$J$18</c:f>
              <c:strCache>
                <c:ptCount val="1"/>
                <c:pt idx="0">
                  <c:v>Inside Sales Coordinator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'Q7'!$I$19:$I$21</c:f>
              <c:strCache>
                <c:ptCount val="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</c:strCache>
            </c:strRef>
          </c:cat>
          <c:val>
            <c:numRef>
              <c:f>'Q7'!$J$19:$J$21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7-4FBD-8D96-769850376D0B}"/>
            </c:ext>
          </c:extLst>
        </c:ser>
        <c:ser>
          <c:idx val="1"/>
          <c:order val="1"/>
          <c:tx>
            <c:strRef>
              <c:f>'Q7'!$K$17:$K$18</c:f>
              <c:strCache>
                <c:ptCount val="1"/>
                <c:pt idx="0">
                  <c:v>Sales Manager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'Q7'!$I$19:$I$21</c:f>
              <c:strCache>
                <c:ptCount val="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</c:strCache>
            </c:strRef>
          </c:cat>
          <c:val>
            <c:numRef>
              <c:f>'Q7'!$K$19:$K$21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07-4FBD-8D96-769850376D0B}"/>
            </c:ext>
          </c:extLst>
        </c:ser>
        <c:ser>
          <c:idx val="2"/>
          <c:order val="2"/>
          <c:tx>
            <c:strRef>
              <c:f>'Q7'!$L$17:$L$18</c:f>
              <c:strCache>
                <c:ptCount val="1"/>
                <c:pt idx="0">
                  <c:v>Sales Representative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'Q7'!$I$19:$I$21</c:f>
              <c:strCache>
                <c:ptCount val="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</c:strCache>
            </c:strRef>
          </c:cat>
          <c:val>
            <c:numRef>
              <c:f>'Q7'!$L$19:$L$21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7-4FBD-8D96-769850376D0B}"/>
            </c:ext>
          </c:extLst>
        </c:ser>
        <c:ser>
          <c:idx val="3"/>
          <c:order val="3"/>
          <c:tx>
            <c:strRef>
              <c:f>'Q7'!$M$17:$M$18</c:f>
              <c:strCache>
                <c:ptCount val="1"/>
                <c:pt idx="0">
                  <c:v>Vice President,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'Q7'!$I$19:$I$21</c:f>
              <c:strCache>
                <c:ptCount val="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</c:strCache>
            </c:strRef>
          </c:cat>
          <c:val>
            <c:numRef>
              <c:f>'Q7'!$M$19:$M$21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07-4FBD-8D96-76985037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27791"/>
        <c:axId val="1259516271"/>
      </c:barChart>
      <c:catAx>
        <c:axId val="12595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16271"/>
        <c:crosses val="autoZero"/>
        <c:auto val="1"/>
        <c:lblAlgn val="ctr"/>
        <c:lblOffset val="100"/>
        <c:noMultiLvlLbl val="0"/>
      </c:catAx>
      <c:valAx>
        <c:axId val="12595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'Q7'!$O$17</c:f>
              <c:strCache>
                <c:ptCount val="1"/>
                <c:pt idx="0">
                  <c:v>Hire_year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'Q7'!$O$18:$O$20</c:f>
              <c:numCache>
                <c:formatCode>General</c:formatCode>
                <c:ptCount val="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9-4BBE-82D1-FB5F71CE68A5}"/>
            </c:ext>
          </c:extLst>
        </c:ser>
        <c:ser>
          <c:idx val="1"/>
          <c:order val="1"/>
          <c:tx>
            <c:strRef>
              <c:f>'Q7'!$P$17</c:f>
              <c:strCache>
                <c:ptCount val="1"/>
                <c:pt idx="0">
                  <c:v>Total Hire by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'Q7'!$P$18:$P$20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9-4BBE-82D1-FB5F71CE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589711"/>
        <c:axId val="1259593071"/>
      </c:lineChart>
      <c:catAx>
        <c:axId val="125958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3071"/>
        <c:crosses val="autoZero"/>
        <c:auto val="1"/>
        <c:lblAlgn val="ctr"/>
        <c:lblOffset val="100"/>
        <c:noMultiLvlLbl val="0"/>
      </c:catAx>
      <c:valAx>
        <c:axId val="12595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8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9265125337669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'Q8'!$N$9</c:f>
              <c:strCache>
                <c:ptCount val="1"/>
                <c:pt idx="0">
                  <c:v>employee_count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'Q8'!$L$10:$M$15</c:f>
              <c:multiLvlStrCache>
                <c:ptCount val="6"/>
                <c:lvl>
                  <c:pt idx="0">
                    <c:v>Ms.</c:v>
                  </c:pt>
                  <c:pt idx="1">
                    <c:v>Mr.</c:v>
                  </c:pt>
                  <c:pt idx="2">
                    <c:v>Ms.</c:v>
                  </c:pt>
                  <c:pt idx="3">
                    <c:v>Mr.</c:v>
                  </c:pt>
                  <c:pt idx="4">
                    <c:v>Mrs.</c:v>
                  </c:pt>
                  <c:pt idx="5">
                    <c:v>Dr.</c:v>
                  </c:pt>
                </c:lvl>
                <c:lvl>
                  <c:pt idx="0">
                    <c:v>Inside Sales Coordinator</c:v>
                  </c:pt>
                  <c:pt idx="1">
                    <c:v>Sales Manager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Sales Representative</c:v>
                  </c:pt>
                  <c:pt idx="5">
                    <c:v>Vice President, Sales</c:v>
                  </c:pt>
                </c:lvl>
              </c:multiLvlStrCache>
            </c:multiLvlStrRef>
          </c:cat>
          <c:val>
            <c:numRef>
              <c:f>'Q8'!$N$10:$N$15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8-45B7-89A8-DF3A773A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7151"/>
        <c:axId val="12595522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'Q8'!$O$9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'Q8'!$L$10:$M$15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Ms.</c:v>
                        </c:pt>
                        <c:pt idx="1">
                          <c:v>Mr.</c:v>
                        </c:pt>
                        <c:pt idx="2">
                          <c:v>Ms.</c:v>
                        </c:pt>
                        <c:pt idx="3">
                          <c:v>Mr.</c:v>
                        </c:pt>
                        <c:pt idx="4">
                          <c:v>Mrs.</c:v>
                        </c:pt>
                        <c:pt idx="5">
                          <c:v>Dr.</c:v>
                        </c:pt>
                      </c:lvl>
                      <c:lvl>
                        <c:pt idx="0">
                          <c:v>Inside Sales Coordinator</c:v>
                        </c:pt>
                        <c:pt idx="1">
                          <c:v>Sales Manager</c:v>
                        </c:pt>
                        <c:pt idx="2">
                          <c:v>Sales Representative</c:v>
                        </c:pt>
                        <c:pt idx="3">
                          <c:v>Sales Representative</c:v>
                        </c:pt>
                        <c:pt idx="4">
                          <c:v>Sales Representative</c:v>
                        </c:pt>
                        <c:pt idx="5">
                          <c:v>Vice President, Sales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'Q8'!$O$10:$O$15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11.11</c:v>
                      </c:pt>
                      <c:pt idx="1">
                        <c:v>11.11</c:v>
                      </c:pt>
                      <c:pt idx="2">
                        <c:v>33.33</c:v>
                      </c:pt>
                      <c:pt idx="3">
                        <c:v>22.22</c:v>
                      </c:pt>
                      <c:pt idx="4">
                        <c:v>11.11</c:v>
                      </c:pt>
                      <c:pt idx="5">
                        <c:v>11.11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EC8-45B7-89A8-DF3A773A3BF4}"/>
                  </c:ext>
                </c:extLst>
              </c15:ser>
            </c15:filteredBarSeries>
          </c:ext>
        </c:extLst>
      </c:barChart>
      <c:catAx>
        <c:axId val="125956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52271"/>
        <c:crosses val="autoZero"/>
        <c:auto val="1"/>
        <c:lblAlgn val="ctr"/>
        <c:lblOffset val="100"/>
        <c:noMultiLvlLbl val="0"/>
      </c:catAx>
      <c:valAx>
        <c:axId val="125955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</a:t>
            </a:r>
            <a:r>
              <a:rPr lang="en-US" baseline="0"/>
              <a:t> Wise total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'Q2'!$N$15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'Q2'!$L$16:$L$36</c:f>
              <c:strCache>
                <c:ptCount val="21"/>
                <c:pt idx="0">
                  <c:v>USA</c:v>
                </c:pt>
                <c:pt idx="1">
                  <c:v>Germany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Austria</c:v>
                </c:pt>
                <c:pt idx="6">
                  <c:v>Venezuela</c:v>
                </c:pt>
                <c:pt idx="7">
                  <c:v>Sweden</c:v>
                </c:pt>
                <c:pt idx="8">
                  <c:v>Canada</c:v>
                </c:pt>
                <c:pt idx="9">
                  <c:v>Mexico</c:v>
                </c:pt>
                <c:pt idx="10">
                  <c:v>Belgium</c:v>
                </c:pt>
                <c:pt idx="11">
                  <c:v>Ireland</c:v>
                </c:pt>
                <c:pt idx="12">
                  <c:v>Finland</c:v>
                </c:pt>
                <c:pt idx="13">
                  <c:v>Spain</c:v>
                </c:pt>
                <c:pt idx="14">
                  <c:v>Italy</c:v>
                </c:pt>
                <c:pt idx="15">
                  <c:v>Switzerland</c:v>
                </c:pt>
                <c:pt idx="16">
                  <c:v>Denmark</c:v>
                </c:pt>
                <c:pt idx="17">
                  <c:v>Argentina</c:v>
                </c:pt>
                <c:pt idx="18">
                  <c:v>Portugal</c:v>
                </c:pt>
                <c:pt idx="19">
                  <c:v>Norway</c:v>
                </c:pt>
                <c:pt idx="20">
                  <c:v>Poland</c:v>
                </c:pt>
              </c:strCache>
            </c:strRef>
          </c:cat>
          <c:val>
            <c:numRef>
              <c:f>'Q2'!$N$16:$N$36</c:f>
              <c:numCache>
                <c:formatCode>General</c:formatCode>
                <c:ptCount val="21"/>
                <c:pt idx="0">
                  <c:v>352</c:v>
                </c:pt>
                <c:pt idx="1">
                  <c:v>328</c:v>
                </c:pt>
                <c:pt idx="2">
                  <c:v>203</c:v>
                </c:pt>
                <c:pt idx="3">
                  <c:v>184</c:v>
                </c:pt>
                <c:pt idx="4">
                  <c:v>135</c:v>
                </c:pt>
                <c:pt idx="5">
                  <c:v>125</c:v>
                </c:pt>
                <c:pt idx="6">
                  <c:v>118</c:v>
                </c:pt>
                <c:pt idx="7">
                  <c:v>97</c:v>
                </c:pt>
                <c:pt idx="8">
                  <c:v>75</c:v>
                </c:pt>
                <c:pt idx="9">
                  <c:v>72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54</c:v>
                </c:pt>
                <c:pt idx="14">
                  <c:v>53</c:v>
                </c:pt>
                <c:pt idx="15">
                  <c:v>52</c:v>
                </c:pt>
                <c:pt idx="16">
                  <c:v>46</c:v>
                </c:pt>
                <c:pt idx="17">
                  <c:v>34</c:v>
                </c:pt>
                <c:pt idx="18">
                  <c:v>30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9-4A90-B519-BA9B84BF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243215"/>
        <c:axId val="737248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'Q2'!$M$15</c15:sqref>
                        </c15:formulaRef>
                      </c:ext>
                    </c:extLst>
                    <c:strCache>
                      <c:ptCount val="1"/>
                      <c:pt idx="0">
                        <c:v>customer_count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'Q2'!$L$16:$L$36</c15:sqref>
                        </c15:formulaRef>
                      </c:ext>
                    </c:extLst>
                    <c:strCache>
                      <c:ptCount val="21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Brazil</c:v>
                      </c:pt>
                      <c:pt idx="3">
                        <c:v>France</c:v>
                      </c:pt>
                      <c:pt idx="4">
                        <c:v>UK</c:v>
                      </c:pt>
                      <c:pt idx="5">
                        <c:v>Austria</c:v>
                      </c:pt>
                      <c:pt idx="6">
                        <c:v>Venezuela</c:v>
                      </c:pt>
                      <c:pt idx="7">
                        <c:v>Sweden</c:v>
                      </c:pt>
                      <c:pt idx="8">
                        <c:v>Canada</c:v>
                      </c:pt>
                      <c:pt idx="9">
                        <c:v>Mexico</c:v>
                      </c:pt>
                      <c:pt idx="10">
                        <c:v>Belgium</c:v>
                      </c:pt>
                      <c:pt idx="11">
                        <c:v>Ireland</c:v>
                      </c:pt>
                      <c:pt idx="12">
                        <c:v>Finland</c:v>
                      </c:pt>
                      <c:pt idx="13">
                        <c:v>Spain</c:v>
                      </c:pt>
                      <c:pt idx="14">
                        <c:v>Italy</c:v>
                      </c:pt>
                      <c:pt idx="15">
                        <c:v>Switzerland</c:v>
                      </c:pt>
                      <c:pt idx="16">
                        <c:v>Denmark</c:v>
                      </c:pt>
                      <c:pt idx="17">
                        <c:v>Argentina</c:v>
                      </c:pt>
                      <c:pt idx="18">
                        <c:v>Portugal</c:v>
                      </c:pt>
                      <c:pt idx="19">
                        <c:v>Norway</c:v>
                      </c:pt>
                      <c:pt idx="20">
                        <c:v>Poland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'Q2'!$M$16:$M$36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13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99-4A90-B519-BA9B84BF5A9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'Q2'!$O$15</c15:sqref>
                        </c15:formulaRef>
                      </c:ext>
                    </c:extLst>
                    <c:strCache>
                      <c:ptCount val="1"/>
                      <c:pt idx="0">
                        <c:v>total_revenue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'Q2'!$L$16:$L$36</c15:sqref>
                        </c15:formulaRef>
                      </c:ext>
                    </c:extLst>
                    <c:strCache>
                      <c:ptCount val="21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Brazil</c:v>
                      </c:pt>
                      <c:pt idx="3">
                        <c:v>France</c:v>
                      </c:pt>
                      <c:pt idx="4">
                        <c:v>UK</c:v>
                      </c:pt>
                      <c:pt idx="5">
                        <c:v>Austria</c:v>
                      </c:pt>
                      <c:pt idx="6">
                        <c:v>Venezuela</c:v>
                      </c:pt>
                      <c:pt idx="7">
                        <c:v>Sweden</c:v>
                      </c:pt>
                      <c:pt idx="8">
                        <c:v>Canada</c:v>
                      </c:pt>
                      <c:pt idx="9">
                        <c:v>Mexico</c:v>
                      </c:pt>
                      <c:pt idx="10">
                        <c:v>Belgium</c:v>
                      </c:pt>
                      <c:pt idx="11">
                        <c:v>Ireland</c:v>
                      </c:pt>
                      <c:pt idx="12">
                        <c:v>Finland</c:v>
                      </c:pt>
                      <c:pt idx="13">
                        <c:v>Spain</c:v>
                      </c:pt>
                      <c:pt idx="14">
                        <c:v>Italy</c:v>
                      </c:pt>
                      <c:pt idx="15">
                        <c:v>Switzerland</c:v>
                      </c:pt>
                      <c:pt idx="16">
                        <c:v>Denmark</c:v>
                      </c:pt>
                      <c:pt idx="17">
                        <c:v>Argentina</c:v>
                      </c:pt>
                      <c:pt idx="18">
                        <c:v>Portugal</c:v>
                      </c:pt>
                      <c:pt idx="19">
                        <c:v>Norway</c:v>
                      </c:pt>
                      <c:pt idx="20">
                        <c:v>Poland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'Q2'!$O$16:$O$36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245584.61</c:v>
                      </c:pt>
                      <c:pt idx="1">
                        <c:v>230284.63</c:v>
                      </c:pt>
                      <c:pt idx="2">
                        <c:v>106925.78</c:v>
                      </c:pt>
                      <c:pt idx="3">
                        <c:v>81358.320000000007</c:v>
                      </c:pt>
                      <c:pt idx="4">
                        <c:v>58971.31</c:v>
                      </c:pt>
                      <c:pt idx="5">
                        <c:v>128003.84</c:v>
                      </c:pt>
                      <c:pt idx="6">
                        <c:v>56810.63</c:v>
                      </c:pt>
                      <c:pt idx="7">
                        <c:v>54495.14</c:v>
                      </c:pt>
                      <c:pt idx="8">
                        <c:v>50196.29</c:v>
                      </c:pt>
                      <c:pt idx="9">
                        <c:v>23582.080000000002</c:v>
                      </c:pt>
                      <c:pt idx="10">
                        <c:v>33824.85</c:v>
                      </c:pt>
                      <c:pt idx="11">
                        <c:v>49979.9</c:v>
                      </c:pt>
                      <c:pt idx="12">
                        <c:v>18810.05</c:v>
                      </c:pt>
                      <c:pt idx="13">
                        <c:v>17983.2</c:v>
                      </c:pt>
                      <c:pt idx="14">
                        <c:v>15770.15</c:v>
                      </c:pt>
                      <c:pt idx="15">
                        <c:v>31692.66</c:v>
                      </c:pt>
                      <c:pt idx="16">
                        <c:v>32661.02</c:v>
                      </c:pt>
                      <c:pt idx="17">
                        <c:v>8119.1</c:v>
                      </c:pt>
                      <c:pt idx="18">
                        <c:v>11472.36</c:v>
                      </c:pt>
                      <c:pt idx="19">
                        <c:v>5735.15</c:v>
                      </c:pt>
                      <c:pt idx="20">
                        <c:v>3531.95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99-4A90-B519-BA9B84BF5A9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'Q2'!$P$15</c15:sqref>
                        </c15:formulaRef>
                      </c:ext>
                    </c:extLst>
                    <c:strCache>
                      <c:ptCount val="1"/>
                      <c:pt idx="0">
                        <c:v>avg_order_value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'Q2'!$L$16:$L$36</c15:sqref>
                        </c15:formulaRef>
                      </c:ext>
                    </c:extLst>
                    <c:strCache>
                      <c:ptCount val="21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Brazil</c:v>
                      </c:pt>
                      <c:pt idx="3">
                        <c:v>France</c:v>
                      </c:pt>
                      <c:pt idx="4">
                        <c:v>UK</c:v>
                      </c:pt>
                      <c:pt idx="5">
                        <c:v>Austria</c:v>
                      </c:pt>
                      <c:pt idx="6">
                        <c:v>Venezuela</c:v>
                      </c:pt>
                      <c:pt idx="7">
                        <c:v>Sweden</c:v>
                      </c:pt>
                      <c:pt idx="8">
                        <c:v>Canada</c:v>
                      </c:pt>
                      <c:pt idx="9">
                        <c:v>Mexico</c:v>
                      </c:pt>
                      <c:pt idx="10">
                        <c:v>Belgium</c:v>
                      </c:pt>
                      <c:pt idx="11">
                        <c:v>Ireland</c:v>
                      </c:pt>
                      <c:pt idx="12">
                        <c:v>Finland</c:v>
                      </c:pt>
                      <c:pt idx="13">
                        <c:v>Spain</c:v>
                      </c:pt>
                      <c:pt idx="14">
                        <c:v>Italy</c:v>
                      </c:pt>
                      <c:pt idx="15">
                        <c:v>Switzerland</c:v>
                      </c:pt>
                      <c:pt idx="16">
                        <c:v>Denmark</c:v>
                      </c:pt>
                      <c:pt idx="17">
                        <c:v>Argentina</c:v>
                      </c:pt>
                      <c:pt idx="18">
                        <c:v>Portugal</c:v>
                      </c:pt>
                      <c:pt idx="19">
                        <c:v>Norway</c:v>
                      </c:pt>
                      <c:pt idx="20">
                        <c:v>Poland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'Q2'!$P$16:$P$36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697.68</c:v>
                      </c:pt>
                      <c:pt idx="1">
                        <c:v>702.09</c:v>
                      </c:pt>
                      <c:pt idx="2">
                        <c:v>526.73</c:v>
                      </c:pt>
                      <c:pt idx="3">
                        <c:v>442.16</c:v>
                      </c:pt>
                      <c:pt idx="4">
                        <c:v>436.82</c:v>
                      </c:pt>
                      <c:pt idx="5">
                        <c:v>1024.03</c:v>
                      </c:pt>
                      <c:pt idx="6">
                        <c:v>481.45</c:v>
                      </c:pt>
                      <c:pt idx="7">
                        <c:v>561.80999999999995</c:v>
                      </c:pt>
                      <c:pt idx="8">
                        <c:v>669.28</c:v>
                      </c:pt>
                      <c:pt idx="9">
                        <c:v>327.52999999999997</c:v>
                      </c:pt>
                      <c:pt idx="10">
                        <c:v>604.02</c:v>
                      </c:pt>
                      <c:pt idx="11">
                        <c:v>908.73</c:v>
                      </c:pt>
                      <c:pt idx="12">
                        <c:v>348.33</c:v>
                      </c:pt>
                      <c:pt idx="13">
                        <c:v>333.02</c:v>
                      </c:pt>
                      <c:pt idx="14">
                        <c:v>297.55</c:v>
                      </c:pt>
                      <c:pt idx="15">
                        <c:v>609.47</c:v>
                      </c:pt>
                      <c:pt idx="16">
                        <c:v>710.02</c:v>
                      </c:pt>
                      <c:pt idx="17">
                        <c:v>238.8</c:v>
                      </c:pt>
                      <c:pt idx="18">
                        <c:v>382.41</c:v>
                      </c:pt>
                      <c:pt idx="19">
                        <c:v>358.45</c:v>
                      </c:pt>
                      <c:pt idx="20">
                        <c:v>220.75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99-4A90-B519-BA9B84BF5A9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'Q2'!$Q$15</c15:sqref>
                        </c15:formulaRef>
                      </c:ext>
                    </c:extLst>
                    <c:strCache>
                      <c:ptCount val="1"/>
                      <c:pt idx="0">
                        <c:v>avg_orders_per_customer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'Q2'!$L$16:$L$36</c15:sqref>
                        </c15:formulaRef>
                      </c:ext>
                    </c:extLst>
                    <c:strCache>
                      <c:ptCount val="21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Brazil</c:v>
                      </c:pt>
                      <c:pt idx="3">
                        <c:v>France</c:v>
                      </c:pt>
                      <c:pt idx="4">
                        <c:v>UK</c:v>
                      </c:pt>
                      <c:pt idx="5">
                        <c:v>Austria</c:v>
                      </c:pt>
                      <c:pt idx="6">
                        <c:v>Venezuela</c:v>
                      </c:pt>
                      <c:pt idx="7">
                        <c:v>Sweden</c:v>
                      </c:pt>
                      <c:pt idx="8">
                        <c:v>Canada</c:v>
                      </c:pt>
                      <c:pt idx="9">
                        <c:v>Mexico</c:v>
                      </c:pt>
                      <c:pt idx="10">
                        <c:v>Belgium</c:v>
                      </c:pt>
                      <c:pt idx="11">
                        <c:v>Ireland</c:v>
                      </c:pt>
                      <c:pt idx="12">
                        <c:v>Finland</c:v>
                      </c:pt>
                      <c:pt idx="13">
                        <c:v>Spain</c:v>
                      </c:pt>
                      <c:pt idx="14">
                        <c:v>Italy</c:v>
                      </c:pt>
                      <c:pt idx="15">
                        <c:v>Switzerland</c:v>
                      </c:pt>
                      <c:pt idx="16">
                        <c:v>Denmark</c:v>
                      </c:pt>
                      <c:pt idx="17">
                        <c:v>Argentina</c:v>
                      </c:pt>
                      <c:pt idx="18">
                        <c:v>Portugal</c:v>
                      </c:pt>
                      <c:pt idx="19">
                        <c:v>Norway</c:v>
                      </c:pt>
                      <c:pt idx="20">
                        <c:v>Poland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'Q2'!$Q$16:$Q$36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27.08</c:v>
                      </c:pt>
                      <c:pt idx="1">
                        <c:v>29.82</c:v>
                      </c:pt>
                      <c:pt idx="2">
                        <c:v>22.56</c:v>
                      </c:pt>
                      <c:pt idx="3">
                        <c:v>18.399999999999999</c:v>
                      </c:pt>
                      <c:pt idx="4">
                        <c:v>19.29</c:v>
                      </c:pt>
                      <c:pt idx="5">
                        <c:v>62.5</c:v>
                      </c:pt>
                      <c:pt idx="6">
                        <c:v>29.5</c:v>
                      </c:pt>
                      <c:pt idx="7">
                        <c:v>48.5</c:v>
                      </c:pt>
                      <c:pt idx="8">
                        <c:v>25</c:v>
                      </c:pt>
                      <c:pt idx="9">
                        <c:v>14.4</c:v>
                      </c:pt>
                      <c:pt idx="10">
                        <c:v>28</c:v>
                      </c:pt>
                      <c:pt idx="11">
                        <c:v>55</c:v>
                      </c:pt>
                      <c:pt idx="12">
                        <c:v>27</c:v>
                      </c:pt>
                      <c:pt idx="13">
                        <c:v>13.5</c:v>
                      </c:pt>
                      <c:pt idx="14">
                        <c:v>17.670000000000002</c:v>
                      </c:pt>
                      <c:pt idx="15">
                        <c:v>26</c:v>
                      </c:pt>
                      <c:pt idx="16">
                        <c:v>23</c:v>
                      </c:pt>
                      <c:pt idx="17">
                        <c:v>11.33</c:v>
                      </c:pt>
                      <c:pt idx="18">
                        <c:v>15</c:v>
                      </c:pt>
                      <c:pt idx="19">
                        <c:v>16</c:v>
                      </c:pt>
                      <c:pt idx="2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99-4A90-B519-BA9B84BF5A9B}"/>
                  </c:ext>
                </c:extLst>
              </c15:ser>
            </c15:filteredBarSeries>
          </c:ext>
        </c:extLst>
      </c:barChart>
      <c:catAx>
        <c:axId val="73724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48495"/>
        <c:crosses val="autoZero"/>
        <c:auto val="1"/>
        <c:lblAlgn val="ctr"/>
        <c:lblOffset val="100"/>
        <c:noMultiLvlLbl val="0"/>
      </c:catAx>
      <c:valAx>
        <c:axId val="7372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4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'Q8'!$W$8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10D-B954-F75B132D6B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10D-B954-F75B132D6B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10D-B954-F75B132D6B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10D-B954-F75B132D6B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'Q8'!$V$9:$V$12</c:f>
              <c:strCache>
                <c:ptCount val="4"/>
                <c:pt idx="0">
                  <c:v>Mr.</c:v>
                </c:pt>
                <c:pt idx="1">
                  <c:v>Ms.</c:v>
                </c:pt>
                <c:pt idx="2">
                  <c:v>Mrs.</c:v>
                </c:pt>
                <c:pt idx="3">
                  <c:v>Dr.</c:v>
                </c:pt>
              </c:strCache>
            </c:strRef>
          </c:cat>
          <c:val>
            <c:numRef>
              <c:f>'Q8'!$W$9:$W$12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6-416C-B9E0-6B86C77E91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Product Price vs Revenue Correlation</a:t>
            </a:r>
            <a:endParaRPr lang="en-IN" sz="1400"/>
          </a:p>
        </c:rich>
      </c:tx>
      <c:layout>
        <c:manualLayout>
          <c:xMode val="edge"/>
          <c:yMode val="edge"/>
          <c:x val="0.25932179459859533"/>
          <c:y val="2.1623744574199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'Q9'!$N$7</c:f>
              <c:strCache>
                <c:ptCount val="1"/>
                <c:pt idx="0">
                  <c:v>UnitPrice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'Q9'!$N$8:$N$84</c:f>
              <c:numCache>
                <c:formatCode>General</c:formatCode>
                <c:ptCount val="77"/>
                <c:pt idx="0">
                  <c:v>263.5</c:v>
                </c:pt>
                <c:pt idx="1">
                  <c:v>123.79</c:v>
                </c:pt>
                <c:pt idx="2">
                  <c:v>55</c:v>
                </c:pt>
                <c:pt idx="3">
                  <c:v>49.3</c:v>
                </c:pt>
                <c:pt idx="4">
                  <c:v>34</c:v>
                </c:pt>
                <c:pt idx="5">
                  <c:v>38</c:v>
                </c:pt>
                <c:pt idx="6">
                  <c:v>53</c:v>
                </c:pt>
                <c:pt idx="7">
                  <c:v>39</c:v>
                </c:pt>
                <c:pt idx="8">
                  <c:v>62.5</c:v>
                </c:pt>
                <c:pt idx="9">
                  <c:v>45.6</c:v>
                </c:pt>
                <c:pt idx="10">
                  <c:v>34.799999999999997</c:v>
                </c:pt>
                <c:pt idx="11">
                  <c:v>46</c:v>
                </c:pt>
                <c:pt idx="12">
                  <c:v>81</c:v>
                </c:pt>
                <c:pt idx="13">
                  <c:v>30</c:v>
                </c:pt>
                <c:pt idx="14">
                  <c:v>33.25</c:v>
                </c:pt>
                <c:pt idx="15">
                  <c:v>36</c:v>
                </c:pt>
                <c:pt idx="16">
                  <c:v>31</c:v>
                </c:pt>
                <c:pt idx="17">
                  <c:v>32.799999999999997</c:v>
                </c:pt>
                <c:pt idx="18">
                  <c:v>31.23</c:v>
                </c:pt>
                <c:pt idx="19">
                  <c:v>21.5</c:v>
                </c:pt>
                <c:pt idx="20">
                  <c:v>18.399999999999999</c:v>
                </c:pt>
                <c:pt idx="21">
                  <c:v>24</c:v>
                </c:pt>
                <c:pt idx="22">
                  <c:v>17.45</c:v>
                </c:pt>
                <c:pt idx="23">
                  <c:v>43.9</c:v>
                </c:pt>
                <c:pt idx="24">
                  <c:v>19</c:v>
                </c:pt>
                <c:pt idx="25">
                  <c:v>18</c:v>
                </c:pt>
                <c:pt idx="26">
                  <c:v>43.9</c:v>
                </c:pt>
                <c:pt idx="27">
                  <c:v>12.5</c:v>
                </c:pt>
                <c:pt idx="28">
                  <c:v>28.5</c:v>
                </c:pt>
                <c:pt idx="29">
                  <c:v>21.05</c:v>
                </c:pt>
                <c:pt idx="30">
                  <c:v>18</c:v>
                </c:pt>
                <c:pt idx="31">
                  <c:v>19</c:v>
                </c:pt>
                <c:pt idx="32">
                  <c:v>25.89</c:v>
                </c:pt>
                <c:pt idx="33">
                  <c:v>21</c:v>
                </c:pt>
                <c:pt idx="34">
                  <c:v>18</c:v>
                </c:pt>
                <c:pt idx="35">
                  <c:v>40</c:v>
                </c:pt>
                <c:pt idx="36">
                  <c:v>18</c:v>
                </c:pt>
                <c:pt idx="37">
                  <c:v>38</c:v>
                </c:pt>
                <c:pt idx="38">
                  <c:v>15</c:v>
                </c:pt>
                <c:pt idx="39">
                  <c:v>19.45</c:v>
                </c:pt>
                <c:pt idx="40">
                  <c:v>20</c:v>
                </c:pt>
                <c:pt idx="41">
                  <c:v>13</c:v>
                </c:pt>
                <c:pt idx="42">
                  <c:v>10</c:v>
                </c:pt>
                <c:pt idx="43">
                  <c:v>12.5</c:v>
                </c:pt>
                <c:pt idx="44">
                  <c:v>9.65</c:v>
                </c:pt>
                <c:pt idx="45">
                  <c:v>14</c:v>
                </c:pt>
                <c:pt idx="46">
                  <c:v>22</c:v>
                </c:pt>
                <c:pt idx="47">
                  <c:v>32</c:v>
                </c:pt>
                <c:pt idx="48">
                  <c:v>7.75</c:v>
                </c:pt>
                <c:pt idx="49">
                  <c:v>23.25</c:v>
                </c:pt>
                <c:pt idx="50">
                  <c:v>19.5</c:v>
                </c:pt>
                <c:pt idx="51">
                  <c:v>97</c:v>
                </c:pt>
                <c:pt idx="52">
                  <c:v>25</c:v>
                </c:pt>
                <c:pt idx="53">
                  <c:v>21</c:v>
                </c:pt>
                <c:pt idx="54">
                  <c:v>14</c:v>
                </c:pt>
                <c:pt idx="55">
                  <c:v>12</c:v>
                </c:pt>
                <c:pt idx="56">
                  <c:v>13.25</c:v>
                </c:pt>
                <c:pt idx="57">
                  <c:v>9.1999999999999993</c:v>
                </c:pt>
                <c:pt idx="58">
                  <c:v>21.35</c:v>
                </c:pt>
                <c:pt idx="59">
                  <c:v>6</c:v>
                </c:pt>
                <c:pt idx="60">
                  <c:v>7.45</c:v>
                </c:pt>
                <c:pt idx="61">
                  <c:v>9</c:v>
                </c:pt>
                <c:pt idx="62">
                  <c:v>4.5</c:v>
                </c:pt>
                <c:pt idx="63">
                  <c:v>9.5</c:v>
                </c:pt>
                <c:pt idx="64">
                  <c:v>15</c:v>
                </c:pt>
                <c:pt idx="65">
                  <c:v>9.5</c:v>
                </c:pt>
                <c:pt idx="66">
                  <c:v>14</c:v>
                </c:pt>
                <c:pt idx="67">
                  <c:v>16.25</c:v>
                </c:pt>
                <c:pt idx="68">
                  <c:v>17</c:v>
                </c:pt>
                <c:pt idx="69">
                  <c:v>7</c:v>
                </c:pt>
                <c:pt idx="70">
                  <c:v>10</c:v>
                </c:pt>
                <c:pt idx="71">
                  <c:v>26</c:v>
                </c:pt>
                <c:pt idx="72">
                  <c:v>10</c:v>
                </c:pt>
                <c:pt idx="73">
                  <c:v>14</c:v>
                </c:pt>
                <c:pt idx="74">
                  <c:v>15.5</c:v>
                </c:pt>
                <c:pt idx="75">
                  <c:v>2.5</c:v>
                </c:pt>
                <c:pt idx="76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B-4760-92F4-4869CD47CE69}"/>
            </c:ext>
          </c:extLst>
        </c:ser>
        <c:ser>
          <c:idx val="1"/>
          <c:order val="1"/>
          <c:tx>
            <c:strRef>
              <c:f>'Q9'!$R$8</c:f>
              <c:strCache>
                <c:ptCount val="1"/>
                <c:pt idx="0">
                  <c:v>141396.73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'Q9'!$R$9:$R$84</c:f>
              <c:numCache>
                <c:formatCode>General</c:formatCode>
                <c:ptCount val="76"/>
                <c:pt idx="0">
                  <c:v>80368.67</c:v>
                </c:pt>
                <c:pt idx="1">
                  <c:v>71155.7</c:v>
                </c:pt>
                <c:pt idx="2">
                  <c:v>47234.97</c:v>
                </c:pt>
                <c:pt idx="3">
                  <c:v>46825.48</c:v>
                </c:pt>
                <c:pt idx="4">
                  <c:v>42593.06</c:v>
                </c:pt>
                <c:pt idx="5">
                  <c:v>41819.65</c:v>
                </c:pt>
                <c:pt idx="6">
                  <c:v>32698.38</c:v>
                </c:pt>
                <c:pt idx="7">
                  <c:v>29171.87</c:v>
                </c:pt>
                <c:pt idx="8">
                  <c:v>25696.639999999999</c:v>
                </c:pt>
                <c:pt idx="9">
                  <c:v>24900.13</c:v>
                </c:pt>
                <c:pt idx="10">
                  <c:v>23526.7</c:v>
                </c:pt>
                <c:pt idx="11">
                  <c:v>22563.360000000001</c:v>
                </c:pt>
                <c:pt idx="12">
                  <c:v>22044.3</c:v>
                </c:pt>
                <c:pt idx="13">
                  <c:v>21957.97</c:v>
                </c:pt>
                <c:pt idx="14">
                  <c:v>21942.36</c:v>
                </c:pt>
                <c:pt idx="15">
                  <c:v>20867.34</c:v>
                </c:pt>
                <c:pt idx="16">
                  <c:v>20574.169999999998</c:v>
                </c:pt>
                <c:pt idx="17">
                  <c:v>19849.14</c:v>
                </c:pt>
                <c:pt idx="18">
                  <c:v>19551.02</c:v>
                </c:pt>
                <c:pt idx="19">
                  <c:v>17910.63</c:v>
                </c:pt>
                <c:pt idx="20">
                  <c:v>17426.400000000001</c:v>
                </c:pt>
                <c:pt idx="21">
                  <c:v>17215.78</c:v>
                </c:pt>
                <c:pt idx="22">
                  <c:v>16701.09</c:v>
                </c:pt>
                <c:pt idx="23">
                  <c:v>16355.96</c:v>
                </c:pt>
                <c:pt idx="24">
                  <c:v>15760.44</c:v>
                </c:pt>
                <c:pt idx="25">
                  <c:v>15099.88</c:v>
                </c:pt>
                <c:pt idx="26">
                  <c:v>14920.87</c:v>
                </c:pt>
                <c:pt idx="27">
                  <c:v>14352.6</c:v>
                </c:pt>
                <c:pt idx="28">
                  <c:v>13869.89</c:v>
                </c:pt>
                <c:pt idx="29">
                  <c:v>13644</c:v>
                </c:pt>
                <c:pt idx="30">
                  <c:v>13458.46</c:v>
                </c:pt>
                <c:pt idx="31">
                  <c:v>13424.2</c:v>
                </c:pt>
                <c:pt idx="32">
                  <c:v>12901.77</c:v>
                </c:pt>
                <c:pt idx="33">
                  <c:v>12788.1</c:v>
                </c:pt>
                <c:pt idx="34">
                  <c:v>12772</c:v>
                </c:pt>
                <c:pt idx="35">
                  <c:v>12294.54</c:v>
                </c:pt>
                <c:pt idx="36">
                  <c:v>12257.66</c:v>
                </c:pt>
                <c:pt idx="37">
                  <c:v>10672.65</c:v>
                </c:pt>
                <c:pt idx="38">
                  <c:v>9915.94</c:v>
                </c:pt>
                <c:pt idx="39">
                  <c:v>9244.6</c:v>
                </c:pt>
                <c:pt idx="40">
                  <c:v>9171.6299999999992</c:v>
                </c:pt>
                <c:pt idx="41">
                  <c:v>9104</c:v>
                </c:pt>
                <c:pt idx="42">
                  <c:v>8714</c:v>
                </c:pt>
                <c:pt idx="43">
                  <c:v>8680.34</c:v>
                </c:pt>
                <c:pt idx="44">
                  <c:v>8575</c:v>
                </c:pt>
                <c:pt idx="45">
                  <c:v>8567.9</c:v>
                </c:pt>
                <c:pt idx="46">
                  <c:v>8404.16</c:v>
                </c:pt>
                <c:pt idx="47">
                  <c:v>8177.49</c:v>
                </c:pt>
                <c:pt idx="48">
                  <c:v>7991.49</c:v>
                </c:pt>
                <c:pt idx="49">
                  <c:v>7661.55</c:v>
                </c:pt>
                <c:pt idx="50">
                  <c:v>7226.5</c:v>
                </c:pt>
                <c:pt idx="51">
                  <c:v>7137</c:v>
                </c:pt>
                <c:pt idx="52">
                  <c:v>7122.36</c:v>
                </c:pt>
                <c:pt idx="53">
                  <c:v>6350.4</c:v>
                </c:pt>
                <c:pt idx="54">
                  <c:v>5883</c:v>
                </c:pt>
                <c:pt idx="55">
                  <c:v>5881.67</c:v>
                </c:pt>
                <c:pt idx="56">
                  <c:v>5862.62</c:v>
                </c:pt>
                <c:pt idx="57">
                  <c:v>5347.2</c:v>
                </c:pt>
                <c:pt idx="58">
                  <c:v>4960.4399999999996</c:v>
                </c:pt>
                <c:pt idx="59">
                  <c:v>4728.24</c:v>
                </c:pt>
                <c:pt idx="60">
                  <c:v>4601.7</c:v>
                </c:pt>
                <c:pt idx="61">
                  <c:v>4504.3599999999997</c:v>
                </c:pt>
                <c:pt idx="62">
                  <c:v>4338.17</c:v>
                </c:pt>
                <c:pt idx="63">
                  <c:v>3997.2</c:v>
                </c:pt>
                <c:pt idx="64">
                  <c:v>3958.08</c:v>
                </c:pt>
                <c:pt idx="65">
                  <c:v>3704.4</c:v>
                </c:pt>
                <c:pt idx="66">
                  <c:v>3437.69</c:v>
                </c:pt>
                <c:pt idx="67">
                  <c:v>3383</c:v>
                </c:pt>
                <c:pt idx="68">
                  <c:v>3232.95</c:v>
                </c:pt>
                <c:pt idx="69">
                  <c:v>3044</c:v>
                </c:pt>
                <c:pt idx="70">
                  <c:v>2688.4</c:v>
                </c:pt>
                <c:pt idx="71">
                  <c:v>2432.5</c:v>
                </c:pt>
                <c:pt idx="72">
                  <c:v>2396.8000000000002</c:v>
                </c:pt>
                <c:pt idx="73">
                  <c:v>1784.82</c:v>
                </c:pt>
                <c:pt idx="74">
                  <c:v>1648.12</c:v>
                </c:pt>
                <c:pt idx="75">
                  <c:v>1368.71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B-4760-92F4-4869CD47CE69}"/>
            </c:ext>
          </c:extLst>
        </c:ser>
        <c:ser>
          <c:idx val="2"/>
          <c:order val="2"/>
          <c:tx>
            <c:strRef>
              <c:f>'Q9'!$R$7</c:f>
              <c:strCache>
                <c:ptCount val="1"/>
                <c:pt idx="0">
                  <c:v>total_revenue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'Q9'!$R$8:$R$84</c:f>
              <c:numCache>
                <c:formatCode>General</c:formatCode>
                <c:ptCount val="77"/>
                <c:pt idx="0">
                  <c:v>141396.73000000001</c:v>
                </c:pt>
                <c:pt idx="1">
                  <c:v>80368.67</c:v>
                </c:pt>
                <c:pt idx="2">
                  <c:v>71155.7</c:v>
                </c:pt>
                <c:pt idx="3">
                  <c:v>47234.97</c:v>
                </c:pt>
                <c:pt idx="4">
                  <c:v>46825.48</c:v>
                </c:pt>
                <c:pt idx="5">
                  <c:v>42593.06</c:v>
                </c:pt>
                <c:pt idx="6">
                  <c:v>41819.65</c:v>
                </c:pt>
                <c:pt idx="7">
                  <c:v>32698.38</c:v>
                </c:pt>
                <c:pt idx="8">
                  <c:v>29171.87</c:v>
                </c:pt>
                <c:pt idx="9">
                  <c:v>25696.639999999999</c:v>
                </c:pt>
                <c:pt idx="10">
                  <c:v>24900.13</c:v>
                </c:pt>
                <c:pt idx="11">
                  <c:v>23526.7</c:v>
                </c:pt>
                <c:pt idx="12">
                  <c:v>22563.360000000001</c:v>
                </c:pt>
                <c:pt idx="13">
                  <c:v>22044.3</c:v>
                </c:pt>
                <c:pt idx="14">
                  <c:v>21957.97</c:v>
                </c:pt>
                <c:pt idx="15">
                  <c:v>21942.36</c:v>
                </c:pt>
                <c:pt idx="16">
                  <c:v>20867.34</c:v>
                </c:pt>
                <c:pt idx="17">
                  <c:v>20574.169999999998</c:v>
                </c:pt>
                <c:pt idx="18">
                  <c:v>19849.14</c:v>
                </c:pt>
                <c:pt idx="19">
                  <c:v>19551.02</c:v>
                </c:pt>
                <c:pt idx="20">
                  <c:v>17910.63</c:v>
                </c:pt>
                <c:pt idx="21">
                  <c:v>17426.400000000001</c:v>
                </c:pt>
                <c:pt idx="22">
                  <c:v>17215.78</c:v>
                </c:pt>
                <c:pt idx="23">
                  <c:v>16701.09</c:v>
                </c:pt>
                <c:pt idx="24">
                  <c:v>16355.96</c:v>
                </c:pt>
                <c:pt idx="25">
                  <c:v>15760.44</c:v>
                </c:pt>
                <c:pt idx="26">
                  <c:v>15099.88</c:v>
                </c:pt>
                <c:pt idx="27">
                  <c:v>14920.87</c:v>
                </c:pt>
                <c:pt idx="28">
                  <c:v>14352.6</c:v>
                </c:pt>
                <c:pt idx="29">
                  <c:v>13869.89</c:v>
                </c:pt>
                <c:pt idx="30">
                  <c:v>13644</c:v>
                </c:pt>
                <c:pt idx="31">
                  <c:v>13458.46</c:v>
                </c:pt>
                <c:pt idx="32">
                  <c:v>13424.2</c:v>
                </c:pt>
                <c:pt idx="33">
                  <c:v>12901.77</c:v>
                </c:pt>
                <c:pt idx="34">
                  <c:v>12788.1</c:v>
                </c:pt>
                <c:pt idx="35">
                  <c:v>12772</c:v>
                </c:pt>
                <c:pt idx="36">
                  <c:v>12294.54</c:v>
                </c:pt>
                <c:pt idx="37">
                  <c:v>12257.66</c:v>
                </c:pt>
                <c:pt idx="38">
                  <c:v>10672.65</c:v>
                </c:pt>
                <c:pt idx="39">
                  <c:v>9915.94</c:v>
                </c:pt>
                <c:pt idx="40">
                  <c:v>9244.6</c:v>
                </c:pt>
                <c:pt idx="41">
                  <c:v>9171.6299999999992</c:v>
                </c:pt>
                <c:pt idx="42">
                  <c:v>9104</c:v>
                </c:pt>
                <c:pt idx="43">
                  <c:v>8714</c:v>
                </c:pt>
                <c:pt idx="44">
                  <c:v>8680.34</c:v>
                </c:pt>
                <c:pt idx="45">
                  <c:v>8575</c:v>
                </c:pt>
                <c:pt idx="46">
                  <c:v>8567.9</c:v>
                </c:pt>
                <c:pt idx="47">
                  <c:v>8404.16</c:v>
                </c:pt>
                <c:pt idx="48">
                  <c:v>8177.49</c:v>
                </c:pt>
                <c:pt idx="49">
                  <c:v>7991.49</c:v>
                </c:pt>
                <c:pt idx="50">
                  <c:v>7661.55</c:v>
                </c:pt>
                <c:pt idx="51">
                  <c:v>7226.5</c:v>
                </c:pt>
                <c:pt idx="52">
                  <c:v>7137</c:v>
                </c:pt>
                <c:pt idx="53">
                  <c:v>7122.36</c:v>
                </c:pt>
                <c:pt idx="54">
                  <c:v>6350.4</c:v>
                </c:pt>
                <c:pt idx="55">
                  <c:v>5883</c:v>
                </c:pt>
                <c:pt idx="56">
                  <c:v>5881.67</c:v>
                </c:pt>
                <c:pt idx="57">
                  <c:v>5862.62</c:v>
                </c:pt>
                <c:pt idx="58">
                  <c:v>5347.2</c:v>
                </c:pt>
                <c:pt idx="59">
                  <c:v>4960.4399999999996</c:v>
                </c:pt>
                <c:pt idx="60">
                  <c:v>4728.24</c:v>
                </c:pt>
                <c:pt idx="61">
                  <c:v>4601.7</c:v>
                </c:pt>
                <c:pt idx="62">
                  <c:v>4504.3599999999997</c:v>
                </c:pt>
                <c:pt idx="63">
                  <c:v>4338.17</c:v>
                </c:pt>
                <c:pt idx="64">
                  <c:v>3997.2</c:v>
                </c:pt>
                <c:pt idx="65">
                  <c:v>3958.08</c:v>
                </c:pt>
                <c:pt idx="66">
                  <c:v>3704.4</c:v>
                </c:pt>
                <c:pt idx="67">
                  <c:v>3437.69</c:v>
                </c:pt>
                <c:pt idx="68">
                  <c:v>3383</c:v>
                </c:pt>
                <c:pt idx="69">
                  <c:v>3232.95</c:v>
                </c:pt>
                <c:pt idx="70">
                  <c:v>3044</c:v>
                </c:pt>
                <c:pt idx="71">
                  <c:v>2688.4</c:v>
                </c:pt>
                <c:pt idx="72">
                  <c:v>2432.5</c:v>
                </c:pt>
                <c:pt idx="73">
                  <c:v>2396.8000000000002</c:v>
                </c:pt>
                <c:pt idx="74">
                  <c:v>1784.82</c:v>
                </c:pt>
                <c:pt idx="75">
                  <c:v>1648.12</c:v>
                </c:pt>
                <c:pt idx="76">
                  <c:v>1368.71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B-4760-92F4-4869CD47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202447"/>
        <c:axId val="1298199087"/>
      </c:scatterChart>
      <c:valAx>
        <c:axId val="129820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99087"/>
        <c:crosses val="autoZero"/>
        <c:crossBetween val="midCat"/>
      </c:valAx>
      <c:valAx>
        <c:axId val="12981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0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Revenue by Price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'Q9'!$AI$3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'Q9'!$AH$4:$AH$6</c:f>
              <c:strCache>
                <c:ptCount val="3"/>
                <c:pt idx="0">
                  <c:v>High Price</c:v>
                </c:pt>
                <c:pt idx="1">
                  <c:v>Medium Price</c:v>
                </c:pt>
                <c:pt idx="2">
                  <c:v>Low Price</c:v>
                </c:pt>
              </c:strCache>
            </c:strRef>
          </c:cat>
          <c:val>
            <c:numRef>
              <c:f>'Q9'!$AI$4:$AI$6</c:f>
              <c:numCache>
                <c:formatCode>General</c:formatCode>
                <c:ptCount val="3"/>
                <c:pt idx="0">
                  <c:v>393702.48000000004</c:v>
                </c:pt>
                <c:pt idx="1">
                  <c:v>575570.26000000013</c:v>
                </c:pt>
                <c:pt idx="2">
                  <c:v>296520.25000000006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5-4C6A-A842-A71F266F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521551"/>
        <c:axId val="1259536911"/>
      </c:barChart>
      <c:catAx>
        <c:axId val="12595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36911"/>
        <c:crosses val="autoZero"/>
        <c:auto val="1"/>
        <c:lblAlgn val="ctr"/>
        <c:lblOffset val="100"/>
        <c:noMultiLvlLbl val="0"/>
      </c:catAx>
      <c:valAx>
        <c:axId val="12595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Stock Levels vs Sales Quantity</a:t>
            </a:r>
            <a:endParaRPr lang="en-US"/>
          </a:p>
        </c:rich>
      </c:tx>
      <c:layout>
        <c:manualLayout>
          <c:xMode val="edge"/>
          <c:yMode val="edge"/>
          <c:x val="0.33574787422370855"/>
          <c:y val="2.35075831391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'Q9'!$Q$7</c:f>
              <c:strCache>
                <c:ptCount val="1"/>
                <c:pt idx="0">
                  <c:v>total_quantity_sold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'Q9'!$O$8:$O$84</c:f>
              <c:numCache>
                <c:formatCode>General</c:formatCode>
                <c:ptCount val="77"/>
                <c:pt idx="0">
                  <c:v>17</c:v>
                </c:pt>
                <c:pt idx="1">
                  <c:v>0</c:v>
                </c:pt>
                <c:pt idx="2">
                  <c:v>79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0</c:v>
                </c:pt>
                <c:pt idx="8">
                  <c:v>42</c:v>
                </c:pt>
                <c:pt idx="9">
                  <c:v>26</c:v>
                </c:pt>
                <c:pt idx="10">
                  <c:v>14</c:v>
                </c:pt>
                <c:pt idx="11">
                  <c:v>17</c:v>
                </c:pt>
                <c:pt idx="12">
                  <c:v>40</c:v>
                </c:pt>
                <c:pt idx="13">
                  <c:v>15</c:v>
                </c:pt>
                <c:pt idx="14">
                  <c:v>22</c:v>
                </c:pt>
                <c:pt idx="15">
                  <c:v>26</c:v>
                </c:pt>
                <c:pt idx="16">
                  <c:v>31</c:v>
                </c:pt>
                <c:pt idx="17">
                  <c:v>0</c:v>
                </c:pt>
                <c:pt idx="18">
                  <c:v>15</c:v>
                </c:pt>
                <c:pt idx="19">
                  <c:v>26</c:v>
                </c:pt>
                <c:pt idx="20">
                  <c:v>123</c:v>
                </c:pt>
                <c:pt idx="21">
                  <c:v>115</c:v>
                </c:pt>
                <c:pt idx="22">
                  <c:v>29</c:v>
                </c:pt>
                <c:pt idx="23">
                  <c:v>24</c:v>
                </c:pt>
                <c:pt idx="24">
                  <c:v>17</c:v>
                </c:pt>
                <c:pt idx="25">
                  <c:v>57</c:v>
                </c:pt>
                <c:pt idx="26">
                  <c:v>49</c:v>
                </c:pt>
                <c:pt idx="27">
                  <c:v>0</c:v>
                </c:pt>
                <c:pt idx="28">
                  <c:v>113</c:v>
                </c:pt>
                <c:pt idx="29">
                  <c:v>76</c:v>
                </c:pt>
                <c:pt idx="30">
                  <c:v>20</c:v>
                </c:pt>
                <c:pt idx="31">
                  <c:v>112</c:v>
                </c:pt>
                <c:pt idx="32">
                  <c:v>10</c:v>
                </c:pt>
                <c:pt idx="33">
                  <c:v>22</c:v>
                </c:pt>
                <c:pt idx="34">
                  <c:v>39</c:v>
                </c:pt>
                <c:pt idx="35">
                  <c:v>6</c:v>
                </c:pt>
                <c:pt idx="36">
                  <c:v>69</c:v>
                </c:pt>
                <c:pt idx="37">
                  <c:v>86</c:v>
                </c:pt>
                <c:pt idx="38">
                  <c:v>15</c:v>
                </c:pt>
                <c:pt idx="39">
                  <c:v>27</c:v>
                </c:pt>
                <c:pt idx="40">
                  <c:v>10</c:v>
                </c:pt>
                <c:pt idx="41">
                  <c:v>32</c:v>
                </c:pt>
                <c:pt idx="42">
                  <c:v>3</c:v>
                </c:pt>
                <c:pt idx="43">
                  <c:v>6</c:v>
                </c:pt>
                <c:pt idx="44">
                  <c:v>85</c:v>
                </c:pt>
                <c:pt idx="45">
                  <c:v>26</c:v>
                </c:pt>
                <c:pt idx="46">
                  <c:v>53</c:v>
                </c:pt>
                <c:pt idx="47">
                  <c:v>9</c:v>
                </c:pt>
                <c:pt idx="48">
                  <c:v>125</c:v>
                </c:pt>
                <c:pt idx="49">
                  <c:v>35</c:v>
                </c:pt>
                <c:pt idx="50">
                  <c:v>36</c:v>
                </c:pt>
                <c:pt idx="51">
                  <c:v>29</c:v>
                </c:pt>
                <c:pt idx="52">
                  <c:v>120</c:v>
                </c:pt>
                <c:pt idx="53">
                  <c:v>104</c:v>
                </c:pt>
                <c:pt idx="54">
                  <c:v>111</c:v>
                </c:pt>
                <c:pt idx="55">
                  <c:v>95</c:v>
                </c:pt>
                <c:pt idx="56">
                  <c:v>62</c:v>
                </c:pt>
                <c:pt idx="57">
                  <c:v>25</c:v>
                </c:pt>
                <c:pt idx="58">
                  <c:v>0</c:v>
                </c:pt>
                <c:pt idx="59">
                  <c:v>24</c:v>
                </c:pt>
                <c:pt idx="60">
                  <c:v>21</c:v>
                </c:pt>
                <c:pt idx="61">
                  <c:v>61</c:v>
                </c:pt>
                <c:pt idx="62">
                  <c:v>20</c:v>
                </c:pt>
                <c:pt idx="63">
                  <c:v>5</c:v>
                </c:pt>
                <c:pt idx="64">
                  <c:v>101</c:v>
                </c:pt>
                <c:pt idx="65">
                  <c:v>36</c:v>
                </c:pt>
                <c:pt idx="66">
                  <c:v>76</c:v>
                </c:pt>
                <c:pt idx="67">
                  <c:v>65</c:v>
                </c:pt>
                <c:pt idx="68">
                  <c:v>4</c:v>
                </c:pt>
                <c:pt idx="69">
                  <c:v>38</c:v>
                </c:pt>
                <c:pt idx="70">
                  <c:v>13</c:v>
                </c:pt>
                <c:pt idx="71">
                  <c:v>11</c:v>
                </c:pt>
                <c:pt idx="72">
                  <c:v>4</c:v>
                </c:pt>
                <c:pt idx="73">
                  <c:v>52</c:v>
                </c:pt>
                <c:pt idx="74">
                  <c:v>39</c:v>
                </c:pt>
                <c:pt idx="75">
                  <c:v>112</c:v>
                </c:pt>
                <c:pt idx="76">
                  <c:v>15</c:v>
                </c:pt>
              </c:numCache>
            </c:numRef>
          </c:xVal>
          <c:yVal>
            <c:numRef>
              <c:f>'Q9'!$Q$8:$Q$84</c:f>
              <c:numCache>
                <c:formatCode>General</c:formatCode>
                <c:ptCount val="77"/>
                <c:pt idx="0">
                  <c:v>623</c:v>
                </c:pt>
                <c:pt idx="1">
                  <c:v>746</c:v>
                </c:pt>
                <c:pt idx="2">
                  <c:v>1496</c:v>
                </c:pt>
                <c:pt idx="3">
                  <c:v>1083</c:v>
                </c:pt>
                <c:pt idx="4">
                  <c:v>1577</c:v>
                </c:pt>
                <c:pt idx="5">
                  <c:v>1263</c:v>
                </c:pt>
                <c:pt idx="6">
                  <c:v>886</c:v>
                </c:pt>
                <c:pt idx="7">
                  <c:v>978</c:v>
                </c:pt>
                <c:pt idx="8">
                  <c:v>539</c:v>
                </c:pt>
                <c:pt idx="9">
                  <c:v>640</c:v>
                </c:pt>
                <c:pt idx="10">
                  <c:v>806</c:v>
                </c:pt>
                <c:pt idx="11">
                  <c:v>580</c:v>
                </c:pt>
                <c:pt idx="12">
                  <c:v>313</c:v>
                </c:pt>
                <c:pt idx="13">
                  <c:v>763</c:v>
                </c:pt>
                <c:pt idx="14">
                  <c:v>740</c:v>
                </c:pt>
                <c:pt idx="15">
                  <c:v>714</c:v>
                </c:pt>
                <c:pt idx="16">
                  <c:v>742</c:v>
                </c:pt>
                <c:pt idx="17">
                  <c:v>722</c:v>
                </c:pt>
                <c:pt idx="18">
                  <c:v>753</c:v>
                </c:pt>
                <c:pt idx="19">
                  <c:v>1057</c:v>
                </c:pt>
                <c:pt idx="20">
                  <c:v>1103</c:v>
                </c:pt>
                <c:pt idx="21">
                  <c:v>903</c:v>
                </c:pt>
                <c:pt idx="22">
                  <c:v>1158</c:v>
                </c:pt>
                <c:pt idx="23">
                  <c:v>445</c:v>
                </c:pt>
                <c:pt idx="24">
                  <c:v>1057</c:v>
                </c:pt>
                <c:pt idx="25">
                  <c:v>981</c:v>
                </c:pt>
                <c:pt idx="26">
                  <c:v>365</c:v>
                </c:pt>
                <c:pt idx="27">
                  <c:v>1397</c:v>
                </c:pt>
                <c:pt idx="28">
                  <c:v>603</c:v>
                </c:pt>
                <c:pt idx="29">
                  <c:v>745</c:v>
                </c:pt>
                <c:pt idx="30">
                  <c:v>883</c:v>
                </c:pt>
                <c:pt idx="31">
                  <c:v>805</c:v>
                </c:pt>
                <c:pt idx="32">
                  <c:v>612</c:v>
                </c:pt>
                <c:pt idx="33">
                  <c:v>706</c:v>
                </c:pt>
                <c:pt idx="34">
                  <c:v>828</c:v>
                </c:pt>
                <c:pt idx="35">
                  <c:v>372</c:v>
                </c:pt>
                <c:pt idx="36">
                  <c:v>793</c:v>
                </c:pt>
                <c:pt idx="37">
                  <c:v>344</c:v>
                </c:pt>
                <c:pt idx="38">
                  <c:v>817</c:v>
                </c:pt>
                <c:pt idx="39">
                  <c:v>601</c:v>
                </c:pt>
                <c:pt idx="40">
                  <c:v>520</c:v>
                </c:pt>
                <c:pt idx="41">
                  <c:v>791</c:v>
                </c:pt>
                <c:pt idx="42">
                  <c:v>1016</c:v>
                </c:pt>
                <c:pt idx="43">
                  <c:v>799</c:v>
                </c:pt>
                <c:pt idx="44">
                  <c:v>981</c:v>
                </c:pt>
                <c:pt idx="45">
                  <c:v>697</c:v>
                </c:pt>
                <c:pt idx="46">
                  <c:v>453</c:v>
                </c:pt>
                <c:pt idx="47">
                  <c:v>297</c:v>
                </c:pt>
                <c:pt idx="48">
                  <c:v>1155</c:v>
                </c:pt>
                <c:pt idx="49">
                  <c:v>404</c:v>
                </c:pt>
                <c:pt idx="50">
                  <c:v>434</c:v>
                </c:pt>
                <c:pt idx="51">
                  <c:v>95</c:v>
                </c:pt>
                <c:pt idx="52">
                  <c:v>301</c:v>
                </c:pt>
                <c:pt idx="53">
                  <c:v>348</c:v>
                </c:pt>
                <c:pt idx="54">
                  <c:v>506</c:v>
                </c:pt>
                <c:pt idx="55">
                  <c:v>548</c:v>
                </c:pt>
                <c:pt idx="56">
                  <c:v>534</c:v>
                </c:pt>
                <c:pt idx="57">
                  <c:v>723</c:v>
                </c:pt>
                <c:pt idx="58">
                  <c:v>298</c:v>
                </c:pt>
                <c:pt idx="59">
                  <c:v>891</c:v>
                </c:pt>
                <c:pt idx="60">
                  <c:v>755</c:v>
                </c:pt>
                <c:pt idx="61">
                  <c:v>580</c:v>
                </c:pt>
                <c:pt idx="62">
                  <c:v>1125</c:v>
                </c:pt>
                <c:pt idx="63">
                  <c:v>508</c:v>
                </c:pt>
                <c:pt idx="64">
                  <c:v>293</c:v>
                </c:pt>
                <c:pt idx="65">
                  <c:v>485</c:v>
                </c:pt>
                <c:pt idx="66">
                  <c:v>318</c:v>
                </c:pt>
                <c:pt idx="67">
                  <c:v>235</c:v>
                </c:pt>
                <c:pt idx="68">
                  <c:v>239</c:v>
                </c:pt>
                <c:pt idx="69">
                  <c:v>500</c:v>
                </c:pt>
                <c:pt idx="70">
                  <c:v>328</c:v>
                </c:pt>
                <c:pt idx="71">
                  <c:v>125</c:v>
                </c:pt>
                <c:pt idx="72">
                  <c:v>297</c:v>
                </c:pt>
                <c:pt idx="73">
                  <c:v>184</c:v>
                </c:pt>
                <c:pt idx="74">
                  <c:v>122</c:v>
                </c:pt>
                <c:pt idx="75">
                  <c:v>755</c:v>
                </c:pt>
                <c:pt idx="76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9-42CD-9D66-0E6AE0C5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74831"/>
        <c:axId val="1259550351"/>
      </c:scatterChart>
      <c:valAx>
        <c:axId val="12595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50351"/>
        <c:crosses val="autoZero"/>
        <c:crossBetween val="midCat"/>
      </c:valAx>
      <c:valAx>
        <c:axId val="12595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7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10 Products: Price vs Revenue</a:t>
            </a:r>
          </a:p>
        </c:rich>
      </c:tx>
      <c:layout>
        <c:manualLayout>
          <c:xMode val="edge"/>
          <c:yMode val="edge"/>
          <c:x val="0.31049104704588254"/>
          <c:y val="7.47696271252432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'Q9'!$R$7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'Q9'!$M$8:$M$17</c:f>
              <c:strCache>
                <c:ptCount val="10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</c:strCache>
            </c:strRef>
          </c:cat>
          <c:val>
            <c:numRef>
              <c:f>'Q9'!$R$8:$R$17</c:f>
              <c:numCache>
                <c:formatCode>General</c:formatCode>
                <c:ptCount val="10"/>
                <c:pt idx="0">
                  <c:v>141396.73000000001</c:v>
                </c:pt>
                <c:pt idx="1">
                  <c:v>80368.67</c:v>
                </c:pt>
                <c:pt idx="2">
                  <c:v>71155.7</c:v>
                </c:pt>
                <c:pt idx="3">
                  <c:v>47234.97</c:v>
                </c:pt>
                <c:pt idx="4">
                  <c:v>46825.48</c:v>
                </c:pt>
                <c:pt idx="5">
                  <c:v>42593.06</c:v>
                </c:pt>
                <c:pt idx="6">
                  <c:v>41819.65</c:v>
                </c:pt>
                <c:pt idx="7">
                  <c:v>32698.38</c:v>
                </c:pt>
                <c:pt idx="8">
                  <c:v>29171.87</c:v>
                </c:pt>
                <c:pt idx="9">
                  <c:v>25696.639999999999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6-4DA1-A111-48E59EFF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9578671"/>
        <c:axId val="1259600751"/>
      </c:barChart>
      <c:lineChart>
        <c:grouping val="standard"/>
        <c:varyColors val="0"/>
        <c:ser>
          <c:idx val="0"/>
          <c:order val="0"/>
          <c:tx>
            <c:strRef>
              <c:f>'Q9'!$N$7</c:f>
              <c:strCache>
                <c:ptCount val="1"/>
                <c:pt idx="0">
                  <c:v>UnitPrice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'Q9'!$M$8:$M$17</c:f>
              <c:strCache>
                <c:ptCount val="10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</c:strCache>
            </c:strRef>
          </c:cat>
          <c:val>
            <c:numRef>
              <c:f>'Q9'!$N$8:$N$17</c:f>
              <c:numCache>
                <c:formatCode>General</c:formatCode>
                <c:ptCount val="10"/>
                <c:pt idx="0">
                  <c:v>263.5</c:v>
                </c:pt>
                <c:pt idx="1">
                  <c:v>123.79</c:v>
                </c:pt>
                <c:pt idx="2">
                  <c:v>55</c:v>
                </c:pt>
                <c:pt idx="3">
                  <c:v>49.3</c:v>
                </c:pt>
                <c:pt idx="4">
                  <c:v>34</c:v>
                </c:pt>
                <c:pt idx="5">
                  <c:v>38</c:v>
                </c:pt>
                <c:pt idx="6">
                  <c:v>53</c:v>
                </c:pt>
                <c:pt idx="7">
                  <c:v>39</c:v>
                </c:pt>
                <c:pt idx="8">
                  <c:v>62.5</c:v>
                </c:pt>
                <c:pt idx="9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6-4DA1-A111-48E59EFF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588751"/>
        <c:axId val="1259601711"/>
      </c:lineChart>
      <c:catAx>
        <c:axId val="12595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01711"/>
        <c:crosses val="autoZero"/>
        <c:auto val="1"/>
        <c:lblAlgn val="ctr"/>
        <c:lblOffset val="100"/>
        <c:noMultiLvlLbl val="0"/>
      </c:catAx>
      <c:valAx>
        <c:axId val="12596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88751"/>
        <c:crosses val="autoZero"/>
        <c:crossBetween val="between"/>
      </c:valAx>
      <c:valAx>
        <c:axId val="1259600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78671"/>
        <c:crosses val="max"/>
        <c:crossBetween val="between"/>
      </c:valAx>
      <c:catAx>
        <c:axId val="125957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960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'Q10'!$R$8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'Q10'!$N$9:$N$31</c:f>
              <c:strCache>
                <c:ptCount val="23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August</c:v>
                </c:pt>
                <c:pt idx="13">
                  <c:v>September</c:v>
                </c:pt>
                <c:pt idx="14">
                  <c:v>October</c:v>
                </c:pt>
                <c:pt idx="15">
                  <c:v>November</c:v>
                </c:pt>
                <c:pt idx="16">
                  <c:v>December</c:v>
                </c:pt>
                <c:pt idx="17">
                  <c:v>January</c:v>
                </c:pt>
                <c:pt idx="18">
                  <c:v>February</c:v>
                </c:pt>
                <c:pt idx="19">
                  <c:v>March</c:v>
                </c:pt>
                <c:pt idx="20">
                  <c:v>April</c:v>
                </c:pt>
                <c:pt idx="21">
                  <c:v>May</c:v>
                </c:pt>
                <c:pt idx="22">
                  <c:v>June</c:v>
                </c:pt>
              </c:strCache>
            </c:strRef>
          </c:cat>
          <c:val>
            <c:numRef>
              <c:f>'Q10'!$R$9:$R$31</c:f>
              <c:numCache>
                <c:formatCode>General</c:formatCode>
                <c:ptCount val="23"/>
                <c:pt idx="0">
                  <c:v>27861.89</c:v>
                </c:pt>
                <c:pt idx="1">
                  <c:v>25485.27</c:v>
                </c:pt>
                <c:pt idx="2">
                  <c:v>26381.4</c:v>
                </c:pt>
                <c:pt idx="3">
                  <c:v>35931.72</c:v>
                </c:pt>
                <c:pt idx="4">
                  <c:v>47184.04</c:v>
                </c:pt>
                <c:pt idx="5">
                  <c:v>45239.63</c:v>
                </c:pt>
                <c:pt idx="6">
                  <c:v>52540.24</c:v>
                </c:pt>
                <c:pt idx="7">
                  <c:v>47201.46</c:v>
                </c:pt>
                <c:pt idx="8">
                  <c:v>35124.51</c:v>
                </c:pt>
                <c:pt idx="9">
                  <c:v>56455.66</c:v>
                </c:pt>
                <c:pt idx="10">
                  <c:v>53781.29</c:v>
                </c:pt>
                <c:pt idx="11">
                  <c:v>36362.800000000003</c:v>
                </c:pt>
                <c:pt idx="12">
                  <c:v>51020.86</c:v>
                </c:pt>
                <c:pt idx="13">
                  <c:v>47287.67</c:v>
                </c:pt>
                <c:pt idx="14">
                  <c:v>55629.24</c:v>
                </c:pt>
                <c:pt idx="15">
                  <c:v>66461.429999999993</c:v>
                </c:pt>
                <c:pt idx="16">
                  <c:v>43821.61</c:v>
                </c:pt>
                <c:pt idx="17">
                  <c:v>71398.429999999993</c:v>
                </c:pt>
                <c:pt idx="18">
                  <c:v>90117.71</c:v>
                </c:pt>
                <c:pt idx="19">
                  <c:v>103519.69</c:v>
                </c:pt>
                <c:pt idx="20">
                  <c:v>104854.15</c:v>
                </c:pt>
                <c:pt idx="21">
                  <c:v>129247.25</c:v>
                </c:pt>
                <c:pt idx="22">
                  <c:v>12885.06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2-4FE0-88CC-DB8F85F0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90303"/>
        <c:axId val="500907103"/>
      </c:lineChart>
      <c:catAx>
        <c:axId val="5008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7103"/>
        <c:crosses val="autoZero"/>
        <c:auto val="1"/>
        <c:lblAlgn val="ctr"/>
        <c:lblOffset val="100"/>
        <c:noMultiLvlLbl val="0"/>
      </c:catAx>
      <c:valAx>
        <c:axId val="5009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[SQL_EXCEL_Dashboard.xlsx]Q10!PivotTable1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Revenue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'Q10'!$O$39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'Q10'!$N$40:$N$43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'Q10'!$O$40:$O$43</c:f>
              <c:numCache>
                <c:formatCode>General</c:formatCode>
                <c:ptCount val="4"/>
                <c:pt idx="0">
                  <c:v>257176.72999999998</c:v>
                </c:pt>
                <c:pt idx="1">
                  <c:v>476402.72</c:v>
                </c:pt>
                <c:pt idx="2">
                  <c:v>181911.9</c:v>
                </c:pt>
                <c:pt idx="3">
                  <c:v>350301.66000000003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86D-8AD6-703FC414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10943"/>
        <c:axId val="500912863"/>
      </c:barChart>
      <c:catAx>
        <c:axId val="5009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12863"/>
        <c:crosses val="autoZero"/>
        <c:auto val="1"/>
        <c:lblAlgn val="ctr"/>
        <c:lblOffset val="100"/>
        <c:noMultiLvlLbl val="0"/>
      </c:catAx>
      <c:valAx>
        <c:axId val="5009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Order Count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'Q10'!$P$8</c:f>
              <c:strCache>
                <c:ptCount val="1"/>
                <c:pt idx="0">
                  <c:v>order_count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'Q10'!$N$9:$N$31</c:f>
              <c:strCache>
                <c:ptCount val="23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August</c:v>
                </c:pt>
                <c:pt idx="13">
                  <c:v>September</c:v>
                </c:pt>
                <c:pt idx="14">
                  <c:v>October</c:v>
                </c:pt>
                <c:pt idx="15">
                  <c:v>November</c:v>
                </c:pt>
                <c:pt idx="16">
                  <c:v>December</c:v>
                </c:pt>
                <c:pt idx="17">
                  <c:v>January</c:v>
                </c:pt>
                <c:pt idx="18">
                  <c:v>February</c:v>
                </c:pt>
                <c:pt idx="19">
                  <c:v>March</c:v>
                </c:pt>
                <c:pt idx="20">
                  <c:v>April</c:v>
                </c:pt>
                <c:pt idx="21">
                  <c:v>May</c:v>
                </c:pt>
                <c:pt idx="22">
                  <c:v>June</c:v>
                </c:pt>
              </c:strCache>
            </c:strRef>
          </c:cat>
          <c:val>
            <c:numRef>
              <c:f>'Q10'!$P$9:$P$31</c:f>
              <c:numCache>
                <c:formatCode>General</c:formatCode>
                <c:ptCount val="23"/>
                <c:pt idx="0">
                  <c:v>22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31</c:v>
                </c:pt>
                <c:pt idx="6">
                  <c:v>29</c:v>
                </c:pt>
                <c:pt idx="7">
                  <c:v>33</c:v>
                </c:pt>
                <c:pt idx="8">
                  <c:v>28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37</c:v>
                </c:pt>
                <c:pt idx="15">
                  <c:v>37</c:v>
                </c:pt>
                <c:pt idx="16">
                  <c:v>35</c:v>
                </c:pt>
                <c:pt idx="17">
                  <c:v>48</c:v>
                </c:pt>
                <c:pt idx="18">
                  <c:v>53</c:v>
                </c:pt>
                <c:pt idx="19">
                  <c:v>56</c:v>
                </c:pt>
                <c:pt idx="20">
                  <c:v>73</c:v>
                </c:pt>
                <c:pt idx="21">
                  <c:v>77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7-4299-A12C-1C85B156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22463"/>
        <c:axId val="500877823"/>
      </c:lineChart>
      <c:catAx>
        <c:axId val="5009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77823"/>
        <c:crosses val="autoZero"/>
        <c:auto val="1"/>
        <c:lblAlgn val="ctr"/>
        <c:lblOffset val="100"/>
        <c:noMultiLvlLbl val="0"/>
      </c:catAx>
      <c:valAx>
        <c:axId val="5008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Quantity vs 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'Q10'!$Q$8</c:f>
              <c:strCache>
                <c:ptCount val="1"/>
                <c:pt idx="0">
                  <c:v>total_quantity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'Q10'!$N$9:$N$31</c:f>
              <c:strCache>
                <c:ptCount val="23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August</c:v>
                </c:pt>
                <c:pt idx="13">
                  <c:v>September</c:v>
                </c:pt>
                <c:pt idx="14">
                  <c:v>October</c:v>
                </c:pt>
                <c:pt idx="15">
                  <c:v>November</c:v>
                </c:pt>
                <c:pt idx="16">
                  <c:v>December</c:v>
                </c:pt>
                <c:pt idx="17">
                  <c:v>January</c:v>
                </c:pt>
                <c:pt idx="18">
                  <c:v>February</c:v>
                </c:pt>
                <c:pt idx="19">
                  <c:v>March</c:v>
                </c:pt>
                <c:pt idx="20">
                  <c:v>April</c:v>
                </c:pt>
                <c:pt idx="21">
                  <c:v>May</c:v>
                </c:pt>
                <c:pt idx="22">
                  <c:v>June</c:v>
                </c:pt>
              </c:strCache>
            </c:strRef>
          </c:cat>
          <c:val>
            <c:numRef>
              <c:f>'Q10'!$Q$9:$Q$31</c:f>
              <c:numCache>
                <c:formatCode>General</c:formatCode>
                <c:ptCount val="23"/>
                <c:pt idx="0">
                  <c:v>1462</c:v>
                </c:pt>
                <c:pt idx="1">
                  <c:v>1322</c:v>
                </c:pt>
                <c:pt idx="2">
                  <c:v>1124</c:v>
                </c:pt>
                <c:pt idx="3">
                  <c:v>1669</c:v>
                </c:pt>
                <c:pt idx="4">
                  <c:v>1804</c:v>
                </c:pt>
                <c:pt idx="5">
                  <c:v>2200</c:v>
                </c:pt>
                <c:pt idx="6">
                  <c:v>1951</c:v>
                </c:pt>
                <c:pt idx="7">
                  <c:v>2582</c:v>
                </c:pt>
                <c:pt idx="8">
                  <c:v>1622</c:v>
                </c:pt>
                <c:pt idx="9">
                  <c:v>2060</c:v>
                </c:pt>
                <c:pt idx="10">
                  <c:v>2164</c:v>
                </c:pt>
                <c:pt idx="11">
                  <c:v>1635</c:v>
                </c:pt>
                <c:pt idx="12">
                  <c:v>2054</c:v>
                </c:pt>
                <c:pt idx="13">
                  <c:v>1861</c:v>
                </c:pt>
                <c:pt idx="14">
                  <c:v>2343</c:v>
                </c:pt>
                <c:pt idx="15">
                  <c:v>2657</c:v>
                </c:pt>
                <c:pt idx="16">
                  <c:v>1878</c:v>
                </c:pt>
                <c:pt idx="17">
                  <c:v>2682</c:v>
                </c:pt>
                <c:pt idx="18">
                  <c:v>3293</c:v>
                </c:pt>
                <c:pt idx="19">
                  <c:v>3288</c:v>
                </c:pt>
                <c:pt idx="20">
                  <c:v>4065</c:v>
                </c:pt>
                <c:pt idx="21">
                  <c:v>4957</c:v>
                </c:pt>
                <c:pt idx="2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5-4908-A996-DF0D460F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2555759"/>
        <c:axId val="712568719"/>
      </c:barChart>
      <c:lineChart>
        <c:grouping val="standard"/>
        <c:varyColors val="0"/>
        <c:ser>
          <c:idx val="1"/>
          <c:order val="1"/>
          <c:tx>
            <c:strRef>
              <c:f>'Q10'!$R$8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'Q10'!$N$9:$N$31</c:f>
              <c:strCache>
                <c:ptCount val="23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August</c:v>
                </c:pt>
                <c:pt idx="13">
                  <c:v>September</c:v>
                </c:pt>
                <c:pt idx="14">
                  <c:v>October</c:v>
                </c:pt>
                <c:pt idx="15">
                  <c:v>November</c:v>
                </c:pt>
                <c:pt idx="16">
                  <c:v>December</c:v>
                </c:pt>
                <c:pt idx="17">
                  <c:v>January</c:v>
                </c:pt>
                <c:pt idx="18">
                  <c:v>February</c:v>
                </c:pt>
                <c:pt idx="19">
                  <c:v>March</c:v>
                </c:pt>
                <c:pt idx="20">
                  <c:v>April</c:v>
                </c:pt>
                <c:pt idx="21">
                  <c:v>May</c:v>
                </c:pt>
                <c:pt idx="22">
                  <c:v>June</c:v>
                </c:pt>
              </c:strCache>
            </c:strRef>
          </c:cat>
          <c:val>
            <c:numRef>
              <c:f>'Q10'!$R$9:$R$31</c:f>
              <c:numCache>
                <c:formatCode>General</c:formatCode>
                <c:ptCount val="23"/>
                <c:pt idx="0">
                  <c:v>27861.89</c:v>
                </c:pt>
                <c:pt idx="1">
                  <c:v>25485.27</c:v>
                </c:pt>
                <c:pt idx="2">
                  <c:v>26381.4</c:v>
                </c:pt>
                <c:pt idx="3">
                  <c:v>35931.72</c:v>
                </c:pt>
                <c:pt idx="4">
                  <c:v>47184.04</c:v>
                </c:pt>
                <c:pt idx="5">
                  <c:v>45239.63</c:v>
                </c:pt>
                <c:pt idx="6">
                  <c:v>52540.24</c:v>
                </c:pt>
                <c:pt idx="7">
                  <c:v>47201.46</c:v>
                </c:pt>
                <c:pt idx="8">
                  <c:v>35124.51</c:v>
                </c:pt>
                <c:pt idx="9">
                  <c:v>56455.66</c:v>
                </c:pt>
                <c:pt idx="10">
                  <c:v>53781.29</c:v>
                </c:pt>
                <c:pt idx="11">
                  <c:v>36362.800000000003</c:v>
                </c:pt>
                <c:pt idx="12">
                  <c:v>51020.86</c:v>
                </c:pt>
                <c:pt idx="13">
                  <c:v>47287.67</c:v>
                </c:pt>
                <c:pt idx="14">
                  <c:v>55629.24</c:v>
                </c:pt>
                <c:pt idx="15">
                  <c:v>66461.429999999993</c:v>
                </c:pt>
                <c:pt idx="16">
                  <c:v>43821.61</c:v>
                </c:pt>
                <c:pt idx="17">
                  <c:v>71398.429999999993</c:v>
                </c:pt>
                <c:pt idx="18">
                  <c:v>90117.71</c:v>
                </c:pt>
                <c:pt idx="19">
                  <c:v>103519.69</c:v>
                </c:pt>
                <c:pt idx="20">
                  <c:v>104854.15</c:v>
                </c:pt>
                <c:pt idx="21">
                  <c:v>129247.25</c:v>
                </c:pt>
                <c:pt idx="22">
                  <c:v>12885.06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5-4908-A996-DF0D460F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65359"/>
        <c:axId val="712552399"/>
      </c:lineChart>
      <c:catAx>
        <c:axId val="7125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8719"/>
        <c:crosses val="autoZero"/>
        <c:auto val="1"/>
        <c:lblAlgn val="ctr"/>
        <c:lblOffset val="100"/>
        <c:noMultiLvlLbl val="0"/>
      </c:catAx>
      <c:valAx>
        <c:axId val="712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55759"/>
        <c:crosses val="autoZero"/>
        <c:crossBetween val="between"/>
      </c:valAx>
      <c:valAx>
        <c:axId val="7125523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5359"/>
        <c:crosses val="max"/>
        <c:crossBetween val="between"/>
      </c:valAx>
      <c:catAx>
        <c:axId val="712565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552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[SQL_EXCEL_Dashboard.xlsx]Q11!PivotTable11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Anomaly Type Distribution</a:t>
            </a:r>
          </a:p>
        </c:rich>
      </c:tx>
      <c:layout>
        <c:manualLayout>
          <c:xMode val="edge"/>
          <c:yMode val="edge"/>
          <c:x val="0.24738573873496092"/>
          <c:y val="8.864772213669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'Q11'!$Y$6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59-43A8-9A95-612A300BE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59-43A8-9A95-612A300BE1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59-43A8-9A95-612A300BE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59-43A8-9A95-612A300BE1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59-43A8-9A95-612A300BE1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'Q11'!$X$7:$X$11</c:f>
              <c:strCache>
                <c:ptCount val="5"/>
                <c:pt idx="0">
                  <c:v>Discontinued High Performer</c:v>
                </c:pt>
                <c:pt idx="1">
                  <c:v>High Price Low Volume</c:v>
                </c:pt>
                <c:pt idx="2">
                  <c:v>Low Price High Revenue</c:v>
                </c:pt>
                <c:pt idx="3">
                  <c:v>Normal</c:v>
                </c:pt>
                <c:pt idx="4">
                  <c:v>Revenue Outlier</c:v>
                </c:pt>
              </c:strCache>
            </c:strRef>
          </c:cat>
          <c:val>
            <c:numRef>
              <c:f>'Q11'!$Y$7:$Y$11</c:f>
              <c:numCache>
                <c:formatCode>General</c:formatCode>
                <c:ptCount val="5"/>
                <c:pt idx="0">
                  <c:v>169189.41999999998</c:v>
                </c:pt>
                <c:pt idx="1">
                  <c:v>7226.5</c:v>
                </c:pt>
                <c:pt idx="2">
                  <c:v>91321.01999999999</c:v>
                </c:pt>
                <c:pt idx="3">
                  <c:v>264186.09000000003</c:v>
                </c:pt>
                <c:pt idx="4">
                  <c:v>733869.96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C-4635-8C3D-18B9ED9F6C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wise total_orders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'Q2'!$O$42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'Q2'!$L$43:$M$62</c15:sqref>
                  </c15:fullRef>
                  <c15:levelRef>
                    <c15:sqref>'Q2'!$L$43:$L$62</c15:sqref>
                  </c15:levelRef>
                </c:ext>
              </c:extLst>
              <c:f>'Q2'!$L$43:$L$62</c:f>
              <c:strCache>
                <c:ptCount val="20"/>
                <c:pt idx="0">
                  <c:v>Boise</c:v>
                </c:pt>
                <c:pt idx="1">
                  <c:v>London</c:v>
                </c:pt>
                <c:pt idx="2">
                  <c:v>Graz</c:v>
                </c:pt>
                <c:pt idx="3">
                  <c:v>Cunewalde</c:v>
                </c:pt>
                <c:pt idx="4">
                  <c:v>Rio de Janeiro</c:v>
                </c:pt>
                <c:pt idx="5">
                  <c:v>São Paulo</c:v>
                </c:pt>
                <c:pt idx="6">
                  <c:v>México D.F.</c:v>
                </c:pt>
                <c:pt idx="7">
                  <c:v>Albuquerque</c:v>
                </c:pt>
                <c:pt idx="8">
                  <c:v>Cork</c:v>
                </c:pt>
                <c:pt idx="9">
                  <c:v>Luleå</c:v>
                </c:pt>
                <c:pt idx="10">
                  <c:v>München</c:v>
                </c:pt>
                <c:pt idx="11">
                  <c:v>San Cristóbal</c:v>
                </c:pt>
                <c:pt idx="12">
                  <c:v>Bräcke</c:v>
                </c:pt>
                <c:pt idx="13">
                  <c:v>Marseille</c:v>
                </c:pt>
                <c:pt idx="14">
                  <c:v>Seattle</c:v>
                </c:pt>
                <c:pt idx="15">
                  <c:v>Frankfurt a.M. </c:v>
                </c:pt>
                <c:pt idx="16">
                  <c:v>Brandenburg</c:v>
                </c:pt>
                <c:pt idx="17">
                  <c:v>Charleroi</c:v>
                </c:pt>
                <c:pt idx="18">
                  <c:v>Oulu</c:v>
                </c:pt>
                <c:pt idx="19">
                  <c:v>I. de Margarita</c:v>
                </c:pt>
              </c:strCache>
            </c:strRef>
          </c:cat>
          <c:val>
            <c:numRef>
              <c:f>'Q2'!$O$43:$O$62</c:f>
              <c:numCache>
                <c:formatCode>General</c:formatCode>
                <c:ptCount val="20"/>
                <c:pt idx="0">
                  <c:v>116</c:v>
                </c:pt>
                <c:pt idx="1">
                  <c:v>112</c:v>
                </c:pt>
                <c:pt idx="2">
                  <c:v>102</c:v>
                </c:pt>
                <c:pt idx="3">
                  <c:v>86</c:v>
                </c:pt>
                <c:pt idx="4">
                  <c:v>83</c:v>
                </c:pt>
                <c:pt idx="5">
                  <c:v>82</c:v>
                </c:pt>
                <c:pt idx="6">
                  <c:v>72</c:v>
                </c:pt>
                <c:pt idx="7">
                  <c:v>71</c:v>
                </c:pt>
                <c:pt idx="8">
                  <c:v>55</c:v>
                </c:pt>
                <c:pt idx="9">
                  <c:v>52</c:v>
                </c:pt>
                <c:pt idx="10">
                  <c:v>48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37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6-4B69-82EA-DB986123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7233615"/>
        <c:axId val="737246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'Q2'!$N$42</c15:sqref>
                        </c15:formulaRef>
                      </c:ext>
                    </c:extLst>
                    <c:strCache>
                      <c:ptCount val="1"/>
                      <c:pt idx="0">
                        <c:v>customer_count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'Q2'!$L$43:$M$62</c15:sqref>
                        </c15:fullRef>
                        <c15:levelRef>
                          <c15:sqref>'Q2'!$L$43:$L$62</c15:sqref>
                        </c15:levelRef>
                        <c15:formulaRef>
                          <c15:sqref>'Q2'!$L$43:$L$62</c15:sqref>
                        </c15:formulaRef>
                      </c:ext>
                    </c:extLst>
                    <c:strCache>
                      <c:ptCount val="20"/>
                      <c:pt idx="0">
                        <c:v>Boise</c:v>
                      </c:pt>
                      <c:pt idx="1">
                        <c:v>London</c:v>
                      </c:pt>
                      <c:pt idx="2">
                        <c:v>Graz</c:v>
                      </c:pt>
                      <c:pt idx="3">
                        <c:v>Cunewalde</c:v>
                      </c:pt>
                      <c:pt idx="4">
                        <c:v>Rio de Janeiro</c:v>
                      </c:pt>
                      <c:pt idx="5">
                        <c:v>São Paulo</c:v>
                      </c:pt>
                      <c:pt idx="6">
                        <c:v>México D.F.</c:v>
                      </c:pt>
                      <c:pt idx="7">
                        <c:v>Albuquerque</c:v>
                      </c:pt>
                      <c:pt idx="8">
                        <c:v>Cork</c:v>
                      </c:pt>
                      <c:pt idx="9">
                        <c:v>Luleå</c:v>
                      </c:pt>
                      <c:pt idx="10">
                        <c:v>München</c:v>
                      </c:pt>
                      <c:pt idx="11">
                        <c:v>San Cristóbal</c:v>
                      </c:pt>
                      <c:pt idx="12">
                        <c:v>Bräcke</c:v>
                      </c:pt>
                      <c:pt idx="13">
                        <c:v>Marseille</c:v>
                      </c:pt>
                      <c:pt idx="14">
                        <c:v>Seattle</c:v>
                      </c:pt>
                      <c:pt idx="15">
                        <c:v>Frankfurt a.M. </c:v>
                      </c:pt>
                      <c:pt idx="16">
                        <c:v>Brandenburg</c:v>
                      </c:pt>
                      <c:pt idx="17">
                        <c:v>Charleroi</c:v>
                      </c:pt>
                      <c:pt idx="18">
                        <c:v>Oulu</c:v>
                      </c:pt>
                      <c:pt idx="19">
                        <c:v>I. de Margarita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'Q2'!$N$43:$N$62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06-4B69-82EA-DB986123DF5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'Q2'!$P$42</c15:sqref>
                        </c15:formulaRef>
                      </c:ext>
                    </c:extLst>
                    <c:strCache>
                      <c:ptCount val="1"/>
                      <c:pt idx="0">
                        <c:v>total_revenue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'Q2'!$L$43:$M$62</c15:sqref>
                        </c15:fullRef>
                        <c15:levelRef>
                          <c15:sqref>'Q2'!$L$43:$L$62</c15:sqref>
                        </c15:levelRef>
                        <c15:formulaRef>
                          <c15:sqref>'Q2'!$L$43:$L$62</c15:sqref>
                        </c15:formulaRef>
                      </c:ext>
                    </c:extLst>
                    <c:strCache>
                      <c:ptCount val="20"/>
                      <c:pt idx="0">
                        <c:v>Boise</c:v>
                      </c:pt>
                      <c:pt idx="1">
                        <c:v>London</c:v>
                      </c:pt>
                      <c:pt idx="2">
                        <c:v>Graz</c:v>
                      </c:pt>
                      <c:pt idx="3">
                        <c:v>Cunewalde</c:v>
                      </c:pt>
                      <c:pt idx="4">
                        <c:v>Rio de Janeiro</c:v>
                      </c:pt>
                      <c:pt idx="5">
                        <c:v>São Paulo</c:v>
                      </c:pt>
                      <c:pt idx="6">
                        <c:v>México D.F.</c:v>
                      </c:pt>
                      <c:pt idx="7">
                        <c:v>Albuquerque</c:v>
                      </c:pt>
                      <c:pt idx="8">
                        <c:v>Cork</c:v>
                      </c:pt>
                      <c:pt idx="9">
                        <c:v>Luleå</c:v>
                      </c:pt>
                      <c:pt idx="10">
                        <c:v>München</c:v>
                      </c:pt>
                      <c:pt idx="11">
                        <c:v>San Cristóbal</c:v>
                      </c:pt>
                      <c:pt idx="12">
                        <c:v>Bräcke</c:v>
                      </c:pt>
                      <c:pt idx="13">
                        <c:v>Marseille</c:v>
                      </c:pt>
                      <c:pt idx="14">
                        <c:v>Seattle</c:v>
                      </c:pt>
                      <c:pt idx="15">
                        <c:v>Frankfurt a.M. </c:v>
                      </c:pt>
                      <c:pt idx="16">
                        <c:v>Brandenburg</c:v>
                      </c:pt>
                      <c:pt idx="17">
                        <c:v>Charleroi</c:v>
                      </c:pt>
                      <c:pt idx="18">
                        <c:v>Oulu</c:v>
                      </c:pt>
                      <c:pt idx="19">
                        <c:v>I. de Margarita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'Q2'!$P$43:$P$62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104361.95</c:v>
                      </c:pt>
                      <c:pt idx="1">
                        <c:v>52825.01</c:v>
                      </c:pt>
                      <c:pt idx="2">
                        <c:v>104874.98</c:v>
                      </c:pt>
                      <c:pt idx="3">
                        <c:v>110277.3</c:v>
                      </c:pt>
                      <c:pt idx="4">
                        <c:v>51956.98</c:v>
                      </c:pt>
                      <c:pt idx="5">
                        <c:v>40486.46</c:v>
                      </c:pt>
                      <c:pt idx="6">
                        <c:v>23582.080000000002</c:v>
                      </c:pt>
                      <c:pt idx="7">
                        <c:v>51097.8</c:v>
                      </c:pt>
                      <c:pt idx="8">
                        <c:v>49979.9</c:v>
                      </c:pt>
                      <c:pt idx="9">
                        <c:v>24927.58</c:v>
                      </c:pt>
                      <c:pt idx="10">
                        <c:v>26656.560000000001</c:v>
                      </c:pt>
                      <c:pt idx="11">
                        <c:v>22768.76</c:v>
                      </c:pt>
                      <c:pt idx="12">
                        <c:v>29567.56</c:v>
                      </c:pt>
                      <c:pt idx="13">
                        <c:v>21963.25</c:v>
                      </c:pt>
                      <c:pt idx="14">
                        <c:v>27363.599999999999</c:v>
                      </c:pt>
                      <c:pt idx="15">
                        <c:v>19261.41</c:v>
                      </c:pt>
                      <c:pt idx="16">
                        <c:v>30908.38</c:v>
                      </c:pt>
                      <c:pt idx="17">
                        <c:v>24088.78</c:v>
                      </c:pt>
                      <c:pt idx="18">
                        <c:v>15648.7</c:v>
                      </c:pt>
                      <c:pt idx="19">
                        <c:v>16476.560000000001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06-4B69-82EA-DB986123DF5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'Q2'!$Q$42</c15:sqref>
                        </c15:formulaRef>
                      </c:ext>
                    </c:extLst>
                    <c:strCache>
                      <c:ptCount val="1"/>
                      <c:pt idx="0">
                        <c:v>avg_order_value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'Q2'!$L$43:$M$62</c15:sqref>
                        </c15:fullRef>
                        <c15:levelRef>
                          <c15:sqref>'Q2'!$L$43:$L$62</c15:sqref>
                        </c15:levelRef>
                        <c15:formulaRef>
                          <c15:sqref>'Q2'!$L$43:$L$62</c15:sqref>
                        </c15:formulaRef>
                      </c:ext>
                    </c:extLst>
                    <c:strCache>
                      <c:ptCount val="20"/>
                      <c:pt idx="0">
                        <c:v>Boise</c:v>
                      </c:pt>
                      <c:pt idx="1">
                        <c:v>London</c:v>
                      </c:pt>
                      <c:pt idx="2">
                        <c:v>Graz</c:v>
                      </c:pt>
                      <c:pt idx="3">
                        <c:v>Cunewalde</c:v>
                      </c:pt>
                      <c:pt idx="4">
                        <c:v>Rio de Janeiro</c:v>
                      </c:pt>
                      <c:pt idx="5">
                        <c:v>São Paulo</c:v>
                      </c:pt>
                      <c:pt idx="6">
                        <c:v>México D.F.</c:v>
                      </c:pt>
                      <c:pt idx="7">
                        <c:v>Albuquerque</c:v>
                      </c:pt>
                      <c:pt idx="8">
                        <c:v>Cork</c:v>
                      </c:pt>
                      <c:pt idx="9">
                        <c:v>Luleå</c:v>
                      </c:pt>
                      <c:pt idx="10">
                        <c:v>München</c:v>
                      </c:pt>
                      <c:pt idx="11">
                        <c:v>San Cristóbal</c:v>
                      </c:pt>
                      <c:pt idx="12">
                        <c:v>Bräcke</c:v>
                      </c:pt>
                      <c:pt idx="13">
                        <c:v>Marseille</c:v>
                      </c:pt>
                      <c:pt idx="14">
                        <c:v>Seattle</c:v>
                      </c:pt>
                      <c:pt idx="15">
                        <c:v>Frankfurt a.M. </c:v>
                      </c:pt>
                      <c:pt idx="16">
                        <c:v>Brandenburg</c:v>
                      </c:pt>
                      <c:pt idx="17">
                        <c:v>Charleroi</c:v>
                      </c:pt>
                      <c:pt idx="18">
                        <c:v>Oulu</c:v>
                      </c:pt>
                      <c:pt idx="19">
                        <c:v>I. de Margarita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'Q2'!$Q$43:$Q$62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899.67</c:v>
                      </c:pt>
                      <c:pt idx="1">
                        <c:v>471.65</c:v>
                      </c:pt>
                      <c:pt idx="2">
                        <c:v>1028.19</c:v>
                      </c:pt>
                      <c:pt idx="3">
                        <c:v>1282.29</c:v>
                      </c:pt>
                      <c:pt idx="4">
                        <c:v>625.99</c:v>
                      </c:pt>
                      <c:pt idx="5">
                        <c:v>493.74</c:v>
                      </c:pt>
                      <c:pt idx="6">
                        <c:v>327.52999999999997</c:v>
                      </c:pt>
                      <c:pt idx="7">
                        <c:v>719.69</c:v>
                      </c:pt>
                      <c:pt idx="8">
                        <c:v>908.73</c:v>
                      </c:pt>
                      <c:pt idx="9">
                        <c:v>479.38</c:v>
                      </c:pt>
                      <c:pt idx="10">
                        <c:v>555.34</c:v>
                      </c:pt>
                      <c:pt idx="11">
                        <c:v>505.97</c:v>
                      </c:pt>
                      <c:pt idx="12">
                        <c:v>657.06</c:v>
                      </c:pt>
                      <c:pt idx="13">
                        <c:v>499.16</c:v>
                      </c:pt>
                      <c:pt idx="14">
                        <c:v>684.09</c:v>
                      </c:pt>
                      <c:pt idx="15">
                        <c:v>493.88</c:v>
                      </c:pt>
                      <c:pt idx="16">
                        <c:v>792.52</c:v>
                      </c:pt>
                      <c:pt idx="17">
                        <c:v>617.66</c:v>
                      </c:pt>
                      <c:pt idx="18">
                        <c:v>422.94</c:v>
                      </c:pt>
                      <c:pt idx="19">
                        <c:v>470.76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06-4B69-82EA-DB986123DF5A}"/>
                  </c:ext>
                </c:extLst>
              </c15:ser>
            </c15:filteredBarSeries>
          </c:ext>
        </c:extLst>
      </c:barChart>
      <c:catAx>
        <c:axId val="73723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46575"/>
        <c:crosses val="autoZero"/>
        <c:auto val="1"/>
        <c:lblAlgn val="ctr"/>
        <c:lblOffset val="100"/>
        <c:noMultiLvlLbl val="0"/>
      </c:catAx>
      <c:valAx>
        <c:axId val="7372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[SQL_EXCEL_Dashboard.xlsx]Q11!PivotTable11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'Q11'!$Y$6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'Q11'!$X$7:$X$11</c:f>
              <c:strCache>
                <c:ptCount val="5"/>
                <c:pt idx="0">
                  <c:v>Discontinued High Performer</c:v>
                </c:pt>
                <c:pt idx="1">
                  <c:v>High Price Low Volume</c:v>
                </c:pt>
                <c:pt idx="2">
                  <c:v>Low Price High Revenue</c:v>
                </c:pt>
                <c:pt idx="3">
                  <c:v>Normal</c:v>
                </c:pt>
                <c:pt idx="4">
                  <c:v>Revenue Outlier</c:v>
                </c:pt>
              </c:strCache>
            </c:strRef>
          </c:cat>
          <c:val>
            <c:numRef>
              <c:f>'Q11'!$Y$7:$Y$11</c:f>
              <c:numCache>
                <c:formatCode>General</c:formatCode>
                <c:ptCount val="5"/>
                <c:pt idx="0">
                  <c:v>169189.41999999998</c:v>
                </c:pt>
                <c:pt idx="1">
                  <c:v>7226.5</c:v>
                </c:pt>
                <c:pt idx="2">
                  <c:v>91321.01999999999</c:v>
                </c:pt>
                <c:pt idx="3">
                  <c:v>264186.09000000003</c:v>
                </c:pt>
                <c:pt idx="4">
                  <c:v>733869.96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1-433A-92EE-BDF2A214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583599"/>
        <c:axId val="712584079"/>
      </c:barChart>
      <c:catAx>
        <c:axId val="7125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4079"/>
        <c:crosses val="autoZero"/>
        <c:auto val="1"/>
        <c:lblAlgn val="ctr"/>
        <c:lblOffset val="100"/>
        <c:noMultiLvlLbl val="0"/>
      </c:catAx>
      <c:valAx>
        <c:axId val="7125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3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Supplier Count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'Q12'!$M$7</c:f>
              <c:strCache>
                <c:ptCount val="1"/>
                <c:pt idx="0">
                  <c:v>supplier_count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'Q12'!$L$8:$L$23</c:f>
              <c:strCache>
                <c:ptCount val="16"/>
                <c:pt idx="0">
                  <c:v>USA</c:v>
                </c:pt>
                <c:pt idx="1">
                  <c:v>France</c:v>
                </c:pt>
                <c:pt idx="2">
                  <c:v>Germany</c:v>
                </c:pt>
                <c:pt idx="3">
                  <c:v>Australia</c:v>
                </c:pt>
                <c:pt idx="4">
                  <c:v>Canada</c:v>
                </c:pt>
                <c:pt idx="5">
                  <c:v>Italy</c:v>
                </c:pt>
                <c:pt idx="6">
                  <c:v>Japan</c:v>
                </c:pt>
                <c:pt idx="7">
                  <c:v>Sweden </c:v>
                </c:pt>
                <c:pt idx="8">
                  <c:v>UK</c:v>
                </c:pt>
                <c:pt idx="9">
                  <c:v>Brazil</c:v>
                </c:pt>
                <c:pt idx="10">
                  <c:v>Denmark</c:v>
                </c:pt>
                <c:pt idx="11">
                  <c:v>Finland</c:v>
                </c:pt>
                <c:pt idx="12">
                  <c:v>Netherlands</c:v>
                </c:pt>
                <c:pt idx="13">
                  <c:v>Norway</c:v>
                </c:pt>
                <c:pt idx="14">
                  <c:v>Singapore</c:v>
                </c:pt>
                <c:pt idx="15">
                  <c:v>Spain</c:v>
                </c:pt>
              </c:strCache>
            </c:strRef>
          </c:cat>
          <c:val>
            <c:numRef>
              <c:f>'Q12'!$M$8:$M$23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C-4BEB-8BA3-CC1A35D8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546639"/>
        <c:axId val="712547599"/>
      </c:barChart>
      <c:catAx>
        <c:axId val="71254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7599"/>
        <c:crosses val="autoZero"/>
        <c:auto val="1"/>
        <c:lblAlgn val="ctr"/>
        <c:lblOffset val="100"/>
        <c:noMultiLvlLbl val="0"/>
      </c:catAx>
      <c:valAx>
        <c:axId val="7125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Price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'Q12'!$O$7</c:f>
              <c:strCache>
                <c:ptCount val="1"/>
                <c:pt idx="0">
                  <c:v>avg_product_price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'Q12'!$L$8:$L$23</c:f>
              <c:strCache>
                <c:ptCount val="16"/>
                <c:pt idx="0">
                  <c:v>USA</c:v>
                </c:pt>
                <c:pt idx="1">
                  <c:v>France</c:v>
                </c:pt>
                <c:pt idx="2">
                  <c:v>Germany</c:v>
                </c:pt>
                <c:pt idx="3">
                  <c:v>Australia</c:v>
                </c:pt>
                <c:pt idx="4">
                  <c:v>Canada</c:v>
                </c:pt>
                <c:pt idx="5">
                  <c:v>Italy</c:v>
                </c:pt>
                <c:pt idx="6">
                  <c:v>Japan</c:v>
                </c:pt>
                <c:pt idx="7">
                  <c:v>Sweden </c:v>
                </c:pt>
                <c:pt idx="8">
                  <c:v>UK</c:v>
                </c:pt>
                <c:pt idx="9">
                  <c:v>Brazil</c:v>
                </c:pt>
                <c:pt idx="10">
                  <c:v>Denmark</c:v>
                </c:pt>
                <c:pt idx="11">
                  <c:v>Finland</c:v>
                </c:pt>
                <c:pt idx="12">
                  <c:v>Netherlands</c:v>
                </c:pt>
                <c:pt idx="13">
                  <c:v>Norway</c:v>
                </c:pt>
                <c:pt idx="14">
                  <c:v>Singapore</c:v>
                </c:pt>
                <c:pt idx="15">
                  <c:v>Spain</c:v>
                </c:pt>
              </c:strCache>
            </c:strRef>
          </c:cat>
          <c:val>
            <c:numRef>
              <c:f>'Q12'!$O$8:$O$23</c:f>
              <c:numCache>
                <c:formatCode>General</c:formatCode>
                <c:ptCount val="16"/>
                <c:pt idx="0">
                  <c:v>20.87</c:v>
                </c:pt>
                <c:pt idx="1">
                  <c:v>76.75</c:v>
                </c:pt>
                <c:pt idx="2">
                  <c:v>37.6</c:v>
                </c:pt>
                <c:pt idx="3">
                  <c:v>33.83</c:v>
                </c:pt>
                <c:pt idx="4">
                  <c:v>27.31</c:v>
                </c:pt>
                <c:pt idx="5">
                  <c:v>27.36</c:v>
                </c:pt>
                <c:pt idx="6">
                  <c:v>30.46</c:v>
                </c:pt>
                <c:pt idx="7">
                  <c:v>18</c:v>
                </c:pt>
                <c:pt idx="8">
                  <c:v>22.81</c:v>
                </c:pt>
                <c:pt idx="9">
                  <c:v>4.5</c:v>
                </c:pt>
                <c:pt idx="10">
                  <c:v>10.75</c:v>
                </c:pt>
                <c:pt idx="11">
                  <c:v>18.079999999999998</c:v>
                </c:pt>
                <c:pt idx="12">
                  <c:v>11.13</c:v>
                </c:pt>
                <c:pt idx="13">
                  <c:v>20</c:v>
                </c:pt>
                <c:pt idx="14">
                  <c:v>26.48</c:v>
                </c:pt>
                <c:pt idx="15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D-4241-9686-E3F2A372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98943"/>
        <c:axId val="500903743"/>
      </c:barChart>
      <c:catAx>
        <c:axId val="50089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3743"/>
        <c:crosses val="autoZero"/>
        <c:auto val="1"/>
        <c:lblAlgn val="ctr"/>
        <c:lblOffset val="100"/>
        <c:noMultiLvlLbl val="0"/>
      </c:catAx>
      <c:valAx>
        <c:axId val="5009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Product Count by Country</a:t>
            </a:r>
          </a:p>
        </c:rich>
      </c:tx>
      <c:layout>
        <c:manualLayout>
          <c:xMode val="edge"/>
          <c:yMode val="edge"/>
          <c:x val="0.28390098974302985"/>
          <c:y val="2.845239153179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'Q12'!$M$7</c:f>
              <c:strCache>
                <c:ptCount val="1"/>
                <c:pt idx="0">
                  <c:v>supplier_count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'Q12'!$M$8:$M$23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6-488C-A2D2-C46C3A64B578}"/>
            </c:ext>
          </c:extLst>
        </c:ser>
        <c:ser>
          <c:idx val="1"/>
          <c:order val="1"/>
          <c:tx>
            <c:strRef>
              <c:f>'Q12'!$N$7</c:f>
              <c:strCache>
                <c:ptCount val="1"/>
                <c:pt idx="0">
                  <c:v>product_count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'Q12'!$N$8:$N$23</c:f>
              <c:numCache>
                <c:formatCode>General</c:formatCode>
                <c:ptCount val="16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6-488C-A2D2-C46C3A64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561999"/>
        <c:axId val="712570159"/>
      </c:barChart>
      <c:catAx>
        <c:axId val="71256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70159"/>
        <c:crosses val="autoZero"/>
        <c:auto val="1"/>
        <c:lblAlgn val="ctr"/>
        <c:lblOffset val="100"/>
        <c:noMultiLvlLbl val="0"/>
      </c:catAx>
      <c:valAx>
        <c:axId val="7125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Number of Suppliers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'Q13'!$M$8</c:f>
              <c:strCache>
                <c:ptCount val="1"/>
                <c:pt idx="0">
                  <c:v>supplier_count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'Q13'!$L$9:$L$16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Seafood</c:v>
                </c:pt>
                <c:pt idx="3">
                  <c:v>Confections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Dairy Products</c:v>
                </c:pt>
              </c:strCache>
            </c:strRef>
          </c:cat>
          <c:val>
            <c:numRef>
              <c:f>'Q13'!$M$9:$M$16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A84-983D-0287F40D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103951"/>
        <c:axId val="825118351"/>
      </c:barChart>
      <c:catAx>
        <c:axId val="8251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8351"/>
        <c:crosses val="autoZero"/>
        <c:auto val="1"/>
        <c:lblAlgn val="ctr"/>
        <c:lblOffset val="100"/>
        <c:noMultiLvlLbl val="0"/>
      </c:catAx>
      <c:valAx>
        <c:axId val="8251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Supplier Competition vs Category Pricing</a:t>
            </a:r>
            <a:endParaRPr lang="en-US"/>
          </a:p>
        </c:rich>
      </c:tx>
      <c:layout>
        <c:manualLayout>
          <c:xMode val="edge"/>
          <c:yMode val="edge"/>
          <c:x val="0.140313926224451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'Q13'!$O$8</c:f>
              <c:strCache>
                <c:ptCount val="1"/>
                <c:pt idx="0">
                  <c:v>avg_category_price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'Q13'!$M$9:$M$16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xVal>
          <c:yVal>
            <c:numRef>
              <c:f>'Q13'!$O$9:$O$16</c:f>
              <c:numCache>
                <c:formatCode>General</c:formatCode>
                <c:ptCount val="8"/>
                <c:pt idx="0">
                  <c:v>37.979999999999997</c:v>
                </c:pt>
                <c:pt idx="1">
                  <c:v>23.06</c:v>
                </c:pt>
                <c:pt idx="2">
                  <c:v>20.68</c:v>
                </c:pt>
                <c:pt idx="3">
                  <c:v>25.16</c:v>
                </c:pt>
                <c:pt idx="4">
                  <c:v>20.25</c:v>
                </c:pt>
                <c:pt idx="5">
                  <c:v>54.01</c:v>
                </c:pt>
                <c:pt idx="6">
                  <c:v>32.369999999999997</c:v>
                </c:pt>
                <c:pt idx="7">
                  <c:v>28.73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AE1-BCA9-65166BC0A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16431"/>
        <c:axId val="825107791"/>
      </c:scatterChart>
      <c:valAx>
        <c:axId val="82511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07791"/>
        <c:crosses val="autoZero"/>
        <c:crossBetween val="midCat"/>
      </c:valAx>
      <c:valAx>
        <c:axId val="8251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Product Diversity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'Q13'!$N$8</c:f>
              <c:strCache>
                <c:ptCount val="1"/>
                <c:pt idx="0">
                  <c:v>product_count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'Q13'!$L$9:$L$16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Seafood</c:v>
                </c:pt>
                <c:pt idx="3">
                  <c:v>Confections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Dairy Products</c:v>
                </c:pt>
              </c:strCache>
            </c:strRef>
          </c:cat>
          <c:val>
            <c:numRef>
              <c:f>'Q13'!$N$9:$N$16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4-46E5-8DAA-D4E47A7F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115471"/>
        <c:axId val="825114991"/>
      </c:barChart>
      <c:catAx>
        <c:axId val="8251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4991"/>
        <c:crosses val="autoZero"/>
        <c:auto val="1"/>
        <c:lblAlgn val="ctr"/>
        <c:lblOffset val="100"/>
        <c:noMultiLvlLbl val="0"/>
      </c:catAx>
      <c:valAx>
        <c:axId val="8251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Pricing by Supplier Country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'Q14'!$T$12:$T$28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Norway</c:v>
                </c:pt>
                <c:pt idx="12">
                  <c:v>Sweden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'Q14'!$U$12:$U$28</c:f>
              <c:numCache>
                <c:formatCode>General</c:formatCode>
                <c:ptCount val="17"/>
                <c:pt idx="0">
                  <c:v>278.99</c:v>
                </c:pt>
                <c:pt idx="1">
                  <c:v>234.75</c:v>
                </c:pt>
                <c:pt idx="2">
                  <c:v>198.5</c:v>
                </c:pt>
                <c:pt idx="3">
                  <c:v>147.63</c:v>
                </c:pt>
                <c:pt idx="4">
                  <c:v>93.53</c:v>
                </c:pt>
                <c:pt idx="5">
                  <c:v>83.76</c:v>
                </c:pt>
                <c:pt idx="6">
                  <c:v>79.45</c:v>
                </c:pt>
                <c:pt idx="7">
                  <c:v>56.68</c:v>
                </c:pt>
                <c:pt idx="8">
                  <c:v>55.18</c:v>
                </c:pt>
                <c:pt idx="9">
                  <c:v>36.129999999999995</c:v>
                </c:pt>
                <c:pt idx="10">
                  <c:v>29.5</c:v>
                </c:pt>
                <c:pt idx="11">
                  <c:v>20</c:v>
                </c:pt>
                <c:pt idx="12">
                  <c:v>20</c:v>
                </c:pt>
                <c:pt idx="13">
                  <c:v>15</c:v>
                </c:pt>
                <c:pt idx="14">
                  <c:v>11.13</c:v>
                </c:pt>
                <c:pt idx="15">
                  <c:v>10.75</c:v>
                </c:pt>
                <c:pt idx="1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D-4020-A06D-5CE8C43C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279839"/>
        <c:axId val="1219287519"/>
      </c:barChart>
      <c:catAx>
        <c:axId val="12192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7519"/>
        <c:crosses val="autoZero"/>
        <c:auto val="1"/>
        <c:lblAlgn val="ctr"/>
        <c:lblOffset val="100"/>
        <c:noMultiLvlLbl val="0"/>
      </c:catAx>
      <c:valAx>
        <c:axId val="12192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7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5 Regional Category Pricing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'Q14'!$U$32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'Q14'!$T$33:$T$37</c:f>
              <c:strCache>
                <c:ptCount val="5"/>
                <c:pt idx="0">
                  <c:v>France Beverages</c:v>
                </c:pt>
                <c:pt idx="1">
                  <c:v>Germany Meat/Poultry</c:v>
                </c:pt>
                <c:pt idx="2">
                  <c:v>Australia Seafood</c:v>
                </c:pt>
                <c:pt idx="3">
                  <c:v>Canada Meat/Poultry</c:v>
                </c:pt>
                <c:pt idx="4">
                  <c:v>Japan Seafood</c:v>
                </c:pt>
              </c:strCache>
            </c:strRef>
          </c:cat>
          <c:val>
            <c:numRef>
              <c:f>'Q14'!$U$33:$U$37</c:f>
              <c:numCache>
                <c:formatCode>General</c:formatCode>
                <c:ptCount val="5"/>
                <c:pt idx="0">
                  <c:v>140.75</c:v>
                </c:pt>
                <c:pt idx="1">
                  <c:v>123.79</c:v>
                </c:pt>
                <c:pt idx="2">
                  <c:v>62.5</c:v>
                </c:pt>
                <c:pt idx="3">
                  <c:v>15.73</c:v>
                </c:pt>
                <c:pt idx="4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9-414D-B734-4D90EF603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292319"/>
        <c:axId val="1219292799"/>
      </c:barChart>
      <c:catAx>
        <c:axId val="121929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92799"/>
        <c:crosses val="autoZero"/>
        <c:auto val="1"/>
        <c:lblAlgn val="ctr"/>
        <c:lblOffset val="100"/>
        <c:noMultiLvlLbl val="0"/>
      </c:catAx>
      <c:valAx>
        <c:axId val="12192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9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</a:t>
            </a:r>
            <a:r>
              <a:rPr lang="en-US"/>
              <a:t>wise</a:t>
            </a:r>
            <a:r>
              <a:rPr lang="en-US" baseline="0"/>
              <a:t> </a:t>
            </a:r>
            <a:r>
              <a:rPr lang="en-US"/>
              <a:t>avg_orders_per_customer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'Q2'!$Q$15</c:f>
              <c:strCache>
                <c:ptCount val="1"/>
                <c:pt idx="0">
                  <c:v>avg_orders_per_customer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'Q2'!$L$16:$L$36</c:f>
              <c:strCache>
                <c:ptCount val="21"/>
                <c:pt idx="0">
                  <c:v>USA</c:v>
                </c:pt>
                <c:pt idx="1">
                  <c:v>Germany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Austria</c:v>
                </c:pt>
                <c:pt idx="6">
                  <c:v>Venezuela</c:v>
                </c:pt>
                <c:pt idx="7">
                  <c:v>Sweden</c:v>
                </c:pt>
                <c:pt idx="8">
                  <c:v>Canada</c:v>
                </c:pt>
                <c:pt idx="9">
                  <c:v>Mexico</c:v>
                </c:pt>
                <c:pt idx="10">
                  <c:v>Belgium</c:v>
                </c:pt>
                <c:pt idx="11">
                  <c:v>Ireland</c:v>
                </c:pt>
                <c:pt idx="12">
                  <c:v>Finland</c:v>
                </c:pt>
                <c:pt idx="13">
                  <c:v>Spain</c:v>
                </c:pt>
                <c:pt idx="14">
                  <c:v>Italy</c:v>
                </c:pt>
                <c:pt idx="15">
                  <c:v>Switzerland</c:v>
                </c:pt>
                <c:pt idx="16">
                  <c:v>Denmark</c:v>
                </c:pt>
                <c:pt idx="17">
                  <c:v>Argentina</c:v>
                </c:pt>
                <c:pt idx="18">
                  <c:v>Portugal</c:v>
                </c:pt>
                <c:pt idx="19">
                  <c:v>Norway</c:v>
                </c:pt>
                <c:pt idx="20">
                  <c:v>Poland</c:v>
                </c:pt>
              </c:strCache>
            </c:strRef>
          </c:cat>
          <c:val>
            <c:numRef>
              <c:f>'Q2'!$Q$16:$Q$36</c:f>
              <c:numCache>
                <c:formatCode>General</c:formatCode>
                <c:ptCount val="21"/>
                <c:pt idx="0">
                  <c:v>27.08</c:v>
                </c:pt>
                <c:pt idx="1">
                  <c:v>29.82</c:v>
                </c:pt>
                <c:pt idx="2">
                  <c:v>22.56</c:v>
                </c:pt>
                <c:pt idx="3">
                  <c:v>18.399999999999999</c:v>
                </c:pt>
                <c:pt idx="4">
                  <c:v>19.29</c:v>
                </c:pt>
                <c:pt idx="5">
                  <c:v>62.5</c:v>
                </c:pt>
                <c:pt idx="6">
                  <c:v>29.5</c:v>
                </c:pt>
                <c:pt idx="7">
                  <c:v>48.5</c:v>
                </c:pt>
                <c:pt idx="8">
                  <c:v>25</c:v>
                </c:pt>
                <c:pt idx="9">
                  <c:v>14.4</c:v>
                </c:pt>
                <c:pt idx="10">
                  <c:v>28</c:v>
                </c:pt>
                <c:pt idx="11">
                  <c:v>55</c:v>
                </c:pt>
                <c:pt idx="12">
                  <c:v>27</c:v>
                </c:pt>
                <c:pt idx="13">
                  <c:v>13.5</c:v>
                </c:pt>
                <c:pt idx="14">
                  <c:v>17.670000000000002</c:v>
                </c:pt>
                <c:pt idx="15">
                  <c:v>26</c:v>
                </c:pt>
                <c:pt idx="16">
                  <c:v>23</c:v>
                </c:pt>
                <c:pt idx="17">
                  <c:v>11.33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2-4258-A24F-518F995B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07759"/>
        <c:axId val="1979072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'Q2'!$M$15</c15:sqref>
                        </c15:formulaRef>
                      </c:ext>
                    </c:extLst>
                    <c:strCache>
                      <c:ptCount val="1"/>
                      <c:pt idx="0">
                        <c:v>customer_count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'Q2'!$L$16:$L$36</c15:sqref>
                        </c15:formulaRef>
                      </c:ext>
                    </c:extLst>
                    <c:strCache>
                      <c:ptCount val="21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Brazil</c:v>
                      </c:pt>
                      <c:pt idx="3">
                        <c:v>France</c:v>
                      </c:pt>
                      <c:pt idx="4">
                        <c:v>UK</c:v>
                      </c:pt>
                      <c:pt idx="5">
                        <c:v>Austria</c:v>
                      </c:pt>
                      <c:pt idx="6">
                        <c:v>Venezuela</c:v>
                      </c:pt>
                      <c:pt idx="7">
                        <c:v>Sweden</c:v>
                      </c:pt>
                      <c:pt idx="8">
                        <c:v>Canada</c:v>
                      </c:pt>
                      <c:pt idx="9">
                        <c:v>Mexico</c:v>
                      </c:pt>
                      <c:pt idx="10">
                        <c:v>Belgium</c:v>
                      </c:pt>
                      <c:pt idx="11">
                        <c:v>Ireland</c:v>
                      </c:pt>
                      <c:pt idx="12">
                        <c:v>Finland</c:v>
                      </c:pt>
                      <c:pt idx="13">
                        <c:v>Spain</c:v>
                      </c:pt>
                      <c:pt idx="14">
                        <c:v>Italy</c:v>
                      </c:pt>
                      <c:pt idx="15">
                        <c:v>Switzerland</c:v>
                      </c:pt>
                      <c:pt idx="16">
                        <c:v>Denmark</c:v>
                      </c:pt>
                      <c:pt idx="17">
                        <c:v>Argentina</c:v>
                      </c:pt>
                      <c:pt idx="18">
                        <c:v>Portugal</c:v>
                      </c:pt>
                      <c:pt idx="19">
                        <c:v>Norway</c:v>
                      </c:pt>
                      <c:pt idx="20">
                        <c:v>Poland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'Q2'!$M$16:$M$36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13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A2-4258-A24F-518F995B4B8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'Q2'!$N$15</c15:sqref>
                        </c15:formulaRef>
                      </c:ext>
                    </c:extLst>
                    <c:strCache>
                      <c:ptCount val="1"/>
                      <c:pt idx="0">
                        <c:v>total_orders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'Q2'!$L$16:$L$36</c15:sqref>
                        </c15:formulaRef>
                      </c:ext>
                    </c:extLst>
                    <c:strCache>
                      <c:ptCount val="21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Brazil</c:v>
                      </c:pt>
                      <c:pt idx="3">
                        <c:v>France</c:v>
                      </c:pt>
                      <c:pt idx="4">
                        <c:v>UK</c:v>
                      </c:pt>
                      <c:pt idx="5">
                        <c:v>Austria</c:v>
                      </c:pt>
                      <c:pt idx="6">
                        <c:v>Venezuela</c:v>
                      </c:pt>
                      <c:pt idx="7">
                        <c:v>Sweden</c:v>
                      </c:pt>
                      <c:pt idx="8">
                        <c:v>Canada</c:v>
                      </c:pt>
                      <c:pt idx="9">
                        <c:v>Mexico</c:v>
                      </c:pt>
                      <c:pt idx="10">
                        <c:v>Belgium</c:v>
                      </c:pt>
                      <c:pt idx="11">
                        <c:v>Ireland</c:v>
                      </c:pt>
                      <c:pt idx="12">
                        <c:v>Finland</c:v>
                      </c:pt>
                      <c:pt idx="13">
                        <c:v>Spain</c:v>
                      </c:pt>
                      <c:pt idx="14">
                        <c:v>Italy</c:v>
                      </c:pt>
                      <c:pt idx="15">
                        <c:v>Switzerland</c:v>
                      </c:pt>
                      <c:pt idx="16">
                        <c:v>Denmark</c:v>
                      </c:pt>
                      <c:pt idx="17">
                        <c:v>Argentina</c:v>
                      </c:pt>
                      <c:pt idx="18">
                        <c:v>Portugal</c:v>
                      </c:pt>
                      <c:pt idx="19">
                        <c:v>Norway</c:v>
                      </c:pt>
                      <c:pt idx="20">
                        <c:v>Poland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'Q2'!$N$16:$N$36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352</c:v>
                      </c:pt>
                      <c:pt idx="1">
                        <c:v>328</c:v>
                      </c:pt>
                      <c:pt idx="2">
                        <c:v>203</c:v>
                      </c:pt>
                      <c:pt idx="3">
                        <c:v>184</c:v>
                      </c:pt>
                      <c:pt idx="4">
                        <c:v>135</c:v>
                      </c:pt>
                      <c:pt idx="5">
                        <c:v>125</c:v>
                      </c:pt>
                      <c:pt idx="6">
                        <c:v>118</c:v>
                      </c:pt>
                      <c:pt idx="7">
                        <c:v>97</c:v>
                      </c:pt>
                      <c:pt idx="8">
                        <c:v>75</c:v>
                      </c:pt>
                      <c:pt idx="9">
                        <c:v>72</c:v>
                      </c:pt>
                      <c:pt idx="10">
                        <c:v>56</c:v>
                      </c:pt>
                      <c:pt idx="11">
                        <c:v>55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53</c:v>
                      </c:pt>
                      <c:pt idx="15">
                        <c:v>52</c:v>
                      </c:pt>
                      <c:pt idx="16">
                        <c:v>46</c:v>
                      </c:pt>
                      <c:pt idx="17">
                        <c:v>34</c:v>
                      </c:pt>
                      <c:pt idx="18">
                        <c:v>30</c:v>
                      </c:pt>
                      <c:pt idx="19">
                        <c:v>16</c:v>
                      </c:pt>
                      <c:pt idx="2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A2-4258-A24F-518F995B4B8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'Q2'!$O$15</c15:sqref>
                        </c15:formulaRef>
                      </c:ext>
                    </c:extLst>
                    <c:strCache>
                      <c:ptCount val="1"/>
                      <c:pt idx="0">
                        <c:v>total_revenue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'Q2'!$L$16:$L$36</c15:sqref>
                        </c15:formulaRef>
                      </c:ext>
                    </c:extLst>
                    <c:strCache>
                      <c:ptCount val="21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Brazil</c:v>
                      </c:pt>
                      <c:pt idx="3">
                        <c:v>France</c:v>
                      </c:pt>
                      <c:pt idx="4">
                        <c:v>UK</c:v>
                      </c:pt>
                      <c:pt idx="5">
                        <c:v>Austria</c:v>
                      </c:pt>
                      <c:pt idx="6">
                        <c:v>Venezuela</c:v>
                      </c:pt>
                      <c:pt idx="7">
                        <c:v>Sweden</c:v>
                      </c:pt>
                      <c:pt idx="8">
                        <c:v>Canada</c:v>
                      </c:pt>
                      <c:pt idx="9">
                        <c:v>Mexico</c:v>
                      </c:pt>
                      <c:pt idx="10">
                        <c:v>Belgium</c:v>
                      </c:pt>
                      <c:pt idx="11">
                        <c:v>Ireland</c:v>
                      </c:pt>
                      <c:pt idx="12">
                        <c:v>Finland</c:v>
                      </c:pt>
                      <c:pt idx="13">
                        <c:v>Spain</c:v>
                      </c:pt>
                      <c:pt idx="14">
                        <c:v>Italy</c:v>
                      </c:pt>
                      <c:pt idx="15">
                        <c:v>Switzerland</c:v>
                      </c:pt>
                      <c:pt idx="16">
                        <c:v>Denmark</c:v>
                      </c:pt>
                      <c:pt idx="17">
                        <c:v>Argentina</c:v>
                      </c:pt>
                      <c:pt idx="18">
                        <c:v>Portugal</c:v>
                      </c:pt>
                      <c:pt idx="19">
                        <c:v>Norway</c:v>
                      </c:pt>
                      <c:pt idx="20">
                        <c:v>Poland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'Q2'!$O$16:$O$36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245584.61</c:v>
                      </c:pt>
                      <c:pt idx="1">
                        <c:v>230284.63</c:v>
                      </c:pt>
                      <c:pt idx="2">
                        <c:v>106925.78</c:v>
                      </c:pt>
                      <c:pt idx="3">
                        <c:v>81358.320000000007</c:v>
                      </c:pt>
                      <c:pt idx="4">
                        <c:v>58971.31</c:v>
                      </c:pt>
                      <c:pt idx="5">
                        <c:v>128003.84</c:v>
                      </c:pt>
                      <c:pt idx="6">
                        <c:v>56810.63</c:v>
                      </c:pt>
                      <c:pt idx="7">
                        <c:v>54495.14</c:v>
                      </c:pt>
                      <c:pt idx="8">
                        <c:v>50196.29</c:v>
                      </c:pt>
                      <c:pt idx="9">
                        <c:v>23582.080000000002</c:v>
                      </c:pt>
                      <c:pt idx="10">
                        <c:v>33824.85</c:v>
                      </c:pt>
                      <c:pt idx="11">
                        <c:v>49979.9</c:v>
                      </c:pt>
                      <c:pt idx="12">
                        <c:v>18810.05</c:v>
                      </c:pt>
                      <c:pt idx="13">
                        <c:v>17983.2</c:v>
                      </c:pt>
                      <c:pt idx="14">
                        <c:v>15770.15</c:v>
                      </c:pt>
                      <c:pt idx="15">
                        <c:v>31692.66</c:v>
                      </c:pt>
                      <c:pt idx="16">
                        <c:v>32661.02</c:v>
                      </c:pt>
                      <c:pt idx="17">
                        <c:v>8119.1</c:v>
                      </c:pt>
                      <c:pt idx="18">
                        <c:v>11472.36</c:v>
                      </c:pt>
                      <c:pt idx="19">
                        <c:v>5735.15</c:v>
                      </c:pt>
                      <c:pt idx="20">
                        <c:v>3531.95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A2-4258-A24F-518F995B4B8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'Q2'!$P$15</c15:sqref>
                        </c15:formulaRef>
                      </c:ext>
                    </c:extLst>
                    <c:strCache>
                      <c:ptCount val="1"/>
                      <c:pt idx="0">
                        <c:v>avg_order_value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'Q2'!$L$16:$L$36</c15:sqref>
                        </c15:formulaRef>
                      </c:ext>
                    </c:extLst>
                    <c:strCache>
                      <c:ptCount val="21"/>
                      <c:pt idx="0">
                        <c:v>USA</c:v>
                      </c:pt>
                      <c:pt idx="1">
                        <c:v>Germany</c:v>
                      </c:pt>
                      <c:pt idx="2">
                        <c:v>Brazil</c:v>
                      </c:pt>
                      <c:pt idx="3">
                        <c:v>France</c:v>
                      </c:pt>
                      <c:pt idx="4">
                        <c:v>UK</c:v>
                      </c:pt>
                      <c:pt idx="5">
                        <c:v>Austria</c:v>
                      </c:pt>
                      <c:pt idx="6">
                        <c:v>Venezuela</c:v>
                      </c:pt>
                      <c:pt idx="7">
                        <c:v>Sweden</c:v>
                      </c:pt>
                      <c:pt idx="8">
                        <c:v>Canada</c:v>
                      </c:pt>
                      <c:pt idx="9">
                        <c:v>Mexico</c:v>
                      </c:pt>
                      <c:pt idx="10">
                        <c:v>Belgium</c:v>
                      </c:pt>
                      <c:pt idx="11">
                        <c:v>Ireland</c:v>
                      </c:pt>
                      <c:pt idx="12">
                        <c:v>Finland</c:v>
                      </c:pt>
                      <c:pt idx="13">
                        <c:v>Spain</c:v>
                      </c:pt>
                      <c:pt idx="14">
                        <c:v>Italy</c:v>
                      </c:pt>
                      <c:pt idx="15">
                        <c:v>Switzerland</c:v>
                      </c:pt>
                      <c:pt idx="16">
                        <c:v>Denmark</c:v>
                      </c:pt>
                      <c:pt idx="17">
                        <c:v>Argentina</c:v>
                      </c:pt>
                      <c:pt idx="18">
                        <c:v>Portugal</c:v>
                      </c:pt>
                      <c:pt idx="19">
                        <c:v>Norway</c:v>
                      </c:pt>
                      <c:pt idx="20">
                        <c:v>Poland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'Q2'!$P$16:$P$36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697.68</c:v>
                      </c:pt>
                      <c:pt idx="1">
                        <c:v>702.09</c:v>
                      </c:pt>
                      <c:pt idx="2">
                        <c:v>526.73</c:v>
                      </c:pt>
                      <c:pt idx="3">
                        <c:v>442.16</c:v>
                      </c:pt>
                      <c:pt idx="4">
                        <c:v>436.82</c:v>
                      </c:pt>
                      <c:pt idx="5">
                        <c:v>1024.03</c:v>
                      </c:pt>
                      <c:pt idx="6">
                        <c:v>481.45</c:v>
                      </c:pt>
                      <c:pt idx="7">
                        <c:v>561.80999999999995</c:v>
                      </c:pt>
                      <c:pt idx="8">
                        <c:v>669.28</c:v>
                      </c:pt>
                      <c:pt idx="9">
                        <c:v>327.52999999999997</c:v>
                      </c:pt>
                      <c:pt idx="10">
                        <c:v>604.02</c:v>
                      </c:pt>
                      <c:pt idx="11">
                        <c:v>908.73</c:v>
                      </c:pt>
                      <c:pt idx="12">
                        <c:v>348.33</c:v>
                      </c:pt>
                      <c:pt idx="13">
                        <c:v>333.02</c:v>
                      </c:pt>
                      <c:pt idx="14">
                        <c:v>297.55</c:v>
                      </c:pt>
                      <c:pt idx="15">
                        <c:v>609.47</c:v>
                      </c:pt>
                      <c:pt idx="16">
                        <c:v>710.02</c:v>
                      </c:pt>
                      <c:pt idx="17">
                        <c:v>238.8</c:v>
                      </c:pt>
                      <c:pt idx="18">
                        <c:v>382.41</c:v>
                      </c:pt>
                      <c:pt idx="19">
                        <c:v>358.45</c:v>
                      </c:pt>
                      <c:pt idx="20">
                        <c:v>220.75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A2-4258-A24F-518F995B4B83}"/>
                  </c:ext>
                </c:extLst>
              </c15:ser>
            </c15:filteredBarSeries>
          </c:ext>
        </c:extLst>
      </c:barChart>
      <c:catAx>
        <c:axId val="19790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7279"/>
        <c:crosses val="autoZero"/>
        <c:auto val="1"/>
        <c:lblAlgn val="ctr"/>
        <c:lblOffset val="100"/>
        <c:noMultiLvlLbl val="0"/>
      </c:catAx>
      <c:valAx>
        <c:axId val="1979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/>
              <a:t>Customer Count vs Total Revenue</a:t>
            </a:r>
            <a:endParaRPr lang="en-US" sz="1600"/>
          </a:p>
        </c:rich>
      </c:tx>
      <c:layout>
        <c:manualLayout>
          <c:xMode val="edge"/>
          <c:yMode val="edge"/>
          <c:x val="0.30724986525713555"/>
          <c:y val="1.056932017633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'Q2'!$O$15</c:f>
              <c:strCache>
                <c:ptCount val="1"/>
                <c:pt idx="0">
                  <c:v>total_revenue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'Q2'!$M$16:$M$36</c:f>
              <c:numCache>
                <c:formatCode>General</c:formatCode>
                <c:ptCount val="21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'Q2'!$O$16:$O$36</c:f>
              <c:numCache>
                <c:formatCode>General</c:formatCode>
                <c:ptCount val="21"/>
                <c:pt idx="0">
                  <c:v>245584.61</c:v>
                </c:pt>
                <c:pt idx="1">
                  <c:v>230284.63</c:v>
                </c:pt>
                <c:pt idx="2">
                  <c:v>106925.78</c:v>
                </c:pt>
                <c:pt idx="3">
                  <c:v>81358.320000000007</c:v>
                </c:pt>
                <c:pt idx="4">
                  <c:v>58971.31</c:v>
                </c:pt>
                <c:pt idx="5">
                  <c:v>128003.84</c:v>
                </c:pt>
                <c:pt idx="6">
                  <c:v>56810.63</c:v>
                </c:pt>
                <c:pt idx="7">
                  <c:v>54495.14</c:v>
                </c:pt>
                <c:pt idx="8">
                  <c:v>50196.29</c:v>
                </c:pt>
                <c:pt idx="9">
                  <c:v>23582.080000000002</c:v>
                </c:pt>
                <c:pt idx="10">
                  <c:v>33824.85</c:v>
                </c:pt>
                <c:pt idx="11">
                  <c:v>49979.9</c:v>
                </c:pt>
                <c:pt idx="12">
                  <c:v>18810.05</c:v>
                </c:pt>
                <c:pt idx="13">
                  <c:v>17983.2</c:v>
                </c:pt>
                <c:pt idx="14">
                  <c:v>15770.15</c:v>
                </c:pt>
                <c:pt idx="15">
                  <c:v>31692.66</c:v>
                </c:pt>
                <c:pt idx="16">
                  <c:v>32661.02</c:v>
                </c:pt>
                <c:pt idx="17">
                  <c:v>8119.1</c:v>
                </c:pt>
                <c:pt idx="18">
                  <c:v>11472.36</c:v>
                </c:pt>
                <c:pt idx="19">
                  <c:v>5735.15</c:v>
                </c:pt>
                <c:pt idx="20">
                  <c:v>3531.95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8-4988-929F-EE6B4F1D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64607"/>
        <c:axId val="456662687"/>
      </c:scatterChart>
      <c:valAx>
        <c:axId val="4566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2687"/>
        <c:crosses val="autoZero"/>
        <c:crossBetween val="midCat"/>
      </c:valAx>
      <c:valAx>
        <c:axId val="4566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Segment</a:t>
            </a:r>
            <a:r>
              <a:rPr lang="en-IN" baseline="0"/>
              <a:t>ed ClusterType</a:t>
            </a:r>
          </a:p>
          <a:p>
            <a:pPr>
              <a:defRPr/>
            </a:pP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'Q3'!$Y$3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4F-4BFA-B337-4FC076574C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4F-4BFA-B337-4FC076574C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4F-4BFA-B337-4FC076574C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'Q3'!$X$4:$X$6</c:f>
              <c:strCache>
                <c:ptCount val="3"/>
                <c:pt idx="0">
                  <c:v>High-Value Frequent</c:v>
                </c:pt>
                <c:pt idx="1">
                  <c:v>Medium-Value Regular</c:v>
                </c:pt>
                <c:pt idx="2">
                  <c:v>Low-Value Occasional</c:v>
                </c:pt>
              </c:strCache>
            </c:strRef>
          </c:cat>
          <c:val>
            <c:numRef>
              <c:f>'Q3'!$Y$4:$Y$6</c:f>
              <c:numCache>
                <c:formatCode>General</c:formatCode>
                <c:ptCount val="3"/>
                <c:pt idx="0">
                  <c:v>28</c:v>
                </c:pt>
                <c:pt idx="1">
                  <c:v>27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0-4172-B483-B5A396BE02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Clustering: Orders vs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'Q3'!$S$11</c:f>
              <c:strCache>
                <c:ptCount val="1"/>
                <c:pt idx="0">
                  <c:v>total_spend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'Q3'!$R$12:$R$102</c:f>
              <c:numCache>
                <c:formatCode>General</c:formatCode>
                <c:ptCount val="91"/>
                <c:pt idx="0">
                  <c:v>86</c:v>
                </c:pt>
                <c:pt idx="1">
                  <c:v>102</c:v>
                </c:pt>
                <c:pt idx="2">
                  <c:v>116</c:v>
                </c:pt>
                <c:pt idx="3">
                  <c:v>71</c:v>
                </c:pt>
                <c:pt idx="4">
                  <c:v>55</c:v>
                </c:pt>
                <c:pt idx="5">
                  <c:v>32</c:v>
                </c:pt>
                <c:pt idx="6">
                  <c:v>39</c:v>
                </c:pt>
                <c:pt idx="7">
                  <c:v>45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40</c:v>
                </c:pt>
                <c:pt idx="12">
                  <c:v>52</c:v>
                </c:pt>
                <c:pt idx="13">
                  <c:v>39</c:v>
                </c:pt>
                <c:pt idx="14">
                  <c:v>23</c:v>
                </c:pt>
                <c:pt idx="15">
                  <c:v>45</c:v>
                </c:pt>
                <c:pt idx="16">
                  <c:v>44</c:v>
                </c:pt>
                <c:pt idx="17">
                  <c:v>35</c:v>
                </c:pt>
                <c:pt idx="18">
                  <c:v>30</c:v>
                </c:pt>
                <c:pt idx="19">
                  <c:v>39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35</c:v>
                </c:pt>
                <c:pt idx="24">
                  <c:v>26</c:v>
                </c:pt>
                <c:pt idx="25">
                  <c:v>34</c:v>
                </c:pt>
                <c:pt idx="26">
                  <c:v>31</c:v>
                </c:pt>
                <c:pt idx="27">
                  <c:v>37</c:v>
                </c:pt>
                <c:pt idx="28">
                  <c:v>24</c:v>
                </c:pt>
                <c:pt idx="29">
                  <c:v>21</c:v>
                </c:pt>
                <c:pt idx="30">
                  <c:v>30</c:v>
                </c:pt>
                <c:pt idx="31">
                  <c:v>29</c:v>
                </c:pt>
                <c:pt idx="32">
                  <c:v>27</c:v>
                </c:pt>
                <c:pt idx="33">
                  <c:v>22</c:v>
                </c:pt>
                <c:pt idx="34">
                  <c:v>16</c:v>
                </c:pt>
                <c:pt idx="35">
                  <c:v>26</c:v>
                </c:pt>
                <c:pt idx="36">
                  <c:v>20</c:v>
                </c:pt>
                <c:pt idx="37">
                  <c:v>29</c:v>
                </c:pt>
                <c:pt idx="38">
                  <c:v>17</c:v>
                </c:pt>
                <c:pt idx="39">
                  <c:v>26</c:v>
                </c:pt>
                <c:pt idx="40">
                  <c:v>31</c:v>
                </c:pt>
                <c:pt idx="41">
                  <c:v>25</c:v>
                </c:pt>
                <c:pt idx="42">
                  <c:v>19</c:v>
                </c:pt>
                <c:pt idx="43">
                  <c:v>21</c:v>
                </c:pt>
                <c:pt idx="44">
                  <c:v>22</c:v>
                </c:pt>
                <c:pt idx="45">
                  <c:v>17</c:v>
                </c:pt>
                <c:pt idx="46">
                  <c:v>13</c:v>
                </c:pt>
                <c:pt idx="47">
                  <c:v>24</c:v>
                </c:pt>
                <c:pt idx="48">
                  <c:v>20</c:v>
                </c:pt>
                <c:pt idx="49">
                  <c:v>23</c:v>
                </c:pt>
                <c:pt idx="50">
                  <c:v>22</c:v>
                </c:pt>
                <c:pt idx="51">
                  <c:v>19</c:v>
                </c:pt>
                <c:pt idx="52">
                  <c:v>16</c:v>
                </c:pt>
                <c:pt idx="53">
                  <c:v>10</c:v>
                </c:pt>
                <c:pt idx="54">
                  <c:v>11</c:v>
                </c:pt>
                <c:pt idx="55">
                  <c:v>14</c:v>
                </c:pt>
                <c:pt idx="56">
                  <c:v>12</c:v>
                </c:pt>
                <c:pt idx="57">
                  <c:v>14</c:v>
                </c:pt>
                <c:pt idx="58">
                  <c:v>14</c:v>
                </c:pt>
                <c:pt idx="59">
                  <c:v>6</c:v>
                </c:pt>
                <c:pt idx="60">
                  <c:v>19</c:v>
                </c:pt>
                <c:pt idx="61">
                  <c:v>10</c:v>
                </c:pt>
                <c:pt idx="62">
                  <c:v>10</c:v>
                </c:pt>
                <c:pt idx="63">
                  <c:v>16</c:v>
                </c:pt>
                <c:pt idx="64">
                  <c:v>11</c:v>
                </c:pt>
                <c:pt idx="65">
                  <c:v>7</c:v>
                </c:pt>
                <c:pt idx="66">
                  <c:v>14</c:v>
                </c:pt>
                <c:pt idx="67">
                  <c:v>6</c:v>
                </c:pt>
                <c:pt idx="68">
                  <c:v>17</c:v>
                </c:pt>
                <c:pt idx="69">
                  <c:v>10</c:v>
                </c:pt>
                <c:pt idx="70">
                  <c:v>9</c:v>
                </c:pt>
                <c:pt idx="71">
                  <c:v>12</c:v>
                </c:pt>
                <c:pt idx="72">
                  <c:v>6</c:v>
                </c:pt>
                <c:pt idx="73">
                  <c:v>11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14</c:v>
                </c:pt>
                <c:pt idx="83">
                  <c:v>10</c:v>
                </c:pt>
                <c:pt idx="84">
                  <c:v>8</c:v>
                </c:pt>
                <c:pt idx="85">
                  <c:v>6</c:v>
                </c:pt>
                <c:pt idx="86">
                  <c:v>8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'Q3'!$S$12:$S$102</c:f>
              <c:numCache>
                <c:formatCode>General</c:formatCode>
                <c:ptCount val="91"/>
                <c:pt idx="0">
                  <c:v>110277.3</c:v>
                </c:pt>
                <c:pt idx="1">
                  <c:v>104874.98</c:v>
                </c:pt>
                <c:pt idx="2">
                  <c:v>104361.95</c:v>
                </c:pt>
                <c:pt idx="3">
                  <c:v>51097.8</c:v>
                </c:pt>
                <c:pt idx="4">
                  <c:v>49979.9</c:v>
                </c:pt>
                <c:pt idx="5">
                  <c:v>32841.370000000003</c:v>
                </c:pt>
                <c:pt idx="6">
                  <c:v>30908.38</c:v>
                </c:pt>
                <c:pt idx="7">
                  <c:v>29567.56</c:v>
                </c:pt>
                <c:pt idx="8">
                  <c:v>28872.19</c:v>
                </c:pt>
                <c:pt idx="9">
                  <c:v>27363.599999999999</c:v>
                </c:pt>
                <c:pt idx="10">
                  <c:v>26656.560000000001</c:v>
                </c:pt>
                <c:pt idx="11">
                  <c:v>25717.5</c:v>
                </c:pt>
                <c:pt idx="12">
                  <c:v>24927.58</c:v>
                </c:pt>
                <c:pt idx="13">
                  <c:v>24088.78</c:v>
                </c:pt>
                <c:pt idx="14">
                  <c:v>23128.86</c:v>
                </c:pt>
                <c:pt idx="15">
                  <c:v>22768.76</c:v>
                </c:pt>
                <c:pt idx="16">
                  <c:v>21963.25</c:v>
                </c:pt>
                <c:pt idx="17">
                  <c:v>20801.599999999999</c:v>
                </c:pt>
                <c:pt idx="18">
                  <c:v>19343.78</c:v>
                </c:pt>
                <c:pt idx="19">
                  <c:v>19261.41</c:v>
                </c:pt>
                <c:pt idx="20">
                  <c:v>18534.080000000002</c:v>
                </c:pt>
                <c:pt idx="21">
                  <c:v>18507.45</c:v>
                </c:pt>
                <c:pt idx="22">
                  <c:v>16817.099999999999</c:v>
                </c:pt>
                <c:pt idx="23">
                  <c:v>16476.560000000001</c:v>
                </c:pt>
                <c:pt idx="24">
                  <c:v>16215.32</c:v>
                </c:pt>
                <c:pt idx="25">
                  <c:v>16076.6</c:v>
                </c:pt>
                <c:pt idx="26">
                  <c:v>15843.92</c:v>
                </c:pt>
                <c:pt idx="27">
                  <c:v>15648.7</c:v>
                </c:pt>
                <c:pt idx="28">
                  <c:v>15177.46</c:v>
                </c:pt>
                <c:pt idx="29">
                  <c:v>14761.04</c:v>
                </c:pt>
                <c:pt idx="30">
                  <c:v>13390.65</c:v>
                </c:pt>
                <c:pt idx="31">
                  <c:v>12496.2</c:v>
                </c:pt>
                <c:pt idx="32">
                  <c:v>12450.8</c:v>
                </c:pt>
                <c:pt idx="33">
                  <c:v>12348.88</c:v>
                </c:pt>
                <c:pt idx="34">
                  <c:v>11666.9</c:v>
                </c:pt>
                <c:pt idx="35">
                  <c:v>11446.36</c:v>
                </c:pt>
                <c:pt idx="36">
                  <c:v>11441.63</c:v>
                </c:pt>
                <c:pt idx="37">
                  <c:v>10812.15</c:v>
                </c:pt>
                <c:pt idx="38">
                  <c:v>9736.07</c:v>
                </c:pt>
                <c:pt idx="39">
                  <c:v>9588.42</c:v>
                </c:pt>
                <c:pt idx="40">
                  <c:v>9328.2000000000007</c:v>
                </c:pt>
                <c:pt idx="41">
                  <c:v>9182.43</c:v>
                </c:pt>
                <c:pt idx="42">
                  <c:v>8414.1299999999992</c:v>
                </c:pt>
                <c:pt idx="43">
                  <c:v>7176.21</c:v>
                </c:pt>
                <c:pt idx="44">
                  <c:v>7048.24</c:v>
                </c:pt>
                <c:pt idx="45">
                  <c:v>7023.98</c:v>
                </c:pt>
                <c:pt idx="46">
                  <c:v>6850.66</c:v>
                </c:pt>
                <c:pt idx="47">
                  <c:v>6664.81</c:v>
                </c:pt>
                <c:pt idx="48">
                  <c:v>6427.42</c:v>
                </c:pt>
                <c:pt idx="49">
                  <c:v>6146.3</c:v>
                </c:pt>
                <c:pt idx="50">
                  <c:v>6089.9</c:v>
                </c:pt>
                <c:pt idx="51">
                  <c:v>6068.2</c:v>
                </c:pt>
                <c:pt idx="52">
                  <c:v>5735.15</c:v>
                </c:pt>
                <c:pt idx="53">
                  <c:v>5044.9399999999996</c:v>
                </c:pt>
                <c:pt idx="54">
                  <c:v>5042.2</c:v>
                </c:pt>
                <c:pt idx="55">
                  <c:v>4778.1400000000003</c:v>
                </c:pt>
                <c:pt idx="56">
                  <c:v>4273</c:v>
                </c:pt>
                <c:pt idx="57">
                  <c:v>4258.6000000000004</c:v>
                </c:pt>
                <c:pt idx="58">
                  <c:v>4242.2</c:v>
                </c:pt>
                <c:pt idx="59">
                  <c:v>4232.8500000000004</c:v>
                </c:pt>
                <c:pt idx="60">
                  <c:v>4107.55</c:v>
                </c:pt>
                <c:pt idx="61">
                  <c:v>3810.75</c:v>
                </c:pt>
                <c:pt idx="62">
                  <c:v>3763.21</c:v>
                </c:pt>
                <c:pt idx="63">
                  <c:v>3531.95</c:v>
                </c:pt>
                <c:pt idx="64">
                  <c:v>3460.2</c:v>
                </c:pt>
                <c:pt idx="65">
                  <c:v>3361</c:v>
                </c:pt>
                <c:pt idx="66">
                  <c:v>3239.8</c:v>
                </c:pt>
                <c:pt idx="67">
                  <c:v>3172.16</c:v>
                </c:pt>
                <c:pt idx="68">
                  <c:v>3161.35</c:v>
                </c:pt>
                <c:pt idx="69">
                  <c:v>3076.47</c:v>
                </c:pt>
                <c:pt idx="70">
                  <c:v>3063.2</c:v>
                </c:pt>
                <c:pt idx="71">
                  <c:v>2844.1</c:v>
                </c:pt>
                <c:pt idx="72">
                  <c:v>2423.35</c:v>
                </c:pt>
                <c:pt idx="73">
                  <c:v>1992.05</c:v>
                </c:pt>
                <c:pt idx="74">
                  <c:v>1947.24</c:v>
                </c:pt>
                <c:pt idx="75">
                  <c:v>1814.8</c:v>
                </c:pt>
                <c:pt idx="76">
                  <c:v>1719.1</c:v>
                </c:pt>
                <c:pt idx="77">
                  <c:v>1615.9</c:v>
                </c:pt>
                <c:pt idx="78">
                  <c:v>1571.2</c:v>
                </c:pt>
                <c:pt idx="79">
                  <c:v>1545.7</c:v>
                </c:pt>
                <c:pt idx="80">
                  <c:v>1488.7</c:v>
                </c:pt>
                <c:pt idx="81">
                  <c:v>1480</c:v>
                </c:pt>
                <c:pt idx="82">
                  <c:v>1467.29</c:v>
                </c:pt>
                <c:pt idx="83">
                  <c:v>1402.95</c:v>
                </c:pt>
                <c:pt idx="84">
                  <c:v>836.7</c:v>
                </c:pt>
                <c:pt idx="85">
                  <c:v>649</c:v>
                </c:pt>
                <c:pt idx="86">
                  <c:v>522.5</c:v>
                </c:pt>
                <c:pt idx="87">
                  <c:v>357</c:v>
                </c:pt>
                <c:pt idx="88">
                  <c:v>100.8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1-42EB-9221-78B32BDC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19855"/>
        <c:axId val="741616975"/>
      </c:scatterChart>
      <c:valAx>
        <c:axId val="7416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6975"/>
        <c:crosses val="autoZero"/>
        <c:crossBetween val="midCat"/>
      </c:valAx>
      <c:valAx>
        <c:axId val="7416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15 Customers by Total_Spend</a:t>
            </a:r>
          </a:p>
        </c:rich>
      </c:tx>
      <c:layout>
        <c:manualLayout>
          <c:xMode val="edge"/>
          <c:yMode val="edge"/>
          <c:x val="0.1940045166716769"/>
          <c:y val="2.3582847285280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'Q3'!$S$11</c:f>
              <c:strCache>
                <c:ptCount val="1"/>
                <c:pt idx="0">
                  <c:v>total_spend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'Q3'!$O$12:$P$26</c15:sqref>
                  </c15:fullRef>
                  <c15:levelRef>
                    <c15:sqref>'Q3'!$O$12:$O$26</c15:sqref>
                  </c15:levelRef>
                </c:ext>
              </c:extLst>
              <c:f>'Q3'!$O$12:$O$26</c:f>
              <c:strCache>
                <c:ptCount val="15"/>
                <c:pt idx="0">
                  <c:v>QUICK</c:v>
                </c:pt>
                <c:pt idx="1">
                  <c:v>ERNSH</c:v>
                </c:pt>
                <c:pt idx="2">
                  <c:v>SAVEA</c:v>
                </c:pt>
                <c:pt idx="3">
                  <c:v>RATTC</c:v>
                </c:pt>
                <c:pt idx="4">
                  <c:v>HUNGO</c:v>
                </c:pt>
                <c:pt idx="5">
                  <c:v>HANAR</c:v>
                </c:pt>
                <c:pt idx="6">
                  <c:v>KOENE</c:v>
                </c:pt>
                <c:pt idx="7">
                  <c:v>FOLKO</c:v>
                </c:pt>
                <c:pt idx="8">
                  <c:v>MEREP</c:v>
                </c:pt>
                <c:pt idx="9">
                  <c:v>WHITC</c:v>
                </c:pt>
                <c:pt idx="10">
                  <c:v>FRANK</c:v>
                </c:pt>
                <c:pt idx="11">
                  <c:v>QUEEN</c:v>
                </c:pt>
                <c:pt idx="12">
                  <c:v>BERGS</c:v>
                </c:pt>
                <c:pt idx="13">
                  <c:v>SUPRD</c:v>
                </c:pt>
                <c:pt idx="14">
                  <c:v>PICCO</c:v>
                </c:pt>
              </c:strCache>
            </c:strRef>
          </c:cat>
          <c:val>
            <c:numRef>
              <c:f>'Q3'!$S$12:$S$26</c:f>
              <c:numCache>
                <c:formatCode>General</c:formatCode>
                <c:ptCount val="15"/>
                <c:pt idx="0">
                  <c:v>110277.3</c:v>
                </c:pt>
                <c:pt idx="1">
                  <c:v>104874.98</c:v>
                </c:pt>
                <c:pt idx="2">
                  <c:v>104361.95</c:v>
                </c:pt>
                <c:pt idx="3">
                  <c:v>51097.8</c:v>
                </c:pt>
                <c:pt idx="4">
                  <c:v>49979.9</c:v>
                </c:pt>
                <c:pt idx="5">
                  <c:v>32841.370000000003</c:v>
                </c:pt>
                <c:pt idx="6">
                  <c:v>30908.38</c:v>
                </c:pt>
                <c:pt idx="7">
                  <c:v>29567.56</c:v>
                </c:pt>
                <c:pt idx="8">
                  <c:v>28872.19</c:v>
                </c:pt>
                <c:pt idx="9">
                  <c:v>27363.599999999999</c:v>
                </c:pt>
                <c:pt idx="10">
                  <c:v>26656.560000000001</c:v>
                </c:pt>
                <c:pt idx="11">
                  <c:v>25717.5</c:v>
                </c:pt>
                <c:pt idx="12">
                  <c:v>24927.58</c:v>
                </c:pt>
                <c:pt idx="13">
                  <c:v>24088.78</c:v>
                </c:pt>
                <c:pt idx="14">
                  <c:v>23128.86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8-4216-BDCC-D34B5FBD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897135"/>
        <c:axId val="799899055"/>
      </c:barChart>
      <c:catAx>
        <c:axId val="7998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9055"/>
        <c:crosses val="autoZero"/>
        <c:auto val="1"/>
        <c:lblAlgn val="ctr"/>
        <c:lblOffset val="100"/>
        <c:noMultiLvlLbl val="0"/>
      </c:catAx>
      <c:valAx>
        <c:axId val="7998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Total_revenue by product</a:t>
            </a:r>
            <a:r>
              <a:rPr lang="en-US" baseline="0"/>
              <a:t> category</a:t>
            </a:r>
          </a:p>
        </c:rich>
      </c:tx>
      <c:layout>
        <c:manualLayout>
          <c:xMode val="edge"/>
          <c:yMode val="edge"/>
          <c:x val="0.25849428329382096"/>
          <c:y val="1.8537724422198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'Q4'!$R$11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'Q4'!$O$12:$O$19</c:f>
              <c:strCache>
                <c:ptCount val="8"/>
                <c:pt idx="0">
                  <c:v>Beverages</c:v>
                </c:pt>
                <c:pt idx="1">
                  <c:v>Dairy Products</c:v>
                </c:pt>
                <c:pt idx="2">
                  <c:v>Confections</c:v>
                </c:pt>
                <c:pt idx="3">
                  <c:v>Meat/Poultry</c:v>
                </c:pt>
                <c:pt idx="4">
                  <c:v>Seafood</c:v>
                </c:pt>
                <c:pt idx="5">
                  <c:v>Condiments</c:v>
                </c:pt>
                <c:pt idx="6">
                  <c:v>Produce</c:v>
                </c:pt>
                <c:pt idx="7">
                  <c:v>Grains/Cereals</c:v>
                </c:pt>
              </c:strCache>
            </c:strRef>
          </c:cat>
          <c:val>
            <c:numRef>
              <c:f>'Q4'!$R$12:$R$19</c:f>
              <c:numCache>
                <c:formatCode>General</c:formatCode>
                <c:ptCount val="8"/>
                <c:pt idx="0">
                  <c:v>267868.18</c:v>
                </c:pt>
                <c:pt idx="1">
                  <c:v>234507.28</c:v>
                </c:pt>
                <c:pt idx="2">
                  <c:v>167357.22</c:v>
                </c:pt>
                <c:pt idx="3">
                  <c:v>163022.35999999999</c:v>
                </c:pt>
                <c:pt idx="4">
                  <c:v>131261.74</c:v>
                </c:pt>
                <c:pt idx="5">
                  <c:v>106047.08</c:v>
                </c:pt>
                <c:pt idx="6">
                  <c:v>99984.58</c:v>
                </c:pt>
                <c:pt idx="7">
                  <c:v>95744.59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55A-B309-09B2445A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25039"/>
        <c:axId val="731379839"/>
      </c:barChart>
      <c:catAx>
        <c:axId val="7209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839"/>
        <c:crosses val="autoZero"/>
        <c:auto val="1"/>
        <c:lblAlgn val="ctr"/>
        <c:lblOffset val="100"/>
        <c:noMultiLvlLbl val="0"/>
      </c:catAx>
      <c:valAx>
        <c:axId val="7313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2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695B211B-D311-4EA9-9BE8-9882B03040EC}">
          <cx:tx>
            <cx:txData>
              <cx:f>_xlchart.v1.2</cx:f>
              <cx:v>employee_count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3.png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image" Target="../media/image15.png"/><Relationship Id="rId4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image" Target="../media/image16.png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5.png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6.png"/><Relationship Id="rId6" Type="http://schemas.openxmlformats.org/officeDocument/2006/relationships/chart" Target="../charts/chart12.xml"/><Relationship Id="rId5" Type="http://schemas.openxmlformats.org/officeDocument/2006/relationships/image" Target="../media/image7.png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1.png"/><Relationship Id="rId4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2.png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9945</xdr:colOff>
      <xdr:row>5</xdr:row>
      <xdr:rowOff>29766</xdr:rowOff>
    </xdr:from>
    <xdr:to>
      <xdr:col>7</xdr:col>
      <xdr:colOff>249318</xdr:colOff>
      <xdr:row>21</xdr:row>
      <xdr:rowOff>95012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AA6D8C-85D7-30AF-7D46-4BAFE92F6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164" y="922735"/>
          <a:ext cx="3869350" cy="2926556"/>
        </a:xfrm>
        <a:prstGeom prst="rect">
          <a:avLst/>
        </a:prstGeom>
      </xdr:spPr>
    </xdr:pic>
    <xdr:clientData/>
  </xdr:twoCellAnchor>
  <xdr:twoCellAnchor editAs="oneCell">
    <xdr:from>
      <xdr:col>0</xdr:col>
      <xdr:colOff>583406</xdr:colOff>
      <xdr:row>28</xdr:row>
      <xdr:rowOff>140970</xdr:rowOff>
    </xdr:from>
    <xdr:to>
      <xdr:col>8</xdr:col>
      <xdr:colOff>1546243</xdr:colOff>
      <xdr:row>67</xdr:row>
      <xdr:rowOff>135748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12DD99-20D9-C18A-9B8A-9BBF54470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406" y="5141595"/>
          <a:ext cx="5832017" cy="6956124"/>
        </a:xfrm>
        <a:prstGeom prst="rect">
          <a:avLst/>
        </a:prstGeom>
      </xdr:spPr>
    </xdr:pic>
    <xdr:clientData/>
  </xdr:twoCellAnchor>
  <xdr:twoCellAnchor>
    <xdr:from>
      <xdr:col>11</xdr:col>
      <xdr:colOff>296595</xdr:colOff>
      <xdr:row>31</xdr:row>
      <xdr:rowOff>43962</xdr:rowOff>
    </xdr:from>
    <xdr:to>
      <xdr:col>20</xdr:col>
      <xdr:colOff>91440</xdr:colOff>
      <xdr:row>52</xdr:row>
      <xdr:rowOff>97008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88A6F7-CF4A-4EEC-C829-7267BFC0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38100</xdr:rowOff>
    </xdr:from>
    <xdr:to>
      <xdr:col>9</xdr:col>
      <xdr:colOff>590550</xdr:colOff>
      <xdr:row>43</xdr:row>
      <xdr:rowOff>77145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B872C-7317-8232-C8C3-0505F7D7E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23950"/>
          <a:ext cx="6076949" cy="6735120"/>
        </a:xfrm>
        <a:prstGeom prst="rect">
          <a:avLst/>
        </a:prstGeom>
      </xdr:spPr>
    </xdr:pic>
    <xdr:clientData/>
  </xdr:twoCellAnchor>
  <xdr:twoCellAnchor>
    <xdr:from>
      <xdr:col>18</xdr:col>
      <xdr:colOff>444537</xdr:colOff>
      <xdr:row>7</xdr:row>
      <xdr:rowOff>1118</xdr:rowOff>
    </xdr:from>
    <xdr:to>
      <xdr:col>29</xdr:col>
      <xdr:colOff>282053</xdr:colOff>
      <xdr:row>31</xdr:row>
      <xdr:rowOff>18600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B9ED9-D99C-78B9-D5C1-975E0706E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33618</xdr:colOff>
      <xdr:row>35</xdr:row>
      <xdr:rowOff>31153</xdr:rowOff>
    </xdr:from>
    <xdr:to>
      <xdr:col>28</xdr:col>
      <xdr:colOff>571613</xdr:colOff>
      <xdr:row>60</xdr:row>
      <xdr:rowOff>169993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B6194-F74C-638D-147A-F439EC05B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300541</xdr:colOff>
      <xdr:row>8</xdr:row>
      <xdr:rowOff>79561</xdr:rowOff>
    </xdr:from>
    <xdr:to>
      <xdr:col>38</xdr:col>
      <xdr:colOff>33505</xdr:colOff>
      <xdr:row>23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22CEC3-4492-FD7D-D1CF-818ADC7B2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526902</xdr:colOff>
      <xdr:row>35</xdr:row>
      <xdr:rowOff>158003</xdr:rowOff>
    </xdr:from>
    <xdr:to>
      <xdr:col>40</xdr:col>
      <xdr:colOff>220309</xdr:colOff>
      <xdr:row>57</xdr:row>
      <xdr:rowOff>15016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E8B9B-9545-F878-BB6E-A5779ABAC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29118</xdr:colOff>
      <xdr:row>5</xdr:row>
      <xdr:rowOff>25990</xdr:rowOff>
    </xdr:from>
    <xdr:to>
      <xdr:col>34</xdr:col>
      <xdr:colOff>435972</xdr:colOff>
      <xdr:row>26</xdr:row>
      <xdr:rowOff>147774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BAA91-0EE4-51F8-EF0F-CB69A7D7E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258536</xdr:colOff>
      <xdr:row>13</xdr:row>
      <xdr:rowOff>134710</xdr:rowOff>
    </xdr:from>
    <xdr:to>
      <xdr:col>26</xdr:col>
      <xdr:colOff>740498</xdr:colOff>
      <xdr:row>38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35505-1736-FFE9-1130-6B3B1A321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581250</xdr:colOff>
      <xdr:row>4</xdr:row>
      <xdr:rowOff>105242</xdr:rowOff>
    </xdr:from>
    <xdr:to>
      <xdr:col>14</xdr:col>
      <xdr:colOff>212912</xdr:colOff>
      <xdr:row>42</xdr:row>
      <xdr:rowOff>153857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5E6561-2142-642C-D9C7-AABD9543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250" y="822418"/>
          <a:ext cx="8103309" cy="70971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19050</xdr:colOff>
      <xdr:row>42</xdr:row>
      <xdr:rowOff>115225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90F4B-FAD8-D011-1793-1BB1B508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6115050" cy="6630325"/>
        </a:xfrm>
        <a:prstGeom prst="rect">
          <a:avLst/>
        </a:prstGeom>
      </xdr:spPr>
    </xdr:pic>
    <xdr:clientData/>
  </xdr:twoCellAnchor>
  <xdr:twoCellAnchor>
    <xdr:from>
      <xdr:col>18</xdr:col>
      <xdr:colOff>6667</xdr:colOff>
      <xdr:row>5</xdr:row>
      <xdr:rowOff>2040</xdr:rowOff>
    </xdr:from>
    <xdr:to>
      <xdr:col>28</xdr:col>
      <xdr:colOff>81915</xdr:colOff>
      <xdr:row>23</xdr:row>
      <xdr:rowOff>61776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F5438-EC21-0E4B-9900-627270B0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593407</xdr:colOff>
      <xdr:row>24</xdr:row>
      <xdr:rowOff>92392</xdr:rowOff>
    </xdr:from>
    <xdr:to>
      <xdr:col>16</xdr:col>
      <xdr:colOff>790575</xdr:colOff>
      <xdr:row>42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1DC79-E286-F914-D13A-DF6555B9F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581705</xdr:colOff>
      <xdr:row>24</xdr:row>
      <xdr:rowOff>97563</xdr:rowOff>
    </xdr:from>
    <xdr:to>
      <xdr:col>28</xdr:col>
      <xdr:colOff>176892</xdr:colOff>
      <xdr:row>43</xdr:row>
      <xdr:rowOff>165191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0A805-C481-3DA4-80B0-9309E5DA0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150991</xdr:rowOff>
    </xdr:from>
    <xdr:to>
      <xdr:col>10</xdr:col>
      <xdr:colOff>287806</xdr:colOff>
      <xdr:row>35</xdr:row>
      <xdr:rowOff>56102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72913-3770-526A-7132-F6ED56C31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9861"/>
          <a:ext cx="6416936" cy="5553850"/>
        </a:xfrm>
        <a:prstGeom prst="rect">
          <a:avLst/>
        </a:prstGeom>
      </xdr:spPr>
    </xdr:pic>
    <xdr:clientData/>
  </xdr:twoCellAnchor>
  <xdr:twoCellAnchor>
    <xdr:from>
      <xdr:col>15</xdr:col>
      <xdr:colOff>447506</xdr:colOff>
      <xdr:row>5</xdr:row>
      <xdr:rowOff>156377</xdr:rowOff>
    </xdr:from>
    <xdr:to>
      <xdr:col>23</xdr:col>
      <xdr:colOff>187530</xdr:colOff>
      <xdr:row>21</xdr:row>
      <xdr:rowOff>5659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11B5F-DF0D-D882-932C-763BD654D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499277</xdr:colOff>
      <xdr:row>19</xdr:row>
      <xdr:rowOff>18098</xdr:rowOff>
    </xdr:from>
    <xdr:to>
      <xdr:col>14</xdr:col>
      <xdr:colOff>1263855</xdr:colOff>
      <xdr:row>34</xdr:row>
      <xdr:rowOff>50483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8154BE-D50E-70DD-550A-4CA105053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342395</xdr:colOff>
      <xdr:row>22</xdr:row>
      <xdr:rowOff>89478</xdr:rowOff>
    </xdr:from>
    <xdr:to>
      <xdr:col>23</xdr:col>
      <xdr:colOff>66507</xdr:colOff>
      <xdr:row>37</xdr:row>
      <xdr:rowOff>106624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8DA51-9B2C-C595-71E3-2FB1067AB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123825</xdr:rowOff>
    </xdr:from>
    <xdr:to>
      <xdr:col>9</xdr:col>
      <xdr:colOff>189381</xdr:colOff>
      <xdr:row>41</xdr:row>
      <xdr:rowOff>96154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7EB0F-01B2-EF0A-2BDB-EC785B767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028700"/>
          <a:ext cx="5628156" cy="6475999"/>
        </a:xfrm>
        <a:prstGeom prst="rect">
          <a:avLst/>
        </a:prstGeom>
      </xdr:spPr>
    </xdr:pic>
    <xdr:clientData/>
  </xdr:twoCellAnchor>
  <xdr:twoCellAnchor>
    <xdr:from>
      <xdr:col>22</xdr:col>
      <xdr:colOff>28014</xdr:colOff>
      <xdr:row>11</xdr:row>
      <xdr:rowOff>45944</xdr:rowOff>
    </xdr:from>
    <xdr:to>
      <xdr:col>29</xdr:col>
      <xdr:colOff>364191</xdr:colOff>
      <xdr:row>26</xdr:row>
      <xdr:rowOff>103542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1020E-44A1-729E-7D65-217293031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533896</xdr:colOff>
      <xdr:row>28</xdr:row>
      <xdr:rowOff>127552</xdr:rowOff>
    </xdr:from>
    <xdr:to>
      <xdr:col>29</xdr:col>
      <xdr:colOff>202592</xdr:colOff>
      <xdr:row>43</xdr:row>
      <xdr:rowOff>139396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65CF5-E43A-3E10-4455-E9194438D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733507</xdr:colOff>
      <xdr:row>16</xdr:row>
      <xdr:rowOff>55163</xdr:rowOff>
    </xdr:from>
    <xdr:to>
      <xdr:col>23</xdr:col>
      <xdr:colOff>496956</xdr:colOff>
      <xdr:row>31</xdr:row>
      <xdr:rowOff>59387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9DCD13-6D27-AA16-C2A5-D474249CE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883340</xdr:colOff>
      <xdr:row>41</xdr:row>
      <xdr:rowOff>37106</xdr:rowOff>
    </xdr:from>
    <xdr:to>
      <xdr:col>24</xdr:col>
      <xdr:colOff>45306</xdr:colOff>
      <xdr:row>56</xdr:row>
      <xdr:rowOff>50855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7726E9-D07C-901E-FD59-71B14341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171898</xdr:colOff>
      <xdr:row>15</xdr:row>
      <xdr:rowOff>158002</xdr:rowOff>
    </xdr:from>
    <xdr:to>
      <xdr:col>32</xdr:col>
      <xdr:colOff>506169</xdr:colOff>
      <xdr:row>31</xdr:row>
      <xdr:rowOff>36307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EE6F36-712A-5024-E5EE-F38F7C69A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507077</xdr:colOff>
      <xdr:row>14</xdr:row>
      <xdr:rowOff>37681</xdr:rowOff>
    </xdr:from>
    <xdr:to>
      <xdr:col>45</xdr:col>
      <xdr:colOff>456458</xdr:colOff>
      <xdr:row>41</xdr:row>
      <xdr:rowOff>168136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4E4C46A-B3CD-328E-52DD-BFB3234B9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370332</xdr:colOff>
      <xdr:row>12</xdr:row>
      <xdr:rowOff>86591</xdr:rowOff>
    </xdr:from>
    <xdr:to>
      <xdr:col>8</xdr:col>
      <xdr:colOff>1463584</xdr:colOff>
      <xdr:row>38</xdr:row>
      <xdr:rowOff>57914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B35A4CE-32B0-B4B2-C6A6-BA787C20D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4975" y="2209305"/>
          <a:ext cx="7970846" cy="4561013"/>
        </a:xfrm>
        <a:prstGeom prst="rect">
          <a:avLst/>
        </a:prstGeom>
      </xdr:spPr>
    </xdr:pic>
    <xdr:clientData/>
  </xdr:twoCellAnchor>
  <xdr:twoCellAnchor editAs="oneCell">
    <xdr:from>
      <xdr:col>2</xdr:col>
      <xdr:colOff>176892</xdr:colOff>
      <xdr:row>41</xdr:row>
      <xdr:rowOff>122465</xdr:rowOff>
    </xdr:from>
    <xdr:to>
      <xdr:col>8</xdr:col>
      <xdr:colOff>1674848</xdr:colOff>
      <xdr:row>72</xdr:row>
      <xdr:rowOff>18784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EB61CCD-66EA-6931-4066-0938AB7C3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1535" y="7375072"/>
          <a:ext cx="8383170" cy="58872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135261</xdr:rowOff>
    </xdr:from>
    <xdr:to>
      <xdr:col>11</xdr:col>
      <xdr:colOff>459441</xdr:colOff>
      <xdr:row>44</xdr:row>
      <xdr:rowOff>2001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CCFA6-EC2D-7BB9-ADB9-6E61898E8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2437"/>
          <a:ext cx="9805147" cy="7417504"/>
        </a:xfrm>
        <a:prstGeom prst="rect">
          <a:avLst/>
        </a:prstGeom>
      </xdr:spPr>
    </xdr:pic>
    <xdr:clientData/>
  </xdr:twoCellAnchor>
  <xdr:twoCellAnchor>
    <xdr:from>
      <xdr:col>25</xdr:col>
      <xdr:colOff>281941</xdr:colOff>
      <xdr:row>2</xdr:row>
      <xdr:rowOff>11700</xdr:rowOff>
    </xdr:from>
    <xdr:to>
      <xdr:col>32</xdr:col>
      <xdr:colOff>167467</xdr:colOff>
      <xdr:row>27</xdr:row>
      <xdr:rowOff>91438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45CE6-27C8-44D1-8B01-BFF5285C7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281940</xdr:colOff>
      <xdr:row>29</xdr:row>
      <xdr:rowOff>17418</xdr:rowOff>
    </xdr:from>
    <xdr:to>
      <xdr:col>33</xdr:col>
      <xdr:colOff>475696</xdr:colOff>
      <xdr:row>59</xdr:row>
      <xdr:rowOff>60886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A200B-AD72-50FF-618B-520CE07C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446896</xdr:colOff>
      <xdr:row>6</xdr:row>
      <xdr:rowOff>4045</xdr:rowOff>
    </xdr:from>
    <xdr:to>
      <xdr:col>48</xdr:col>
      <xdr:colOff>443939</xdr:colOff>
      <xdr:row>29</xdr:row>
      <xdr:rowOff>143965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462115-A190-7745-AADA-148E1FFE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12</xdr:col>
      <xdr:colOff>534410</xdr:colOff>
      <xdr:row>39</xdr:row>
      <xdr:rowOff>16023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E1648-07CA-A315-400A-9D3A5C22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47800"/>
          <a:ext cx="7240010" cy="5620534"/>
        </a:xfrm>
        <a:prstGeom prst="rect">
          <a:avLst/>
        </a:prstGeom>
      </xdr:spPr>
    </xdr:pic>
    <xdr:clientData/>
  </xdr:twoCellAnchor>
  <xdr:twoCellAnchor>
    <xdr:from>
      <xdr:col>25</xdr:col>
      <xdr:colOff>212407</xdr:colOff>
      <xdr:row>25</xdr:row>
      <xdr:rowOff>105727</xdr:rowOff>
    </xdr:from>
    <xdr:to>
      <xdr:col>32</xdr:col>
      <xdr:colOff>513397</xdr:colOff>
      <xdr:row>40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2A577-3AB9-AF2A-54DA-52248836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321384</xdr:colOff>
      <xdr:row>5</xdr:row>
      <xdr:rowOff>78441</xdr:rowOff>
    </xdr:from>
    <xdr:to>
      <xdr:col>29</xdr:col>
      <xdr:colOff>481853</xdr:colOff>
      <xdr:row>23</xdr:row>
      <xdr:rowOff>168593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CE660-A15A-1E9B-9F9A-DF026501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694372</xdr:colOff>
      <xdr:row>25</xdr:row>
      <xdr:rowOff>111442</xdr:rowOff>
    </xdr:from>
    <xdr:to>
      <xdr:col>24</xdr:col>
      <xdr:colOff>98107</xdr:colOff>
      <xdr:row>40</xdr:row>
      <xdr:rowOff>132397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09839-2D45-3664-BECC-CC07BB1FB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48</xdr:row>
      <xdr:rowOff>0</xdr:rowOff>
    </xdr:from>
    <xdr:to>
      <xdr:col>12</xdr:col>
      <xdr:colOff>322927</xdr:colOff>
      <xdr:row>84</xdr:row>
      <xdr:rowOff>54257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BEBDBC-AE8D-9702-4B15-1A90EE583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8686800"/>
          <a:ext cx="7039957" cy="6563641"/>
        </a:xfrm>
        <a:prstGeom prst="rect">
          <a:avLst/>
        </a:prstGeom>
      </xdr:spPr>
    </xdr:pic>
    <xdr:clientData/>
  </xdr:twoCellAnchor>
  <xdr:twoCellAnchor>
    <xdr:from>
      <xdr:col>18</xdr:col>
      <xdr:colOff>256631</xdr:colOff>
      <xdr:row>48</xdr:row>
      <xdr:rowOff>169000</xdr:rowOff>
    </xdr:from>
    <xdr:to>
      <xdr:col>33</xdr:col>
      <xdr:colOff>108857</xdr:colOff>
      <xdr:row>82</xdr:row>
      <xdr:rowOff>17417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BCC03D-402B-8ED4-9CD7-9FA16DE91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15</xdr:col>
      <xdr:colOff>321360</xdr:colOff>
      <xdr:row>42</xdr:row>
      <xdr:rowOff>133598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41268B-A70A-7507-24CA-FF3076C1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7800"/>
          <a:ext cx="9459645" cy="6601746"/>
        </a:xfrm>
        <a:prstGeom prst="rect">
          <a:avLst/>
        </a:prstGeom>
      </xdr:spPr>
    </xdr:pic>
    <xdr:clientData/>
  </xdr:twoCellAnchor>
  <xdr:twoCellAnchor>
    <xdr:from>
      <xdr:col>16</xdr:col>
      <xdr:colOff>579008</xdr:colOff>
      <xdr:row>15</xdr:row>
      <xdr:rowOff>79560</xdr:rowOff>
    </xdr:from>
    <xdr:to>
      <xdr:col>20</xdr:col>
      <xdr:colOff>12999</xdr:colOff>
      <xdr:row>30</xdr:row>
      <xdr:rowOff>137158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53A24-40B1-EEBA-1392-822EE43A5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470648</xdr:colOff>
      <xdr:row>15</xdr:row>
      <xdr:rowOff>45943</xdr:rowOff>
    </xdr:from>
    <xdr:to>
      <xdr:col>22</xdr:col>
      <xdr:colOff>1705200</xdr:colOff>
      <xdr:row>30</xdr:row>
      <xdr:rowOff>103541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EF3CF-CCD0-D051-1993-2DE30AB7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161925</xdr:rowOff>
    </xdr:from>
    <xdr:to>
      <xdr:col>9</xdr:col>
      <xdr:colOff>229392</xdr:colOff>
      <xdr:row>27</xdr:row>
      <xdr:rowOff>149119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4CCE6C-219E-BB9D-D656-DF92746B3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247775"/>
          <a:ext cx="5677692" cy="3787669"/>
        </a:xfrm>
        <a:prstGeom prst="rect">
          <a:avLst/>
        </a:prstGeom>
      </xdr:spPr>
    </xdr:pic>
    <xdr:clientData/>
  </xdr:twoCellAnchor>
  <xdr:twoCellAnchor>
    <xdr:from>
      <xdr:col>14</xdr:col>
      <xdr:colOff>450531</xdr:colOff>
      <xdr:row>7</xdr:row>
      <xdr:rowOff>50482</xdr:rowOff>
    </xdr:from>
    <xdr:to>
      <xdr:col>23</xdr:col>
      <xdr:colOff>93344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F26AA-7848-E10D-9DB4-D0F72C6B8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</xdr:colOff>
      <xdr:row>14</xdr:row>
      <xdr:rowOff>162877</xdr:rowOff>
    </xdr:from>
    <xdr:to>
      <xdr:col>13</xdr:col>
      <xdr:colOff>1182052</xdr:colOff>
      <xdr:row>30</xdr:row>
      <xdr:rowOff>12382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AC373-9BB8-F01C-DAFC-2BFBF51E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132794</xdr:rowOff>
    </xdr:from>
    <xdr:to>
      <xdr:col>7</xdr:col>
      <xdr:colOff>552954</xdr:colOff>
      <xdr:row>40</xdr:row>
      <xdr:rowOff>56118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F1D72-5A7D-E42A-FD06-D207FB9D3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7169"/>
          <a:ext cx="6357648" cy="6366034"/>
        </a:xfrm>
        <a:prstGeom prst="rect">
          <a:avLst/>
        </a:prstGeom>
      </xdr:spPr>
    </xdr:pic>
    <xdr:clientData/>
  </xdr:twoCellAnchor>
  <xdr:twoCellAnchor>
    <xdr:from>
      <xdr:col>8</xdr:col>
      <xdr:colOff>93107</xdr:colOff>
      <xdr:row>22</xdr:row>
      <xdr:rowOff>91598</xdr:rowOff>
    </xdr:from>
    <xdr:to>
      <xdr:col>13</xdr:col>
      <xdr:colOff>9922</xdr:colOff>
      <xdr:row>44</xdr:row>
      <xdr:rowOff>160655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0C6B4E-860B-C995-A1F3-31C256CF9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168672</xdr:rowOff>
    </xdr:from>
    <xdr:to>
      <xdr:col>18</xdr:col>
      <xdr:colOff>603328</xdr:colOff>
      <xdr:row>46</xdr:row>
      <xdr:rowOff>9643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E5222-AADA-4824-86BE-C2058A40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932400</xdr:colOff>
      <xdr:row>28</xdr:row>
      <xdr:rowOff>92034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7695A-0A4D-B4E5-2186-9F50C8DAD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343400"/>
          <a:ext cx="6125430" cy="4248743"/>
        </a:xfrm>
        <a:prstGeom prst="rect">
          <a:avLst/>
        </a:prstGeom>
      </xdr:spPr>
    </xdr:pic>
    <xdr:clientData/>
  </xdr:twoCellAnchor>
  <xdr:twoCellAnchor>
    <xdr:from>
      <xdr:col>9</xdr:col>
      <xdr:colOff>216163</xdr:colOff>
      <xdr:row>17</xdr:row>
      <xdr:rowOff>1232</xdr:rowOff>
    </xdr:from>
    <xdr:to>
      <xdr:col>18</xdr:col>
      <xdr:colOff>112059</xdr:colOff>
      <xdr:row>43</xdr:row>
      <xdr:rowOff>39108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9BBC5-30FC-2FF4-03D6-0E10E197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182992</xdr:colOff>
      <xdr:row>15</xdr:row>
      <xdr:rowOff>129988</xdr:rowOff>
    </xdr:from>
    <xdr:to>
      <xdr:col>26</xdr:col>
      <xdr:colOff>493058</xdr:colOff>
      <xdr:row>43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498AFE-D0DD-9439-4702-962C5CEF1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364191</xdr:colOff>
      <xdr:row>31</xdr:row>
      <xdr:rowOff>25325</xdr:rowOff>
    </xdr:from>
    <xdr:to>
      <xdr:col>8</xdr:col>
      <xdr:colOff>390412</xdr:colOff>
      <xdr:row>46</xdr:row>
      <xdr:rowOff>82923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A522B6B-EB8F-C233-30FB-09816FB12B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581" y="5631740"/>
              <a:ext cx="4603936" cy="2777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11</xdr:col>
      <xdr:colOff>551559</xdr:colOff>
      <xdr:row>44</xdr:row>
      <xdr:rowOff>20023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4F41E0-6650-A412-7E1F-B62F01A10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7268589" cy="6973273"/>
        </a:xfrm>
        <a:prstGeom prst="rect">
          <a:avLst/>
        </a:prstGeom>
      </xdr:spPr>
    </xdr:pic>
    <xdr:clientData/>
  </xdr:twoCellAnchor>
  <xdr:twoCellAnchor>
    <xdr:from>
      <xdr:col>19</xdr:col>
      <xdr:colOff>819004</xdr:colOff>
      <xdr:row>4</xdr:row>
      <xdr:rowOff>117231</xdr:rowOff>
    </xdr:from>
    <xdr:to>
      <xdr:col>26</xdr:col>
      <xdr:colOff>571500</xdr:colOff>
      <xdr:row>27</xdr:row>
      <xdr:rowOff>60446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BCEC3-A39B-C712-B19B-E49A3A643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487093</xdr:colOff>
      <xdr:row>8</xdr:row>
      <xdr:rowOff>14652</xdr:rowOff>
    </xdr:from>
    <xdr:to>
      <xdr:col>33</xdr:col>
      <xdr:colOff>1296866</xdr:colOff>
      <xdr:row>24</xdr:row>
      <xdr:rowOff>93416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E670C-AED5-3049-43B1-3CAC962E0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202865</xdr:colOff>
      <xdr:row>40</xdr:row>
      <xdr:rowOff>80596</xdr:rowOff>
    </xdr:from>
    <xdr:to>
      <xdr:col>26</xdr:col>
      <xdr:colOff>586153</xdr:colOff>
      <xdr:row>58</xdr:row>
      <xdr:rowOff>36634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E969C-E1A2-CD4E-35E3-BC62A9BD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249115</xdr:colOff>
      <xdr:row>40</xdr:row>
      <xdr:rowOff>36635</xdr:rowOff>
    </xdr:from>
    <xdr:to>
      <xdr:col>34</xdr:col>
      <xdr:colOff>476249</xdr:colOff>
      <xdr:row>58</xdr:row>
      <xdr:rowOff>168519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0689F-1D73-2A4C-4F42-E9FFF98A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867.93466712963" createdVersion="8" refreshedVersion="8" minRefreshableVersion="3" recordCount="6" xr:uid="{C90F62BE-5AE6-4001-BF3F-C323356384F8}">
  <cacheSource type="worksheet">
    <worksheetSource name="Hire"/>
  </cacheSource>
  <cacheFields count="3">
    <cacheField name="hire_year" numFmtId="0">
      <sharedItems containsSemiMixedTypes="0" containsString="0" containsNumber="1" containsInteger="1" minValue="1992" maxValue="1994" count="3">
        <n v="1992"/>
        <n v="1993"/>
        <n v="1994"/>
      </sharedItems>
    </cacheField>
    <cacheField name="Title" numFmtId="0">
      <sharedItems count="4">
        <s v="Sales Representative"/>
        <s v="Vice President, Sales"/>
        <s v="Sales Manager"/>
        <s v="Inside Sales Coordinator"/>
      </sharedItems>
    </cacheField>
    <cacheField name="hires_count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868.326217592592" createdVersion="8" refreshedVersion="8" minRefreshableVersion="3" recordCount="23" xr:uid="{14375E04-BDF5-438D-BD42-AADBE6F284E1}">
  <cacheSource type="worksheet">
    <worksheetSource name="Table7"/>
  </cacheSource>
  <cacheFields count="7">
    <cacheField name="order_year" numFmtId="0">
      <sharedItems containsSemiMixedTypes="0" containsString="0" containsNumber="1" containsInteger="1" minValue="1994" maxValue="1996"/>
    </cacheField>
    <cacheField name="order_month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month_name" numFmtId="0">
      <sharedItems count="12"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</sharedItems>
    </cacheField>
    <cacheField name="season" numFmtId="0">
      <sharedItems count="4">
        <s v="Summer"/>
        <s v="Fall"/>
        <s v="Winter"/>
        <s v="Spring"/>
      </sharedItems>
    </cacheField>
    <cacheField name="order_count" numFmtId="0">
      <sharedItems containsSemiMixedTypes="0" containsString="0" containsNumber="1" containsInteger="1" minValue="11" maxValue="77"/>
    </cacheField>
    <cacheField name="total_quantity" numFmtId="0">
      <sharedItems containsSemiMixedTypes="0" containsString="0" containsNumber="1" containsInteger="1" minValue="644" maxValue="4957"/>
    </cacheField>
    <cacheField name="total_revenue" numFmtId="0">
      <sharedItems containsSemiMixedTypes="0" containsString="0" containsNumber="1" minValue="12885.06" maxValue="12924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868.370609027777" createdVersion="8" refreshedVersion="8" minRefreshableVersion="3" recordCount="77" xr:uid="{3E6DCEA5-189B-48EC-BB18-DE0D29B2282E}">
  <cacheSource type="worksheet">
    <worksheetSource name="Table20"/>
  </cacheSource>
  <cacheFields count="7">
    <cacheField name="ProductName" numFmtId="0">
      <sharedItems/>
    </cacheField>
    <cacheField name="UnitPrice" numFmtId="0">
      <sharedItems containsSemiMixedTypes="0" containsString="0" containsNumber="1" minValue="2.5" maxValue="263.5"/>
    </cacheField>
    <cacheField name="Discontinued" numFmtId="0">
      <sharedItems containsSemiMixedTypes="0" containsString="0" containsNumber="1" containsInteger="1" minValue="0" maxValue="1"/>
    </cacheField>
    <cacheField name="total_sold" numFmtId="0">
      <sharedItems containsSemiMixedTypes="0" containsString="0" containsNumber="1" containsInteger="1" minValue="95" maxValue="1577"/>
    </cacheField>
    <cacheField name="order_frequency" numFmtId="0">
      <sharedItems containsSemiMixedTypes="0" containsString="0" containsNumber="1" containsInteger="1" minValue="5" maxValue="54"/>
    </cacheField>
    <cacheField name="total_revenue" numFmtId="0">
      <sharedItems containsSemiMixedTypes="0" containsString="0" containsNumber="1" minValue="1368.71" maxValue="141396.73000000001"/>
    </cacheField>
    <cacheField name="anomaly_type" numFmtId="0">
      <sharedItems count="5">
        <s v="Revenue Outlier"/>
        <s v="Discontinued High Performer"/>
        <s v="Low Price High Revenue"/>
        <s v="Normal"/>
        <s v="High Price Low Volu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868.858699305558" createdVersion="8" refreshedVersion="8" minRefreshableVersion="3" recordCount="45" xr:uid="{A28DC13D-83CA-432B-9AE1-B05781358FF9}">
  <cacheSource type="worksheet">
    <worksheetSource name="Table23"/>
  </cacheSource>
  <cacheFields count="5">
    <cacheField name="supplier_country" numFmtId="0">
      <sharedItems count="17">
        <s v="Australia"/>
        <s v="Brazil"/>
        <s v="Canada"/>
        <s v="Denmark"/>
        <s v="Finland"/>
        <s v="France"/>
        <s v="Germany"/>
        <s v="Italy"/>
        <s v="Japan"/>
        <s v="Netherlands"/>
        <s v="Norway"/>
        <s v="Singapore"/>
        <s v="Spain"/>
        <s v="Sweden"/>
        <s v="Sweden "/>
        <s v="UK"/>
        <s v="USA"/>
      </sharedItems>
    </cacheField>
    <cacheField name="CategoryName" numFmtId="0">
      <sharedItems count="8">
        <s v="Seafood"/>
        <s v="Produce"/>
        <s v="Condiments"/>
        <s v="Meat/Poultry"/>
        <s v="Confections"/>
        <s v="Beverages"/>
        <s v="Grains/Cereals"/>
        <s v="Dairy Products"/>
      </sharedItems>
    </cacheField>
    <cacheField name="product_count" numFmtId="0">
      <sharedItems containsSemiMixedTypes="0" containsString="0" containsNumber="1" containsInteger="1" minValue="1" maxValue="6"/>
    </cacheField>
    <cacheField name="avg_price" numFmtId="0">
      <sharedItems containsSemiMixedTypes="0" containsString="0" containsNumber="1" minValue="4.5" maxValue="140.75"/>
    </cacheField>
    <cacheField name="helper" numFmtId="0">
      <sharedItems count="45">
        <s v="Australia-Seafood"/>
        <s v="Australia-Produce"/>
        <s v="Australia-Condiments"/>
        <s v="Australia-Meat/Poultry"/>
        <s v="Australia-Confections"/>
        <s v="Australia-Beverages"/>
        <s v="Australia-Grains/Cereals"/>
        <s v="Brazil-Beverages"/>
        <s v="Canada-Confections"/>
        <s v="Canada-Condiments"/>
        <s v="Canada-Meat/Poultry"/>
        <s v="Denmark-Seafood"/>
        <s v="Finland-Confections"/>
        <s v="Finland-Beverages"/>
        <s v="France-Beverages"/>
        <s v="France-Dairy Products"/>
        <s v="France-Seafood"/>
        <s v="Germany-Meat/Poultry"/>
        <s v="Germany-Produce"/>
        <s v="Germany-Grains/Cereals"/>
        <s v="Germany-Confections"/>
        <s v="Germany-Seafood"/>
        <s v="Germany-Condiments"/>
        <s v="Germany-Beverages"/>
        <s v="Italy-Grains/Cereals"/>
        <s v="Italy-Dairy Products"/>
        <s v="Japan-Meat/Poultry"/>
        <s v="Japan-Seafood"/>
        <s v="Japan-Produce"/>
        <s v="Japan-Condiments"/>
        <s v="Netherlands-Confections"/>
        <s v="Norway-Dairy Products"/>
        <s v="Singapore-Beverages"/>
        <s v="Singapore-Condiments"/>
        <s v="Singapore-Grains/Cereals"/>
        <s v="Spain-Dairy Products"/>
        <s v="Sweden-Seafood"/>
        <s v="Sweden -Grains/Cereals"/>
        <s v="UK-Confections"/>
        <s v="UK-Beverages"/>
        <s v="UK-Condiments"/>
        <s v="USA-Produce"/>
        <s v="USA-Condiments"/>
        <s v="USA-Beverages"/>
        <s v="USA-Seaf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"/>
  </r>
  <r>
    <x v="0"/>
    <x v="1"/>
    <n v="1"/>
  </r>
  <r>
    <x v="1"/>
    <x v="2"/>
    <n v="1"/>
  </r>
  <r>
    <x v="1"/>
    <x v="0"/>
    <n v="2"/>
  </r>
  <r>
    <x v="2"/>
    <x v="3"/>
    <n v="1"/>
  </r>
  <r>
    <x v="2"/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1994"/>
    <x v="0"/>
    <x v="0"/>
    <x v="0"/>
    <n v="22"/>
    <n v="1462"/>
    <n v="27861.89"/>
  </r>
  <r>
    <n v="1994"/>
    <x v="1"/>
    <x v="1"/>
    <x v="1"/>
    <n v="25"/>
    <n v="1322"/>
    <n v="25485.27"/>
  </r>
  <r>
    <n v="1994"/>
    <x v="2"/>
    <x v="2"/>
    <x v="1"/>
    <n v="23"/>
    <n v="1124"/>
    <n v="26381.4"/>
  </r>
  <r>
    <n v="1994"/>
    <x v="3"/>
    <x v="3"/>
    <x v="1"/>
    <n v="25"/>
    <n v="1669"/>
    <n v="35931.72"/>
  </r>
  <r>
    <n v="1994"/>
    <x v="4"/>
    <x v="4"/>
    <x v="2"/>
    <n v="26"/>
    <n v="1804"/>
    <n v="47184.04"/>
  </r>
  <r>
    <n v="1995"/>
    <x v="5"/>
    <x v="5"/>
    <x v="2"/>
    <n v="31"/>
    <n v="2200"/>
    <n v="45239.63"/>
  </r>
  <r>
    <n v="1995"/>
    <x v="6"/>
    <x v="6"/>
    <x v="2"/>
    <n v="29"/>
    <n v="1951"/>
    <n v="52540.24"/>
  </r>
  <r>
    <n v="1995"/>
    <x v="7"/>
    <x v="7"/>
    <x v="3"/>
    <n v="33"/>
    <n v="2582"/>
    <n v="47201.46"/>
  </r>
  <r>
    <n v="1995"/>
    <x v="8"/>
    <x v="8"/>
    <x v="3"/>
    <n v="28"/>
    <n v="1622"/>
    <n v="35124.51"/>
  </r>
  <r>
    <n v="1995"/>
    <x v="9"/>
    <x v="9"/>
    <x v="3"/>
    <n v="33"/>
    <n v="2060"/>
    <n v="56455.66"/>
  </r>
  <r>
    <n v="1995"/>
    <x v="10"/>
    <x v="10"/>
    <x v="0"/>
    <n v="32"/>
    <n v="2164"/>
    <n v="53781.29"/>
  </r>
  <r>
    <n v="1995"/>
    <x v="11"/>
    <x v="11"/>
    <x v="0"/>
    <n v="30"/>
    <n v="1635"/>
    <n v="36362.800000000003"/>
  </r>
  <r>
    <n v="1995"/>
    <x v="0"/>
    <x v="0"/>
    <x v="0"/>
    <n v="33"/>
    <n v="2054"/>
    <n v="51020.86"/>
  </r>
  <r>
    <n v="1995"/>
    <x v="1"/>
    <x v="1"/>
    <x v="1"/>
    <n v="33"/>
    <n v="1861"/>
    <n v="47287.67"/>
  </r>
  <r>
    <n v="1995"/>
    <x v="2"/>
    <x v="2"/>
    <x v="1"/>
    <n v="37"/>
    <n v="2343"/>
    <n v="55629.24"/>
  </r>
  <r>
    <n v="1995"/>
    <x v="3"/>
    <x v="3"/>
    <x v="1"/>
    <n v="37"/>
    <n v="2657"/>
    <n v="66461.429999999993"/>
  </r>
  <r>
    <n v="1995"/>
    <x v="4"/>
    <x v="4"/>
    <x v="2"/>
    <n v="35"/>
    <n v="1878"/>
    <n v="43821.61"/>
  </r>
  <r>
    <n v="1996"/>
    <x v="5"/>
    <x v="5"/>
    <x v="2"/>
    <n v="48"/>
    <n v="2682"/>
    <n v="71398.429999999993"/>
  </r>
  <r>
    <n v="1996"/>
    <x v="6"/>
    <x v="6"/>
    <x v="2"/>
    <n v="53"/>
    <n v="3293"/>
    <n v="90117.71"/>
  </r>
  <r>
    <n v="1996"/>
    <x v="7"/>
    <x v="7"/>
    <x v="3"/>
    <n v="56"/>
    <n v="3288"/>
    <n v="103519.69"/>
  </r>
  <r>
    <n v="1996"/>
    <x v="8"/>
    <x v="8"/>
    <x v="3"/>
    <n v="73"/>
    <n v="4065"/>
    <n v="104854.15"/>
  </r>
  <r>
    <n v="1996"/>
    <x v="9"/>
    <x v="9"/>
    <x v="3"/>
    <n v="77"/>
    <n v="4957"/>
    <n v="129247.25"/>
  </r>
  <r>
    <n v="1996"/>
    <x v="10"/>
    <x v="10"/>
    <x v="0"/>
    <n v="11"/>
    <n v="644"/>
    <n v="12885.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Côte de Blaye"/>
    <n v="263.5"/>
    <n v="0"/>
    <n v="623"/>
    <n v="24"/>
    <n v="141396.73000000001"/>
    <x v="0"/>
  </r>
  <r>
    <s v="Thüringer Rostbratwurst"/>
    <n v="123.79"/>
    <n v="1"/>
    <n v="746"/>
    <n v="32"/>
    <n v="80368.67"/>
    <x v="1"/>
  </r>
  <r>
    <s v="Raclette Courdavault"/>
    <n v="55"/>
    <n v="0"/>
    <n v="1496"/>
    <n v="54"/>
    <n v="71155.7"/>
    <x v="0"/>
  </r>
  <r>
    <s v="Tarte au sucre"/>
    <n v="49.3"/>
    <n v="0"/>
    <n v="1083"/>
    <n v="48"/>
    <n v="47234.97"/>
    <x v="0"/>
  </r>
  <r>
    <s v="Camembert Pierrot"/>
    <n v="34"/>
    <n v="0"/>
    <n v="1577"/>
    <n v="51"/>
    <n v="46825.48"/>
    <x v="0"/>
  </r>
  <r>
    <s v="Gnocchi di nonna Alice"/>
    <n v="38"/>
    <n v="0"/>
    <n v="1263"/>
    <n v="50"/>
    <n v="42593.06"/>
    <x v="0"/>
  </r>
  <r>
    <s v="Manjimup Dried Apples"/>
    <n v="53"/>
    <n v="0"/>
    <n v="886"/>
    <n v="39"/>
    <n v="41819.65"/>
    <x v="0"/>
  </r>
  <r>
    <s v="Alice Mutton"/>
    <n v="39"/>
    <n v="1"/>
    <n v="978"/>
    <n v="37"/>
    <n v="32698.38"/>
    <x v="1"/>
  </r>
  <r>
    <s v="Carnarvon Tigers"/>
    <n v="62.5"/>
    <n v="0"/>
    <n v="539"/>
    <n v="27"/>
    <n v="29171.87"/>
    <x v="0"/>
  </r>
  <r>
    <s v="Rössle Sauerkraut"/>
    <n v="45.6"/>
    <n v="1"/>
    <n v="640"/>
    <n v="33"/>
    <n v="25696.639999999999"/>
    <x v="1"/>
  </r>
  <r>
    <s v="Mozzarella di Giovanni"/>
    <n v="34.799999999999997"/>
    <n v="0"/>
    <n v="806"/>
    <n v="38"/>
    <n v="24900.13"/>
    <x v="0"/>
  </r>
  <r>
    <s v="Ipoh Coffee"/>
    <n v="46"/>
    <n v="0"/>
    <n v="580"/>
    <n v="28"/>
    <n v="23526.7"/>
    <x v="0"/>
  </r>
  <r>
    <s v="Sir Rodney's Marmalade"/>
    <n v="81"/>
    <n v="0"/>
    <n v="313"/>
    <n v="16"/>
    <n v="22563.360000000001"/>
    <x v="0"/>
  </r>
  <r>
    <s v="Uncle Bob's Organic Dried Pears"/>
    <n v="30"/>
    <n v="0"/>
    <n v="763"/>
    <n v="29"/>
    <n v="22044.3"/>
    <x v="0"/>
  </r>
  <r>
    <s v="Wimmers gute Semmelknödel"/>
    <n v="33.25"/>
    <n v="0"/>
    <n v="740"/>
    <n v="30"/>
    <n v="21957.97"/>
    <x v="0"/>
  </r>
  <r>
    <s v="Gudbrandsdalsost"/>
    <n v="36"/>
    <n v="0"/>
    <n v="714"/>
    <n v="31"/>
    <n v="21942.36"/>
    <x v="0"/>
  </r>
  <r>
    <s v="Ikura"/>
    <n v="31"/>
    <n v="0"/>
    <n v="742"/>
    <n v="33"/>
    <n v="20867.34"/>
    <x v="0"/>
  </r>
  <r>
    <s v="Perth Pasties"/>
    <n v="32.799999999999997"/>
    <n v="1"/>
    <n v="722"/>
    <n v="30"/>
    <n v="20574.169999999998"/>
    <x v="1"/>
  </r>
  <r>
    <s v="Gumbär Gummibärchen"/>
    <n v="31.23"/>
    <n v="0"/>
    <n v="753"/>
    <n v="32"/>
    <n v="19849.14"/>
    <x v="0"/>
  </r>
  <r>
    <s v="Fløtemysost"/>
    <n v="21.5"/>
    <n v="0"/>
    <n v="1057"/>
    <n v="42"/>
    <n v="19551.02"/>
    <x v="0"/>
  </r>
  <r>
    <s v="Boston Crab Meat"/>
    <n v="18.399999999999999"/>
    <n v="0"/>
    <n v="1103"/>
    <n v="41"/>
    <n v="17910.63"/>
    <x v="0"/>
  </r>
  <r>
    <s v="Pâté chinois"/>
    <n v="24"/>
    <n v="0"/>
    <n v="903"/>
    <n v="33"/>
    <n v="17426.400000000001"/>
    <x v="0"/>
  </r>
  <r>
    <s v="Pavlova"/>
    <n v="17.45"/>
    <n v="0"/>
    <n v="1158"/>
    <n v="43"/>
    <n v="17215.78"/>
    <x v="0"/>
  </r>
  <r>
    <s v="Vegie-spread"/>
    <n v="43.9"/>
    <n v="0"/>
    <n v="445"/>
    <n v="17"/>
    <n v="16701.09"/>
    <x v="0"/>
  </r>
  <r>
    <s v="Chang"/>
    <n v="19"/>
    <n v="0"/>
    <n v="1057"/>
    <n v="44"/>
    <n v="16355.96"/>
    <x v="0"/>
  </r>
  <r>
    <s v="Lakkalikööri"/>
    <n v="18"/>
    <n v="0"/>
    <n v="981"/>
    <n v="39"/>
    <n v="15760.44"/>
    <x v="0"/>
  </r>
  <r>
    <s v="Schoggi Schokolade"/>
    <n v="43.9"/>
    <n v="0"/>
    <n v="365"/>
    <n v="9"/>
    <n v="15099.88"/>
    <x v="0"/>
  </r>
  <r>
    <s v="Gorgonzola Telino"/>
    <n v="12.5"/>
    <n v="0"/>
    <n v="1397"/>
    <n v="51"/>
    <n v="14920.87"/>
    <x v="2"/>
  </r>
  <r>
    <s v="Sirop d'érable"/>
    <n v="28.5"/>
    <n v="0"/>
    <n v="603"/>
    <n v="24"/>
    <n v="14352.6"/>
    <x v="3"/>
  </r>
  <r>
    <s v="Louisiana Fiery Hot Pepper Sauce"/>
    <n v="21.05"/>
    <n v="0"/>
    <n v="745"/>
    <n v="32"/>
    <n v="13869.89"/>
    <x v="3"/>
  </r>
  <r>
    <s v="Steeleye Stout"/>
    <n v="18"/>
    <n v="0"/>
    <n v="883"/>
    <n v="36"/>
    <n v="13644"/>
    <x v="3"/>
  </r>
  <r>
    <s v="Inlagd Sill"/>
    <n v="19"/>
    <n v="0"/>
    <n v="805"/>
    <n v="31"/>
    <n v="13458.46"/>
    <x v="3"/>
  </r>
  <r>
    <s v="Nord-Ost Matjeshering"/>
    <n v="25.89"/>
    <n v="0"/>
    <n v="612"/>
    <n v="32"/>
    <n v="13424.2"/>
    <x v="3"/>
  </r>
  <r>
    <s v="Queso Cabrales"/>
    <n v="21"/>
    <n v="0"/>
    <n v="706"/>
    <n v="38"/>
    <n v="12901.77"/>
    <x v="3"/>
  </r>
  <r>
    <s v="Chai"/>
    <n v="18"/>
    <n v="0"/>
    <n v="828"/>
    <n v="38"/>
    <n v="12788.1"/>
    <x v="3"/>
  </r>
  <r>
    <s v="Northwoods Cranberry Sauce"/>
    <n v="40"/>
    <n v="0"/>
    <n v="372"/>
    <n v="13"/>
    <n v="12772"/>
    <x v="3"/>
  </r>
  <r>
    <s v="Chartreuse verte"/>
    <n v="18"/>
    <n v="0"/>
    <n v="793"/>
    <n v="30"/>
    <n v="12294.54"/>
    <x v="3"/>
  </r>
  <r>
    <s v="Queso Manchego La Pastora"/>
    <n v="38"/>
    <n v="0"/>
    <n v="344"/>
    <n v="14"/>
    <n v="12257.66"/>
    <x v="3"/>
  </r>
  <r>
    <s v="Outback Lager"/>
    <n v="15"/>
    <n v="0"/>
    <n v="817"/>
    <n v="39"/>
    <n v="10672.65"/>
    <x v="3"/>
  </r>
  <r>
    <s v="Gula Malacca"/>
    <n v="19.45"/>
    <n v="0"/>
    <n v="601"/>
    <n v="24"/>
    <n v="9915.94"/>
    <x v="3"/>
  </r>
  <r>
    <s v="Maxilaku"/>
    <n v="20"/>
    <n v="0"/>
    <n v="520"/>
    <n v="21"/>
    <n v="9244.6"/>
    <x v="3"/>
  </r>
  <r>
    <s v="Original Frankfurter grüne Soße"/>
    <n v="13"/>
    <n v="0"/>
    <n v="791"/>
    <n v="38"/>
    <n v="9171.6299999999992"/>
    <x v="2"/>
  </r>
  <r>
    <s v="Sir Rodney's Scones"/>
    <n v="10"/>
    <n v="0"/>
    <n v="1016"/>
    <n v="39"/>
    <n v="9104"/>
    <x v="2"/>
  </r>
  <r>
    <s v="Scottish Longbreads"/>
    <n v="12.5"/>
    <n v="0"/>
    <n v="799"/>
    <n v="34"/>
    <n v="8714"/>
    <x v="2"/>
  </r>
  <r>
    <s v="Jack's New England Clam Chowder"/>
    <n v="9.65"/>
    <n v="0"/>
    <n v="981"/>
    <n v="47"/>
    <n v="8680.34"/>
    <x v="2"/>
  </r>
  <r>
    <s v="Singaporean Hokkien Fried Mee"/>
    <n v="14"/>
    <n v="1"/>
    <n v="697"/>
    <n v="30"/>
    <n v="8575"/>
    <x v="2"/>
  </r>
  <r>
    <s v="Chef Anton's Cajun Seasoning"/>
    <n v="22"/>
    <n v="0"/>
    <n v="453"/>
    <n v="20"/>
    <n v="8567.9"/>
    <x v="3"/>
  </r>
  <r>
    <s v="Mascarpone Fabioli"/>
    <n v="32"/>
    <n v="0"/>
    <n v="297"/>
    <n v="15"/>
    <n v="8404.16"/>
    <x v="3"/>
  </r>
  <r>
    <s v="Rhönbräu Klosterbier"/>
    <n v="7.75"/>
    <n v="0"/>
    <n v="1155"/>
    <n v="46"/>
    <n v="8177.49"/>
    <x v="2"/>
  </r>
  <r>
    <s v="Tofu"/>
    <n v="23.25"/>
    <n v="0"/>
    <n v="404"/>
    <n v="22"/>
    <n v="7991.49"/>
    <x v="3"/>
  </r>
  <r>
    <s v="Ravioli Angelo"/>
    <n v="19.5"/>
    <n v="0"/>
    <n v="434"/>
    <n v="23"/>
    <n v="7661.55"/>
    <x v="3"/>
  </r>
  <r>
    <s v="Mishi Kobe Niku"/>
    <n v="97"/>
    <n v="1"/>
    <n v="95"/>
    <n v="5"/>
    <n v="7226.5"/>
    <x v="4"/>
  </r>
  <r>
    <s v="Grandma's Boysenberry Spread"/>
    <n v="25"/>
    <n v="0"/>
    <n v="301"/>
    <n v="12"/>
    <n v="7137"/>
    <x v="3"/>
  </r>
  <r>
    <s v="Gustaf's Knäckebröd"/>
    <n v="21"/>
    <n v="0"/>
    <n v="348"/>
    <n v="14"/>
    <n v="7122.36"/>
    <x v="3"/>
  </r>
  <r>
    <s v="Sasquatch Ale"/>
    <n v="14"/>
    <n v="0"/>
    <n v="506"/>
    <n v="19"/>
    <n v="6350.4"/>
    <x v="2"/>
  </r>
  <r>
    <s v="Spegesild"/>
    <n v="12"/>
    <n v="0"/>
    <n v="548"/>
    <n v="27"/>
    <n v="5883"/>
    <x v="2"/>
  </r>
  <r>
    <s v="Escargots de Bourgogne"/>
    <n v="13.25"/>
    <n v="0"/>
    <n v="534"/>
    <n v="18"/>
    <n v="5881.67"/>
    <x v="2"/>
  </r>
  <r>
    <s v="Teatime Chocolate Biscuits"/>
    <n v="9.1999999999999993"/>
    <n v="0"/>
    <n v="723"/>
    <n v="37"/>
    <n v="5862.62"/>
    <x v="2"/>
  </r>
  <r>
    <s v="Chef Anton's Gumbo Mix"/>
    <n v="21.35"/>
    <n v="1"/>
    <n v="298"/>
    <n v="10"/>
    <n v="5347.2"/>
    <x v="1"/>
  </r>
  <r>
    <s v="Konbu"/>
    <n v="6"/>
    <n v="0"/>
    <n v="891"/>
    <n v="40"/>
    <n v="4960.4399999999996"/>
    <x v="3"/>
  </r>
  <r>
    <s v="Tourtière"/>
    <n v="7.45"/>
    <n v="0"/>
    <n v="755"/>
    <n v="36"/>
    <n v="4728.24"/>
    <x v="3"/>
  </r>
  <r>
    <s v="Tunnbröd"/>
    <n v="9"/>
    <n v="0"/>
    <n v="580"/>
    <n v="20"/>
    <n v="4601.7"/>
    <x v="3"/>
  </r>
  <r>
    <s v="Guaraná Fantástica"/>
    <n v="4.5"/>
    <n v="1"/>
    <n v="1125"/>
    <n v="51"/>
    <n v="4504.3599999999997"/>
    <x v="1"/>
  </r>
  <r>
    <s v="Røgede sild"/>
    <n v="9.5"/>
    <n v="0"/>
    <n v="508"/>
    <n v="14"/>
    <n v="4338.17"/>
    <x v="3"/>
  </r>
  <r>
    <s v="Röd Kaviar"/>
    <n v="15"/>
    <n v="0"/>
    <n v="293"/>
    <n v="14"/>
    <n v="3997.2"/>
    <x v="3"/>
  </r>
  <r>
    <s v="Zaanse koeken"/>
    <n v="9.5"/>
    <n v="0"/>
    <n v="485"/>
    <n v="21"/>
    <n v="3958.08"/>
    <x v="3"/>
  </r>
  <r>
    <s v="NuNuCa Nuß-Nougat-Creme"/>
    <n v="14"/>
    <n v="0"/>
    <n v="318"/>
    <n v="18"/>
    <n v="3704.4"/>
    <x v="3"/>
  </r>
  <r>
    <s v="Valkoinen suklaa"/>
    <n v="16.25"/>
    <n v="0"/>
    <n v="235"/>
    <n v="10"/>
    <n v="3437.69"/>
    <x v="3"/>
  </r>
  <r>
    <s v="Louisiana Hot Spiced Okra"/>
    <n v="17"/>
    <n v="0"/>
    <n v="239"/>
    <n v="8"/>
    <n v="3383"/>
    <x v="3"/>
  </r>
  <r>
    <s v="Filo Mix"/>
    <n v="7"/>
    <n v="0"/>
    <n v="500"/>
    <n v="29"/>
    <n v="3232.95"/>
    <x v="3"/>
  </r>
  <r>
    <s v="Aniseed Syrup"/>
    <n v="10"/>
    <n v="0"/>
    <n v="328"/>
    <n v="12"/>
    <n v="3044"/>
    <x v="3"/>
  </r>
  <r>
    <s v="Gravad lax"/>
    <n v="26"/>
    <n v="0"/>
    <n v="125"/>
    <n v="6"/>
    <n v="2688.4"/>
    <x v="3"/>
  </r>
  <r>
    <s v="Longlife Tofu"/>
    <n v="10"/>
    <n v="0"/>
    <n v="297"/>
    <n v="13"/>
    <n v="2432.5"/>
    <x v="3"/>
  </r>
  <r>
    <s v="Laughing Lumberjack Lager"/>
    <n v="14"/>
    <n v="0"/>
    <n v="184"/>
    <n v="10"/>
    <n v="2396.8000000000002"/>
    <x v="3"/>
  </r>
  <r>
    <s v="Genen Shouyu"/>
    <n v="15.5"/>
    <n v="0"/>
    <n v="122"/>
    <n v="6"/>
    <n v="1784.82"/>
    <x v="3"/>
  </r>
  <r>
    <s v="Geitost"/>
    <n v="2.5"/>
    <n v="0"/>
    <n v="755"/>
    <n v="32"/>
    <n v="1648.12"/>
    <x v="3"/>
  </r>
  <r>
    <s v="Chocolade"/>
    <n v="12.75"/>
    <n v="0"/>
    <n v="138"/>
    <n v="6"/>
    <n v="1368.71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"/>
    <n v="62.5"/>
    <x v="0"/>
  </r>
  <r>
    <x v="0"/>
    <x v="1"/>
    <n v="1"/>
    <n v="53"/>
    <x v="1"/>
  </r>
  <r>
    <x v="0"/>
    <x v="2"/>
    <n v="1"/>
    <n v="43.9"/>
    <x v="2"/>
  </r>
  <r>
    <x v="0"/>
    <x v="3"/>
    <n v="2"/>
    <n v="35.9"/>
    <x v="3"/>
  </r>
  <r>
    <x v="0"/>
    <x v="4"/>
    <n v="1"/>
    <n v="17.45"/>
    <x v="4"/>
  </r>
  <r>
    <x v="0"/>
    <x v="5"/>
    <n v="1"/>
    <n v="15"/>
    <x v="5"/>
  </r>
  <r>
    <x v="0"/>
    <x v="6"/>
    <n v="1"/>
    <n v="7"/>
    <x v="6"/>
  </r>
  <r>
    <x v="1"/>
    <x v="5"/>
    <n v="1"/>
    <n v="4.5"/>
    <x v="7"/>
  </r>
  <r>
    <x v="2"/>
    <x v="4"/>
    <n v="1"/>
    <n v="49.3"/>
    <x v="8"/>
  </r>
  <r>
    <x v="2"/>
    <x v="2"/>
    <n v="1"/>
    <n v="28.5"/>
    <x v="9"/>
  </r>
  <r>
    <x v="2"/>
    <x v="3"/>
    <n v="2"/>
    <n v="15.73"/>
    <x v="10"/>
  </r>
  <r>
    <x v="3"/>
    <x v="0"/>
    <n v="2"/>
    <n v="10.75"/>
    <x v="11"/>
  </r>
  <r>
    <x v="4"/>
    <x v="4"/>
    <n v="2"/>
    <n v="18.13"/>
    <x v="12"/>
  </r>
  <r>
    <x v="4"/>
    <x v="5"/>
    <n v="1"/>
    <n v="18"/>
    <x v="13"/>
  </r>
  <r>
    <x v="5"/>
    <x v="5"/>
    <n v="2"/>
    <n v="140.75"/>
    <x v="14"/>
  </r>
  <r>
    <x v="5"/>
    <x v="7"/>
    <n v="2"/>
    <n v="44.5"/>
    <x v="15"/>
  </r>
  <r>
    <x v="5"/>
    <x v="0"/>
    <n v="1"/>
    <n v="13.25"/>
    <x v="16"/>
  </r>
  <r>
    <x v="6"/>
    <x v="3"/>
    <n v="1"/>
    <n v="123.79"/>
    <x v="17"/>
  </r>
  <r>
    <x v="6"/>
    <x v="1"/>
    <n v="1"/>
    <n v="45.6"/>
    <x v="18"/>
  </r>
  <r>
    <x v="6"/>
    <x v="6"/>
    <n v="1"/>
    <n v="33.25"/>
    <x v="19"/>
  </r>
  <r>
    <x v="6"/>
    <x v="4"/>
    <n v="3"/>
    <n v="29.71"/>
    <x v="20"/>
  </r>
  <r>
    <x v="6"/>
    <x v="0"/>
    <n v="1"/>
    <n v="25.89"/>
    <x v="21"/>
  </r>
  <r>
    <x v="6"/>
    <x v="2"/>
    <n v="1"/>
    <n v="13"/>
    <x v="22"/>
  </r>
  <r>
    <x v="6"/>
    <x v="5"/>
    <n v="1"/>
    <n v="7.75"/>
    <x v="23"/>
  </r>
  <r>
    <x v="7"/>
    <x v="6"/>
    <n v="2"/>
    <n v="28.75"/>
    <x v="24"/>
  </r>
  <r>
    <x v="7"/>
    <x v="7"/>
    <n v="3"/>
    <n v="26.43"/>
    <x v="25"/>
  </r>
  <r>
    <x v="8"/>
    <x v="3"/>
    <n v="1"/>
    <n v="97"/>
    <x v="26"/>
  </r>
  <r>
    <x v="8"/>
    <x v="0"/>
    <n v="2"/>
    <n v="18.5"/>
    <x v="27"/>
  </r>
  <r>
    <x v="8"/>
    <x v="1"/>
    <n v="2"/>
    <n v="16.63"/>
    <x v="28"/>
  </r>
  <r>
    <x v="8"/>
    <x v="2"/>
    <n v="1"/>
    <n v="15.5"/>
    <x v="29"/>
  </r>
  <r>
    <x v="9"/>
    <x v="4"/>
    <n v="2"/>
    <n v="11.13"/>
    <x v="30"/>
  </r>
  <r>
    <x v="10"/>
    <x v="7"/>
    <n v="3"/>
    <n v="20"/>
    <x v="31"/>
  </r>
  <r>
    <x v="11"/>
    <x v="5"/>
    <n v="1"/>
    <n v="46"/>
    <x v="32"/>
  </r>
  <r>
    <x v="11"/>
    <x v="2"/>
    <n v="1"/>
    <n v="19.45"/>
    <x v="33"/>
  </r>
  <r>
    <x v="11"/>
    <x v="6"/>
    <n v="1"/>
    <n v="14"/>
    <x v="34"/>
  </r>
  <r>
    <x v="12"/>
    <x v="7"/>
    <n v="2"/>
    <n v="29.5"/>
    <x v="35"/>
  </r>
  <r>
    <x v="13"/>
    <x v="0"/>
    <n v="3"/>
    <n v="20"/>
    <x v="36"/>
  </r>
  <r>
    <x v="14"/>
    <x v="6"/>
    <n v="2"/>
    <n v="15"/>
    <x v="37"/>
  </r>
  <r>
    <x v="15"/>
    <x v="4"/>
    <n v="4"/>
    <n v="28.18"/>
    <x v="38"/>
  </r>
  <r>
    <x v="15"/>
    <x v="5"/>
    <n v="2"/>
    <n v="18.5"/>
    <x v="39"/>
  </r>
  <r>
    <x v="15"/>
    <x v="2"/>
    <n v="1"/>
    <n v="10"/>
    <x v="40"/>
  </r>
  <r>
    <x v="16"/>
    <x v="1"/>
    <n v="1"/>
    <n v="30"/>
    <x v="41"/>
  </r>
  <r>
    <x v="16"/>
    <x v="2"/>
    <n v="6"/>
    <n v="24.4"/>
    <x v="42"/>
  </r>
  <r>
    <x v="16"/>
    <x v="5"/>
    <n v="3"/>
    <n v="15.33"/>
    <x v="43"/>
  </r>
  <r>
    <x v="16"/>
    <x v="0"/>
    <n v="2"/>
    <n v="14.03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A4C0F-D1B0-4594-899D-74981BAB52D8}" name="PivotTable1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I17:M21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hires_count" fld="2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39EE4-7884-46F7-8E3F-B2BC9A0ECB7F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N39:O43" firstHeaderRow="1" firstDataRow="1" firstDataCol="1"/>
  <pivotFields count="7"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_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C5D18-B4C6-48D4-A9AB-F970339BF531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X6:Y11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1"/>
        <item x="4"/>
        <item x="2"/>
        <item x="3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_revenue" fld="5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CBCD1-E262-4EB7-8EAB-5C9310137A06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1:R70" firstHeaderRow="1" firstDataRow="1" firstDataCol="1"/>
  <pivotFields count="5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sd="0" x="16"/>
        <item t="default"/>
      </items>
    </pivotField>
    <pivotField axis="axisRow" showAll="0">
      <items count="9">
        <item x="5"/>
        <item x="2"/>
        <item x="4"/>
        <item x="7"/>
        <item x="6"/>
        <item x="3"/>
        <item x="1"/>
        <item x="0"/>
        <item t="default"/>
      </items>
    </pivotField>
    <pivotField showAll="0"/>
    <pivotField dataField="1" showAll="0"/>
    <pivotField showAll="0">
      <items count="46">
        <item x="5"/>
        <item x="2"/>
        <item x="4"/>
        <item x="6"/>
        <item x="3"/>
        <item x="1"/>
        <item x="0"/>
        <item x="7"/>
        <item x="9"/>
        <item x="8"/>
        <item x="10"/>
        <item x="11"/>
        <item x="13"/>
        <item x="12"/>
        <item x="14"/>
        <item x="15"/>
        <item x="16"/>
        <item x="23"/>
        <item x="22"/>
        <item x="20"/>
        <item x="19"/>
        <item x="17"/>
        <item x="18"/>
        <item x="21"/>
        <item x="25"/>
        <item x="24"/>
        <item x="29"/>
        <item x="26"/>
        <item x="28"/>
        <item x="27"/>
        <item x="30"/>
        <item x="31"/>
        <item x="32"/>
        <item x="33"/>
        <item x="34"/>
        <item x="35"/>
        <item x="37"/>
        <item x="36"/>
        <item x="39"/>
        <item x="40"/>
        <item x="38"/>
        <item x="43"/>
        <item x="42"/>
        <item x="41"/>
        <item x="44"/>
        <item t="default"/>
      </items>
    </pivotField>
  </pivotFields>
  <rowFields count="2">
    <field x="0"/>
    <field x="1"/>
  </rowFields>
  <rowItems count="5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>
      <x v="2"/>
    </i>
    <i r="1">
      <x v="1"/>
    </i>
    <i r="1">
      <x v="2"/>
    </i>
    <i r="1">
      <x v="5"/>
    </i>
    <i>
      <x v="3"/>
    </i>
    <i r="1">
      <x v="7"/>
    </i>
    <i>
      <x v="4"/>
    </i>
    <i r="1">
      <x/>
    </i>
    <i r="1">
      <x v="2"/>
    </i>
    <i>
      <x v="5"/>
    </i>
    <i r="1">
      <x/>
    </i>
    <i r="1">
      <x v="3"/>
    </i>
    <i r="1">
      <x v="7"/>
    </i>
    <i>
      <x v="6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7"/>
    </i>
    <i r="1">
      <x v="3"/>
    </i>
    <i r="1">
      <x v="4"/>
    </i>
    <i>
      <x v="8"/>
    </i>
    <i r="1">
      <x v="1"/>
    </i>
    <i r="1">
      <x v="5"/>
    </i>
    <i r="1">
      <x v="6"/>
    </i>
    <i r="1">
      <x v="7"/>
    </i>
    <i>
      <x v="9"/>
    </i>
    <i r="1">
      <x v="2"/>
    </i>
    <i>
      <x v="10"/>
    </i>
    <i r="1">
      <x v="3"/>
    </i>
    <i>
      <x v="11"/>
    </i>
    <i r="1">
      <x/>
    </i>
    <i r="1">
      <x v="1"/>
    </i>
    <i r="1">
      <x v="4"/>
    </i>
    <i>
      <x v="12"/>
    </i>
    <i r="1">
      <x v="3"/>
    </i>
    <i>
      <x v="13"/>
    </i>
    <i r="1">
      <x v="7"/>
    </i>
    <i>
      <x v="14"/>
    </i>
    <i r="1">
      <x v="4"/>
    </i>
    <i>
      <x v="15"/>
    </i>
    <i r="1">
      <x/>
    </i>
    <i r="1">
      <x v="1"/>
    </i>
    <i r="1">
      <x v="2"/>
    </i>
    <i>
      <x v="16"/>
    </i>
    <i t="grand">
      <x/>
    </i>
  </rowItems>
  <colItems count="1">
    <i/>
  </colItems>
  <dataFields count="1">
    <dataField name="Sum of avg_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CCCD00-6103-412B-A65F-F47367383345}" name="Table12" displayName="Table12" ref="J32:K53" totalsRowShown="0" dataDxfId="8">
  <autoFilter ref="J32:K53" xr:uid="{48CCCD00-6103-412B-A65F-F47367383345}"/>
  <tableColumns count="2">
    <tableColumn id="1" xr3:uid="{9A60CB83-A9BC-4C94-9225-8851E13D0D26}" name="order_count" dataDxfId="7"/>
    <tableColumn id="2" xr3:uid="{8B69C389-80D5-4DF3-9D9C-990BB55BFB87}" name="customers_with_this_many_orders" dataDxfId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B15B79-FF85-4005-A25C-BEBC690C5140}" name="Hire" displayName="Hire" ref="I8:K14" totalsRowShown="0">
  <autoFilter ref="I8:K14" xr:uid="{ACB15B79-FF85-4005-A25C-BEBC690C5140}"/>
  <tableColumns count="3">
    <tableColumn id="1" xr3:uid="{3107FE10-6AC4-4544-900A-268666EB1186}" name="hire_year"/>
    <tableColumn id="2" xr3:uid="{C3A857CE-BB16-44E5-9CE9-4CB103CDD22E}" name="Title"/>
    <tableColumn id="3" xr3:uid="{052DF106-61F0-4147-A3D7-81DE20717D57}" name="hires_cou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13326A-7177-4F2D-8F8B-EC581DBD072F}" name="Table9" displayName="Table9" ref="O17:P20" totalsRowShown="0">
  <autoFilter ref="O17:P20" xr:uid="{7913326A-7177-4F2D-8F8B-EC581DBD072F}"/>
  <tableColumns count="2">
    <tableColumn id="1" xr3:uid="{963CCEF0-5650-4FCA-A0E8-A372DE49F3CD}" name="Hire_year"/>
    <tableColumn id="2" xr3:uid="{525D1F42-1D87-4E83-ACF4-F12852D6BA44}" name="Total Hire by yea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64782A-BEE8-4894-9E74-7A864E6B46FC}" name="Table10" displayName="Table10" ref="L9:O15" totalsRowShown="0">
  <autoFilter ref="L9:O15" xr:uid="{C164782A-BEE8-4894-9E74-7A864E6B46FC}"/>
  <tableColumns count="4">
    <tableColumn id="1" xr3:uid="{17CFE680-65B2-447F-9F9A-A1A46E2BE6D2}" name=" Title"/>
    <tableColumn id="2" xr3:uid="{F8FA1D6D-C792-40B6-87F3-9B617E8DF15D}" name="TitleOfCourtesy"/>
    <tableColumn id="3" xr3:uid="{77C27E30-91D5-4049-9618-749DEF515494}" name="employee_count"/>
    <tableColumn id="4" xr3:uid="{E7DE08F4-7674-474A-B1C1-3DE3CF2AED7D}" name="percentag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EE9C44-C1B4-4AB0-8B6C-F28DFE0EEDDE}" name="Table11" displayName="Table11" ref="V8:W12" totalsRowShown="0">
  <autoFilter ref="V8:W12" xr:uid="{5DEE9C44-C1B4-4AB0-8B6C-F28DFE0EEDDE}"/>
  <tableColumns count="2">
    <tableColumn id="1" xr3:uid="{B5A6B31F-C260-47FC-83CD-30D0C73CEB06}" name="Courtesy Title"/>
    <tableColumn id="2" xr3:uid="{C815DECB-7AD6-49E4-B358-066899737B39}" name="Cou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6B3E65-F88F-41CD-B38E-00B6697CC7D1}" name="Table14" displayName="Table14" ref="M7:S84" totalsRowShown="0">
  <autoFilter ref="M7:S84" xr:uid="{806B3E65-F88F-41CD-B38E-00B6697CC7D1}"/>
  <tableColumns count="7">
    <tableColumn id="1" xr3:uid="{051D064A-E1C3-4F2C-A03F-C6C0299E8995}" name="ProductName"/>
    <tableColumn id="2" xr3:uid="{35562B51-19CF-48EB-910C-394E290CDB81}" name="UnitPrice"/>
    <tableColumn id="3" xr3:uid="{EE202C8A-97EA-4A0B-B629-AA43DC81117C}" name="UnitsInStock"/>
    <tableColumn id="4" xr3:uid="{DC333475-B934-4B1D-9120-6BA6C4DCB654}" name="Discontinued"/>
    <tableColumn id="5" xr3:uid="{7C2687BA-7375-469D-A239-2080EBB9D1FB}" name="total_quantity_sold"/>
    <tableColumn id="6" xr3:uid="{5C8ECA9B-C5D8-4F78-8A38-ED2E74FF5AD9}" name="total_revenue"/>
    <tableColumn id="7" xr3:uid="{BEFD63F1-6D46-4816-9B2B-FFA309A7C1D3}" name="price_catego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3BC17DE-8F7D-4B41-85AA-205494D385F9}" name="Table19" displayName="Table19" ref="AH3:AI6" totalsRowShown="0">
  <autoFilter ref="AH3:AI6" xr:uid="{93BC17DE-8F7D-4B41-85AA-205494D385F9}"/>
  <tableColumns count="2">
    <tableColumn id="1" xr3:uid="{05A5A61A-CF11-442A-9362-ED921DA99573}" name="Price Category"/>
    <tableColumn id="2" xr3:uid="{68A4C7DD-055C-4866-884B-8B421D735325}" name="total_revenu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FA6586-A09D-4CE2-BA04-441A3CAE361E}" name="Table7" displayName="Table7" ref="L8:R31" totalsRowShown="0">
  <autoFilter ref="L8:R31" xr:uid="{53FA6586-A09D-4CE2-BA04-441A3CAE361E}"/>
  <tableColumns count="7">
    <tableColumn id="1" xr3:uid="{BA9A0042-127F-4E03-B2E6-C588D7CCDA24}" name="order_year"/>
    <tableColumn id="2" xr3:uid="{807730FB-CB4F-41EC-8F94-6748C0C30BC6}" name="order_month"/>
    <tableColumn id="3" xr3:uid="{259336DD-2010-4EE3-A581-4084A1E4C6E3}" name="month_name"/>
    <tableColumn id="4" xr3:uid="{46F5DF63-0BD0-483B-A19D-49257E97CBF2}" name="season"/>
    <tableColumn id="5" xr3:uid="{73C509DD-C079-4338-B27E-CFDB222E9732}" name="order_count"/>
    <tableColumn id="6" xr3:uid="{F881533A-A327-468F-A6A7-FE5A9E549D27}" name="total_quantity"/>
    <tableColumn id="7" xr3:uid="{EAB2DB04-6D8F-4CB4-BF3D-448DBF739908}" name="total_revenu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F750C54-E384-4F9E-AC58-6E7494134F27}" name="Table20" displayName="Table20" ref="P6:V83" totalsRowShown="0">
  <autoFilter ref="P6:V83" xr:uid="{3F750C54-E384-4F9E-AC58-6E7494134F27}"/>
  <tableColumns count="7">
    <tableColumn id="1" xr3:uid="{3532745C-08FA-4226-AD95-99511D64B5C4}" name="ProductName"/>
    <tableColumn id="2" xr3:uid="{14442B3E-7FE5-4B2A-A270-EA7CBAD26861}" name="UnitPrice"/>
    <tableColumn id="3" xr3:uid="{E6EC5734-C084-45D3-B74F-E49ABD69751A}" name="Discontinued"/>
    <tableColumn id="4" xr3:uid="{CE0CFF1A-2887-4036-A8D6-C2199541CCDA}" name="total_sold"/>
    <tableColumn id="5" xr3:uid="{F67A3184-13CF-48FB-8BBF-A21C69F27F85}" name="order_frequency"/>
    <tableColumn id="6" xr3:uid="{F86E214A-9C56-4331-BF46-6B6293E01AAC}" name="total_revenue"/>
    <tableColumn id="7" xr3:uid="{27A5BF7A-38CD-4706-8FF6-0C95DB87BBCD}" name="anomaly_typ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215887B-C9F9-4087-8C84-9B1C3B5DFDC3}" name="Table21" displayName="Table21" ref="L7:Q23" totalsRowShown="0">
  <autoFilter ref="L7:Q23" xr:uid="{3215887B-C9F9-4087-8C84-9B1C3B5DFDC3}"/>
  <tableColumns count="6">
    <tableColumn id="1" xr3:uid="{BE635D4A-64A1-4E13-964A-6B97C4B8628E}" name="supplier_country"/>
    <tableColumn id="2" xr3:uid="{64576D71-9F93-48E0-97ED-70693EF33A77}" name="supplier_count"/>
    <tableColumn id="3" xr3:uid="{A5F0D097-F092-4836-8CD3-C3483BB5AF1D}" name="product_count"/>
    <tableColumn id="4" xr3:uid="{52424C63-2F8B-402B-B8A6-9F71BA1544D1}" name="avg_product_price"/>
    <tableColumn id="5" xr3:uid="{D06CC978-5DD1-4AC2-80EC-61717CE055A3}" name="min_price"/>
    <tableColumn id="6" xr3:uid="{4CBE9FDD-0A46-47D6-83AD-D062E88CDCB7}" name="max_pric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8A95843-FCD5-4CB9-9B2F-B60CC77A2389}" name="Table22" displayName="Table22" ref="L8:O16" totalsRowShown="0">
  <autoFilter ref="L8:O16" xr:uid="{18A95843-FCD5-4CB9-9B2F-B60CC77A2389}"/>
  <tableColumns count="4">
    <tableColumn id="1" xr3:uid="{0AD52145-4705-489F-B255-8BBA077FBC40}" name="CategoryName"/>
    <tableColumn id="2" xr3:uid="{C5D54635-F89C-4645-9A2A-B43C23E4EAB9}" name="supplier_count"/>
    <tableColumn id="3" xr3:uid="{22CD11E2-7D4C-4A4F-9797-C7BAD991A8F6}" name="product_count"/>
    <tableColumn id="4" xr3:uid="{F4F8A909-8E31-4D25-8186-760891F40D75}" name="avg_category_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743861-75FF-43E8-AE81-A163FFAFD2DA}" name="Table13" displayName="Table13" ref="L15:Q36" totalsRowShown="0">
  <autoFilter ref="L15:Q36" xr:uid="{89743861-75FF-43E8-AE81-A163FFAFD2DA}"/>
  <tableColumns count="6">
    <tableColumn id="1" xr3:uid="{929DB15C-7359-4441-80B6-EA8674217334}" name="Country"/>
    <tableColumn id="2" xr3:uid="{102A347E-DC73-4117-9DA8-F69689A267C7}" name="customer_count"/>
    <tableColumn id="3" xr3:uid="{DE54D193-2458-4482-8F4E-668D94609DDC}" name="total_orders"/>
    <tableColumn id="4" xr3:uid="{696250AC-0B76-41F6-9325-A2CA4B15982D}" name="total_revenue"/>
    <tableColumn id="5" xr3:uid="{25854108-337E-4E45-A0D0-8E2722202CD6}" name="avg_order_value"/>
    <tableColumn id="6" xr3:uid="{120CD666-9987-4F6F-BB46-EF9D3E9D7E64}" name="avg_orders_per_customer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A936400-5280-4328-96B6-1144A0C8D45F}" name="Table23" displayName="Table23" ref="K8:O53" totalsRowShown="0">
  <autoFilter ref="K8:O53" xr:uid="{7A936400-5280-4328-96B6-1144A0C8D45F}"/>
  <tableColumns count="5">
    <tableColumn id="1" xr3:uid="{C11662BF-FC0A-4962-9273-E1BBE055CDC8}" name="supplier_country"/>
    <tableColumn id="2" xr3:uid="{F306E492-9653-43BE-A487-62445384B4BD}" name="CategoryName"/>
    <tableColumn id="3" xr3:uid="{02CE7A34-4D9B-412E-8EA7-7CAB74F46011}" name="product_count"/>
    <tableColumn id="4" xr3:uid="{B5780D20-D057-4C8D-AEEB-A0BD359763B2}" name="avg_price"/>
    <tableColumn id="5" xr3:uid="{FA42C421-6FF7-4AF0-9D28-FA7D50C3E501}" name="helper" dataDxfId="5">
      <calculatedColumnFormula>_xlfn.CONCAT(Table23[[#This Row],[supplier_country]],"-",Table23[[#This Row],[CategoryName]])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2C79D-05FF-4E6F-ACF1-064498E3CDA9}" name="Table1" displayName="Table1" ref="T11:U28" totalsRowShown="0" headerRowDxfId="4" headerRowBorderDxfId="3" tableBorderDxfId="2">
  <autoFilter ref="T11:U28" xr:uid="{87D2C79D-05FF-4E6F-ACF1-064498E3CDA9}"/>
  <sortState xmlns:xlrd2="http://schemas.microsoft.com/office/spreadsheetml/2017/richdata2" ref="T12:U28">
    <sortCondition descending="1" ref="U11:U28"/>
  </sortState>
  <tableColumns count="2">
    <tableColumn id="1" xr3:uid="{034904B4-A8BF-4858-9569-DCF2BD5C192C}" name="Country" dataDxfId="1"/>
    <tableColumn id="2" xr3:uid="{D5079722-51E3-41DE-93D8-03718D7F53D0}" name="Sum of avg_price" dataDxfId="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72E51C-D98A-4F0F-BF18-F18B97411366}" name="Table2" displayName="Table2" ref="T32:U37" totalsRowShown="0">
  <autoFilter ref="T32:U37" xr:uid="{6C72E51C-D98A-4F0F-BF18-F18B97411366}"/>
  <tableColumns count="2">
    <tableColumn id="1" xr3:uid="{4CE32240-3857-4F58-AAD8-7D89212E4C42}" name="Country-Category"/>
    <tableColumn id="2" xr3:uid="{C4AC3C3F-980E-45DC-BB75-F6CFF35F2FE0}" name="Avg_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DC6AF0-84BF-4B70-A24C-3D96D6A3E0A7}" name="Table15" displayName="Table15" ref="L42:Q62" totalsRowShown="0">
  <autoFilter ref="L42:Q62" xr:uid="{3CDC6AF0-84BF-4B70-A24C-3D96D6A3E0A7}"/>
  <tableColumns count="6">
    <tableColumn id="1" xr3:uid="{99B671B0-41D7-4626-AD08-24EE97176D7A}" name="City"/>
    <tableColumn id="2" xr3:uid="{940AB25C-D29D-4257-AE73-D6FB796290F4}" name="Country"/>
    <tableColumn id="3" xr3:uid="{86DFF508-83F6-4154-852D-3B0BECE11E2F}" name="customer_count"/>
    <tableColumn id="4" xr3:uid="{B3E3C269-4956-4514-8B72-2544F20EA7BA}" name="total_orders"/>
    <tableColumn id="5" xr3:uid="{F2C4E425-89A0-4618-AC32-49C1461F1A2B}" name="total_revenue"/>
    <tableColumn id="6" xr3:uid="{9CFCB119-F653-469D-802E-9ECF9808FB6B}" name="avg_order_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352714-E765-4E06-801B-F59095547AFD}" name="Table16" displayName="Table16" ref="O11:U102" totalsRowShown="0">
  <autoFilter ref="O11:U102" xr:uid="{BE352714-E765-4E06-801B-F59095547AFD}"/>
  <tableColumns count="7">
    <tableColumn id="1" xr3:uid="{72957D9D-C189-4361-ABA6-DCB9942C0B42}" name=" CustomerID"/>
    <tableColumn id="2" xr3:uid="{C3EE0B91-EBCE-40CD-81B1-43F775683FA9}" name="CompanyName"/>
    <tableColumn id="3" xr3:uid="{CC4FE678-41D1-4D5E-936A-E0E6D76CFB22}" name="Country"/>
    <tableColumn id="4" xr3:uid="{6C235BFE-5657-43B5-8E19-F84DFD6BF7E2}" name="order_count"/>
    <tableColumn id="5" xr3:uid="{BE5AE993-6D42-479B-B5BE-62EA186AA063}" name="total_spend"/>
    <tableColumn id="6" xr3:uid="{31C8A940-E9E0-4A9C-8A88-1862743A2E01}" name="avg_order_value"/>
    <tableColumn id="7" xr3:uid="{AA65563A-FFDC-42AD-9162-306A58639A78}" name="customer_clus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1982B95-2BC2-4094-9665-05387F392099}" name="Table17" displayName="Table17" ref="X3:Y6" totalsRowShown="0">
  <autoFilter ref="X3:Y6" xr:uid="{B1982B95-2BC2-4094-9665-05387F392099}"/>
  <tableColumns count="2">
    <tableColumn id="1" xr3:uid="{816BB033-3109-4376-855A-1271F85B991D}" name="Cluster type"/>
    <tableColumn id="2" xr3:uid="{8867A8F1-D2A0-4064-A845-FD7FE2E323F5}" name="Count">
      <calculatedColumnFormula>COUNTIF(Table16[customer_cluster],X4)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D328096-CC5B-41BD-B317-2E78F18AD74B}" name="Table18" displayName="Table18" ref="O11:S19" totalsRowShown="0">
  <autoFilter ref="O11:S19" xr:uid="{BD328096-CC5B-41BD-B317-2E78F18AD74B}"/>
  <tableColumns count="5">
    <tableColumn id="1" xr3:uid="{996C62EC-CDEC-4ED2-BD4A-8DC5F09DAE5D}" name="CategoryName"/>
    <tableColumn id="2" xr3:uid="{D07EBC9F-BB74-4526-83A5-44958A3DCBD3}" name="product_count"/>
    <tableColumn id="3" xr3:uid="{2515D420-9D68-454E-8E16-33B98B9A1026}" name="total_quantity_sold"/>
    <tableColumn id="4" xr3:uid="{BBDB99FD-DD1F-4644-9F13-F0F34229EB19}" name="total_revenue"/>
    <tableColumn id="5" xr3:uid="{863C06F3-8D65-4D5C-A2AD-03AE44277976}" name="avg_line_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EEA4E-5C27-4E1C-8B26-60B9A6C87A79}" name="Table3" displayName="Table3" ref="O50:R65" totalsRowShown="0">
  <autoFilter ref="O50:R65" xr:uid="{311EEA4E-5C27-4E1C-8B26-60B9A6C87A79}"/>
  <tableColumns count="4">
    <tableColumn id="1" xr3:uid="{BD039328-C8F5-4689-928A-E8D1558A96FF}" name="ProductName"/>
    <tableColumn id="2" xr3:uid="{C2B71FAA-1B7C-4CA4-9C3A-C2870732CB2D}" name="CategoryName"/>
    <tableColumn id="3" xr3:uid="{427EB04A-0FD8-44D6-9957-C2F9AA62E213}" name="total_quantity_sold"/>
    <tableColumn id="4" xr3:uid="{2533BE6D-F0F2-4E38-8028-ABA1E3D8BE32}" name="total_reven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0FA120-D70C-417A-A602-8F386B8EAD94}" name="Table4" displayName="Table4" ref="R9:W12" totalsRowShown="0">
  <autoFilter ref="R9:W12" xr:uid="{B00FA120-D70C-417A-A602-8F386B8EAD94}"/>
  <tableColumns count="6">
    <tableColumn id="1" xr3:uid="{B1F19D73-10ED-47B8-B584-998D86C7A9D8}" name="customer_cluster"/>
    <tableColumn id="2" xr3:uid="{04093634-AEB1-4578-8497-91CF073E8C82}" name="customers_in_segment"/>
    <tableColumn id="3" xr3:uid="{3560E104-CD86-4572-A3CC-92D894890AA7}" name="avg_orders_per_customer"/>
    <tableColumn id="4" xr3:uid="{698EA86B-A4B5-4F0C-9B46-FF5B3A8CC963}" name="avg_spend_per_customer"/>
    <tableColumn id="5" xr3:uid="{7D4D7975-5BBD-4887-90D6-30B46B09E19F}" name="total_segment_revenue"/>
    <tableColumn id="6" xr3:uid="{D993E3A2-6A44-41C6-BC0E-0AFC77034342}" name="avg_order_value_per_seg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BE64C6-2D4B-4505-9869-44814A0FA224}" name="Table5" displayName="Table5" ref="K8:N13" totalsRowShown="0">
  <autoFilter ref="K8:N13" xr:uid="{AABE64C6-2D4B-4505-9869-44814A0FA224}"/>
  <tableColumns count="4">
    <tableColumn id="1" xr3:uid="{E5D31291-C8B3-4A3E-A5F4-47671AAB9AF2}" name="Country"/>
    <tableColumn id="2" xr3:uid="{73860AE5-E504-4505-AA23-545844D4F649}" name="Title"/>
    <tableColumn id="3" xr3:uid="{950D6175-A7E0-45CB-8DEE-A1DF4E65AFD0}" name="employee_count"/>
    <tableColumn id="4" xr3:uid="{EA29F083-115B-4052-9482-60A4168B529F}" name="avg_years_serv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BC46-3423-4341-AE52-E5B98312B75B}">
  <dimension ref="A2:L53"/>
  <sheetViews>
    <sheetView zoomScale="70" zoomScaleNormal="70" workbookViewId="0">
      <selection activeCell="Q17" sqref="Q17"/>
    </sheetView>
  </sheetViews>
  <sheetFormatPr defaultRowHeight="14.4"/>
  <cols>
    <col min="9" max="9" width="27.77734375" customWidth="1"/>
    <col min="10" max="10" width="14.21875" customWidth="1"/>
    <col min="11" max="11" width="32.21875" customWidth="1"/>
    <col min="12" max="12" width="12.77734375" customWidth="1"/>
    <col min="13" max="13" width="12.21875" customWidth="1"/>
  </cols>
  <sheetData>
    <row r="2" spans="1:12">
      <c r="A2" s="22"/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>
      <c r="A3" s="22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6" spans="1:12">
      <c r="K6" s="7" t="s">
        <v>265</v>
      </c>
    </row>
    <row r="7" spans="1:12">
      <c r="K7" s="6">
        <v>9.33</v>
      </c>
    </row>
    <row r="16" spans="1:12">
      <c r="K16" s="2"/>
    </row>
    <row r="27" spans="9:11">
      <c r="I27" s="1"/>
    </row>
    <row r="32" spans="9:11">
      <c r="J32" t="s">
        <v>101</v>
      </c>
      <c r="K32" t="s">
        <v>266</v>
      </c>
    </row>
    <row r="33" spans="10:11">
      <c r="J33">
        <v>1</v>
      </c>
      <c r="K33">
        <v>1</v>
      </c>
    </row>
    <row r="34" spans="10:11">
      <c r="J34">
        <v>2</v>
      </c>
      <c r="K34">
        <v>2</v>
      </c>
    </row>
    <row r="35" spans="10:11">
      <c r="J35">
        <v>3</v>
      </c>
      <c r="K35">
        <v>7</v>
      </c>
    </row>
    <row r="36" spans="10:11">
      <c r="J36">
        <v>4</v>
      </c>
      <c r="K36">
        <v>6</v>
      </c>
    </row>
    <row r="37" spans="10:11">
      <c r="J37">
        <v>5</v>
      </c>
      <c r="K37">
        <v>10</v>
      </c>
    </row>
    <row r="38" spans="10:11">
      <c r="J38">
        <v>6</v>
      </c>
      <c r="K38">
        <v>8</v>
      </c>
    </row>
    <row r="39" spans="10:11">
      <c r="J39">
        <v>7</v>
      </c>
      <c r="K39">
        <v>7</v>
      </c>
    </row>
    <row r="40" spans="10:11">
      <c r="J40">
        <v>8</v>
      </c>
      <c r="K40">
        <v>4</v>
      </c>
    </row>
    <row r="41" spans="10:11">
      <c r="J41">
        <v>9</v>
      </c>
      <c r="K41">
        <v>5</v>
      </c>
    </row>
    <row r="42" spans="10:11">
      <c r="J42">
        <v>10</v>
      </c>
      <c r="K42">
        <v>11</v>
      </c>
    </row>
    <row r="43" spans="10:11">
      <c r="J43">
        <v>11</v>
      </c>
      <c r="K43">
        <v>4</v>
      </c>
    </row>
    <row r="44" spans="10:11">
      <c r="J44">
        <v>12</v>
      </c>
      <c r="K44">
        <v>3</v>
      </c>
    </row>
    <row r="45" spans="10:11">
      <c r="J45">
        <v>13</v>
      </c>
      <c r="K45">
        <v>3</v>
      </c>
    </row>
    <row r="46" spans="10:11">
      <c r="J46">
        <v>14</v>
      </c>
      <c r="K46">
        <v>6</v>
      </c>
    </row>
    <row r="47" spans="10:11">
      <c r="J47">
        <v>15</v>
      </c>
      <c r="K47">
        <v>3</v>
      </c>
    </row>
    <row r="48" spans="10:11">
      <c r="J48">
        <v>17</v>
      </c>
      <c r="K48">
        <v>1</v>
      </c>
    </row>
    <row r="49" spans="10:11">
      <c r="J49">
        <v>18</v>
      </c>
      <c r="K49">
        <v>3</v>
      </c>
    </row>
    <row r="50" spans="10:11">
      <c r="J50">
        <v>19</v>
      </c>
      <c r="K50">
        <v>2</v>
      </c>
    </row>
    <row r="51" spans="10:11">
      <c r="J51">
        <v>28</v>
      </c>
      <c r="K51">
        <v>1</v>
      </c>
    </row>
    <row r="52" spans="10:11">
      <c r="J52">
        <v>30</v>
      </c>
      <c r="K52">
        <v>1</v>
      </c>
    </row>
    <row r="53" spans="10:11">
      <c r="J53">
        <v>31</v>
      </c>
      <c r="K53">
        <v>1</v>
      </c>
    </row>
  </sheetData>
  <mergeCells count="1">
    <mergeCell ref="B2:L3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98FC-8C97-421D-BBB5-DEA5BCFEC848}">
  <dimension ref="B2:AE70"/>
  <sheetViews>
    <sheetView zoomScale="55" zoomScaleNormal="55" workbookViewId="0">
      <selection activeCell="AV38" sqref="AV38"/>
    </sheetView>
  </sheetViews>
  <sheetFormatPr defaultRowHeight="14.4"/>
  <cols>
    <col min="12" max="12" width="11.77734375" customWidth="1"/>
    <col min="13" max="13" width="13.33203125" customWidth="1"/>
    <col min="14" max="14" width="12.88671875" bestFit="1" customWidth="1"/>
    <col min="15" max="15" width="19.44140625" bestFit="1" customWidth="1"/>
    <col min="16" max="16" width="12.6640625" customWidth="1"/>
    <col min="17" max="17" width="14.44140625" customWidth="1"/>
    <col min="18" max="18" width="14.21875" customWidth="1"/>
  </cols>
  <sheetData>
    <row r="2" spans="2:18">
      <c r="B2" s="51" t="s">
        <v>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8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2:18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8" spans="2:18">
      <c r="L8" t="s">
        <v>465</v>
      </c>
      <c r="M8" t="s">
        <v>445</v>
      </c>
      <c r="N8" t="s">
        <v>446</v>
      </c>
      <c r="O8" t="s">
        <v>447</v>
      </c>
      <c r="P8" t="s">
        <v>101</v>
      </c>
      <c r="Q8" t="s">
        <v>448</v>
      </c>
      <c r="R8" t="s">
        <v>270</v>
      </c>
    </row>
    <row r="9" spans="2:18">
      <c r="L9">
        <v>1994</v>
      </c>
      <c r="M9">
        <v>8</v>
      </c>
      <c r="N9" t="s">
        <v>449</v>
      </c>
      <c r="O9" t="s">
        <v>450</v>
      </c>
      <c r="P9">
        <v>22</v>
      </c>
      <c r="Q9">
        <v>1462</v>
      </c>
      <c r="R9">
        <v>27861.89</v>
      </c>
    </row>
    <row r="10" spans="2:18">
      <c r="L10">
        <v>1994</v>
      </c>
      <c r="M10">
        <v>9</v>
      </c>
      <c r="N10" t="s">
        <v>451</v>
      </c>
      <c r="O10" t="s">
        <v>452</v>
      </c>
      <c r="P10">
        <v>25</v>
      </c>
      <c r="Q10">
        <v>1322</v>
      </c>
      <c r="R10">
        <v>25485.27</v>
      </c>
    </row>
    <row r="11" spans="2:18">
      <c r="L11">
        <v>1994</v>
      </c>
      <c r="M11">
        <v>10</v>
      </c>
      <c r="N11" t="s">
        <v>453</v>
      </c>
      <c r="O11" t="s">
        <v>452</v>
      </c>
      <c r="P11">
        <v>23</v>
      </c>
      <c r="Q11">
        <v>1124</v>
      </c>
      <c r="R11">
        <v>26381.4</v>
      </c>
    </row>
    <row r="12" spans="2:18">
      <c r="L12">
        <v>1994</v>
      </c>
      <c r="M12">
        <v>11</v>
      </c>
      <c r="N12" t="s">
        <v>454</v>
      </c>
      <c r="O12" t="s">
        <v>452</v>
      </c>
      <c r="P12">
        <v>25</v>
      </c>
      <c r="Q12">
        <v>1669</v>
      </c>
      <c r="R12">
        <v>35931.72</v>
      </c>
    </row>
    <row r="13" spans="2:18">
      <c r="L13">
        <v>1994</v>
      </c>
      <c r="M13">
        <v>12</v>
      </c>
      <c r="N13" t="s">
        <v>455</v>
      </c>
      <c r="O13" t="s">
        <v>456</v>
      </c>
      <c r="P13">
        <v>26</v>
      </c>
      <c r="Q13">
        <v>1804</v>
      </c>
      <c r="R13">
        <v>47184.04</v>
      </c>
    </row>
    <row r="14" spans="2:18">
      <c r="L14">
        <v>1995</v>
      </c>
      <c r="M14">
        <v>1</v>
      </c>
      <c r="N14" t="s">
        <v>457</v>
      </c>
      <c r="O14" t="s">
        <v>456</v>
      </c>
      <c r="P14">
        <v>31</v>
      </c>
      <c r="Q14">
        <v>2200</v>
      </c>
      <c r="R14">
        <v>45239.63</v>
      </c>
    </row>
    <row r="15" spans="2:18">
      <c r="L15">
        <v>1995</v>
      </c>
      <c r="M15">
        <v>2</v>
      </c>
      <c r="N15" t="s">
        <v>458</v>
      </c>
      <c r="O15" t="s">
        <v>456</v>
      </c>
      <c r="P15">
        <v>29</v>
      </c>
      <c r="Q15">
        <v>1951</v>
      </c>
      <c r="R15">
        <v>52540.24</v>
      </c>
    </row>
    <row r="16" spans="2:18">
      <c r="L16">
        <v>1995</v>
      </c>
      <c r="M16">
        <v>3</v>
      </c>
      <c r="N16" t="s">
        <v>459</v>
      </c>
      <c r="O16" t="s">
        <v>460</v>
      </c>
      <c r="P16">
        <v>33</v>
      </c>
      <c r="Q16">
        <v>2582</v>
      </c>
      <c r="R16">
        <v>47201.46</v>
      </c>
    </row>
    <row r="17" spans="12:18">
      <c r="L17">
        <v>1995</v>
      </c>
      <c r="M17">
        <v>4</v>
      </c>
      <c r="N17" t="s">
        <v>461</v>
      </c>
      <c r="O17" t="s">
        <v>460</v>
      </c>
      <c r="P17">
        <v>28</v>
      </c>
      <c r="Q17">
        <v>1622</v>
      </c>
      <c r="R17">
        <v>35124.51</v>
      </c>
    </row>
    <row r="18" spans="12:18">
      <c r="L18">
        <v>1995</v>
      </c>
      <c r="M18">
        <v>5</v>
      </c>
      <c r="N18" t="s">
        <v>462</v>
      </c>
      <c r="O18" t="s">
        <v>460</v>
      </c>
      <c r="P18">
        <v>33</v>
      </c>
      <c r="Q18">
        <v>2060</v>
      </c>
      <c r="R18">
        <v>56455.66</v>
      </c>
    </row>
    <row r="19" spans="12:18">
      <c r="L19">
        <v>1995</v>
      </c>
      <c r="M19">
        <v>6</v>
      </c>
      <c r="N19" t="s">
        <v>463</v>
      </c>
      <c r="O19" t="s">
        <v>450</v>
      </c>
      <c r="P19">
        <v>32</v>
      </c>
      <c r="Q19">
        <v>2164</v>
      </c>
      <c r="R19">
        <v>53781.29</v>
      </c>
    </row>
    <row r="20" spans="12:18">
      <c r="L20">
        <v>1995</v>
      </c>
      <c r="M20">
        <v>7</v>
      </c>
      <c r="N20" t="s">
        <v>464</v>
      </c>
      <c r="O20" t="s">
        <v>450</v>
      </c>
      <c r="P20">
        <v>30</v>
      </c>
      <c r="Q20">
        <v>1635</v>
      </c>
      <c r="R20">
        <v>36362.800000000003</v>
      </c>
    </row>
    <row r="21" spans="12:18">
      <c r="L21">
        <v>1995</v>
      </c>
      <c r="M21">
        <v>8</v>
      </c>
      <c r="N21" t="s">
        <v>449</v>
      </c>
      <c r="O21" t="s">
        <v>450</v>
      </c>
      <c r="P21">
        <v>33</v>
      </c>
      <c r="Q21">
        <v>2054</v>
      </c>
      <c r="R21">
        <v>51020.86</v>
      </c>
    </row>
    <row r="22" spans="12:18">
      <c r="L22">
        <v>1995</v>
      </c>
      <c r="M22">
        <v>9</v>
      </c>
      <c r="N22" t="s">
        <v>451</v>
      </c>
      <c r="O22" t="s">
        <v>452</v>
      </c>
      <c r="P22">
        <v>33</v>
      </c>
      <c r="Q22">
        <v>1861</v>
      </c>
      <c r="R22">
        <v>47287.67</v>
      </c>
    </row>
    <row r="23" spans="12:18">
      <c r="L23">
        <v>1995</v>
      </c>
      <c r="M23">
        <v>10</v>
      </c>
      <c r="N23" t="s">
        <v>453</v>
      </c>
      <c r="O23" t="s">
        <v>452</v>
      </c>
      <c r="P23">
        <v>37</v>
      </c>
      <c r="Q23">
        <v>2343</v>
      </c>
      <c r="R23">
        <v>55629.24</v>
      </c>
    </row>
    <row r="24" spans="12:18">
      <c r="L24">
        <v>1995</v>
      </c>
      <c r="M24">
        <v>11</v>
      </c>
      <c r="N24" t="s">
        <v>454</v>
      </c>
      <c r="O24" t="s">
        <v>452</v>
      </c>
      <c r="P24">
        <v>37</v>
      </c>
      <c r="Q24">
        <v>2657</v>
      </c>
      <c r="R24">
        <v>66461.429999999993</v>
      </c>
    </row>
    <row r="25" spans="12:18">
      <c r="L25">
        <v>1995</v>
      </c>
      <c r="M25">
        <v>12</v>
      </c>
      <c r="N25" t="s">
        <v>455</v>
      </c>
      <c r="O25" t="s">
        <v>456</v>
      </c>
      <c r="P25">
        <v>35</v>
      </c>
      <c r="Q25">
        <v>1878</v>
      </c>
      <c r="R25">
        <v>43821.61</v>
      </c>
    </row>
    <row r="26" spans="12:18">
      <c r="L26">
        <v>1996</v>
      </c>
      <c r="M26">
        <v>1</v>
      </c>
      <c r="N26" t="s">
        <v>457</v>
      </c>
      <c r="O26" t="s">
        <v>456</v>
      </c>
      <c r="P26">
        <v>48</v>
      </c>
      <c r="Q26">
        <v>2682</v>
      </c>
      <c r="R26">
        <v>71398.429999999993</v>
      </c>
    </row>
    <row r="27" spans="12:18">
      <c r="L27">
        <v>1996</v>
      </c>
      <c r="M27">
        <v>2</v>
      </c>
      <c r="N27" t="s">
        <v>458</v>
      </c>
      <c r="O27" t="s">
        <v>456</v>
      </c>
      <c r="P27">
        <v>53</v>
      </c>
      <c r="Q27">
        <v>3293</v>
      </c>
      <c r="R27">
        <v>90117.71</v>
      </c>
    </row>
    <row r="28" spans="12:18">
      <c r="L28">
        <v>1996</v>
      </c>
      <c r="M28">
        <v>3</v>
      </c>
      <c r="N28" t="s">
        <v>459</v>
      </c>
      <c r="O28" t="s">
        <v>460</v>
      </c>
      <c r="P28">
        <v>56</v>
      </c>
      <c r="Q28">
        <v>3288</v>
      </c>
      <c r="R28">
        <v>103519.69</v>
      </c>
    </row>
    <row r="29" spans="12:18">
      <c r="L29">
        <v>1996</v>
      </c>
      <c r="M29">
        <v>4</v>
      </c>
      <c r="N29" t="s">
        <v>461</v>
      </c>
      <c r="O29" t="s">
        <v>460</v>
      </c>
      <c r="P29">
        <v>73</v>
      </c>
      <c r="Q29">
        <v>4065</v>
      </c>
      <c r="R29">
        <v>104854.15</v>
      </c>
    </row>
    <row r="30" spans="12:18">
      <c r="L30">
        <v>1996</v>
      </c>
      <c r="M30">
        <v>5</v>
      </c>
      <c r="N30" t="s">
        <v>462</v>
      </c>
      <c r="O30" t="s">
        <v>460</v>
      </c>
      <c r="P30">
        <v>77</v>
      </c>
      <c r="Q30">
        <v>4957</v>
      </c>
      <c r="R30">
        <v>129247.25</v>
      </c>
    </row>
    <row r="31" spans="12:18">
      <c r="L31">
        <v>1996</v>
      </c>
      <c r="M31">
        <v>6</v>
      </c>
      <c r="N31" t="s">
        <v>463</v>
      </c>
      <c r="O31" t="s">
        <v>450</v>
      </c>
      <c r="P31">
        <v>11</v>
      </c>
      <c r="Q31">
        <v>644</v>
      </c>
      <c r="R31">
        <v>12885.06</v>
      </c>
    </row>
    <row r="39" spans="14:15">
      <c r="N39" s="28" t="s">
        <v>338</v>
      </c>
      <c r="O39" t="s">
        <v>466</v>
      </c>
    </row>
    <row r="40" spans="14:15">
      <c r="N40" s="2" t="s">
        <v>452</v>
      </c>
      <c r="O40">
        <v>257176.72999999998</v>
      </c>
    </row>
    <row r="41" spans="14:15">
      <c r="N41" s="2" t="s">
        <v>460</v>
      </c>
      <c r="O41">
        <v>476402.72</v>
      </c>
    </row>
    <row r="42" spans="14:15">
      <c r="N42" s="2" t="s">
        <v>450</v>
      </c>
      <c r="O42">
        <v>181911.9</v>
      </c>
    </row>
    <row r="43" spans="14:15">
      <c r="N43" s="2" t="s">
        <v>456</v>
      </c>
      <c r="O43">
        <v>350301.66000000003</v>
      </c>
    </row>
    <row r="65" spans="19:31" ht="32.4">
      <c r="T65" s="50" t="s">
        <v>278</v>
      </c>
      <c r="U65" s="50"/>
      <c r="V65" s="50"/>
      <c r="W65" s="50"/>
      <c r="X65" s="50"/>
      <c r="Y65" s="50"/>
    </row>
    <row r="66" spans="19:31" ht="21">
      <c r="S66" s="17">
        <v>1</v>
      </c>
      <c r="T66" s="9" t="s">
        <v>467</v>
      </c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9:31" ht="21">
      <c r="S67" s="17">
        <v>2</v>
      </c>
      <c r="T67" s="11" t="s">
        <v>468</v>
      </c>
      <c r="U67" s="11"/>
      <c r="V67" s="11"/>
      <c r="W67" s="11"/>
      <c r="X67" s="11"/>
      <c r="Y67" s="6"/>
      <c r="Z67" s="6"/>
      <c r="AA67" s="6"/>
      <c r="AB67" s="6"/>
      <c r="AC67" s="6"/>
      <c r="AD67" s="6"/>
      <c r="AE67" s="6"/>
    </row>
    <row r="68" spans="19:31" ht="21">
      <c r="S68" s="17">
        <v>3</v>
      </c>
      <c r="T68" s="12" t="s">
        <v>469</v>
      </c>
      <c r="U68" s="12"/>
      <c r="V68" s="12"/>
      <c r="W68" s="12"/>
      <c r="X68" s="12"/>
      <c r="Y68" s="13"/>
      <c r="Z68" s="13"/>
      <c r="AA68" s="13"/>
      <c r="AB68" s="13"/>
      <c r="AC68" s="13"/>
      <c r="AD68" s="13"/>
      <c r="AE68" s="13"/>
    </row>
    <row r="69" spans="19:31" ht="21">
      <c r="S69" s="17">
        <v>4</v>
      </c>
      <c r="T69" s="14" t="s">
        <v>470</v>
      </c>
      <c r="U69" s="14"/>
      <c r="V69" s="14"/>
      <c r="W69" s="14"/>
      <c r="X69" s="14"/>
      <c r="Y69" s="15"/>
      <c r="Z69" s="15"/>
      <c r="AA69" s="15"/>
      <c r="AB69" s="15"/>
      <c r="AC69" s="15"/>
      <c r="AD69" s="15"/>
      <c r="AE69" s="15"/>
    </row>
    <row r="70" spans="19:31" ht="21">
      <c r="S70" s="17">
        <v>5</v>
      </c>
      <c r="T70" s="16" t="s">
        <v>471</v>
      </c>
      <c r="U70" s="16"/>
      <c r="V70" s="16"/>
      <c r="W70" s="16"/>
      <c r="X70" s="16"/>
      <c r="Y70" s="5"/>
      <c r="Z70" s="5"/>
      <c r="AA70" s="5"/>
      <c r="AB70" s="5"/>
      <c r="AC70" s="5"/>
      <c r="AD70" s="5"/>
      <c r="AE70" s="5"/>
    </row>
  </sheetData>
  <mergeCells count="2">
    <mergeCell ref="B2:M4"/>
    <mergeCell ref="T65:Y65"/>
  </mergeCells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E4AD-9517-4AE3-B4CF-A278908D03B7}">
  <dimension ref="B2:AL83"/>
  <sheetViews>
    <sheetView topLeftCell="B1" zoomScale="85" zoomScaleNormal="85" workbookViewId="0">
      <selection activeCell="H44" sqref="H44"/>
    </sheetView>
  </sheetViews>
  <sheetFormatPr defaultRowHeight="14.4"/>
  <cols>
    <col min="15" max="16" width="14.77734375" customWidth="1"/>
    <col min="17" max="18" width="14.33203125" customWidth="1"/>
    <col min="19" max="20" width="17.33203125" customWidth="1"/>
    <col min="21" max="21" width="30.109375" customWidth="1"/>
    <col min="22" max="22" width="27" customWidth="1"/>
    <col min="24" max="24" width="26.5546875" bestFit="1" customWidth="1"/>
    <col min="25" max="25" width="24.21875" customWidth="1"/>
    <col min="26" max="26" width="12.109375" customWidth="1"/>
    <col min="27" max="27" width="12.5546875" customWidth="1"/>
  </cols>
  <sheetData>
    <row r="2" spans="2:25">
      <c r="B2" s="51" t="s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2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2:2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6" spans="2:25">
      <c r="P6" t="s">
        <v>310</v>
      </c>
      <c r="Q6" t="s">
        <v>354</v>
      </c>
      <c r="R6" t="s">
        <v>356</v>
      </c>
      <c r="S6" t="s">
        <v>472</v>
      </c>
      <c r="T6" t="s">
        <v>473</v>
      </c>
      <c r="U6" t="s">
        <v>270</v>
      </c>
      <c r="V6" t="s">
        <v>474</v>
      </c>
      <c r="X6" s="28" t="s">
        <v>338</v>
      </c>
      <c r="Y6" t="s">
        <v>466</v>
      </c>
    </row>
    <row r="7" spans="2:25">
      <c r="P7" t="s">
        <v>295</v>
      </c>
      <c r="Q7">
        <v>263.5</v>
      </c>
      <c r="R7">
        <v>0</v>
      </c>
      <c r="S7">
        <v>623</v>
      </c>
      <c r="T7">
        <v>24</v>
      </c>
      <c r="U7">
        <v>141396.73000000001</v>
      </c>
      <c r="V7" t="s">
        <v>477</v>
      </c>
      <c r="X7" s="2" t="s">
        <v>476</v>
      </c>
      <c r="Y7">
        <v>169189.41999999998</v>
      </c>
    </row>
    <row r="8" spans="2:25">
      <c r="P8" t="s">
        <v>296</v>
      </c>
      <c r="Q8">
        <v>123.79</v>
      </c>
      <c r="R8">
        <v>1</v>
      </c>
      <c r="S8">
        <v>746</v>
      </c>
      <c r="T8">
        <v>32</v>
      </c>
      <c r="U8">
        <v>80368.67</v>
      </c>
      <c r="V8" t="s">
        <v>476</v>
      </c>
      <c r="X8" s="2" t="s">
        <v>479</v>
      </c>
      <c r="Y8">
        <v>7226.5</v>
      </c>
    </row>
    <row r="9" spans="2:25">
      <c r="P9" t="s">
        <v>297</v>
      </c>
      <c r="Q9">
        <v>55</v>
      </c>
      <c r="R9">
        <v>0</v>
      </c>
      <c r="S9">
        <v>1496</v>
      </c>
      <c r="T9">
        <v>54</v>
      </c>
      <c r="U9">
        <v>71155.7</v>
      </c>
      <c r="V9" t="s">
        <v>477</v>
      </c>
      <c r="X9" s="2" t="s">
        <v>478</v>
      </c>
      <c r="Y9">
        <v>91321.01999999999</v>
      </c>
    </row>
    <row r="10" spans="2:25">
      <c r="P10" t="s">
        <v>298</v>
      </c>
      <c r="Q10">
        <v>49.3</v>
      </c>
      <c r="R10">
        <v>0</v>
      </c>
      <c r="S10">
        <v>1083</v>
      </c>
      <c r="T10">
        <v>48</v>
      </c>
      <c r="U10">
        <v>47234.97</v>
      </c>
      <c r="V10" t="s">
        <v>477</v>
      </c>
      <c r="X10" s="2" t="s">
        <v>475</v>
      </c>
      <c r="Y10">
        <v>264186.09000000003</v>
      </c>
    </row>
    <row r="11" spans="2:25">
      <c r="P11" t="s">
        <v>299</v>
      </c>
      <c r="Q11">
        <v>34</v>
      </c>
      <c r="R11">
        <v>0</v>
      </c>
      <c r="S11">
        <v>1577</v>
      </c>
      <c r="T11">
        <v>51</v>
      </c>
      <c r="U11">
        <v>46825.48</v>
      </c>
      <c r="V11" t="s">
        <v>477</v>
      </c>
      <c r="X11" s="2" t="s">
        <v>477</v>
      </c>
      <c r="Y11">
        <v>733869.96</v>
      </c>
    </row>
    <row r="12" spans="2:25">
      <c r="P12" t="s">
        <v>300</v>
      </c>
      <c r="Q12">
        <v>38</v>
      </c>
      <c r="R12">
        <v>0</v>
      </c>
      <c r="S12">
        <v>1263</v>
      </c>
      <c r="T12">
        <v>50</v>
      </c>
      <c r="U12">
        <v>42593.06</v>
      </c>
      <c r="V12" t="s">
        <v>477</v>
      </c>
    </row>
    <row r="13" spans="2:25">
      <c r="P13" t="s">
        <v>301</v>
      </c>
      <c r="Q13">
        <v>53</v>
      </c>
      <c r="R13">
        <v>0</v>
      </c>
      <c r="S13">
        <v>886</v>
      </c>
      <c r="T13">
        <v>39</v>
      </c>
      <c r="U13">
        <v>41819.65</v>
      </c>
      <c r="V13" t="s">
        <v>477</v>
      </c>
    </row>
    <row r="14" spans="2:25">
      <c r="P14" t="s">
        <v>302</v>
      </c>
      <c r="Q14">
        <v>39</v>
      </c>
      <c r="R14">
        <v>1</v>
      </c>
      <c r="S14">
        <v>978</v>
      </c>
      <c r="T14">
        <v>37</v>
      </c>
      <c r="U14">
        <v>32698.38</v>
      </c>
      <c r="V14" t="s">
        <v>476</v>
      </c>
    </row>
    <row r="15" spans="2:25">
      <c r="P15" t="s">
        <v>303</v>
      </c>
      <c r="Q15">
        <v>62.5</v>
      </c>
      <c r="R15">
        <v>0</v>
      </c>
      <c r="S15">
        <v>539</v>
      </c>
      <c r="T15">
        <v>27</v>
      </c>
      <c r="U15">
        <v>29171.87</v>
      </c>
      <c r="V15" t="s">
        <v>477</v>
      </c>
    </row>
    <row r="16" spans="2:25">
      <c r="P16" t="s">
        <v>304</v>
      </c>
      <c r="Q16">
        <v>45.6</v>
      </c>
      <c r="R16">
        <v>1</v>
      </c>
      <c r="S16">
        <v>640</v>
      </c>
      <c r="T16">
        <v>33</v>
      </c>
      <c r="U16">
        <v>25696.639999999999</v>
      </c>
      <c r="V16" t="s">
        <v>476</v>
      </c>
    </row>
    <row r="17" spans="16:22">
      <c r="P17" t="s">
        <v>305</v>
      </c>
      <c r="Q17">
        <v>34.799999999999997</v>
      </c>
      <c r="R17">
        <v>0</v>
      </c>
      <c r="S17">
        <v>806</v>
      </c>
      <c r="T17">
        <v>38</v>
      </c>
      <c r="U17">
        <v>24900.13</v>
      </c>
      <c r="V17" t="s">
        <v>477</v>
      </c>
    </row>
    <row r="18" spans="16:22">
      <c r="P18" t="s">
        <v>306</v>
      </c>
      <c r="Q18">
        <v>46</v>
      </c>
      <c r="R18">
        <v>0</v>
      </c>
      <c r="S18">
        <v>580</v>
      </c>
      <c r="T18">
        <v>28</v>
      </c>
      <c r="U18">
        <v>23526.7</v>
      </c>
      <c r="V18" t="s">
        <v>477</v>
      </c>
    </row>
    <row r="19" spans="16:22">
      <c r="P19" t="s">
        <v>307</v>
      </c>
      <c r="Q19">
        <v>81</v>
      </c>
      <c r="R19">
        <v>0</v>
      </c>
      <c r="S19">
        <v>313</v>
      </c>
      <c r="T19">
        <v>16</v>
      </c>
      <c r="U19">
        <v>22563.360000000001</v>
      </c>
      <c r="V19" t="s">
        <v>477</v>
      </c>
    </row>
    <row r="20" spans="16:22">
      <c r="P20" t="s">
        <v>308</v>
      </c>
      <c r="Q20">
        <v>30</v>
      </c>
      <c r="R20">
        <v>0</v>
      </c>
      <c r="S20">
        <v>763</v>
      </c>
      <c r="T20">
        <v>29</v>
      </c>
      <c r="U20">
        <v>22044.3</v>
      </c>
      <c r="V20" t="s">
        <v>477</v>
      </c>
    </row>
    <row r="21" spans="16:22">
      <c r="P21" t="s">
        <v>309</v>
      </c>
      <c r="Q21">
        <v>33.25</v>
      </c>
      <c r="R21">
        <v>0</v>
      </c>
      <c r="S21">
        <v>740</v>
      </c>
      <c r="T21">
        <v>30</v>
      </c>
      <c r="U21">
        <v>21957.97</v>
      </c>
      <c r="V21" t="s">
        <v>477</v>
      </c>
    </row>
    <row r="22" spans="16:22">
      <c r="P22" t="s">
        <v>360</v>
      </c>
      <c r="Q22">
        <v>36</v>
      </c>
      <c r="R22">
        <v>0</v>
      </c>
      <c r="S22">
        <v>714</v>
      </c>
      <c r="T22">
        <v>31</v>
      </c>
      <c r="U22">
        <v>21942.36</v>
      </c>
      <c r="V22" t="s">
        <v>477</v>
      </c>
    </row>
    <row r="23" spans="16:22">
      <c r="P23" t="s">
        <v>361</v>
      </c>
      <c r="Q23">
        <v>31</v>
      </c>
      <c r="R23">
        <v>0</v>
      </c>
      <c r="S23">
        <v>742</v>
      </c>
      <c r="T23">
        <v>33</v>
      </c>
      <c r="U23">
        <v>20867.34</v>
      </c>
      <c r="V23" t="s">
        <v>477</v>
      </c>
    </row>
    <row r="24" spans="16:22">
      <c r="P24" t="s">
        <v>362</v>
      </c>
      <c r="Q24">
        <v>32.799999999999997</v>
      </c>
      <c r="R24">
        <v>1</v>
      </c>
      <c r="S24">
        <v>722</v>
      </c>
      <c r="T24">
        <v>30</v>
      </c>
      <c r="U24">
        <v>20574.169999999998</v>
      </c>
      <c r="V24" t="s">
        <v>476</v>
      </c>
    </row>
    <row r="25" spans="16:22">
      <c r="P25" t="s">
        <v>363</v>
      </c>
      <c r="Q25">
        <v>31.23</v>
      </c>
      <c r="R25">
        <v>0</v>
      </c>
      <c r="S25">
        <v>753</v>
      </c>
      <c r="T25">
        <v>32</v>
      </c>
      <c r="U25">
        <v>19849.14</v>
      </c>
      <c r="V25" t="s">
        <v>477</v>
      </c>
    </row>
    <row r="26" spans="16:22">
      <c r="P26" t="s">
        <v>364</v>
      </c>
      <c r="Q26">
        <v>21.5</v>
      </c>
      <c r="R26">
        <v>0</v>
      </c>
      <c r="S26">
        <v>1057</v>
      </c>
      <c r="T26">
        <v>42</v>
      </c>
      <c r="U26">
        <v>19551.02</v>
      </c>
      <c r="V26" t="s">
        <v>477</v>
      </c>
    </row>
    <row r="27" spans="16:22">
      <c r="P27" t="s">
        <v>365</v>
      </c>
      <c r="Q27">
        <v>18.399999999999999</v>
      </c>
      <c r="R27">
        <v>0</v>
      </c>
      <c r="S27">
        <v>1103</v>
      </c>
      <c r="T27">
        <v>41</v>
      </c>
      <c r="U27">
        <v>17910.63</v>
      </c>
      <c r="V27" t="s">
        <v>477</v>
      </c>
    </row>
    <row r="28" spans="16:22">
      <c r="P28" t="s">
        <v>367</v>
      </c>
      <c r="Q28">
        <v>24</v>
      </c>
      <c r="R28">
        <v>0</v>
      </c>
      <c r="S28">
        <v>903</v>
      </c>
      <c r="T28">
        <v>33</v>
      </c>
      <c r="U28">
        <v>17426.400000000001</v>
      </c>
      <c r="V28" t="s">
        <v>477</v>
      </c>
    </row>
    <row r="29" spans="16:22">
      <c r="P29" t="s">
        <v>368</v>
      </c>
      <c r="Q29">
        <v>17.45</v>
      </c>
      <c r="R29">
        <v>0</v>
      </c>
      <c r="S29">
        <v>1158</v>
      </c>
      <c r="T29">
        <v>43</v>
      </c>
      <c r="U29">
        <v>17215.78</v>
      </c>
      <c r="V29" t="s">
        <v>477</v>
      </c>
    </row>
    <row r="30" spans="16:22">
      <c r="P30" t="s">
        <v>369</v>
      </c>
      <c r="Q30">
        <v>43.9</v>
      </c>
      <c r="R30">
        <v>0</v>
      </c>
      <c r="S30">
        <v>445</v>
      </c>
      <c r="T30">
        <v>17</v>
      </c>
      <c r="U30">
        <v>16701.09</v>
      </c>
      <c r="V30" t="s">
        <v>477</v>
      </c>
    </row>
    <row r="31" spans="16:22">
      <c r="P31" t="s">
        <v>370</v>
      </c>
      <c r="Q31">
        <v>19</v>
      </c>
      <c r="R31">
        <v>0</v>
      </c>
      <c r="S31">
        <v>1057</v>
      </c>
      <c r="T31">
        <v>44</v>
      </c>
      <c r="U31">
        <v>16355.96</v>
      </c>
      <c r="V31" t="s">
        <v>477</v>
      </c>
    </row>
    <row r="32" spans="16:22">
      <c r="P32" t="s">
        <v>371</v>
      </c>
      <c r="Q32">
        <v>18</v>
      </c>
      <c r="R32">
        <v>0</v>
      </c>
      <c r="S32">
        <v>981</v>
      </c>
      <c r="T32">
        <v>39</v>
      </c>
      <c r="U32">
        <v>15760.44</v>
      </c>
      <c r="V32" t="s">
        <v>477</v>
      </c>
    </row>
    <row r="33" spans="16:36">
      <c r="P33" t="s">
        <v>372</v>
      </c>
      <c r="Q33">
        <v>43.9</v>
      </c>
      <c r="R33">
        <v>0</v>
      </c>
      <c r="S33">
        <v>365</v>
      </c>
      <c r="T33">
        <v>9</v>
      </c>
      <c r="U33">
        <v>15099.88</v>
      </c>
      <c r="V33" t="s">
        <v>477</v>
      </c>
    </row>
    <row r="34" spans="16:36">
      <c r="P34" t="s">
        <v>373</v>
      </c>
      <c r="Q34">
        <v>12.5</v>
      </c>
      <c r="R34">
        <v>0</v>
      </c>
      <c r="S34">
        <v>1397</v>
      </c>
      <c r="T34">
        <v>51</v>
      </c>
      <c r="U34">
        <v>14920.87</v>
      </c>
      <c r="V34" t="s">
        <v>478</v>
      </c>
    </row>
    <row r="35" spans="16:36">
      <c r="P35" t="s">
        <v>374</v>
      </c>
      <c r="Q35">
        <v>28.5</v>
      </c>
      <c r="R35">
        <v>0</v>
      </c>
      <c r="S35">
        <v>603</v>
      </c>
      <c r="T35">
        <v>24</v>
      </c>
      <c r="U35">
        <v>14352.6</v>
      </c>
      <c r="V35" t="s">
        <v>475</v>
      </c>
    </row>
    <row r="36" spans="16:36">
      <c r="P36" t="s">
        <v>375</v>
      </c>
      <c r="Q36">
        <v>21.05</v>
      </c>
      <c r="R36">
        <v>0</v>
      </c>
      <c r="S36">
        <v>745</v>
      </c>
      <c r="T36">
        <v>32</v>
      </c>
      <c r="U36">
        <v>13869.89</v>
      </c>
      <c r="V36" t="s">
        <v>475</v>
      </c>
    </row>
    <row r="37" spans="16:36">
      <c r="P37" t="s">
        <v>376</v>
      </c>
      <c r="Q37">
        <v>18</v>
      </c>
      <c r="R37">
        <v>0</v>
      </c>
      <c r="S37">
        <v>883</v>
      </c>
      <c r="T37">
        <v>36</v>
      </c>
      <c r="U37">
        <v>13644</v>
      </c>
      <c r="V37" t="s">
        <v>475</v>
      </c>
    </row>
    <row r="38" spans="16:36">
      <c r="P38" t="s">
        <v>377</v>
      </c>
      <c r="Q38">
        <v>19</v>
      </c>
      <c r="R38">
        <v>0</v>
      </c>
      <c r="S38">
        <v>805</v>
      </c>
      <c r="T38">
        <v>31</v>
      </c>
      <c r="U38">
        <v>13458.46</v>
      </c>
      <c r="V38" t="s">
        <v>475</v>
      </c>
    </row>
    <row r="39" spans="16:36">
      <c r="P39" t="s">
        <v>378</v>
      </c>
      <c r="Q39">
        <v>25.89</v>
      </c>
      <c r="R39">
        <v>0</v>
      </c>
      <c r="S39">
        <v>612</v>
      </c>
      <c r="T39">
        <v>32</v>
      </c>
      <c r="U39">
        <v>13424.2</v>
      </c>
      <c r="V39" t="s">
        <v>475</v>
      </c>
    </row>
    <row r="40" spans="16:36">
      <c r="P40" t="s">
        <v>379</v>
      </c>
      <c r="Q40">
        <v>21</v>
      </c>
      <c r="R40">
        <v>0</v>
      </c>
      <c r="S40">
        <v>706</v>
      </c>
      <c r="T40">
        <v>38</v>
      </c>
      <c r="U40">
        <v>12901.77</v>
      </c>
      <c r="V40" t="s">
        <v>475</v>
      </c>
    </row>
    <row r="41" spans="16:36">
      <c r="P41" t="s">
        <v>380</v>
      </c>
      <c r="Q41">
        <v>18</v>
      </c>
      <c r="R41">
        <v>0</v>
      </c>
      <c r="S41">
        <v>828</v>
      </c>
      <c r="T41">
        <v>38</v>
      </c>
      <c r="U41">
        <v>12788.1</v>
      </c>
      <c r="V41" t="s">
        <v>475</v>
      </c>
    </row>
    <row r="42" spans="16:36" ht="32.4">
      <c r="P42" t="s">
        <v>381</v>
      </c>
      <c r="Q42">
        <v>40</v>
      </c>
      <c r="R42">
        <v>0</v>
      </c>
      <c r="S42">
        <v>372</v>
      </c>
      <c r="T42">
        <v>13</v>
      </c>
      <c r="U42">
        <v>12772</v>
      </c>
      <c r="V42" t="s">
        <v>475</v>
      </c>
      <c r="Y42" s="50" t="s">
        <v>278</v>
      </c>
      <c r="Z42" s="50"/>
      <c r="AA42" s="50"/>
      <c r="AB42" s="50"/>
      <c r="AC42" s="50"/>
      <c r="AD42" s="50"/>
    </row>
    <row r="43" spans="16:36" ht="18">
      <c r="P43" t="s">
        <v>382</v>
      </c>
      <c r="Q43">
        <v>18</v>
      </c>
      <c r="R43">
        <v>0</v>
      </c>
      <c r="S43">
        <v>793</v>
      </c>
      <c r="T43">
        <v>30</v>
      </c>
      <c r="U43">
        <v>12294.54</v>
      </c>
      <c r="V43" t="s">
        <v>475</v>
      </c>
      <c r="X43" s="17">
        <v>1</v>
      </c>
      <c r="Y43" s="9" t="s">
        <v>480</v>
      </c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6:36" ht="18">
      <c r="P44" t="s">
        <v>383</v>
      </c>
      <c r="Q44">
        <v>38</v>
      </c>
      <c r="R44">
        <v>0</v>
      </c>
      <c r="S44">
        <v>344</v>
      </c>
      <c r="T44">
        <v>14</v>
      </c>
      <c r="U44">
        <v>12257.66</v>
      </c>
      <c r="V44" t="s">
        <v>475</v>
      </c>
      <c r="X44" s="17">
        <v>2</v>
      </c>
      <c r="Y44" s="11" t="s">
        <v>481</v>
      </c>
      <c r="Z44" s="11"/>
      <c r="AA44" s="11"/>
      <c r="AB44" s="11"/>
      <c r="AC44" s="11"/>
      <c r="AD44" s="6"/>
      <c r="AE44" s="6"/>
      <c r="AF44" s="6"/>
      <c r="AG44" s="6"/>
      <c r="AH44" s="6"/>
      <c r="AI44" s="6"/>
      <c r="AJ44" s="6"/>
    </row>
    <row r="45" spans="16:36" ht="18">
      <c r="P45" t="s">
        <v>384</v>
      </c>
      <c r="Q45">
        <v>15</v>
      </c>
      <c r="R45">
        <v>0</v>
      </c>
      <c r="S45">
        <v>817</v>
      </c>
      <c r="T45">
        <v>39</v>
      </c>
      <c r="U45">
        <v>10672.65</v>
      </c>
      <c r="V45" t="s">
        <v>475</v>
      </c>
      <c r="X45" s="17">
        <v>3</v>
      </c>
      <c r="Y45" s="12" t="s">
        <v>482</v>
      </c>
      <c r="Z45" s="12"/>
      <c r="AA45" s="12"/>
      <c r="AB45" s="12"/>
      <c r="AC45" s="12"/>
      <c r="AD45" s="13"/>
      <c r="AE45" s="13"/>
      <c r="AF45" s="13"/>
      <c r="AG45" s="13"/>
      <c r="AH45" s="13"/>
      <c r="AI45" s="13"/>
      <c r="AJ45" s="13"/>
    </row>
    <row r="46" spans="16:36" ht="18">
      <c r="P46" t="s">
        <v>385</v>
      </c>
      <c r="Q46">
        <v>19.45</v>
      </c>
      <c r="R46">
        <v>0</v>
      </c>
      <c r="S46">
        <v>601</v>
      </c>
      <c r="T46">
        <v>24</v>
      </c>
      <c r="U46">
        <v>9915.94</v>
      </c>
      <c r="V46" t="s">
        <v>475</v>
      </c>
      <c r="X46" s="17">
        <v>4</v>
      </c>
      <c r="Y46" s="14" t="s">
        <v>483</v>
      </c>
      <c r="Z46" s="14"/>
      <c r="AA46" s="14"/>
      <c r="AB46" s="14"/>
      <c r="AC46" s="14"/>
      <c r="AD46" s="15"/>
      <c r="AE46" s="15"/>
      <c r="AF46" s="15"/>
      <c r="AG46" s="15"/>
      <c r="AH46" s="15"/>
      <c r="AI46" s="15"/>
      <c r="AJ46" s="15"/>
    </row>
    <row r="47" spans="16:36" ht="18">
      <c r="P47" t="s">
        <v>386</v>
      </c>
      <c r="Q47">
        <v>20</v>
      </c>
      <c r="R47">
        <v>0</v>
      </c>
      <c r="S47">
        <v>520</v>
      </c>
      <c r="T47">
        <v>21</v>
      </c>
      <c r="U47">
        <v>9244.6</v>
      </c>
      <c r="V47" t="s">
        <v>475</v>
      </c>
      <c r="X47" s="17">
        <v>5</v>
      </c>
      <c r="Y47" s="16" t="s">
        <v>484</v>
      </c>
      <c r="Z47" s="16"/>
      <c r="AA47" s="16"/>
      <c r="AB47" s="16"/>
      <c r="AC47" s="16"/>
      <c r="AD47" s="5"/>
      <c r="AE47" s="5"/>
      <c r="AF47" s="5"/>
      <c r="AG47" s="5"/>
      <c r="AH47" s="5"/>
      <c r="AI47" s="5"/>
      <c r="AJ47" s="5"/>
    </row>
    <row r="48" spans="16:36">
      <c r="P48" t="s">
        <v>387</v>
      </c>
      <c r="Q48">
        <v>13</v>
      </c>
      <c r="R48">
        <v>0</v>
      </c>
      <c r="S48">
        <v>791</v>
      </c>
      <c r="T48">
        <v>38</v>
      </c>
      <c r="U48">
        <v>9171.6299999999992</v>
      </c>
      <c r="V48" t="s">
        <v>478</v>
      </c>
    </row>
    <row r="49" spans="16:38">
      <c r="P49" t="s">
        <v>388</v>
      </c>
      <c r="Q49">
        <v>10</v>
      </c>
      <c r="R49">
        <v>0</v>
      </c>
      <c r="S49">
        <v>1016</v>
      </c>
      <c r="T49">
        <v>39</v>
      </c>
      <c r="U49">
        <v>9104</v>
      </c>
      <c r="V49" t="s">
        <v>478</v>
      </c>
    </row>
    <row r="50" spans="16:38" ht="21">
      <c r="P50" t="s">
        <v>389</v>
      </c>
      <c r="Q50">
        <v>12.5</v>
      </c>
      <c r="R50">
        <v>0</v>
      </c>
      <c r="S50">
        <v>799</v>
      </c>
      <c r="T50">
        <v>34</v>
      </c>
      <c r="U50">
        <v>8714</v>
      </c>
      <c r="V50" t="s">
        <v>478</v>
      </c>
      <c r="Y50" s="33" t="s">
        <v>485</v>
      </c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</row>
    <row r="51" spans="16:38" ht="32.4">
      <c r="P51" t="s">
        <v>390</v>
      </c>
      <c r="Q51">
        <v>9.65</v>
      </c>
      <c r="R51">
        <v>0</v>
      </c>
      <c r="S51">
        <v>981</v>
      </c>
      <c r="T51">
        <v>47</v>
      </c>
      <c r="U51">
        <v>8680.34</v>
      </c>
      <c r="V51" t="s">
        <v>478</v>
      </c>
      <c r="Z51" s="57"/>
      <c r="AA51" s="57"/>
      <c r="AB51" s="57"/>
      <c r="AC51" s="57"/>
      <c r="AD51" s="57"/>
      <c r="AE51" s="57"/>
    </row>
    <row r="52" spans="16:38" ht="18">
      <c r="P52" t="s">
        <v>391</v>
      </c>
      <c r="Q52">
        <v>14</v>
      </c>
      <c r="R52">
        <v>1</v>
      </c>
      <c r="S52">
        <v>697</v>
      </c>
      <c r="T52">
        <v>30</v>
      </c>
      <c r="U52">
        <v>8575</v>
      </c>
      <c r="V52" t="s">
        <v>478</v>
      </c>
      <c r="Y52" s="26"/>
      <c r="Z52" s="26"/>
    </row>
    <row r="53" spans="16:38" ht="18">
      <c r="P53" t="s">
        <v>392</v>
      </c>
      <c r="Q53">
        <v>22</v>
      </c>
      <c r="R53">
        <v>0</v>
      </c>
      <c r="S53">
        <v>453</v>
      </c>
      <c r="T53">
        <v>20</v>
      </c>
      <c r="U53">
        <v>8567.9</v>
      </c>
      <c r="V53" t="s">
        <v>475</v>
      </c>
      <c r="Y53" s="26"/>
      <c r="Z53" s="26"/>
      <c r="AA53" s="26"/>
      <c r="AB53" s="26"/>
      <c r="AC53" s="26"/>
      <c r="AD53" s="26"/>
    </row>
    <row r="54" spans="16:38" ht="18">
      <c r="P54" t="s">
        <v>393</v>
      </c>
      <c r="Q54">
        <v>32</v>
      </c>
      <c r="R54">
        <v>0</v>
      </c>
      <c r="S54">
        <v>297</v>
      </c>
      <c r="T54">
        <v>15</v>
      </c>
      <c r="U54">
        <v>8404.16</v>
      </c>
      <c r="V54" t="s">
        <v>475</v>
      </c>
      <c r="Y54" s="26"/>
      <c r="Z54" s="26"/>
      <c r="AA54" s="26"/>
      <c r="AB54" s="26"/>
      <c r="AC54" s="26"/>
      <c r="AD54" s="26"/>
    </row>
    <row r="55" spans="16:38" ht="18">
      <c r="P55" t="s">
        <v>394</v>
      </c>
      <c r="Q55">
        <v>7.75</v>
      </c>
      <c r="R55">
        <v>0</v>
      </c>
      <c r="S55">
        <v>1155</v>
      </c>
      <c r="T55">
        <v>46</v>
      </c>
      <c r="U55">
        <v>8177.49</v>
      </c>
      <c r="V55" t="s">
        <v>478</v>
      </c>
      <c r="Y55" s="26"/>
      <c r="Z55" s="26"/>
      <c r="AA55" s="26"/>
      <c r="AB55" s="26"/>
      <c r="AC55" s="26"/>
      <c r="AD55" s="26"/>
    </row>
    <row r="56" spans="16:38" ht="18">
      <c r="P56" t="s">
        <v>395</v>
      </c>
      <c r="Q56">
        <v>23.25</v>
      </c>
      <c r="R56">
        <v>0</v>
      </c>
      <c r="S56">
        <v>404</v>
      </c>
      <c r="T56">
        <v>22</v>
      </c>
      <c r="U56">
        <v>7991.49</v>
      </c>
      <c r="V56" t="s">
        <v>475</v>
      </c>
      <c r="Y56" s="26"/>
      <c r="Z56" s="26"/>
      <c r="AA56" s="26"/>
      <c r="AB56" s="26"/>
      <c r="AC56" s="26"/>
      <c r="AD56" s="26"/>
    </row>
    <row r="57" spans="16:38">
      <c r="P57" t="s">
        <v>396</v>
      </c>
      <c r="Q57">
        <v>19.5</v>
      </c>
      <c r="R57">
        <v>0</v>
      </c>
      <c r="S57">
        <v>434</v>
      </c>
      <c r="T57">
        <v>23</v>
      </c>
      <c r="U57">
        <v>7661.55</v>
      </c>
      <c r="V57" t="s">
        <v>475</v>
      </c>
    </row>
    <row r="58" spans="16:38">
      <c r="P58" t="s">
        <v>397</v>
      </c>
      <c r="Q58">
        <v>97</v>
      </c>
      <c r="R58">
        <v>1</v>
      </c>
      <c r="S58">
        <v>95</v>
      </c>
      <c r="T58">
        <v>5</v>
      </c>
      <c r="U58">
        <v>7226.5</v>
      </c>
      <c r="V58" t="s">
        <v>479</v>
      </c>
    </row>
    <row r="59" spans="16:38">
      <c r="P59" t="s">
        <v>398</v>
      </c>
      <c r="Q59">
        <v>25</v>
      </c>
      <c r="R59">
        <v>0</v>
      </c>
      <c r="S59">
        <v>301</v>
      </c>
      <c r="T59">
        <v>12</v>
      </c>
      <c r="U59">
        <v>7137</v>
      </c>
      <c r="V59" t="s">
        <v>475</v>
      </c>
    </row>
    <row r="60" spans="16:38">
      <c r="P60" t="s">
        <v>399</v>
      </c>
      <c r="Q60">
        <v>21</v>
      </c>
      <c r="R60">
        <v>0</v>
      </c>
      <c r="S60">
        <v>348</v>
      </c>
      <c r="T60">
        <v>14</v>
      </c>
      <c r="U60">
        <v>7122.36</v>
      </c>
      <c r="V60" t="s">
        <v>475</v>
      </c>
    </row>
    <row r="61" spans="16:38">
      <c r="P61" t="s">
        <v>400</v>
      </c>
      <c r="Q61">
        <v>14</v>
      </c>
      <c r="R61">
        <v>0</v>
      </c>
      <c r="S61">
        <v>506</v>
      </c>
      <c r="T61">
        <v>19</v>
      </c>
      <c r="U61">
        <v>6350.4</v>
      </c>
      <c r="V61" t="s">
        <v>478</v>
      </c>
    </row>
    <row r="62" spans="16:38">
      <c r="P62" t="s">
        <v>401</v>
      </c>
      <c r="Q62">
        <v>12</v>
      </c>
      <c r="R62">
        <v>0</v>
      </c>
      <c r="S62">
        <v>548</v>
      </c>
      <c r="T62">
        <v>27</v>
      </c>
      <c r="U62">
        <v>5883</v>
      </c>
      <c r="V62" t="s">
        <v>478</v>
      </c>
    </row>
    <row r="63" spans="16:38">
      <c r="P63" t="s">
        <v>402</v>
      </c>
      <c r="Q63">
        <v>13.25</v>
      </c>
      <c r="R63">
        <v>0</v>
      </c>
      <c r="S63">
        <v>534</v>
      </c>
      <c r="T63">
        <v>18</v>
      </c>
      <c r="U63">
        <v>5881.67</v>
      </c>
      <c r="V63" t="s">
        <v>478</v>
      </c>
    </row>
    <row r="64" spans="16:38">
      <c r="P64" t="s">
        <v>403</v>
      </c>
      <c r="Q64">
        <v>9.1999999999999993</v>
      </c>
      <c r="R64">
        <v>0</v>
      </c>
      <c r="S64">
        <v>723</v>
      </c>
      <c r="T64">
        <v>37</v>
      </c>
      <c r="U64">
        <v>5862.62</v>
      </c>
      <c r="V64" t="s">
        <v>478</v>
      </c>
    </row>
    <row r="65" spans="16:22">
      <c r="P65" t="s">
        <v>404</v>
      </c>
      <c r="Q65">
        <v>21.35</v>
      </c>
      <c r="R65">
        <v>1</v>
      </c>
      <c r="S65">
        <v>298</v>
      </c>
      <c r="T65">
        <v>10</v>
      </c>
      <c r="U65">
        <v>5347.2</v>
      </c>
      <c r="V65" t="s">
        <v>476</v>
      </c>
    </row>
    <row r="66" spans="16:22">
      <c r="P66" t="s">
        <v>405</v>
      </c>
      <c r="Q66">
        <v>6</v>
      </c>
      <c r="R66">
        <v>0</v>
      </c>
      <c r="S66">
        <v>891</v>
      </c>
      <c r="T66">
        <v>40</v>
      </c>
      <c r="U66">
        <v>4960.4399999999996</v>
      </c>
      <c r="V66" t="s">
        <v>475</v>
      </c>
    </row>
    <row r="67" spans="16:22">
      <c r="P67" t="s">
        <v>406</v>
      </c>
      <c r="Q67">
        <v>7.45</v>
      </c>
      <c r="R67">
        <v>0</v>
      </c>
      <c r="S67">
        <v>755</v>
      </c>
      <c r="T67">
        <v>36</v>
      </c>
      <c r="U67">
        <v>4728.24</v>
      </c>
      <c r="V67" t="s">
        <v>475</v>
      </c>
    </row>
    <row r="68" spans="16:22">
      <c r="P68" t="s">
        <v>407</v>
      </c>
      <c r="Q68">
        <v>9</v>
      </c>
      <c r="R68">
        <v>0</v>
      </c>
      <c r="S68">
        <v>580</v>
      </c>
      <c r="T68">
        <v>20</v>
      </c>
      <c r="U68">
        <v>4601.7</v>
      </c>
      <c r="V68" t="s">
        <v>475</v>
      </c>
    </row>
    <row r="69" spans="16:22">
      <c r="P69" t="s">
        <v>408</v>
      </c>
      <c r="Q69">
        <v>4.5</v>
      </c>
      <c r="R69">
        <v>1</v>
      </c>
      <c r="S69">
        <v>1125</v>
      </c>
      <c r="T69">
        <v>51</v>
      </c>
      <c r="U69">
        <v>4504.3599999999997</v>
      </c>
      <c r="V69" t="s">
        <v>476</v>
      </c>
    </row>
    <row r="70" spans="16:22">
      <c r="P70" t="s">
        <v>409</v>
      </c>
      <c r="Q70">
        <v>9.5</v>
      </c>
      <c r="R70">
        <v>0</v>
      </c>
      <c r="S70">
        <v>508</v>
      </c>
      <c r="T70">
        <v>14</v>
      </c>
      <c r="U70">
        <v>4338.17</v>
      </c>
      <c r="V70" t="s">
        <v>475</v>
      </c>
    </row>
    <row r="71" spans="16:22">
      <c r="P71" t="s">
        <v>410</v>
      </c>
      <c r="Q71">
        <v>15</v>
      </c>
      <c r="R71">
        <v>0</v>
      </c>
      <c r="S71">
        <v>293</v>
      </c>
      <c r="T71">
        <v>14</v>
      </c>
      <c r="U71">
        <v>3997.2</v>
      </c>
      <c r="V71" t="s">
        <v>475</v>
      </c>
    </row>
    <row r="72" spans="16:22">
      <c r="P72" t="s">
        <v>411</v>
      </c>
      <c r="Q72">
        <v>9.5</v>
      </c>
      <c r="R72">
        <v>0</v>
      </c>
      <c r="S72">
        <v>485</v>
      </c>
      <c r="T72">
        <v>21</v>
      </c>
      <c r="U72">
        <v>3958.08</v>
      </c>
      <c r="V72" t="s">
        <v>475</v>
      </c>
    </row>
    <row r="73" spans="16:22">
      <c r="P73" t="s">
        <v>412</v>
      </c>
      <c r="Q73">
        <v>14</v>
      </c>
      <c r="R73">
        <v>0</v>
      </c>
      <c r="S73">
        <v>318</v>
      </c>
      <c r="T73">
        <v>18</v>
      </c>
      <c r="U73">
        <v>3704.4</v>
      </c>
      <c r="V73" t="s">
        <v>475</v>
      </c>
    </row>
    <row r="74" spans="16:22">
      <c r="P74" t="s">
        <v>413</v>
      </c>
      <c r="Q74">
        <v>16.25</v>
      </c>
      <c r="R74">
        <v>0</v>
      </c>
      <c r="S74">
        <v>235</v>
      </c>
      <c r="T74">
        <v>10</v>
      </c>
      <c r="U74">
        <v>3437.69</v>
      </c>
      <c r="V74" t="s">
        <v>475</v>
      </c>
    </row>
    <row r="75" spans="16:22">
      <c r="P75" t="s">
        <v>414</v>
      </c>
      <c r="Q75">
        <v>17</v>
      </c>
      <c r="R75">
        <v>0</v>
      </c>
      <c r="S75">
        <v>239</v>
      </c>
      <c r="T75">
        <v>8</v>
      </c>
      <c r="U75">
        <v>3383</v>
      </c>
      <c r="V75" t="s">
        <v>475</v>
      </c>
    </row>
    <row r="76" spans="16:22">
      <c r="P76" t="s">
        <v>415</v>
      </c>
      <c r="Q76">
        <v>7</v>
      </c>
      <c r="R76">
        <v>0</v>
      </c>
      <c r="S76">
        <v>500</v>
      </c>
      <c r="T76">
        <v>29</v>
      </c>
      <c r="U76">
        <v>3232.95</v>
      </c>
      <c r="V76" t="s">
        <v>475</v>
      </c>
    </row>
    <row r="77" spans="16:22">
      <c r="P77" t="s">
        <v>416</v>
      </c>
      <c r="Q77">
        <v>10</v>
      </c>
      <c r="R77">
        <v>0</v>
      </c>
      <c r="S77">
        <v>328</v>
      </c>
      <c r="T77">
        <v>12</v>
      </c>
      <c r="U77">
        <v>3044</v>
      </c>
      <c r="V77" t="s">
        <v>475</v>
      </c>
    </row>
    <row r="78" spans="16:22">
      <c r="P78" t="s">
        <v>417</v>
      </c>
      <c r="Q78">
        <v>26</v>
      </c>
      <c r="R78">
        <v>0</v>
      </c>
      <c r="S78">
        <v>125</v>
      </c>
      <c r="T78">
        <v>6</v>
      </c>
      <c r="U78">
        <v>2688.4</v>
      </c>
      <c r="V78" t="s">
        <v>475</v>
      </c>
    </row>
    <row r="79" spans="16:22">
      <c r="P79" t="s">
        <v>418</v>
      </c>
      <c r="Q79">
        <v>10</v>
      </c>
      <c r="R79">
        <v>0</v>
      </c>
      <c r="S79">
        <v>297</v>
      </c>
      <c r="T79">
        <v>13</v>
      </c>
      <c r="U79">
        <v>2432.5</v>
      </c>
      <c r="V79" t="s">
        <v>475</v>
      </c>
    </row>
    <row r="80" spans="16:22">
      <c r="P80" t="s">
        <v>419</v>
      </c>
      <c r="Q80">
        <v>14</v>
      </c>
      <c r="R80">
        <v>0</v>
      </c>
      <c r="S80">
        <v>184</v>
      </c>
      <c r="T80">
        <v>10</v>
      </c>
      <c r="U80">
        <v>2396.8000000000002</v>
      </c>
      <c r="V80" t="s">
        <v>475</v>
      </c>
    </row>
    <row r="81" spans="16:22">
      <c r="P81" t="s">
        <v>420</v>
      </c>
      <c r="Q81">
        <v>15.5</v>
      </c>
      <c r="R81">
        <v>0</v>
      </c>
      <c r="S81">
        <v>122</v>
      </c>
      <c r="T81">
        <v>6</v>
      </c>
      <c r="U81">
        <v>1784.82</v>
      </c>
      <c r="V81" t="s">
        <v>475</v>
      </c>
    </row>
    <row r="82" spans="16:22">
      <c r="P82" t="s">
        <v>421</v>
      </c>
      <c r="Q82">
        <v>2.5</v>
      </c>
      <c r="R82">
        <v>0</v>
      </c>
      <c r="S82">
        <v>755</v>
      </c>
      <c r="T82">
        <v>32</v>
      </c>
      <c r="U82">
        <v>1648.12</v>
      </c>
      <c r="V82" t="s">
        <v>475</v>
      </c>
    </row>
    <row r="83" spans="16:22">
      <c r="P83" t="s">
        <v>422</v>
      </c>
      <c r="Q83">
        <v>12.75</v>
      </c>
      <c r="R83">
        <v>0</v>
      </c>
      <c r="S83">
        <v>138</v>
      </c>
      <c r="T83">
        <v>6</v>
      </c>
      <c r="U83">
        <v>1368.71</v>
      </c>
      <c r="V83" t="s">
        <v>475</v>
      </c>
    </row>
  </sheetData>
  <mergeCells count="3">
    <mergeCell ref="B2:M4"/>
    <mergeCell ref="Z51:AE51"/>
    <mergeCell ref="Y42:AD42"/>
  </mergeCells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7713-1AAF-40AB-B246-C4E8EAC9B923}">
  <dimension ref="B2:W61"/>
  <sheetViews>
    <sheetView zoomScale="70" zoomScaleNormal="70" workbookViewId="0">
      <selection activeCell="K75" sqref="K75"/>
    </sheetView>
  </sheetViews>
  <sheetFormatPr defaultRowHeight="14.4"/>
  <cols>
    <col min="12" max="12" width="17.33203125" customWidth="1"/>
    <col min="13" max="13" width="19.77734375" customWidth="1"/>
    <col min="14" max="14" width="16.5546875" customWidth="1"/>
    <col min="15" max="15" width="17.88671875" customWidth="1"/>
    <col min="16" max="16" width="11.5546875" customWidth="1"/>
    <col min="17" max="17" width="11.77734375" customWidth="1"/>
  </cols>
  <sheetData>
    <row r="2" spans="2:17">
      <c r="B2" s="51" t="s">
        <v>10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7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2:17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7" spans="2:17">
      <c r="L7" t="s">
        <v>490</v>
      </c>
      <c r="M7" t="s">
        <v>486</v>
      </c>
      <c r="N7" t="s">
        <v>292</v>
      </c>
      <c r="O7" t="s">
        <v>487</v>
      </c>
      <c r="P7" t="s">
        <v>488</v>
      </c>
      <c r="Q7" t="s">
        <v>489</v>
      </c>
    </row>
    <row r="8" spans="2:17">
      <c r="L8" t="s">
        <v>38</v>
      </c>
      <c r="M8">
        <v>4</v>
      </c>
      <c r="N8">
        <v>12</v>
      </c>
      <c r="O8">
        <v>20.87</v>
      </c>
      <c r="P8">
        <v>9.65</v>
      </c>
      <c r="Q8">
        <v>40</v>
      </c>
    </row>
    <row r="9" spans="2:17">
      <c r="L9" t="s">
        <v>26</v>
      </c>
      <c r="M9">
        <v>3</v>
      </c>
      <c r="N9">
        <v>5</v>
      </c>
      <c r="O9">
        <v>76.75</v>
      </c>
      <c r="P9">
        <v>13.25</v>
      </c>
      <c r="Q9">
        <v>263.5</v>
      </c>
    </row>
    <row r="10" spans="2:17">
      <c r="L10" t="s">
        <v>28</v>
      </c>
      <c r="M10">
        <v>3</v>
      </c>
      <c r="N10">
        <v>9</v>
      </c>
      <c r="O10">
        <v>37.6</v>
      </c>
      <c r="P10">
        <v>7.75</v>
      </c>
      <c r="Q10">
        <v>123.79</v>
      </c>
    </row>
    <row r="11" spans="2:17">
      <c r="L11" t="s">
        <v>14</v>
      </c>
      <c r="M11">
        <v>2</v>
      </c>
      <c r="N11">
        <v>8</v>
      </c>
      <c r="O11">
        <v>33.83</v>
      </c>
      <c r="P11">
        <v>7</v>
      </c>
      <c r="Q11">
        <v>62.5</v>
      </c>
    </row>
    <row r="12" spans="2:17">
      <c r="L12" t="s">
        <v>23</v>
      </c>
      <c r="M12">
        <v>2</v>
      </c>
      <c r="N12">
        <v>4</v>
      </c>
      <c r="O12">
        <v>27.31</v>
      </c>
      <c r="P12">
        <v>7.45</v>
      </c>
      <c r="Q12">
        <v>49.3</v>
      </c>
    </row>
    <row r="13" spans="2:17">
      <c r="L13" t="s">
        <v>29</v>
      </c>
      <c r="M13">
        <v>2</v>
      </c>
      <c r="N13">
        <v>5</v>
      </c>
      <c r="O13">
        <v>27.36</v>
      </c>
      <c r="P13">
        <v>12.5</v>
      </c>
      <c r="Q13">
        <v>38</v>
      </c>
    </row>
    <row r="14" spans="2:17">
      <c r="L14" t="s">
        <v>30</v>
      </c>
      <c r="M14">
        <v>2</v>
      </c>
      <c r="N14">
        <v>6</v>
      </c>
      <c r="O14">
        <v>30.46</v>
      </c>
      <c r="P14">
        <v>6</v>
      </c>
      <c r="Q14">
        <v>97</v>
      </c>
    </row>
    <row r="15" spans="2:17">
      <c r="L15" t="s">
        <v>36</v>
      </c>
      <c r="M15">
        <v>2</v>
      </c>
      <c r="N15">
        <v>5</v>
      </c>
      <c r="O15">
        <v>18</v>
      </c>
      <c r="P15">
        <v>9</v>
      </c>
      <c r="Q15">
        <v>26</v>
      </c>
    </row>
    <row r="16" spans="2:17">
      <c r="L16" t="s">
        <v>37</v>
      </c>
      <c r="M16">
        <v>2</v>
      </c>
      <c r="N16">
        <v>7</v>
      </c>
      <c r="O16">
        <v>22.81</v>
      </c>
      <c r="P16">
        <v>9.1999999999999993</v>
      </c>
      <c r="Q16">
        <v>81</v>
      </c>
    </row>
    <row r="17" spans="12:17">
      <c r="L17" t="s">
        <v>22</v>
      </c>
      <c r="M17">
        <v>1</v>
      </c>
      <c r="N17">
        <v>1</v>
      </c>
      <c r="O17">
        <v>4.5</v>
      </c>
      <c r="P17">
        <v>4.5</v>
      </c>
      <c r="Q17">
        <v>4.5</v>
      </c>
    </row>
    <row r="18" spans="12:17">
      <c r="L18" t="s">
        <v>24</v>
      </c>
      <c r="M18">
        <v>1</v>
      </c>
      <c r="N18">
        <v>2</v>
      </c>
      <c r="O18">
        <v>10.75</v>
      </c>
      <c r="P18">
        <v>9.5</v>
      </c>
      <c r="Q18">
        <v>12</v>
      </c>
    </row>
    <row r="19" spans="12:17">
      <c r="L19" t="s">
        <v>25</v>
      </c>
      <c r="M19">
        <v>1</v>
      </c>
      <c r="N19">
        <v>3</v>
      </c>
      <c r="O19">
        <v>18.079999999999998</v>
      </c>
      <c r="P19">
        <v>16.25</v>
      </c>
      <c r="Q19">
        <v>20</v>
      </c>
    </row>
    <row r="20" spans="12:17">
      <c r="L20" t="s">
        <v>31</v>
      </c>
      <c r="M20">
        <v>1</v>
      </c>
      <c r="N20">
        <v>2</v>
      </c>
      <c r="O20">
        <v>11.13</v>
      </c>
      <c r="P20">
        <v>9.5</v>
      </c>
      <c r="Q20">
        <v>12.75</v>
      </c>
    </row>
    <row r="21" spans="12:17">
      <c r="L21" t="s">
        <v>32</v>
      </c>
      <c r="M21">
        <v>1</v>
      </c>
      <c r="N21">
        <v>3</v>
      </c>
      <c r="O21">
        <v>20</v>
      </c>
      <c r="P21">
        <v>2.5</v>
      </c>
      <c r="Q21">
        <v>36</v>
      </c>
    </row>
    <row r="22" spans="12:17">
      <c r="L22" t="s">
        <v>33</v>
      </c>
      <c r="M22">
        <v>1</v>
      </c>
      <c r="N22">
        <v>3</v>
      </c>
      <c r="O22">
        <v>26.48</v>
      </c>
      <c r="P22">
        <v>14</v>
      </c>
      <c r="Q22">
        <v>46</v>
      </c>
    </row>
    <row r="23" spans="12:17">
      <c r="L23" t="s">
        <v>34</v>
      </c>
      <c r="M23">
        <v>1</v>
      </c>
      <c r="N23">
        <v>2</v>
      </c>
      <c r="O23">
        <v>29.5</v>
      </c>
      <c r="P23">
        <v>21</v>
      </c>
      <c r="Q23">
        <v>38</v>
      </c>
    </row>
    <row r="47" spans="12:15" ht="25.8">
      <c r="L47" s="27" t="s">
        <v>496</v>
      </c>
      <c r="M47" s="27"/>
    </row>
    <row r="48" spans="12:15" ht="18">
      <c r="L48" s="32" t="s">
        <v>491</v>
      </c>
      <c r="M48" s="26"/>
      <c r="N48" s="26"/>
      <c r="O48" s="26"/>
    </row>
    <row r="49" spans="11:23" ht="18">
      <c r="L49" s="32" t="s">
        <v>492</v>
      </c>
      <c r="M49" s="26"/>
      <c r="N49" s="26"/>
      <c r="O49" s="26"/>
    </row>
    <row r="50" spans="11:23" ht="18">
      <c r="L50" s="32" t="s">
        <v>493</v>
      </c>
      <c r="M50" s="26"/>
      <c r="N50" s="26"/>
      <c r="O50" s="26"/>
    </row>
    <row r="51" spans="11:23" ht="18">
      <c r="L51" s="32" t="s">
        <v>494</v>
      </c>
      <c r="M51" s="26"/>
      <c r="N51" s="26"/>
      <c r="O51" s="26"/>
    </row>
    <row r="52" spans="11:23" ht="18">
      <c r="L52" s="32" t="s">
        <v>495</v>
      </c>
      <c r="M52" s="26"/>
      <c r="N52" s="26"/>
      <c r="O52" s="26"/>
    </row>
    <row r="56" spans="11:23" ht="32.4">
      <c r="L56" s="45" t="s">
        <v>530</v>
      </c>
      <c r="M56" s="45"/>
      <c r="N56" s="45"/>
      <c r="O56" s="45"/>
      <c r="P56" s="45"/>
      <c r="Q56" s="45"/>
      <c r="R56" s="45"/>
    </row>
    <row r="57" spans="11:23" ht="18">
      <c r="K57" s="17">
        <v>1</v>
      </c>
      <c r="L57" s="9" t="s">
        <v>497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1:23" ht="18">
      <c r="K58" s="17">
        <v>2</v>
      </c>
      <c r="L58" s="11" t="s">
        <v>498</v>
      </c>
      <c r="M58" s="11"/>
      <c r="N58" s="11"/>
      <c r="O58" s="11"/>
      <c r="P58" s="11"/>
      <c r="Q58" s="6"/>
      <c r="R58" s="6"/>
      <c r="S58" s="6"/>
      <c r="T58" s="6"/>
      <c r="U58" s="6"/>
      <c r="V58" s="6"/>
      <c r="W58" s="6"/>
    </row>
    <row r="59" spans="11:23" ht="18">
      <c r="K59" s="17">
        <v>3</v>
      </c>
      <c r="L59" s="12" t="s">
        <v>499</v>
      </c>
      <c r="M59" s="12"/>
      <c r="N59" s="12"/>
      <c r="O59" s="12"/>
      <c r="P59" s="12"/>
      <c r="Q59" s="13"/>
      <c r="R59" s="13"/>
      <c r="S59" s="13"/>
      <c r="T59" s="13"/>
      <c r="U59" s="13"/>
      <c r="V59" s="13"/>
      <c r="W59" s="13"/>
    </row>
    <row r="60" spans="11:23" ht="18">
      <c r="K60" s="17">
        <v>4</v>
      </c>
      <c r="L60" s="14" t="s">
        <v>500</v>
      </c>
      <c r="M60" s="14"/>
      <c r="N60" s="14"/>
      <c r="O60" s="14"/>
      <c r="P60" s="14"/>
      <c r="Q60" s="15"/>
      <c r="R60" s="15"/>
      <c r="S60" s="15"/>
      <c r="T60" s="15"/>
      <c r="U60" s="15"/>
      <c r="V60" s="15"/>
      <c r="W60" s="15"/>
    </row>
    <row r="61" spans="11:23" ht="18">
      <c r="K61" s="17">
        <v>5</v>
      </c>
      <c r="L61" s="16" t="s">
        <v>501</v>
      </c>
      <c r="M61" s="16"/>
      <c r="N61" s="16"/>
      <c r="O61" s="16"/>
      <c r="P61" s="16"/>
      <c r="Q61" s="5"/>
      <c r="R61" s="5"/>
      <c r="S61" s="5"/>
      <c r="T61" s="5"/>
      <c r="U61" s="5"/>
      <c r="V61" s="5"/>
      <c r="W61" s="5"/>
    </row>
  </sheetData>
  <mergeCells count="1">
    <mergeCell ref="B2:M4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712A-1A33-424B-A77E-4B075ADD5100}">
  <dimension ref="B2:W54"/>
  <sheetViews>
    <sheetView zoomScale="55" zoomScaleNormal="55" workbookViewId="0">
      <selection activeCell="Y48" sqref="Y48:AI49"/>
    </sheetView>
  </sheetViews>
  <sheetFormatPr defaultRowHeight="14.4"/>
  <cols>
    <col min="12" max="12" width="15.33203125" customWidth="1"/>
    <col min="13" max="13" width="16" customWidth="1"/>
    <col min="14" max="14" width="15.21875" customWidth="1"/>
    <col min="15" max="15" width="19" customWidth="1"/>
  </cols>
  <sheetData>
    <row r="2" spans="2:15">
      <c r="B2" s="51" t="s">
        <v>11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2:1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7" spans="2:15">
      <c r="C7" s="35"/>
      <c r="D7" s="36"/>
      <c r="E7" s="36"/>
      <c r="F7" s="36"/>
      <c r="G7" s="36"/>
      <c r="H7" s="36"/>
      <c r="I7" s="36"/>
    </row>
    <row r="8" spans="2:15">
      <c r="C8" s="36"/>
      <c r="D8" s="36"/>
      <c r="E8" s="36"/>
      <c r="F8" s="36"/>
      <c r="G8" s="36"/>
      <c r="H8" s="36"/>
      <c r="I8" s="36"/>
      <c r="L8" t="s">
        <v>13</v>
      </c>
      <c r="M8" t="s">
        <v>486</v>
      </c>
      <c r="N8" t="s">
        <v>292</v>
      </c>
      <c r="O8" t="s">
        <v>502</v>
      </c>
    </row>
    <row r="9" spans="2:15">
      <c r="C9" s="36"/>
      <c r="D9" s="36"/>
      <c r="E9" s="36"/>
      <c r="F9" s="36"/>
      <c r="G9" s="36"/>
      <c r="H9" s="36"/>
      <c r="I9" s="36"/>
      <c r="L9" t="s">
        <v>20</v>
      </c>
      <c r="M9">
        <v>8</v>
      </c>
      <c r="N9">
        <v>12</v>
      </c>
      <c r="O9">
        <v>37.979999999999997</v>
      </c>
    </row>
    <row r="10" spans="2:15">
      <c r="C10" s="36"/>
      <c r="D10" s="36"/>
      <c r="E10" s="36"/>
      <c r="F10" s="36"/>
      <c r="G10" s="36"/>
      <c r="H10" s="36"/>
      <c r="I10" s="36"/>
      <c r="L10" t="s">
        <v>17</v>
      </c>
      <c r="M10">
        <v>8</v>
      </c>
      <c r="N10">
        <v>12</v>
      </c>
      <c r="O10">
        <v>23.06</v>
      </c>
    </row>
    <row r="11" spans="2:15">
      <c r="C11" s="36"/>
      <c r="D11" s="36"/>
      <c r="E11" s="36"/>
      <c r="F11" s="36"/>
      <c r="G11" s="36"/>
      <c r="H11" s="36"/>
      <c r="I11" s="36"/>
      <c r="L11" t="s">
        <v>15</v>
      </c>
      <c r="M11">
        <v>8</v>
      </c>
      <c r="N11">
        <v>12</v>
      </c>
      <c r="O11">
        <v>20.68</v>
      </c>
    </row>
    <row r="12" spans="2:15">
      <c r="C12" s="36"/>
      <c r="D12" s="36"/>
      <c r="E12" s="36"/>
      <c r="F12" s="36"/>
      <c r="G12" s="36"/>
      <c r="H12" s="36"/>
      <c r="I12" s="36"/>
      <c r="L12" t="s">
        <v>19</v>
      </c>
      <c r="M12">
        <v>6</v>
      </c>
      <c r="N12">
        <v>13</v>
      </c>
      <c r="O12">
        <v>25.16</v>
      </c>
    </row>
    <row r="13" spans="2:15">
      <c r="C13" s="36"/>
      <c r="D13" s="36"/>
      <c r="E13" s="36"/>
      <c r="F13" s="36"/>
      <c r="G13" s="36"/>
      <c r="H13" s="36"/>
      <c r="I13" s="36"/>
      <c r="L13" t="s">
        <v>21</v>
      </c>
      <c r="M13">
        <v>5</v>
      </c>
      <c r="N13">
        <v>7</v>
      </c>
      <c r="O13">
        <v>20.25</v>
      </c>
    </row>
    <row r="14" spans="2:15">
      <c r="C14" s="36"/>
      <c r="D14" s="36"/>
      <c r="E14" s="36"/>
      <c r="F14" s="36"/>
      <c r="G14" s="36"/>
      <c r="H14" s="36"/>
      <c r="I14" s="36"/>
      <c r="L14" t="s">
        <v>18</v>
      </c>
      <c r="M14">
        <v>5</v>
      </c>
      <c r="N14">
        <v>6</v>
      </c>
      <c r="O14">
        <v>54.01</v>
      </c>
    </row>
    <row r="15" spans="2:15">
      <c r="C15" s="36"/>
      <c r="D15" s="36"/>
      <c r="E15" s="36"/>
      <c r="F15" s="36"/>
      <c r="G15" s="36"/>
      <c r="H15" s="36"/>
      <c r="I15" s="36"/>
      <c r="L15" t="s">
        <v>16</v>
      </c>
      <c r="M15">
        <v>5</v>
      </c>
      <c r="N15">
        <v>5</v>
      </c>
      <c r="O15">
        <v>32.369999999999997</v>
      </c>
    </row>
    <row r="16" spans="2:15">
      <c r="C16" s="36"/>
      <c r="D16" s="36"/>
      <c r="E16" s="36"/>
      <c r="F16" s="36"/>
      <c r="G16" s="36"/>
      <c r="H16" s="36"/>
      <c r="I16" s="36"/>
      <c r="L16" t="s">
        <v>27</v>
      </c>
      <c r="M16">
        <v>4</v>
      </c>
      <c r="N16">
        <v>10</v>
      </c>
      <c r="O16">
        <v>28.73</v>
      </c>
    </row>
    <row r="17" spans="3:9">
      <c r="C17" s="36"/>
      <c r="D17" s="36"/>
      <c r="E17" s="36"/>
      <c r="F17" s="36"/>
      <c r="G17" s="36"/>
      <c r="H17" s="36"/>
      <c r="I17" s="36"/>
    </row>
    <row r="18" spans="3:9">
      <c r="C18" s="36"/>
      <c r="D18" s="36"/>
      <c r="E18" s="36"/>
      <c r="F18" s="36"/>
      <c r="G18" s="36"/>
      <c r="H18" s="36"/>
      <c r="I18" s="36"/>
    </row>
    <row r="19" spans="3:9">
      <c r="C19" s="36"/>
      <c r="D19" s="36"/>
      <c r="E19" s="36"/>
      <c r="F19" s="36"/>
      <c r="G19" s="36"/>
      <c r="H19" s="36"/>
      <c r="I19" s="36"/>
    </row>
    <row r="20" spans="3:9">
      <c r="C20" s="36"/>
      <c r="D20" s="36"/>
      <c r="E20" s="36"/>
      <c r="F20" s="36"/>
      <c r="G20" s="36"/>
      <c r="H20" s="36"/>
      <c r="I20" s="36"/>
    </row>
    <row r="21" spans="3:9">
      <c r="C21" s="36"/>
      <c r="D21" s="36"/>
      <c r="E21" s="36"/>
      <c r="F21" s="36"/>
      <c r="G21" s="36"/>
      <c r="H21" s="36"/>
      <c r="I21" s="36"/>
    </row>
    <row r="22" spans="3:9">
      <c r="C22" s="36"/>
      <c r="D22" s="36"/>
      <c r="E22" s="36"/>
      <c r="F22" s="36"/>
      <c r="G22" s="36"/>
      <c r="H22" s="36"/>
      <c r="I22" s="36"/>
    </row>
    <row r="23" spans="3:9">
      <c r="C23" s="36"/>
      <c r="D23" s="36"/>
      <c r="E23" s="36"/>
      <c r="F23" s="36"/>
      <c r="G23" s="36"/>
      <c r="H23" s="36"/>
      <c r="I23" s="36"/>
    </row>
    <row r="24" spans="3:9">
      <c r="C24" s="36"/>
      <c r="D24" s="36"/>
      <c r="E24" s="36"/>
      <c r="F24" s="36"/>
      <c r="G24" s="36"/>
      <c r="H24" s="36"/>
      <c r="I24" s="36"/>
    </row>
    <row r="25" spans="3:9">
      <c r="C25" s="36"/>
      <c r="D25" s="36"/>
      <c r="E25" s="36"/>
      <c r="F25" s="36"/>
      <c r="G25" s="36"/>
      <c r="H25" s="36"/>
      <c r="I25" s="36"/>
    </row>
    <row r="26" spans="3:9">
      <c r="C26" s="36"/>
      <c r="D26" s="36"/>
      <c r="E26" s="36"/>
      <c r="F26" s="36"/>
      <c r="G26" s="36"/>
      <c r="H26" s="36"/>
      <c r="I26" s="36"/>
    </row>
    <row r="40" spans="12:12" ht="18">
      <c r="L40" s="32" t="s">
        <v>503</v>
      </c>
    </row>
    <row r="41" spans="12:12" ht="18">
      <c r="L41" s="32" t="s">
        <v>504</v>
      </c>
    </row>
    <row r="42" spans="12:12" ht="18">
      <c r="L42" s="32" t="s">
        <v>505</v>
      </c>
    </row>
    <row r="45" spans="12:12" ht="25.8">
      <c r="L45" s="27" t="s">
        <v>506</v>
      </c>
    </row>
    <row r="49" spans="11:23" ht="32.4">
      <c r="L49" s="50" t="s">
        <v>512</v>
      </c>
      <c r="M49" s="50"/>
      <c r="N49" s="50"/>
      <c r="O49" s="50"/>
      <c r="P49" s="50"/>
      <c r="Q49" s="50"/>
    </row>
    <row r="50" spans="11:23" ht="18">
      <c r="K50" s="17">
        <v>1</v>
      </c>
      <c r="L50" s="9" t="s">
        <v>507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1:23" ht="18">
      <c r="K51" s="17">
        <v>2</v>
      </c>
      <c r="L51" s="11" t="s">
        <v>508</v>
      </c>
      <c r="M51" s="11"/>
      <c r="N51" s="11"/>
      <c r="O51" s="11"/>
      <c r="P51" s="11"/>
      <c r="Q51" s="6"/>
      <c r="R51" s="6"/>
      <c r="S51" s="6"/>
      <c r="T51" s="6"/>
      <c r="U51" s="6"/>
      <c r="V51" s="6"/>
      <c r="W51" s="6"/>
    </row>
    <row r="52" spans="11:23" ht="18">
      <c r="K52" s="17">
        <v>3</v>
      </c>
      <c r="L52" s="12" t="s">
        <v>509</v>
      </c>
      <c r="M52" s="12"/>
      <c r="N52" s="12"/>
      <c r="O52" s="12"/>
      <c r="P52" s="12"/>
      <c r="Q52" s="13"/>
      <c r="R52" s="13"/>
      <c r="S52" s="13"/>
      <c r="T52" s="13"/>
      <c r="U52" s="13"/>
      <c r="V52" s="13"/>
      <c r="W52" s="13"/>
    </row>
    <row r="53" spans="11:23" ht="18">
      <c r="K53" s="17">
        <v>4</v>
      </c>
      <c r="L53" s="14" t="s">
        <v>510</v>
      </c>
      <c r="M53" s="14"/>
      <c r="N53" s="14"/>
      <c r="O53" s="14"/>
      <c r="P53" s="14"/>
      <c r="Q53" s="15"/>
      <c r="R53" s="15"/>
      <c r="S53" s="15"/>
      <c r="T53" s="15"/>
      <c r="U53" s="15"/>
      <c r="V53" s="15"/>
      <c r="W53" s="15"/>
    </row>
    <row r="54" spans="11:23" ht="18">
      <c r="K54" s="17">
        <v>5</v>
      </c>
      <c r="L54" s="16" t="s">
        <v>511</v>
      </c>
      <c r="M54" s="16"/>
      <c r="N54" s="16"/>
      <c r="O54" s="16"/>
      <c r="P54" s="16"/>
      <c r="Q54" s="5"/>
      <c r="R54" s="5"/>
      <c r="S54" s="5"/>
      <c r="T54" s="5"/>
      <c r="U54" s="5"/>
      <c r="V54" s="5"/>
      <c r="W54" s="5"/>
    </row>
  </sheetData>
  <mergeCells count="2">
    <mergeCell ref="B2:M4"/>
    <mergeCell ref="L49:Q49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C56D-5C2A-4977-9B9D-DD59B371868C}">
  <dimension ref="B2:AG70"/>
  <sheetViews>
    <sheetView tabSelected="1" topLeftCell="L13" zoomScale="70" zoomScaleNormal="70" workbookViewId="0">
      <selection activeCell="AI27" sqref="AI27"/>
    </sheetView>
  </sheetViews>
  <sheetFormatPr defaultRowHeight="14.4"/>
  <cols>
    <col min="11" max="11" width="17.5546875" customWidth="1"/>
    <col min="12" max="12" width="15.6640625" customWidth="1"/>
    <col min="13" max="13" width="15.44140625" customWidth="1"/>
    <col min="14" max="14" width="14.44140625" customWidth="1"/>
    <col min="15" max="15" width="22.109375" customWidth="1"/>
    <col min="17" max="17" width="18.33203125" bestFit="1" customWidth="1"/>
    <col min="18" max="18" width="15.6640625" bestFit="1" customWidth="1"/>
    <col min="20" max="20" width="26.5546875" customWidth="1"/>
    <col min="21" max="21" width="17" customWidth="1"/>
  </cols>
  <sheetData>
    <row r="2" spans="2:21">
      <c r="B2" s="53" t="s">
        <v>12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2:21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2:21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8" spans="2:21" ht="14.55" customHeight="1">
      <c r="C8" s="37"/>
      <c r="D8" s="38"/>
      <c r="E8" s="38"/>
      <c r="F8" s="38"/>
      <c r="G8" s="38"/>
      <c r="H8" s="38"/>
      <c r="I8" s="38"/>
      <c r="K8" t="s">
        <v>490</v>
      </c>
      <c r="L8" t="s">
        <v>13</v>
      </c>
      <c r="M8" t="s">
        <v>292</v>
      </c>
      <c r="N8" t="s">
        <v>513</v>
      </c>
      <c r="O8" t="s">
        <v>515</v>
      </c>
    </row>
    <row r="9" spans="2:21">
      <c r="C9" s="38"/>
      <c r="D9" s="38"/>
      <c r="E9" s="38"/>
      <c r="F9" s="38"/>
      <c r="G9" s="38"/>
      <c r="H9" s="38"/>
      <c r="I9" s="38"/>
      <c r="K9" t="s">
        <v>14</v>
      </c>
      <c r="L9" t="s">
        <v>15</v>
      </c>
      <c r="M9">
        <v>1</v>
      </c>
      <c r="N9">
        <v>62.5</v>
      </c>
      <c r="O9" t="str">
        <f>_xlfn.CONCAT(Table23[[#This Row],[supplier_country]],"-",Table23[[#This Row],[CategoryName]])</f>
        <v>Australia-Seafood</v>
      </c>
    </row>
    <row r="10" spans="2:21">
      <c r="C10" s="38"/>
      <c r="D10" s="38"/>
      <c r="E10" s="38"/>
      <c r="F10" s="38"/>
      <c r="G10" s="38"/>
      <c r="H10" s="38"/>
      <c r="I10" s="38"/>
      <c r="K10" t="s">
        <v>14</v>
      </c>
      <c r="L10" t="s">
        <v>16</v>
      </c>
      <c r="M10">
        <v>1</v>
      </c>
      <c r="N10">
        <v>53</v>
      </c>
      <c r="O10" t="str">
        <f>_xlfn.CONCAT(Table23[[#This Row],[supplier_country]],"-",Table23[[#This Row],[CategoryName]])</f>
        <v>Australia-Produce</v>
      </c>
    </row>
    <row r="11" spans="2:21">
      <c r="C11" s="38"/>
      <c r="D11" s="38"/>
      <c r="E11" s="38"/>
      <c r="F11" s="38"/>
      <c r="G11" s="38"/>
      <c r="H11" s="38"/>
      <c r="I11" s="38"/>
      <c r="K11" t="s">
        <v>14</v>
      </c>
      <c r="L11" t="s">
        <v>17</v>
      </c>
      <c r="M11">
        <v>1</v>
      </c>
      <c r="N11">
        <v>43.9</v>
      </c>
      <c r="O11" t="str">
        <f>_xlfn.CONCAT(Table23[[#This Row],[supplier_country]],"-",Table23[[#This Row],[CategoryName]])</f>
        <v>Australia-Condiments</v>
      </c>
      <c r="Q11" s="28" t="s">
        <v>338</v>
      </c>
      <c r="R11" t="s">
        <v>514</v>
      </c>
      <c r="T11" s="39" t="s">
        <v>100</v>
      </c>
      <c r="U11" s="39" t="s">
        <v>514</v>
      </c>
    </row>
    <row r="12" spans="2:21">
      <c r="C12" s="38"/>
      <c r="D12" s="38"/>
      <c r="E12" s="38"/>
      <c r="F12" s="38"/>
      <c r="G12" s="38"/>
      <c r="H12" s="38"/>
      <c r="I12" s="38"/>
      <c r="K12" t="s">
        <v>14</v>
      </c>
      <c r="L12" t="s">
        <v>18</v>
      </c>
      <c r="M12">
        <v>2</v>
      </c>
      <c r="N12">
        <v>35.9</v>
      </c>
      <c r="O12" t="str">
        <f>_xlfn.CONCAT(Table23[[#This Row],[supplier_country]],"-",Table23[[#This Row],[CategoryName]])</f>
        <v>Australia-Meat/Poultry</v>
      </c>
      <c r="Q12" s="2" t="s">
        <v>14</v>
      </c>
      <c r="R12">
        <v>234.75</v>
      </c>
      <c r="T12" s="41" t="s">
        <v>28</v>
      </c>
      <c r="U12" s="42">
        <v>278.99</v>
      </c>
    </row>
    <row r="13" spans="2:21">
      <c r="C13" s="38"/>
      <c r="D13" s="38"/>
      <c r="E13" s="38"/>
      <c r="F13" s="38"/>
      <c r="G13" s="38"/>
      <c r="H13" s="38"/>
      <c r="I13" s="38"/>
      <c r="K13" t="s">
        <v>14</v>
      </c>
      <c r="L13" t="s">
        <v>19</v>
      </c>
      <c r="M13">
        <v>1</v>
      </c>
      <c r="N13">
        <v>17.45</v>
      </c>
      <c r="O13" t="str">
        <f>_xlfn.CONCAT(Table23[[#This Row],[supplier_country]],"-",Table23[[#This Row],[CategoryName]])</f>
        <v>Australia-Confections</v>
      </c>
      <c r="Q13" s="40" t="s">
        <v>20</v>
      </c>
      <c r="R13">
        <v>15</v>
      </c>
      <c r="T13" s="41" t="s">
        <v>14</v>
      </c>
      <c r="U13" s="42">
        <v>234.75</v>
      </c>
    </row>
    <row r="14" spans="2:21">
      <c r="C14" s="38"/>
      <c r="D14" s="38"/>
      <c r="E14" s="38"/>
      <c r="F14" s="38"/>
      <c r="G14" s="38"/>
      <c r="H14" s="38"/>
      <c r="I14" s="38"/>
      <c r="K14" t="s">
        <v>14</v>
      </c>
      <c r="L14" t="s">
        <v>20</v>
      </c>
      <c r="M14">
        <v>1</v>
      </c>
      <c r="N14">
        <v>15</v>
      </c>
      <c r="O14" t="str">
        <f>_xlfn.CONCAT(Table23[[#This Row],[supplier_country]],"-",Table23[[#This Row],[CategoryName]])</f>
        <v>Australia-Beverages</v>
      </c>
      <c r="Q14" s="40" t="s">
        <v>17</v>
      </c>
      <c r="R14">
        <v>43.9</v>
      </c>
      <c r="T14" s="41" t="s">
        <v>26</v>
      </c>
      <c r="U14" s="42">
        <v>198.5</v>
      </c>
    </row>
    <row r="15" spans="2:21">
      <c r="C15" s="38"/>
      <c r="D15" s="38"/>
      <c r="E15" s="38"/>
      <c r="F15" s="38"/>
      <c r="G15" s="38"/>
      <c r="H15" s="38"/>
      <c r="I15" s="38"/>
      <c r="K15" t="s">
        <v>14</v>
      </c>
      <c r="L15" t="s">
        <v>21</v>
      </c>
      <c r="M15">
        <v>1</v>
      </c>
      <c r="N15">
        <v>7</v>
      </c>
      <c r="O15" t="str">
        <f>_xlfn.CONCAT(Table23[[#This Row],[supplier_country]],"-",Table23[[#This Row],[CategoryName]])</f>
        <v>Australia-Grains/Cereals</v>
      </c>
      <c r="Q15" s="40" t="s">
        <v>19</v>
      </c>
      <c r="R15">
        <v>17.45</v>
      </c>
      <c r="T15" s="41" t="s">
        <v>30</v>
      </c>
      <c r="U15" s="42">
        <v>147.63</v>
      </c>
    </row>
    <row r="16" spans="2:21">
      <c r="C16" s="38"/>
      <c r="D16" s="38"/>
      <c r="E16" s="38"/>
      <c r="F16" s="38"/>
      <c r="G16" s="38"/>
      <c r="H16" s="38"/>
      <c r="I16" s="38"/>
      <c r="K16" t="s">
        <v>22</v>
      </c>
      <c r="L16" t="s">
        <v>20</v>
      </c>
      <c r="M16">
        <v>1</v>
      </c>
      <c r="N16">
        <v>4.5</v>
      </c>
      <c r="O16" t="str">
        <f>_xlfn.CONCAT(Table23[[#This Row],[supplier_country]],"-",Table23[[#This Row],[CategoryName]])</f>
        <v>Brazil-Beverages</v>
      </c>
      <c r="Q16" s="40" t="s">
        <v>21</v>
      </c>
      <c r="R16">
        <v>7</v>
      </c>
      <c r="T16" s="41" t="s">
        <v>23</v>
      </c>
      <c r="U16" s="42">
        <v>93.53</v>
      </c>
    </row>
    <row r="17" spans="3:21">
      <c r="C17" s="38"/>
      <c r="D17" s="38"/>
      <c r="E17" s="38"/>
      <c r="F17" s="38"/>
      <c r="G17" s="38"/>
      <c r="H17" s="38"/>
      <c r="I17" s="38"/>
      <c r="K17" t="s">
        <v>23</v>
      </c>
      <c r="L17" t="s">
        <v>19</v>
      </c>
      <c r="M17">
        <v>1</v>
      </c>
      <c r="N17">
        <v>49.3</v>
      </c>
      <c r="O17" t="str">
        <f>_xlfn.CONCAT(Table23[[#This Row],[supplier_country]],"-",Table23[[#This Row],[CategoryName]])</f>
        <v>Canada-Confections</v>
      </c>
      <c r="Q17" s="40" t="s">
        <v>18</v>
      </c>
      <c r="R17">
        <v>35.9</v>
      </c>
      <c r="T17" s="41" t="s">
        <v>38</v>
      </c>
      <c r="U17" s="42">
        <v>83.76</v>
      </c>
    </row>
    <row r="18" spans="3:21">
      <c r="C18" s="38"/>
      <c r="D18" s="38"/>
      <c r="E18" s="38"/>
      <c r="F18" s="38"/>
      <c r="G18" s="38"/>
      <c r="H18" s="38"/>
      <c r="I18" s="38"/>
      <c r="K18" t="s">
        <v>23</v>
      </c>
      <c r="L18" t="s">
        <v>17</v>
      </c>
      <c r="M18">
        <v>1</v>
      </c>
      <c r="N18">
        <v>28.5</v>
      </c>
      <c r="O18" t="str">
        <f>_xlfn.CONCAT(Table23[[#This Row],[supplier_country]],"-",Table23[[#This Row],[CategoryName]])</f>
        <v>Canada-Condiments</v>
      </c>
      <c r="Q18" s="40" t="s">
        <v>16</v>
      </c>
      <c r="R18">
        <v>53</v>
      </c>
      <c r="T18" s="41" t="s">
        <v>33</v>
      </c>
      <c r="U18" s="42">
        <v>79.45</v>
      </c>
    </row>
    <row r="19" spans="3:21">
      <c r="C19" s="38"/>
      <c r="D19" s="38"/>
      <c r="E19" s="38"/>
      <c r="F19" s="38"/>
      <c r="G19" s="38"/>
      <c r="H19" s="38"/>
      <c r="I19" s="38"/>
      <c r="K19" t="s">
        <v>23</v>
      </c>
      <c r="L19" t="s">
        <v>18</v>
      </c>
      <c r="M19">
        <v>2</v>
      </c>
      <c r="N19">
        <v>15.73</v>
      </c>
      <c r="O19" t="str">
        <f>_xlfn.CONCAT(Table23[[#This Row],[supplier_country]],"-",Table23[[#This Row],[CategoryName]])</f>
        <v>Canada-Meat/Poultry</v>
      </c>
      <c r="Q19" s="40" t="s">
        <v>15</v>
      </c>
      <c r="R19">
        <v>62.5</v>
      </c>
      <c r="T19" s="41" t="s">
        <v>37</v>
      </c>
      <c r="U19" s="42">
        <v>56.68</v>
      </c>
    </row>
    <row r="20" spans="3:21">
      <c r="C20" s="38"/>
      <c r="D20" s="38"/>
      <c r="E20" s="38"/>
      <c r="F20" s="38"/>
      <c r="G20" s="38"/>
      <c r="H20" s="38"/>
      <c r="I20" s="38"/>
      <c r="K20" t="s">
        <v>24</v>
      </c>
      <c r="L20" t="s">
        <v>15</v>
      </c>
      <c r="M20">
        <v>2</v>
      </c>
      <c r="N20">
        <v>10.75</v>
      </c>
      <c r="O20" t="str">
        <f>_xlfn.CONCAT(Table23[[#This Row],[supplier_country]],"-",Table23[[#This Row],[CategoryName]])</f>
        <v>Denmark-Seafood</v>
      </c>
      <c r="Q20" s="2" t="s">
        <v>22</v>
      </c>
      <c r="R20">
        <v>4.5</v>
      </c>
      <c r="T20" s="41" t="s">
        <v>29</v>
      </c>
      <c r="U20" s="42">
        <v>55.18</v>
      </c>
    </row>
    <row r="21" spans="3:21">
      <c r="C21" s="38"/>
      <c r="D21" s="38"/>
      <c r="E21" s="38"/>
      <c r="F21" s="38"/>
      <c r="G21" s="38"/>
      <c r="H21" s="38"/>
      <c r="I21" s="38"/>
      <c r="K21" t="s">
        <v>25</v>
      </c>
      <c r="L21" t="s">
        <v>19</v>
      </c>
      <c r="M21">
        <v>2</v>
      </c>
      <c r="N21">
        <v>18.13</v>
      </c>
      <c r="O21" t="str">
        <f>_xlfn.CONCAT(Table23[[#This Row],[supplier_country]],"-",Table23[[#This Row],[CategoryName]])</f>
        <v>Finland-Confections</v>
      </c>
      <c r="Q21" s="40" t="s">
        <v>20</v>
      </c>
      <c r="R21">
        <v>4.5</v>
      </c>
      <c r="T21" s="41" t="s">
        <v>25</v>
      </c>
      <c r="U21" s="42">
        <v>36.129999999999995</v>
      </c>
    </row>
    <row r="22" spans="3:21">
      <c r="C22" s="38"/>
      <c r="D22" s="38"/>
      <c r="E22" s="38"/>
      <c r="F22" s="38"/>
      <c r="G22" s="38"/>
      <c r="H22" s="38"/>
      <c r="I22" s="38"/>
      <c r="K22" t="s">
        <v>25</v>
      </c>
      <c r="L22" t="s">
        <v>20</v>
      </c>
      <c r="M22">
        <v>1</v>
      </c>
      <c r="N22">
        <v>18</v>
      </c>
      <c r="O22" t="str">
        <f>_xlfn.CONCAT(Table23[[#This Row],[supplier_country]],"-",Table23[[#This Row],[CategoryName]])</f>
        <v>Finland-Beverages</v>
      </c>
      <c r="Q22" s="2" t="s">
        <v>23</v>
      </c>
      <c r="R22">
        <v>93.53</v>
      </c>
      <c r="T22" s="41" t="s">
        <v>34</v>
      </c>
      <c r="U22" s="42">
        <v>29.5</v>
      </c>
    </row>
    <row r="23" spans="3:21">
      <c r="C23" s="38"/>
      <c r="D23" s="38"/>
      <c r="E23" s="38"/>
      <c r="F23" s="38"/>
      <c r="G23" s="38"/>
      <c r="H23" s="38"/>
      <c r="I23" s="38"/>
      <c r="K23" t="s">
        <v>26</v>
      </c>
      <c r="L23" t="s">
        <v>20</v>
      </c>
      <c r="M23">
        <v>2</v>
      </c>
      <c r="N23">
        <v>140.75</v>
      </c>
      <c r="O23" t="str">
        <f>_xlfn.CONCAT(Table23[[#This Row],[supplier_country]],"-",Table23[[#This Row],[CategoryName]])</f>
        <v>France-Beverages</v>
      </c>
      <c r="Q23" s="40" t="s">
        <v>17</v>
      </c>
      <c r="R23">
        <v>28.5</v>
      </c>
      <c r="T23" s="41" t="s">
        <v>32</v>
      </c>
      <c r="U23" s="42">
        <v>20</v>
      </c>
    </row>
    <row r="24" spans="3:21">
      <c r="C24" s="38"/>
      <c r="D24" s="38"/>
      <c r="E24" s="38"/>
      <c r="F24" s="38"/>
      <c r="G24" s="38"/>
      <c r="H24" s="38"/>
      <c r="I24" s="38"/>
      <c r="K24" t="s">
        <v>26</v>
      </c>
      <c r="L24" t="s">
        <v>27</v>
      </c>
      <c r="M24">
        <v>2</v>
      </c>
      <c r="N24">
        <v>44.5</v>
      </c>
      <c r="O24" t="str">
        <f>_xlfn.CONCAT(Table23[[#This Row],[supplier_country]],"-",Table23[[#This Row],[CategoryName]])</f>
        <v>France-Dairy Products</v>
      </c>
      <c r="Q24" s="40" t="s">
        <v>19</v>
      </c>
      <c r="R24">
        <v>49.3</v>
      </c>
      <c r="T24" s="41" t="s">
        <v>35</v>
      </c>
      <c r="U24" s="42">
        <v>20</v>
      </c>
    </row>
    <row r="25" spans="3:21">
      <c r="K25" t="s">
        <v>26</v>
      </c>
      <c r="L25" t="s">
        <v>15</v>
      </c>
      <c r="M25">
        <v>1</v>
      </c>
      <c r="N25">
        <v>13.25</v>
      </c>
      <c r="O25" t="str">
        <f>_xlfn.CONCAT(Table23[[#This Row],[supplier_country]],"-",Table23[[#This Row],[CategoryName]])</f>
        <v>France-Seafood</v>
      </c>
      <c r="Q25" s="40" t="s">
        <v>18</v>
      </c>
      <c r="R25">
        <v>15.73</v>
      </c>
      <c r="T25" s="41" t="s">
        <v>36</v>
      </c>
      <c r="U25" s="42">
        <v>15</v>
      </c>
    </row>
    <row r="26" spans="3:21">
      <c r="K26" t="s">
        <v>28</v>
      </c>
      <c r="L26" t="s">
        <v>18</v>
      </c>
      <c r="M26">
        <v>1</v>
      </c>
      <c r="N26">
        <v>123.79</v>
      </c>
      <c r="O26" t="str">
        <f>_xlfn.CONCAT(Table23[[#This Row],[supplier_country]],"-",Table23[[#This Row],[CategoryName]])</f>
        <v>Germany-Meat/Poultry</v>
      </c>
      <c r="Q26" s="2" t="s">
        <v>24</v>
      </c>
      <c r="R26">
        <v>10.75</v>
      </c>
      <c r="T26" s="41" t="s">
        <v>31</v>
      </c>
      <c r="U26" s="42">
        <v>11.13</v>
      </c>
    </row>
    <row r="27" spans="3:21">
      <c r="K27" t="s">
        <v>28</v>
      </c>
      <c r="L27" t="s">
        <v>16</v>
      </c>
      <c r="M27">
        <v>1</v>
      </c>
      <c r="N27">
        <v>45.6</v>
      </c>
      <c r="O27" t="str">
        <f>_xlfn.CONCAT(Table23[[#This Row],[supplier_country]],"-",Table23[[#This Row],[CategoryName]])</f>
        <v>Germany-Produce</v>
      </c>
      <c r="Q27" s="40" t="s">
        <v>15</v>
      </c>
      <c r="R27">
        <v>10.75</v>
      </c>
      <c r="T27" s="41" t="s">
        <v>24</v>
      </c>
      <c r="U27" s="42">
        <v>10.75</v>
      </c>
    </row>
    <row r="28" spans="3:21">
      <c r="K28" t="s">
        <v>28</v>
      </c>
      <c r="L28" t="s">
        <v>21</v>
      </c>
      <c r="M28">
        <v>1</v>
      </c>
      <c r="N28">
        <v>33.25</v>
      </c>
      <c r="O28" t="str">
        <f>_xlfn.CONCAT(Table23[[#This Row],[supplier_country]],"-",Table23[[#This Row],[CategoryName]])</f>
        <v>Germany-Grains/Cereals</v>
      </c>
      <c r="Q28" s="2" t="s">
        <v>25</v>
      </c>
      <c r="R28">
        <v>36.129999999999995</v>
      </c>
      <c r="T28" s="43" t="s">
        <v>22</v>
      </c>
      <c r="U28" s="44">
        <v>4.5</v>
      </c>
    </row>
    <row r="29" spans="3:21">
      <c r="C29" s="1"/>
      <c r="D29" s="1"/>
      <c r="E29" s="1"/>
      <c r="F29" s="1"/>
      <c r="G29" s="1"/>
      <c r="H29" s="1"/>
      <c r="I29" s="1"/>
      <c r="K29" t="s">
        <v>28</v>
      </c>
      <c r="L29" t="s">
        <v>19</v>
      </c>
      <c r="M29">
        <v>3</v>
      </c>
      <c r="N29">
        <v>29.71</v>
      </c>
      <c r="O29" t="str">
        <f>_xlfn.CONCAT(Table23[[#This Row],[supplier_country]],"-",Table23[[#This Row],[CategoryName]])</f>
        <v>Germany-Confections</v>
      </c>
      <c r="Q29" s="40" t="s">
        <v>20</v>
      </c>
      <c r="R29">
        <v>18</v>
      </c>
    </row>
    <row r="30" spans="3:21">
      <c r="K30" t="s">
        <v>28</v>
      </c>
      <c r="L30" t="s">
        <v>15</v>
      </c>
      <c r="M30">
        <v>1</v>
      </c>
      <c r="N30">
        <v>25.89</v>
      </c>
      <c r="O30" t="str">
        <f>_xlfn.CONCAT(Table23[[#This Row],[supplier_country]],"-",Table23[[#This Row],[CategoryName]])</f>
        <v>Germany-Seafood</v>
      </c>
      <c r="Q30" s="40" t="s">
        <v>19</v>
      </c>
      <c r="R30">
        <v>18.13</v>
      </c>
    </row>
    <row r="31" spans="3:21">
      <c r="K31" t="s">
        <v>28</v>
      </c>
      <c r="L31" t="s">
        <v>17</v>
      </c>
      <c r="M31">
        <v>1</v>
      </c>
      <c r="N31">
        <v>13</v>
      </c>
      <c r="O31" t="str">
        <f>_xlfn.CONCAT(Table23[[#This Row],[supplier_country]],"-",Table23[[#This Row],[CategoryName]])</f>
        <v>Germany-Condiments</v>
      </c>
      <c r="Q31" s="2" t="s">
        <v>26</v>
      </c>
      <c r="R31">
        <v>198.5</v>
      </c>
    </row>
    <row r="32" spans="3:21">
      <c r="K32" t="s">
        <v>28</v>
      </c>
      <c r="L32" t="s">
        <v>20</v>
      </c>
      <c r="M32">
        <v>1</v>
      </c>
      <c r="N32">
        <v>7.75</v>
      </c>
      <c r="O32" t="str">
        <f>_xlfn.CONCAT(Table23[[#This Row],[supplier_country]],"-",Table23[[#This Row],[CategoryName]])</f>
        <v>Germany-Beverages</v>
      </c>
      <c r="Q32" s="40" t="s">
        <v>20</v>
      </c>
      <c r="R32">
        <v>140.75</v>
      </c>
      <c r="T32" t="s">
        <v>517</v>
      </c>
      <c r="U32" t="s">
        <v>523</v>
      </c>
    </row>
    <row r="33" spans="11:21">
      <c r="K33" t="s">
        <v>29</v>
      </c>
      <c r="L33" t="s">
        <v>21</v>
      </c>
      <c r="M33">
        <v>2</v>
      </c>
      <c r="N33">
        <v>28.75</v>
      </c>
      <c r="O33" t="str">
        <f>_xlfn.CONCAT(Table23[[#This Row],[supplier_country]],"-",Table23[[#This Row],[CategoryName]])</f>
        <v>Italy-Grains/Cereals</v>
      </c>
      <c r="Q33" s="40" t="s">
        <v>27</v>
      </c>
      <c r="R33">
        <v>44.5</v>
      </c>
      <c r="T33" t="s">
        <v>518</v>
      </c>
      <c r="U33">
        <v>140.75</v>
      </c>
    </row>
    <row r="34" spans="11:21">
      <c r="K34" t="s">
        <v>29</v>
      </c>
      <c r="L34" t="s">
        <v>27</v>
      </c>
      <c r="M34">
        <v>3</v>
      </c>
      <c r="N34">
        <v>26.43</v>
      </c>
      <c r="O34" t="str">
        <f>_xlfn.CONCAT(Table23[[#This Row],[supplier_country]],"-",Table23[[#This Row],[CategoryName]])</f>
        <v>Italy-Dairy Products</v>
      </c>
      <c r="Q34" s="40" t="s">
        <v>15</v>
      </c>
      <c r="R34">
        <v>13.25</v>
      </c>
      <c r="T34" t="s">
        <v>519</v>
      </c>
      <c r="U34">
        <v>123.79</v>
      </c>
    </row>
    <row r="35" spans="11:21">
      <c r="K35" t="s">
        <v>30</v>
      </c>
      <c r="L35" t="s">
        <v>18</v>
      </c>
      <c r="M35">
        <v>1</v>
      </c>
      <c r="N35">
        <v>97</v>
      </c>
      <c r="O35" t="str">
        <f>_xlfn.CONCAT(Table23[[#This Row],[supplier_country]],"-",Table23[[#This Row],[CategoryName]])</f>
        <v>Japan-Meat/Poultry</v>
      </c>
      <c r="Q35" s="2" t="s">
        <v>28</v>
      </c>
      <c r="R35">
        <v>278.99</v>
      </c>
      <c r="T35" t="s">
        <v>520</v>
      </c>
      <c r="U35">
        <v>62.5</v>
      </c>
    </row>
    <row r="36" spans="11:21">
      <c r="K36" t="s">
        <v>30</v>
      </c>
      <c r="L36" t="s">
        <v>15</v>
      </c>
      <c r="M36">
        <v>2</v>
      </c>
      <c r="N36">
        <v>18.5</v>
      </c>
      <c r="O36" t="str">
        <f>_xlfn.CONCAT(Table23[[#This Row],[supplier_country]],"-",Table23[[#This Row],[CategoryName]])</f>
        <v>Japan-Seafood</v>
      </c>
      <c r="Q36" s="40" t="s">
        <v>20</v>
      </c>
      <c r="R36">
        <v>7.75</v>
      </c>
      <c r="T36" t="s">
        <v>521</v>
      </c>
      <c r="U36">
        <v>15.73</v>
      </c>
    </row>
    <row r="37" spans="11:21">
      <c r="K37" t="s">
        <v>30</v>
      </c>
      <c r="L37" t="s">
        <v>16</v>
      </c>
      <c r="M37">
        <v>2</v>
      </c>
      <c r="N37">
        <v>16.63</v>
      </c>
      <c r="O37" t="str">
        <f>_xlfn.CONCAT(Table23[[#This Row],[supplier_country]],"-",Table23[[#This Row],[CategoryName]])</f>
        <v>Japan-Produce</v>
      </c>
      <c r="Q37" s="40" t="s">
        <v>17</v>
      </c>
      <c r="R37">
        <v>13</v>
      </c>
      <c r="T37" t="s">
        <v>522</v>
      </c>
      <c r="U37">
        <v>18.5</v>
      </c>
    </row>
    <row r="38" spans="11:21">
      <c r="K38" t="s">
        <v>30</v>
      </c>
      <c r="L38" t="s">
        <v>17</v>
      </c>
      <c r="M38">
        <v>1</v>
      </c>
      <c r="N38">
        <v>15.5</v>
      </c>
      <c r="O38" t="str">
        <f>_xlfn.CONCAT(Table23[[#This Row],[supplier_country]],"-",Table23[[#This Row],[CategoryName]])</f>
        <v>Japan-Condiments</v>
      </c>
      <c r="Q38" s="40" t="s">
        <v>19</v>
      </c>
      <c r="R38">
        <v>29.71</v>
      </c>
    </row>
    <row r="39" spans="11:21">
      <c r="K39" t="s">
        <v>31</v>
      </c>
      <c r="L39" t="s">
        <v>19</v>
      </c>
      <c r="M39">
        <v>2</v>
      </c>
      <c r="N39">
        <v>11.13</v>
      </c>
      <c r="O39" t="str">
        <f>_xlfn.CONCAT(Table23[[#This Row],[supplier_country]],"-",Table23[[#This Row],[CategoryName]])</f>
        <v>Netherlands-Confections</v>
      </c>
      <c r="Q39" s="40" t="s">
        <v>21</v>
      </c>
      <c r="R39">
        <v>33.25</v>
      </c>
    </row>
    <row r="40" spans="11:21">
      <c r="K40" t="s">
        <v>32</v>
      </c>
      <c r="L40" t="s">
        <v>27</v>
      </c>
      <c r="M40">
        <v>3</v>
      </c>
      <c r="N40">
        <v>20</v>
      </c>
      <c r="O40" t="str">
        <f>_xlfn.CONCAT(Table23[[#This Row],[supplier_country]],"-",Table23[[#This Row],[CategoryName]])</f>
        <v>Norway-Dairy Products</v>
      </c>
      <c r="Q40" s="40" t="s">
        <v>18</v>
      </c>
      <c r="R40">
        <v>123.79</v>
      </c>
    </row>
    <row r="41" spans="11:21">
      <c r="K41" t="s">
        <v>33</v>
      </c>
      <c r="L41" t="s">
        <v>20</v>
      </c>
      <c r="M41">
        <v>1</v>
      </c>
      <c r="N41">
        <v>46</v>
      </c>
      <c r="O41" t="str">
        <f>_xlfn.CONCAT(Table23[[#This Row],[supplier_country]],"-",Table23[[#This Row],[CategoryName]])</f>
        <v>Singapore-Beverages</v>
      </c>
      <c r="Q41" s="40" t="s">
        <v>16</v>
      </c>
      <c r="R41">
        <v>45.6</v>
      </c>
    </row>
    <row r="42" spans="11:21">
      <c r="K42" t="s">
        <v>33</v>
      </c>
      <c r="L42" t="s">
        <v>17</v>
      </c>
      <c r="M42">
        <v>1</v>
      </c>
      <c r="N42">
        <v>19.45</v>
      </c>
      <c r="O42" t="str">
        <f>_xlfn.CONCAT(Table23[[#This Row],[supplier_country]],"-",Table23[[#This Row],[CategoryName]])</f>
        <v>Singapore-Condiments</v>
      </c>
      <c r="Q42" s="40" t="s">
        <v>15</v>
      </c>
      <c r="R42">
        <v>25.89</v>
      </c>
    </row>
    <row r="43" spans="11:21">
      <c r="K43" t="s">
        <v>33</v>
      </c>
      <c r="L43" t="s">
        <v>21</v>
      </c>
      <c r="M43">
        <v>1</v>
      </c>
      <c r="N43">
        <v>14</v>
      </c>
      <c r="O43" t="str">
        <f>_xlfn.CONCAT(Table23[[#This Row],[supplier_country]],"-",Table23[[#This Row],[CategoryName]])</f>
        <v>Singapore-Grains/Cereals</v>
      </c>
      <c r="Q43" s="2" t="s">
        <v>29</v>
      </c>
      <c r="R43">
        <v>55.18</v>
      </c>
    </row>
    <row r="44" spans="11:21">
      <c r="K44" t="s">
        <v>34</v>
      </c>
      <c r="L44" t="s">
        <v>27</v>
      </c>
      <c r="M44">
        <v>2</v>
      </c>
      <c r="N44">
        <v>29.5</v>
      </c>
      <c r="O44" t="str">
        <f>_xlfn.CONCAT(Table23[[#This Row],[supplier_country]],"-",Table23[[#This Row],[CategoryName]])</f>
        <v>Spain-Dairy Products</v>
      </c>
      <c r="Q44" s="40" t="s">
        <v>27</v>
      </c>
      <c r="R44">
        <v>26.43</v>
      </c>
    </row>
    <row r="45" spans="11:21">
      <c r="K45" t="s">
        <v>35</v>
      </c>
      <c r="L45" t="s">
        <v>15</v>
      </c>
      <c r="M45">
        <v>3</v>
      </c>
      <c r="N45">
        <v>20</v>
      </c>
      <c r="O45" t="str">
        <f>_xlfn.CONCAT(Table23[[#This Row],[supplier_country]],"-",Table23[[#This Row],[CategoryName]])</f>
        <v>Sweden-Seafood</v>
      </c>
      <c r="Q45" s="40" t="s">
        <v>21</v>
      </c>
      <c r="R45">
        <v>28.75</v>
      </c>
    </row>
    <row r="46" spans="11:21">
      <c r="K46" t="s">
        <v>36</v>
      </c>
      <c r="L46" t="s">
        <v>21</v>
      </c>
      <c r="M46">
        <v>2</v>
      </c>
      <c r="N46">
        <v>15</v>
      </c>
      <c r="O46" t="str">
        <f>_xlfn.CONCAT(Table23[[#This Row],[supplier_country]],"-",Table23[[#This Row],[CategoryName]])</f>
        <v>Sweden -Grains/Cereals</v>
      </c>
      <c r="Q46" s="2" t="s">
        <v>30</v>
      </c>
      <c r="R46">
        <v>147.63</v>
      </c>
    </row>
    <row r="47" spans="11:21">
      <c r="K47" t="s">
        <v>37</v>
      </c>
      <c r="L47" t="s">
        <v>19</v>
      </c>
      <c r="M47">
        <v>4</v>
      </c>
      <c r="N47">
        <v>28.18</v>
      </c>
      <c r="O47" t="str">
        <f>_xlfn.CONCAT(Table23[[#This Row],[supplier_country]],"-",Table23[[#This Row],[CategoryName]])</f>
        <v>UK-Confections</v>
      </c>
      <c r="Q47" s="40" t="s">
        <v>17</v>
      </c>
      <c r="R47">
        <v>15.5</v>
      </c>
    </row>
    <row r="48" spans="11:21">
      <c r="K48" t="s">
        <v>37</v>
      </c>
      <c r="L48" t="s">
        <v>20</v>
      </c>
      <c r="M48">
        <v>2</v>
      </c>
      <c r="N48">
        <v>18.5</v>
      </c>
      <c r="O48" t="str">
        <f>_xlfn.CONCAT(Table23[[#This Row],[supplier_country]],"-",Table23[[#This Row],[CategoryName]])</f>
        <v>UK-Beverages</v>
      </c>
      <c r="Q48" s="40" t="s">
        <v>18</v>
      </c>
      <c r="R48">
        <v>97</v>
      </c>
    </row>
    <row r="49" spans="11:33" ht="32.4">
      <c r="K49" t="s">
        <v>37</v>
      </c>
      <c r="L49" t="s">
        <v>17</v>
      </c>
      <c r="M49">
        <v>1</v>
      </c>
      <c r="N49">
        <v>10</v>
      </c>
      <c r="O49" t="str">
        <f>_xlfn.CONCAT(Table23[[#This Row],[supplier_country]],"-",Table23[[#This Row],[CategoryName]])</f>
        <v>UK-Condiments</v>
      </c>
      <c r="Q49" s="40" t="s">
        <v>16</v>
      </c>
      <c r="R49">
        <v>16.63</v>
      </c>
      <c r="U49" s="45" t="s">
        <v>529</v>
      </c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6"/>
    </row>
    <row r="50" spans="11:33" ht="18">
      <c r="K50" t="s">
        <v>38</v>
      </c>
      <c r="L50" t="s">
        <v>16</v>
      </c>
      <c r="M50">
        <v>1</v>
      </c>
      <c r="N50">
        <v>30</v>
      </c>
      <c r="O50" t="str">
        <f>_xlfn.CONCAT(Table23[[#This Row],[supplier_country]],"-",Table23[[#This Row],[CategoryName]])</f>
        <v>USA-Produce</v>
      </c>
      <c r="Q50" s="40" t="s">
        <v>15</v>
      </c>
      <c r="R50">
        <v>18.5</v>
      </c>
      <c r="T50" s="17">
        <v>1</v>
      </c>
      <c r="U50" s="9" t="s">
        <v>524</v>
      </c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1:33" ht="18">
      <c r="K51" t="s">
        <v>38</v>
      </c>
      <c r="L51" t="s">
        <v>17</v>
      </c>
      <c r="M51">
        <v>6</v>
      </c>
      <c r="N51">
        <v>24.4</v>
      </c>
      <c r="O51" t="str">
        <f>_xlfn.CONCAT(Table23[[#This Row],[supplier_country]],"-",Table23[[#This Row],[CategoryName]])</f>
        <v>USA-Condiments</v>
      </c>
      <c r="Q51" s="2" t="s">
        <v>31</v>
      </c>
      <c r="R51">
        <v>11.13</v>
      </c>
      <c r="T51" s="17">
        <v>2</v>
      </c>
      <c r="U51" s="11" t="s">
        <v>525</v>
      </c>
      <c r="V51" s="11"/>
      <c r="W51" s="11"/>
      <c r="X51" s="11"/>
      <c r="Y51" s="11"/>
      <c r="Z51" s="6"/>
      <c r="AA51" s="6"/>
      <c r="AB51" s="6"/>
      <c r="AC51" s="6"/>
      <c r="AD51" s="6"/>
      <c r="AE51" s="6"/>
      <c r="AF51" s="6"/>
      <c r="AG51" s="6"/>
    </row>
    <row r="52" spans="11:33" ht="18">
      <c r="K52" t="s">
        <v>38</v>
      </c>
      <c r="L52" t="s">
        <v>20</v>
      </c>
      <c r="M52">
        <v>3</v>
      </c>
      <c r="N52">
        <v>15.33</v>
      </c>
      <c r="O52" t="str">
        <f>_xlfn.CONCAT(Table23[[#This Row],[supplier_country]],"-",Table23[[#This Row],[CategoryName]])</f>
        <v>USA-Beverages</v>
      </c>
      <c r="Q52" s="40" t="s">
        <v>19</v>
      </c>
      <c r="R52">
        <v>11.13</v>
      </c>
      <c r="T52" s="17">
        <v>3</v>
      </c>
      <c r="U52" s="12" t="s">
        <v>526</v>
      </c>
      <c r="V52" s="12"/>
      <c r="W52" s="12"/>
      <c r="X52" s="12"/>
      <c r="Y52" s="12"/>
      <c r="Z52" s="13"/>
      <c r="AA52" s="13"/>
      <c r="AB52" s="13"/>
      <c r="AC52" s="13"/>
      <c r="AD52" s="13"/>
      <c r="AE52" s="13"/>
      <c r="AF52" s="13"/>
      <c r="AG52" s="13"/>
    </row>
    <row r="53" spans="11:33" ht="18">
      <c r="K53" t="s">
        <v>38</v>
      </c>
      <c r="L53" t="s">
        <v>15</v>
      </c>
      <c r="M53">
        <v>2</v>
      </c>
      <c r="N53">
        <v>14.03</v>
      </c>
      <c r="O53" t="str">
        <f>_xlfn.CONCAT(Table23[[#This Row],[supplier_country]],"-",Table23[[#This Row],[CategoryName]])</f>
        <v>USA-Seafood</v>
      </c>
      <c r="Q53" s="2" t="s">
        <v>32</v>
      </c>
      <c r="R53">
        <v>20</v>
      </c>
      <c r="T53" s="17">
        <v>4</v>
      </c>
      <c r="U53" s="14" t="s">
        <v>527</v>
      </c>
      <c r="V53" s="14"/>
      <c r="W53" s="14"/>
      <c r="X53" s="14"/>
      <c r="Y53" s="14"/>
      <c r="Z53" s="15"/>
      <c r="AA53" s="15"/>
      <c r="AB53" s="15"/>
      <c r="AC53" s="15"/>
      <c r="AD53" s="15"/>
      <c r="AE53" s="15"/>
      <c r="AF53" s="15"/>
      <c r="AG53" s="15"/>
    </row>
    <row r="54" spans="11:33" ht="18">
      <c r="Q54" s="40" t="s">
        <v>27</v>
      </c>
      <c r="R54">
        <v>20</v>
      </c>
      <c r="T54" s="17">
        <v>5</v>
      </c>
      <c r="U54" s="16" t="s">
        <v>528</v>
      </c>
      <c r="V54" s="16"/>
      <c r="W54" s="16"/>
      <c r="X54" s="16"/>
      <c r="Y54" s="16"/>
      <c r="Z54" s="5"/>
      <c r="AA54" s="5"/>
      <c r="AB54" s="5"/>
      <c r="AC54" s="5"/>
      <c r="AD54" s="5"/>
      <c r="AE54" s="5"/>
      <c r="AF54" s="5"/>
      <c r="AG54" s="5"/>
    </row>
    <row r="55" spans="11:33">
      <c r="Q55" s="2" t="s">
        <v>33</v>
      </c>
      <c r="R55">
        <v>79.45</v>
      </c>
    </row>
    <row r="56" spans="11:33">
      <c r="Q56" s="40" t="s">
        <v>20</v>
      </c>
      <c r="R56">
        <v>46</v>
      </c>
    </row>
    <row r="57" spans="11:33">
      <c r="Q57" s="40" t="s">
        <v>17</v>
      </c>
      <c r="R57">
        <v>19.45</v>
      </c>
    </row>
    <row r="58" spans="11:33">
      <c r="Q58" s="40" t="s">
        <v>21</v>
      </c>
      <c r="R58">
        <v>14</v>
      </c>
    </row>
    <row r="59" spans="11:33">
      <c r="Q59" s="2" t="s">
        <v>34</v>
      </c>
      <c r="R59">
        <v>29.5</v>
      </c>
    </row>
    <row r="60" spans="11:33">
      <c r="Q60" s="40" t="s">
        <v>27</v>
      </c>
      <c r="R60">
        <v>29.5</v>
      </c>
    </row>
    <row r="61" spans="11:33">
      <c r="Q61" s="2" t="s">
        <v>35</v>
      </c>
      <c r="R61">
        <v>20</v>
      </c>
    </row>
    <row r="62" spans="11:33">
      <c r="Q62" s="40" t="s">
        <v>15</v>
      </c>
      <c r="R62">
        <v>20</v>
      </c>
    </row>
    <row r="63" spans="11:33">
      <c r="Q63" s="2" t="s">
        <v>36</v>
      </c>
      <c r="R63">
        <v>15</v>
      </c>
    </row>
    <row r="64" spans="11:33">
      <c r="Q64" s="40" t="s">
        <v>21</v>
      </c>
      <c r="R64">
        <v>15</v>
      </c>
    </row>
    <row r="65" spans="17:18">
      <c r="Q65" s="2" t="s">
        <v>37</v>
      </c>
      <c r="R65">
        <v>56.68</v>
      </c>
    </row>
    <row r="66" spans="17:18">
      <c r="Q66" s="40" t="s">
        <v>20</v>
      </c>
      <c r="R66">
        <v>18.5</v>
      </c>
    </row>
    <row r="67" spans="17:18">
      <c r="Q67" s="40" t="s">
        <v>17</v>
      </c>
      <c r="R67">
        <v>10</v>
      </c>
    </row>
    <row r="68" spans="17:18">
      <c r="Q68" s="40" t="s">
        <v>19</v>
      </c>
      <c r="R68">
        <v>28.18</v>
      </c>
    </row>
    <row r="69" spans="17:18">
      <c r="Q69" s="2" t="s">
        <v>38</v>
      </c>
      <c r="R69">
        <v>83.76</v>
      </c>
    </row>
    <row r="70" spans="17:18">
      <c r="Q70" s="2" t="s">
        <v>516</v>
      </c>
      <c r="R70">
        <v>1375.4800000000002</v>
      </c>
    </row>
  </sheetData>
  <mergeCells count="1">
    <mergeCell ref="B2:M4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F703-DEE3-4AB7-BCF5-4263F1CEDD56}">
  <dimension ref="A1:AR79"/>
  <sheetViews>
    <sheetView topLeftCell="N10" zoomScale="70" zoomScaleNormal="70" workbookViewId="0">
      <selection activeCell="S64" sqref="S64"/>
    </sheetView>
  </sheetViews>
  <sheetFormatPr defaultRowHeight="14.4"/>
  <cols>
    <col min="2" max="3" width="8.88671875" customWidth="1"/>
    <col min="4" max="4" width="16.109375" customWidth="1"/>
    <col min="5" max="6" width="16.77734375" customWidth="1"/>
    <col min="7" max="7" width="15.109375" customWidth="1"/>
    <col min="8" max="8" width="26.5546875" customWidth="1"/>
    <col min="9" max="9" width="25.33203125" customWidth="1"/>
  </cols>
  <sheetData>
    <row r="1" spans="1:17">
      <c r="A1" t="s">
        <v>267</v>
      </c>
    </row>
    <row r="3" spans="1:17">
      <c r="A3" s="51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7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7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15" spans="1:17">
      <c r="L15" t="s">
        <v>100</v>
      </c>
      <c r="M15" t="s">
        <v>268</v>
      </c>
      <c r="N15" t="s">
        <v>269</v>
      </c>
      <c r="O15" t="s">
        <v>270</v>
      </c>
      <c r="P15" t="s">
        <v>102</v>
      </c>
      <c r="Q15" t="s">
        <v>271</v>
      </c>
    </row>
    <row r="16" spans="1:17">
      <c r="L16" t="s">
        <v>38</v>
      </c>
      <c r="M16">
        <v>13</v>
      </c>
      <c r="N16">
        <v>352</v>
      </c>
      <c r="O16">
        <v>245584.61</v>
      </c>
      <c r="P16">
        <v>697.68</v>
      </c>
      <c r="Q16">
        <v>27.08</v>
      </c>
    </row>
    <row r="17" spans="12:17">
      <c r="L17" t="s">
        <v>28</v>
      </c>
      <c r="M17">
        <v>11</v>
      </c>
      <c r="N17">
        <v>328</v>
      </c>
      <c r="O17">
        <v>230284.63</v>
      </c>
      <c r="P17">
        <v>702.09</v>
      </c>
      <c r="Q17">
        <v>29.82</v>
      </c>
    </row>
    <row r="18" spans="12:17">
      <c r="L18" t="s">
        <v>22</v>
      </c>
      <c r="M18">
        <v>9</v>
      </c>
      <c r="N18">
        <v>203</v>
      </c>
      <c r="O18">
        <v>106925.78</v>
      </c>
      <c r="P18">
        <v>526.73</v>
      </c>
      <c r="Q18">
        <v>22.56</v>
      </c>
    </row>
    <row r="19" spans="12:17">
      <c r="L19" t="s">
        <v>26</v>
      </c>
      <c r="M19">
        <v>10</v>
      </c>
      <c r="N19">
        <v>184</v>
      </c>
      <c r="O19">
        <v>81358.320000000007</v>
      </c>
      <c r="P19">
        <v>442.16</v>
      </c>
      <c r="Q19">
        <v>18.399999999999999</v>
      </c>
    </row>
    <row r="20" spans="12:17">
      <c r="L20" t="s">
        <v>37</v>
      </c>
      <c r="M20">
        <v>7</v>
      </c>
      <c r="N20">
        <v>135</v>
      </c>
      <c r="O20">
        <v>58971.31</v>
      </c>
      <c r="P20">
        <v>436.82</v>
      </c>
      <c r="Q20">
        <v>19.29</v>
      </c>
    </row>
    <row r="21" spans="12:17">
      <c r="L21" t="s">
        <v>60</v>
      </c>
      <c r="M21">
        <v>2</v>
      </c>
      <c r="N21">
        <v>125</v>
      </c>
      <c r="O21">
        <v>128003.84</v>
      </c>
      <c r="P21">
        <v>1024.03</v>
      </c>
      <c r="Q21">
        <v>62.5</v>
      </c>
    </row>
    <row r="22" spans="12:17">
      <c r="L22" t="s">
        <v>62</v>
      </c>
      <c r="M22">
        <v>4</v>
      </c>
      <c r="N22">
        <v>118</v>
      </c>
      <c r="O22">
        <v>56810.63</v>
      </c>
      <c r="P22">
        <v>481.45</v>
      </c>
      <c r="Q22">
        <v>29.5</v>
      </c>
    </row>
    <row r="23" spans="12:17">
      <c r="L23" t="s">
        <v>35</v>
      </c>
      <c r="M23">
        <v>2</v>
      </c>
      <c r="N23">
        <v>97</v>
      </c>
      <c r="O23">
        <v>54495.14</v>
      </c>
      <c r="P23">
        <v>561.80999999999995</v>
      </c>
      <c r="Q23">
        <v>48.5</v>
      </c>
    </row>
    <row r="24" spans="12:17">
      <c r="L24" t="s">
        <v>23</v>
      </c>
      <c r="M24">
        <v>3</v>
      </c>
      <c r="N24">
        <v>75</v>
      </c>
      <c r="O24">
        <v>50196.29</v>
      </c>
      <c r="P24">
        <v>669.28</v>
      </c>
      <c r="Q24">
        <v>25</v>
      </c>
    </row>
    <row r="25" spans="12:17">
      <c r="L25" t="s">
        <v>67</v>
      </c>
      <c r="M25">
        <v>5</v>
      </c>
      <c r="N25">
        <v>72</v>
      </c>
      <c r="O25">
        <v>23582.080000000002</v>
      </c>
      <c r="P25">
        <v>327.52999999999997</v>
      </c>
      <c r="Q25">
        <v>14.4</v>
      </c>
    </row>
    <row r="26" spans="12:17">
      <c r="L26" t="s">
        <v>63</v>
      </c>
      <c r="M26">
        <v>2</v>
      </c>
      <c r="N26">
        <v>56</v>
      </c>
      <c r="O26">
        <v>33824.85</v>
      </c>
      <c r="P26">
        <v>604.02</v>
      </c>
      <c r="Q26">
        <v>28</v>
      </c>
    </row>
    <row r="27" spans="12:17">
      <c r="L27" t="s">
        <v>61</v>
      </c>
      <c r="M27">
        <v>1</v>
      </c>
      <c r="N27">
        <v>55</v>
      </c>
      <c r="O27">
        <v>49979.9</v>
      </c>
      <c r="P27">
        <v>908.73</v>
      </c>
      <c r="Q27">
        <v>55</v>
      </c>
    </row>
    <row r="28" spans="12:17">
      <c r="L28" t="s">
        <v>25</v>
      </c>
      <c r="M28">
        <v>2</v>
      </c>
      <c r="N28">
        <v>54</v>
      </c>
      <c r="O28">
        <v>18810.05</v>
      </c>
      <c r="P28">
        <v>348.33</v>
      </c>
      <c r="Q28">
        <v>27</v>
      </c>
    </row>
    <row r="29" spans="12:17">
      <c r="L29" t="s">
        <v>34</v>
      </c>
      <c r="M29">
        <v>4</v>
      </c>
      <c r="N29">
        <v>54</v>
      </c>
      <c r="O29">
        <v>17983.2</v>
      </c>
      <c r="P29">
        <v>333.02</v>
      </c>
      <c r="Q29">
        <v>13.5</v>
      </c>
    </row>
    <row r="30" spans="12:17">
      <c r="L30" t="s">
        <v>29</v>
      </c>
      <c r="M30">
        <v>3</v>
      </c>
      <c r="N30">
        <v>53</v>
      </c>
      <c r="O30">
        <v>15770.15</v>
      </c>
      <c r="P30">
        <v>297.55</v>
      </c>
      <c r="Q30">
        <v>17.670000000000002</v>
      </c>
    </row>
    <row r="31" spans="12:17">
      <c r="L31" t="s">
        <v>64</v>
      </c>
      <c r="M31">
        <v>2</v>
      </c>
      <c r="N31">
        <v>52</v>
      </c>
      <c r="O31">
        <v>31692.66</v>
      </c>
      <c r="P31">
        <v>609.47</v>
      </c>
      <c r="Q31">
        <v>26</v>
      </c>
    </row>
    <row r="32" spans="12:17">
      <c r="L32" t="s">
        <v>24</v>
      </c>
      <c r="M32">
        <v>2</v>
      </c>
      <c r="N32">
        <v>46</v>
      </c>
      <c r="O32">
        <v>32661.02</v>
      </c>
      <c r="P32">
        <v>710.02</v>
      </c>
      <c r="Q32">
        <v>23</v>
      </c>
    </row>
    <row r="33" spans="12:39">
      <c r="L33" t="s">
        <v>68</v>
      </c>
      <c r="M33">
        <v>3</v>
      </c>
      <c r="N33">
        <v>34</v>
      </c>
      <c r="O33">
        <v>8119.1</v>
      </c>
      <c r="P33">
        <v>238.8</v>
      </c>
      <c r="Q33">
        <v>11.33</v>
      </c>
    </row>
    <row r="34" spans="12:39">
      <c r="L34" t="s">
        <v>66</v>
      </c>
      <c r="M34">
        <v>2</v>
      </c>
      <c r="N34">
        <v>30</v>
      </c>
      <c r="O34">
        <v>11472.36</v>
      </c>
      <c r="P34">
        <v>382.41</v>
      </c>
      <c r="Q34">
        <v>15</v>
      </c>
    </row>
    <row r="35" spans="12:39">
      <c r="L35" t="s">
        <v>32</v>
      </c>
      <c r="M35">
        <v>1</v>
      </c>
      <c r="N35">
        <v>16</v>
      </c>
      <c r="O35">
        <v>5735.15</v>
      </c>
      <c r="P35">
        <v>358.45</v>
      </c>
      <c r="Q35">
        <v>16</v>
      </c>
    </row>
    <row r="36" spans="12:39">
      <c r="L36" t="s">
        <v>65</v>
      </c>
      <c r="M36">
        <v>1</v>
      </c>
      <c r="N36">
        <v>16</v>
      </c>
      <c r="O36">
        <v>3531.95</v>
      </c>
      <c r="P36">
        <v>220.75</v>
      </c>
      <c r="Q36">
        <v>16</v>
      </c>
    </row>
    <row r="42" spans="12:39">
      <c r="L42" t="s">
        <v>69</v>
      </c>
      <c r="M42" t="s">
        <v>100</v>
      </c>
      <c r="N42" t="s">
        <v>268</v>
      </c>
      <c r="O42" t="s">
        <v>269</v>
      </c>
      <c r="P42" t="s">
        <v>270</v>
      </c>
      <c r="Q42" t="s">
        <v>102</v>
      </c>
    </row>
    <row r="43" spans="12:39">
      <c r="L43" t="s">
        <v>72</v>
      </c>
      <c r="M43" t="s">
        <v>38</v>
      </c>
      <c r="N43">
        <v>1</v>
      </c>
      <c r="O43">
        <v>116</v>
      </c>
      <c r="P43">
        <v>104361.95</v>
      </c>
      <c r="Q43">
        <v>899.67</v>
      </c>
    </row>
    <row r="44" spans="12:39">
      <c r="L44" t="s">
        <v>75</v>
      </c>
      <c r="M44" t="s">
        <v>37</v>
      </c>
      <c r="N44">
        <v>6</v>
      </c>
      <c r="O44">
        <v>112</v>
      </c>
      <c r="P44">
        <v>52825.01</v>
      </c>
      <c r="Q44">
        <v>471.65</v>
      </c>
    </row>
    <row r="45" spans="12:39">
      <c r="L45" t="s">
        <v>89</v>
      </c>
      <c r="M45" t="s">
        <v>60</v>
      </c>
      <c r="N45">
        <v>1</v>
      </c>
      <c r="O45">
        <v>102</v>
      </c>
      <c r="P45">
        <v>104874.98</v>
      </c>
      <c r="Q45">
        <v>1028.19</v>
      </c>
    </row>
    <row r="46" spans="12:39">
      <c r="L46" t="s">
        <v>80</v>
      </c>
      <c r="M46" t="s">
        <v>28</v>
      </c>
      <c r="N46">
        <v>1</v>
      </c>
      <c r="O46">
        <v>86</v>
      </c>
      <c r="P46">
        <v>110277.3</v>
      </c>
      <c r="Q46">
        <v>1282.29</v>
      </c>
    </row>
    <row r="47" spans="12:39" ht="32.4">
      <c r="L47" t="s">
        <v>86</v>
      </c>
      <c r="M47" t="s">
        <v>22</v>
      </c>
      <c r="N47">
        <v>3</v>
      </c>
      <c r="O47">
        <v>83</v>
      </c>
      <c r="P47">
        <v>51956.98</v>
      </c>
      <c r="Q47">
        <v>625.99</v>
      </c>
      <c r="AH47" s="50" t="s">
        <v>278</v>
      </c>
      <c r="AI47" s="50"/>
      <c r="AJ47" s="50"/>
      <c r="AK47" s="50"/>
      <c r="AL47" s="50"/>
      <c r="AM47" s="50"/>
    </row>
    <row r="48" spans="12:39">
      <c r="L48" t="s">
        <v>87</v>
      </c>
      <c r="M48" t="s">
        <v>22</v>
      </c>
      <c r="N48">
        <v>4</v>
      </c>
      <c r="O48">
        <v>82</v>
      </c>
      <c r="P48">
        <v>40486.46</v>
      </c>
      <c r="Q48">
        <v>493.74</v>
      </c>
      <c r="AH48" s="4"/>
    </row>
    <row r="49" spans="12:44">
      <c r="L49" t="s">
        <v>78</v>
      </c>
      <c r="M49" t="s">
        <v>67</v>
      </c>
      <c r="N49">
        <v>5</v>
      </c>
      <c r="O49">
        <v>72</v>
      </c>
      <c r="P49">
        <v>23582.080000000002</v>
      </c>
      <c r="Q49">
        <v>327.52999999999997</v>
      </c>
      <c r="AH49" s="49"/>
      <c r="AI49" s="49"/>
      <c r="AJ49" s="49"/>
      <c r="AK49" s="49"/>
      <c r="AL49" s="49"/>
      <c r="AM49" s="49"/>
    </row>
    <row r="50" spans="12:44" ht="18">
      <c r="L50" t="s">
        <v>73</v>
      </c>
      <c r="M50" t="s">
        <v>38</v>
      </c>
      <c r="N50">
        <v>1</v>
      </c>
      <c r="O50">
        <v>71</v>
      </c>
      <c r="P50">
        <v>51097.8</v>
      </c>
      <c r="Q50">
        <v>719.69</v>
      </c>
      <c r="AH50" s="17">
        <v>1</v>
      </c>
      <c r="AI50" s="9" t="s">
        <v>273</v>
      </c>
      <c r="AJ50" s="10"/>
      <c r="AK50" s="10"/>
      <c r="AL50" s="10"/>
      <c r="AM50" s="10"/>
      <c r="AN50" s="10"/>
      <c r="AO50" s="10"/>
      <c r="AP50" s="10"/>
      <c r="AQ50" s="10"/>
    </row>
    <row r="51" spans="12:44" ht="18">
      <c r="L51" t="s">
        <v>79</v>
      </c>
      <c r="M51" t="s">
        <v>61</v>
      </c>
      <c r="N51">
        <v>1</v>
      </c>
      <c r="O51">
        <v>55</v>
      </c>
      <c r="P51">
        <v>49979.9</v>
      </c>
      <c r="Q51">
        <v>908.73</v>
      </c>
      <c r="AH51" s="17">
        <v>2</v>
      </c>
      <c r="AI51" s="11" t="s">
        <v>274</v>
      </c>
      <c r="AJ51" s="11"/>
      <c r="AK51" s="11"/>
      <c r="AL51" s="11"/>
      <c r="AM51" s="11"/>
      <c r="AN51" s="6"/>
      <c r="AO51" s="6"/>
      <c r="AP51" s="6"/>
    </row>
    <row r="52" spans="12:44" ht="18">
      <c r="L52" t="s">
        <v>77</v>
      </c>
      <c r="M52" t="s">
        <v>35</v>
      </c>
      <c r="N52">
        <v>1</v>
      </c>
      <c r="O52">
        <v>52</v>
      </c>
      <c r="P52">
        <v>24927.58</v>
      </c>
      <c r="Q52">
        <v>479.38</v>
      </c>
      <c r="AH52" s="17">
        <v>3</v>
      </c>
      <c r="AI52" s="12" t="s">
        <v>275</v>
      </c>
      <c r="AJ52" s="12"/>
      <c r="AK52" s="12"/>
      <c r="AL52" s="12"/>
      <c r="AM52" s="12"/>
      <c r="AN52" s="13"/>
      <c r="AO52" s="13"/>
      <c r="AP52" s="13"/>
    </row>
    <row r="53" spans="12:44" ht="18">
      <c r="L53" t="s">
        <v>81</v>
      </c>
      <c r="M53" t="s">
        <v>28</v>
      </c>
      <c r="N53">
        <v>1</v>
      </c>
      <c r="O53">
        <v>48</v>
      </c>
      <c r="P53">
        <v>26656.560000000001</v>
      </c>
      <c r="Q53">
        <v>555.34</v>
      </c>
      <c r="AH53" s="17">
        <v>4</v>
      </c>
      <c r="AI53" s="14" t="s">
        <v>276</v>
      </c>
      <c r="AJ53" s="14"/>
      <c r="AK53" s="14"/>
      <c r="AL53" s="14"/>
      <c r="AM53" s="14"/>
      <c r="AN53" s="15"/>
      <c r="AO53" s="15"/>
      <c r="AP53" s="15"/>
      <c r="AQ53" s="15"/>
      <c r="AR53" s="15"/>
    </row>
    <row r="54" spans="12:44" ht="18">
      <c r="L54" t="s">
        <v>70</v>
      </c>
      <c r="M54" t="s">
        <v>62</v>
      </c>
      <c r="N54">
        <v>1</v>
      </c>
      <c r="O54">
        <v>45</v>
      </c>
      <c r="P54">
        <v>22768.76</v>
      </c>
      <c r="Q54">
        <v>505.97</v>
      </c>
      <c r="AH54" s="17">
        <v>5</v>
      </c>
      <c r="AI54" s="16" t="s">
        <v>277</v>
      </c>
      <c r="AJ54" s="16"/>
      <c r="AK54" s="16"/>
      <c r="AL54" s="16"/>
      <c r="AM54" s="16"/>
      <c r="AN54" s="5"/>
      <c r="AO54" s="5"/>
      <c r="AP54" s="5"/>
      <c r="AQ54" s="5"/>
      <c r="AR54" s="5"/>
    </row>
    <row r="55" spans="12:44">
      <c r="L55" t="s">
        <v>76</v>
      </c>
      <c r="M55" t="s">
        <v>35</v>
      </c>
      <c r="N55">
        <v>1</v>
      </c>
      <c r="O55">
        <v>45</v>
      </c>
      <c r="P55">
        <v>29567.56</v>
      </c>
      <c r="Q55">
        <v>657.06</v>
      </c>
    </row>
    <row r="56" spans="12:44">
      <c r="L56" t="s">
        <v>84</v>
      </c>
      <c r="M56" t="s">
        <v>26</v>
      </c>
      <c r="N56">
        <v>1</v>
      </c>
      <c r="O56">
        <v>44</v>
      </c>
      <c r="P56">
        <v>21963.25</v>
      </c>
      <c r="Q56">
        <v>499.16</v>
      </c>
    </row>
    <row r="57" spans="12:44">
      <c r="L57" t="s">
        <v>74</v>
      </c>
      <c r="M57" t="s">
        <v>38</v>
      </c>
      <c r="N57">
        <v>1</v>
      </c>
      <c r="O57">
        <v>40</v>
      </c>
      <c r="P57">
        <v>27363.599999999999</v>
      </c>
      <c r="Q57">
        <v>684.09</v>
      </c>
    </row>
    <row r="58" spans="12:44">
      <c r="L58" t="s">
        <v>82</v>
      </c>
      <c r="M58" t="s">
        <v>28</v>
      </c>
      <c r="N58">
        <v>1</v>
      </c>
      <c r="O58">
        <v>39</v>
      </c>
      <c r="P58">
        <v>19261.41</v>
      </c>
      <c r="Q58">
        <v>493.88</v>
      </c>
    </row>
    <row r="59" spans="12:44">
      <c r="L59" t="s">
        <v>83</v>
      </c>
      <c r="M59" t="s">
        <v>28</v>
      </c>
      <c r="N59">
        <v>1</v>
      </c>
      <c r="O59">
        <v>39</v>
      </c>
      <c r="P59">
        <v>30908.38</v>
      </c>
      <c r="Q59">
        <v>792.52</v>
      </c>
    </row>
    <row r="60" spans="12:44">
      <c r="L60" t="s">
        <v>88</v>
      </c>
      <c r="M60" t="s">
        <v>63</v>
      </c>
      <c r="N60">
        <v>1</v>
      </c>
      <c r="O60">
        <v>39</v>
      </c>
      <c r="P60">
        <v>24088.78</v>
      </c>
      <c r="Q60">
        <v>617.66</v>
      </c>
    </row>
    <row r="61" spans="12:44">
      <c r="L61" t="s">
        <v>85</v>
      </c>
      <c r="M61" t="s">
        <v>25</v>
      </c>
      <c r="N61">
        <v>1</v>
      </c>
      <c r="O61">
        <v>37</v>
      </c>
      <c r="P61">
        <v>15648.7</v>
      </c>
      <c r="Q61">
        <v>422.94</v>
      </c>
    </row>
    <row r="62" spans="12:44">
      <c r="L62" t="s">
        <v>71</v>
      </c>
      <c r="M62" t="s">
        <v>62</v>
      </c>
      <c r="N62">
        <v>1</v>
      </c>
      <c r="O62">
        <v>35</v>
      </c>
      <c r="P62">
        <v>16476.560000000001</v>
      </c>
      <c r="Q62">
        <v>470.76</v>
      </c>
    </row>
    <row r="79" ht="14.4" customHeight="1"/>
  </sheetData>
  <mergeCells count="3">
    <mergeCell ref="AH49:AM49"/>
    <mergeCell ref="AH47:AM47"/>
    <mergeCell ref="A3:P5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8065-2ECE-4A60-A281-7187ADAB9C8E}">
  <dimension ref="A2:AW102"/>
  <sheetViews>
    <sheetView topLeftCell="P1" zoomScale="55" zoomScaleNormal="55" workbookViewId="0">
      <selection activeCell="AQ52" sqref="AQ52"/>
    </sheetView>
  </sheetViews>
  <sheetFormatPr defaultRowHeight="14.4"/>
  <cols>
    <col min="5" max="5" width="13.44140625" customWidth="1"/>
    <col min="6" max="6" width="16.109375" customWidth="1"/>
    <col min="7" max="7" width="9.77734375" customWidth="1"/>
    <col min="8" max="8" width="13.44140625" customWidth="1"/>
    <col min="9" max="9" width="13.21875" customWidth="1"/>
    <col min="10" max="10" width="17.21875" customWidth="1"/>
    <col min="11" max="11" width="17.77734375" customWidth="1"/>
    <col min="15" max="15" width="24.33203125" customWidth="1"/>
    <col min="16" max="16" width="20.6640625" customWidth="1"/>
    <col min="17" max="17" width="12.77734375" customWidth="1"/>
    <col min="18" max="18" width="13.44140625" customWidth="1"/>
    <col min="21" max="21" width="22.21875" bestFit="1" customWidth="1"/>
    <col min="24" max="24" width="19.6640625" bestFit="1" customWidth="1"/>
    <col min="27" max="27" width="22.21875" customWidth="1"/>
  </cols>
  <sheetData>
    <row r="2" spans="1:25">
      <c r="A2" s="53" t="s">
        <v>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X3" t="s">
        <v>286</v>
      </c>
      <c r="Y3" t="s">
        <v>285</v>
      </c>
    </row>
    <row r="4" spans="1: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X4" s="18" t="s">
        <v>281</v>
      </c>
      <c r="Y4">
        <f>COUNTIF(Table16[customer_cluster],X4)</f>
        <v>28</v>
      </c>
    </row>
    <row r="5" spans="1:25">
      <c r="X5" s="3" t="s">
        <v>282</v>
      </c>
      <c r="Y5">
        <f>COUNTIF(Table16[customer_cluster],X5)</f>
        <v>27</v>
      </c>
    </row>
    <row r="6" spans="1:25">
      <c r="X6" s="3" t="s">
        <v>283</v>
      </c>
      <c r="Y6">
        <f>COUNTIF(Table16[customer_cluster],X6)</f>
        <v>36</v>
      </c>
    </row>
    <row r="11" spans="1:25">
      <c r="N11">
        <v>1</v>
      </c>
      <c r="O11" t="s">
        <v>284</v>
      </c>
      <c r="P11" t="s">
        <v>39</v>
      </c>
      <c r="Q11" t="s">
        <v>100</v>
      </c>
      <c r="R11" t="s">
        <v>101</v>
      </c>
      <c r="S11" t="s">
        <v>279</v>
      </c>
      <c r="T11" t="s">
        <v>102</v>
      </c>
      <c r="U11" t="s">
        <v>280</v>
      </c>
    </row>
    <row r="12" spans="1:25">
      <c r="N12">
        <v>2</v>
      </c>
      <c r="O12" t="s">
        <v>52</v>
      </c>
      <c r="P12" t="s">
        <v>53</v>
      </c>
      <c r="Q12" t="s">
        <v>28</v>
      </c>
      <c r="R12">
        <v>86</v>
      </c>
      <c r="S12">
        <v>110277.3</v>
      </c>
      <c r="T12">
        <v>1282.29</v>
      </c>
      <c r="U12" t="s">
        <v>281</v>
      </c>
    </row>
    <row r="13" spans="1:25">
      <c r="N13">
        <v>3</v>
      </c>
      <c r="O13" t="s">
        <v>40</v>
      </c>
      <c r="P13" t="s">
        <v>41</v>
      </c>
      <c r="Q13" t="s">
        <v>60</v>
      </c>
      <c r="R13">
        <v>102</v>
      </c>
      <c r="S13">
        <v>104874.98</v>
      </c>
      <c r="T13">
        <v>1028.19</v>
      </c>
      <c r="U13" t="s">
        <v>281</v>
      </c>
    </row>
    <row r="14" spans="1:25">
      <c r="N14">
        <v>4</v>
      </c>
      <c r="O14" t="s">
        <v>56</v>
      </c>
      <c r="P14" t="s">
        <v>57</v>
      </c>
      <c r="Q14" t="s">
        <v>38</v>
      </c>
      <c r="R14">
        <v>116</v>
      </c>
      <c r="S14">
        <v>104361.95</v>
      </c>
      <c r="T14">
        <v>899.67</v>
      </c>
      <c r="U14" t="s">
        <v>281</v>
      </c>
    </row>
    <row r="15" spans="1:25">
      <c r="N15">
        <v>5</v>
      </c>
      <c r="O15" t="s">
        <v>54</v>
      </c>
      <c r="P15" t="s">
        <v>55</v>
      </c>
      <c r="Q15" t="s">
        <v>38</v>
      </c>
      <c r="R15">
        <v>71</v>
      </c>
      <c r="S15">
        <v>51097.8</v>
      </c>
      <c r="T15">
        <v>719.69</v>
      </c>
      <c r="U15" t="s">
        <v>281</v>
      </c>
    </row>
    <row r="16" spans="1:25">
      <c r="N16">
        <v>6</v>
      </c>
      <c r="O16" t="s">
        <v>46</v>
      </c>
      <c r="P16" t="s">
        <v>47</v>
      </c>
      <c r="Q16" t="s">
        <v>61</v>
      </c>
      <c r="R16">
        <v>55</v>
      </c>
      <c r="S16">
        <v>49979.9</v>
      </c>
      <c r="T16">
        <v>908.73</v>
      </c>
      <c r="U16" t="s">
        <v>281</v>
      </c>
    </row>
    <row r="17" spans="14:21">
      <c r="N17">
        <v>7</v>
      </c>
      <c r="O17" t="s">
        <v>44</v>
      </c>
      <c r="P17" t="s">
        <v>45</v>
      </c>
      <c r="Q17" t="s">
        <v>22</v>
      </c>
      <c r="R17">
        <v>32</v>
      </c>
      <c r="S17">
        <v>32841.370000000003</v>
      </c>
      <c r="T17">
        <v>1026.29</v>
      </c>
      <c r="U17" t="s">
        <v>281</v>
      </c>
    </row>
    <row r="18" spans="14:21">
      <c r="N18">
        <v>8</v>
      </c>
      <c r="O18" t="s">
        <v>48</v>
      </c>
      <c r="P18" t="s">
        <v>49</v>
      </c>
      <c r="Q18" t="s">
        <v>28</v>
      </c>
      <c r="R18">
        <v>39</v>
      </c>
      <c r="S18">
        <v>30908.38</v>
      </c>
      <c r="T18">
        <v>792.52</v>
      </c>
      <c r="U18" t="s">
        <v>281</v>
      </c>
    </row>
    <row r="19" spans="14:21">
      <c r="N19">
        <v>9</v>
      </c>
      <c r="O19" t="s">
        <v>42</v>
      </c>
      <c r="P19" t="s">
        <v>43</v>
      </c>
      <c r="Q19" t="s">
        <v>35</v>
      </c>
      <c r="R19">
        <v>45</v>
      </c>
      <c r="S19">
        <v>29567.56</v>
      </c>
      <c r="T19">
        <v>657.06</v>
      </c>
      <c r="U19" t="s">
        <v>281</v>
      </c>
    </row>
    <row r="20" spans="14:21">
      <c r="N20">
        <v>10</v>
      </c>
      <c r="O20" t="s">
        <v>50</v>
      </c>
      <c r="P20" t="s">
        <v>51</v>
      </c>
      <c r="Q20" t="s">
        <v>23</v>
      </c>
      <c r="R20">
        <v>32</v>
      </c>
      <c r="S20">
        <v>28872.19</v>
      </c>
      <c r="T20">
        <v>902.26</v>
      </c>
      <c r="U20" t="s">
        <v>281</v>
      </c>
    </row>
    <row r="21" spans="14:21">
      <c r="N21">
        <v>11</v>
      </c>
      <c r="O21" t="s">
        <v>58</v>
      </c>
      <c r="P21" t="s">
        <v>59</v>
      </c>
      <c r="Q21" t="s">
        <v>38</v>
      </c>
      <c r="R21">
        <v>40</v>
      </c>
      <c r="S21">
        <v>27363.599999999999</v>
      </c>
      <c r="T21">
        <v>684.09</v>
      </c>
      <c r="U21" t="s">
        <v>281</v>
      </c>
    </row>
    <row r="22" spans="14:21">
      <c r="N22">
        <v>12</v>
      </c>
      <c r="O22" t="s">
        <v>103</v>
      </c>
      <c r="P22" t="s">
        <v>104</v>
      </c>
      <c r="Q22" t="s">
        <v>28</v>
      </c>
      <c r="R22">
        <v>48</v>
      </c>
      <c r="S22">
        <v>26656.560000000001</v>
      </c>
      <c r="T22">
        <v>555.34</v>
      </c>
      <c r="U22" t="s">
        <v>281</v>
      </c>
    </row>
    <row r="23" spans="14:21">
      <c r="N23">
        <v>13</v>
      </c>
      <c r="O23" t="s">
        <v>105</v>
      </c>
      <c r="P23" t="s">
        <v>106</v>
      </c>
      <c r="Q23" t="s">
        <v>22</v>
      </c>
      <c r="R23">
        <v>40</v>
      </c>
      <c r="S23">
        <v>25717.5</v>
      </c>
      <c r="T23">
        <v>642.94000000000005</v>
      </c>
      <c r="U23" t="s">
        <v>281</v>
      </c>
    </row>
    <row r="24" spans="14:21">
      <c r="N24">
        <v>14</v>
      </c>
      <c r="O24" t="s">
        <v>107</v>
      </c>
      <c r="P24" t="s">
        <v>108</v>
      </c>
      <c r="Q24" t="s">
        <v>35</v>
      </c>
      <c r="R24">
        <v>52</v>
      </c>
      <c r="S24">
        <v>24927.58</v>
      </c>
      <c r="T24">
        <v>479.38</v>
      </c>
      <c r="U24" t="s">
        <v>281</v>
      </c>
    </row>
    <row r="25" spans="14:21">
      <c r="N25">
        <v>15</v>
      </c>
      <c r="O25" t="s">
        <v>109</v>
      </c>
      <c r="P25" t="s">
        <v>110</v>
      </c>
      <c r="Q25" t="s">
        <v>63</v>
      </c>
      <c r="R25">
        <v>39</v>
      </c>
      <c r="S25">
        <v>24088.78</v>
      </c>
      <c r="T25">
        <v>617.66</v>
      </c>
      <c r="U25" t="s">
        <v>281</v>
      </c>
    </row>
    <row r="26" spans="14:21">
      <c r="O26" t="s">
        <v>111</v>
      </c>
      <c r="P26" t="s">
        <v>112</v>
      </c>
      <c r="Q26" t="s">
        <v>60</v>
      </c>
      <c r="R26">
        <v>23</v>
      </c>
      <c r="S26">
        <v>23128.86</v>
      </c>
      <c r="T26">
        <v>1005.6</v>
      </c>
      <c r="U26" t="s">
        <v>281</v>
      </c>
    </row>
    <row r="27" spans="14:21">
      <c r="O27" t="s">
        <v>113</v>
      </c>
      <c r="P27" t="s">
        <v>114</v>
      </c>
      <c r="Q27" t="s">
        <v>62</v>
      </c>
      <c r="R27">
        <v>45</v>
      </c>
      <c r="S27">
        <v>22768.76</v>
      </c>
      <c r="T27">
        <v>505.97</v>
      </c>
      <c r="U27" t="s">
        <v>281</v>
      </c>
    </row>
    <row r="28" spans="14:21">
      <c r="O28" t="s">
        <v>115</v>
      </c>
      <c r="P28" t="s">
        <v>116</v>
      </c>
      <c r="Q28" t="s">
        <v>26</v>
      </c>
      <c r="R28">
        <v>44</v>
      </c>
      <c r="S28">
        <v>21963.25</v>
      </c>
      <c r="T28">
        <v>499.16</v>
      </c>
      <c r="U28" t="s">
        <v>281</v>
      </c>
    </row>
    <row r="29" spans="14:21">
      <c r="O29" t="s">
        <v>117</v>
      </c>
      <c r="P29" t="s">
        <v>118</v>
      </c>
      <c r="Q29" t="s">
        <v>23</v>
      </c>
      <c r="R29">
        <v>35</v>
      </c>
      <c r="S29">
        <v>20801.599999999999</v>
      </c>
      <c r="T29">
        <v>594.33000000000004</v>
      </c>
      <c r="U29" t="s">
        <v>281</v>
      </c>
    </row>
    <row r="30" spans="14:21">
      <c r="O30" t="s">
        <v>119</v>
      </c>
      <c r="P30" t="s">
        <v>120</v>
      </c>
      <c r="Q30" t="s">
        <v>64</v>
      </c>
      <c r="R30">
        <v>30</v>
      </c>
      <c r="S30">
        <v>19343.78</v>
      </c>
      <c r="T30">
        <v>644.79</v>
      </c>
      <c r="U30" t="s">
        <v>281</v>
      </c>
    </row>
    <row r="31" spans="14:21">
      <c r="O31" t="s">
        <v>121</v>
      </c>
      <c r="P31" t="s">
        <v>122</v>
      </c>
      <c r="Q31" t="s">
        <v>28</v>
      </c>
      <c r="R31">
        <v>39</v>
      </c>
      <c r="S31">
        <v>19261.41</v>
      </c>
      <c r="T31">
        <v>493.88</v>
      </c>
      <c r="U31" t="s">
        <v>281</v>
      </c>
    </row>
    <row r="32" spans="14:21">
      <c r="O32" t="s">
        <v>123</v>
      </c>
      <c r="P32" t="s">
        <v>124</v>
      </c>
      <c r="Q32" t="s">
        <v>26</v>
      </c>
      <c r="R32">
        <v>26</v>
      </c>
      <c r="S32">
        <v>18534.080000000002</v>
      </c>
      <c r="T32">
        <v>712.85</v>
      </c>
      <c r="U32" t="s">
        <v>281</v>
      </c>
    </row>
    <row r="33" spans="15:49" ht="25.8">
      <c r="O33" t="s">
        <v>125</v>
      </c>
      <c r="P33" t="s">
        <v>126</v>
      </c>
      <c r="Q33" t="s">
        <v>38</v>
      </c>
      <c r="R33">
        <v>22</v>
      </c>
      <c r="S33">
        <v>18507.45</v>
      </c>
      <c r="T33">
        <v>841.25</v>
      </c>
      <c r="U33" t="s">
        <v>281</v>
      </c>
      <c r="AL33" s="19" t="s">
        <v>272</v>
      </c>
      <c r="AM33" s="8"/>
    </row>
    <row r="34" spans="15:49" ht="18">
      <c r="O34" t="s">
        <v>127</v>
      </c>
      <c r="P34" t="s">
        <v>128</v>
      </c>
      <c r="Q34" t="s">
        <v>24</v>
      </c>
      <c r="R34">
        <v>15</v>
      </c>
      <c r="S34">
        <v>16817.099999999999</v>
      </c>
      <c r="T34">
        <v>1121.1400000000001</v>
      </c>
      <c r="U34" t="s">
        <v>282</v>
      </c>
      <c r="AK34" s="17">
        <v>1</v>
      </c>
      <c r="AL34" s="9" t="s">
        <v>287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5:49" ht="18">
      <c r="O35" t="s">
        <v>129</v>
      </c>
      <c r="P35" t="s">
        <v>130</v>
      </c>
      <c r="Q35" t="s">
        <v>62</v>
      </c>
      <c r="R35">
        <v>35</v>
      </c>
      <c r="S35">
        <v>16476.560000000001</v>
      </c>
      <c r="T35">
        <v>470.76</v>
      </c>
      <c r="U35" t="s">
        <v>281</v>
      </c>
      <c r="AK35" s="17">
        <v>2</v>
      </c>
      <c r="AL35" s="11" t="s">
        <v>288</v>
      </c>
      <c r="AM35" s="11"/>
      <c r="AN35" s="11"/>
      <c r="AO35" s="11"/>
      <c r="AP35" s="11"/>
      <c r="AQ35" s="6"/>
      <c r="AR35" s="6"/>
      <c r="AS35" s="6"/>
      <c r="AT35" s="6"/>
      <c r="AU35" s="6"/>
      <c r="AV35" s="6"/>
      <c r="AW35" s="6"/>
    </row>
    <row r="36" spans="15:49" ht="18">
      <c r="O36" t="s">
        <v>131</v>
      </c>
      <c r="P36" t="s">
        <v>132</v>
      </c>
      <c r="Q36" t="s">
        <v>37</v>
      </c>
      <c r="R36">
        <v>26</v>
      </c>
      <c r="S36">
        <v>16215.32</v>
      </c>
      <c r="T36">
        <v>623.66999999999996</v>
      </c>
      <c r="U36" t="s">
        <v>281</v>
      </c>
      <c r="AK36" s="17">
        <v>3</v>
      </c>
      <c r="AL36" s="12" t="s">
        <v>289</v>
      </c>
      <c r="AM36" s="12"/>
      <c r="AN36" s="12"/>
      <c r="AO36" s="12"/>
      <c r="AP36" s="12"/>
      <c r="AQ36" s="13"/>
      <c r="AR36" s="13"/>
      <c r="AS36" s="13"/>
      <c r="AT36" s="13"/>
      <c r="AU36" s="13"/>
      <c r="AV36" s="13"/>
      <c r="AW36" s="13"/>
    </row>
    <row r="37" spans="15:49" ht="18">
      <c r="O37" t="s">
        <v>133</v>
      </c>
      <c r="P37" t="s">
        <v>134</v>
      </c>
      <c r="Q37" t="s">
        <v>62</v>
      </c>
      <c r="R37">
        <v>34</v>
      </c>
      <c r="S37">
        <v>16076.6</v>
      </c>
      <c r="T37">
        <v>472.84</v>
      </c>
      <c r="U37" t="s">
        <v>281</v>
      </c>
      <c r="AK37" s="17">
        <v>4</v>
      </c>
      <c r="AL37" s="14" t="s">
        <v>290</v>
      </c>
      <c r="AM37" s="14"/>
      <c r="AN37" s="14"/>
      <c r="AO37" s="14"/>
      <c r="AP37" s="14"/>
      <c r="AQ37" s="15"/>
      <c r="AR37" s="15"/>
      <c r="AS37" s="15"/>
      <c r="AT37" s="15"/>
      <c r="AU37" s="15"/>
      <c r="AV37" s="15"/>
      <c r="AW37" s="15"/>
    </row>
    <row r="38" spans="15:49" ht="18">
      <c r="O38" t="s">
        <v>135</v>
      </c>
      <c r="P38" t="s">
        <v>136</v>
      </c>
      <c r="Q38" t="s">
        <v>24</v>
      </c>
      <c r="R38">
        <v>31</v>
      </c>
      <c r="S38">
        <v>15843.92</v>
      </c>
      <c r="T38">
        <v>511.09</v>
      </c>
      <c r="U38" t="s">
        <v>281</v>
      </c>
      <c r="AK38" s="17">
        <v>5</v>
      </c>
      <c r="AL38" s="16" t="s">
        <v>291</v>
      </c>
      <c r="AM38" s="16"/>
      <c r="AN38" s="16"/>
      <c r="AO38" s="16"/>
      <c r="AP38" s="16"/>
      <c r="AQ38" s="5"/>
      <c r="AR38" s="5"/>
      <c r="AS38" s="5"/>
      <c r="AT38" s="5"/>
      <c r="AU38" s="5"/>
      <c r="AV38" s="5"/>
      <c r="AW38" s="5"/>
    </row>
    <row r="39" spans="15:49">
      <c r="O39" t="s">
        <v>137</v>
      </c>
      <c r="P39" t="s">
        <v>138</v>
      </c>
      <c r="Q39" t="s">
        <v>25</v>
      </c>
      <c r="R39">
        <v>37</v>
      </c>
      <c r="S39">
        <v>15648.7</v>
      </c>
      <c r="T39">
        <v>422.94</v>
      </c>
      <c r="U39" t="s">
        <v>281</v>
      </c>
    </row>
    <row r="40" spans="15:49">
      <c r="O40" t="s">
        <v>139</v>
      </c>
      <c r="P40" t="s">
        <v>140</v>
      </c>
      <c r="Q40" t="s">
        <v>38</v>
      </c>
      <c r="R40">
        <v>24</v>
      </c>
      <c r="S40">
        <v>15177.46</v>
      </c>
      <c r="T40">
        <v>632.39</v>
      </c>
      <c r="U40" t="s">
        <v>281</v>
      </c>
    </row>
    <row r="41" spans="15:49">
      <c r="O41" t="s">
        <v>141</v>
      </c>
      <c r="P41" t="s">
        <v>142</v>
      </c>
      <c r="Q41" t="s">
        <v>37</v>
      </c>
      <c r="R41">
        <v>21</v>
      </c>
      <c r="S41">
        <v>14761.04</v>
      </c>
      <c r="T41">
        <v>702.91</v>
      </c>
      <c r="U41" t="s">
        <v>282</v>
      </c>
    </row>
    <row r="42" spans="15:49">
      <c r="O42" t="s">
        <v>143</v>
      </c>
      <c r="P42" t="s">
        <v>144</v>
      </c>
      <c r="Q42" t="s">
        <v>37</v>
      </c>
      <c r="R42">
        <v>30</v>
      </c>
      <c r="S42">
        <v>13390.65</v>
      </c>
      <c r="T42">
        <v>446.35</v>
      </c>
      <c r="U42" t="s">
        <v>282</v>
      </c>
    </row>
    <row r="43" spans="15:49">
      <c r="O43" t="s">
        <v>145</v>
      </c>
      <c r="P43" t="s">
        <v>146</v>
      </c>
      <c r="Q43" t="s">
        <v>28</v>
      </c>
      <c r="R43">
        <v>29</v>
      </c>
      <c r="S43">
        <v>12496.2</v>
      </c>
      <c r="T43">
        <v>430.9</v>
      </c>
      <c r="U43" t="s">
        <v>282</v>
      </c>
    </row>
    <row r="44" spans="15:49">
      <c r="O44" t="s">
        <v>147</v>
      </c>
      <c r="P44" t="s">
        <v>148</v>
      </c>
      <c r="Q44" t="s">
        <v>22</v>
      </c>
      <c r="R44">
        <v>27</v>
      </c>
      <c r="S44">
        <v>12450.8</v>
      </c>
      <c r="T44">
        <v>461.14</v>
      </c>
      <c r="U44" t="s">
        <v>282</v>
      </c>
    </row>
    <row r="45" spans="15:49">
      <c r="O45" t="s">
        <v>149</v>
      </c>
      <c r="P45" t="s">
        <v>150</v>
      </c>
      <c r="Q45" t="s">
        <v>64</v>
      </c>
      <c r="R45">
        <v>22</v>
      </c>
      <c r="S45">
        <v>12348.88</v>
      </c>
      <c r="T45">
        <v>561.30999999999995</v>
      </c>
      <c r="U45" t="s">
        <v>282</v>
      </c>
    </row>
    <row r="46" spans="15:49">
      <c r="O46" t="s">
        <v>151</v>
      </c>
      <c r="P46" t="s">
        <v>152</v>
      </c>
      <c r="Q46" t="s">
        <v>26</v>
      </c>
      <c r="R46">
        <v>16</v>
      </c>
      <c r="S46">
        <v>11666.9</v>
      </c>
      <c r="T46">
        <v>729.18</v>
      </c>
      <c r="U46" t="s">
        <v>282</v>
      </c>
    </row>
    <row r="47" spans="15:49">
      <c r="O47" t="s">
        <v>153</v>
      </c>
      <c r="P47" t="s">
        <v>154</v>
      </c>
      <c r="Q47" t="s">
        <v>34</v>
      </c>
      <c r="R47">
        <v>26</v>
      </c>
      <c r="S47">
        <v>11446.36</v>
      </c>
      <c r="T47">
        <v>440.24</v>
      </c>
      <c r="U47" t="s">
        <v>282</v>
      </c>
    </row>
    <row r="48" spans="15:49">
      <c r="O48" t="s">
        <v>155</v>
      </c>
      <c r="P48" t="s">
        <v>156</v>
      </c>
      <c r="Q48" t="s">
        <v>38</v>
      </c>
      <c r="R48">
        <v>20</v>
      </c>
      <c r="S48">
        <v>11441.63</v>
      </c>
      <c r="T48">
        <v>572.08000000000004</v>
      </c>
      <c r="U48" t="s">
        <v>282</v>
      </c>
    </row>
    <row r="49" spans="15:21">
      <c r="O49" t="s">
        <v>157</v>
      </c>
      <c r="P49" t="s">
        <v>158</v>
      </c>
      <c r="Q49" t="s">
        <v>67</v>
      </c>
      <c r="R49">
        <v>29</v>
      </c>
      <c r="S49">
        <v>10812.15</v>
      </c>
      <c r="T49">
        <v>372.83</v>
      </c>
      <c r="U49" t="s">
        <v>282</v>
      </c>
    </row>
    <row r="50" spans="15:21">
      <c r="O50" t="s">
        <v>159</v>
      </c>
      <c r="P50" t="s">
        <v>160</v>
      </c>
      <c r="Q50" t="s">
        <v>63</v>
      </c>
      <c r="R50">
        <v>17</v>
      </c>
      <c r="S50">
        <v>9736.07</v>
      </c>
      <c r="T50">
        <v>572.71</v>
      </c>
      <c r="U50" t="s">
        <v>282</v>
      </c>
    </row>
    <row r="51" spans="15:21">
      <c r="O51" t="s">
        <v>161</v>
      </c>
      <c r="P51" t="s">
        <v>162</v>
      </c>
      <c r="Q51" t="s">
        <v>28</v>
      </c>
      <c r="R51">
        <v>26</v>
      </c>
      <c r="S51">
        <v>9588.42</v>
      </c>
      <c r="T51">
        <v>368.79</v>
      </c>
      <c r="U51" t="s">
        <v>282</v>
      </c>
    </row>
    <row r="52" spans="15:21">
      <c r="O52" t="s">
        <v>163</v>
      </c>
      <c r="P52" t="s">
        <v>164</v>
      </c>
      <c r="Q52" t="s">
        <v>26</v>
      </c>
      <c r="R52">
        <v>31</v>
      </c>
      <c r="S52">
        <v>9328.2000000000007</v>
      </c>
      <c r="T52">
        <v>300.91000000000003</v>
      </c>
      <c r="U52" t="s">
        <v>282</v>
      </c>
    </row>
    <row r="53" spans="15:21">
      <c r="O53" t="s">
        <v>165</v>
      </c>
      <c r="P53" t="s">
        <v>166</v>
      </c>
      <c r="Q53" t="s">
        <v>26</v>
      </c>
      <c r="R53">
        <v>25</v>
      </c>
      <c r="S53">
        <v>9182.43</v>
      </c>
      <c r="T53">
        <v>367.3</v>
      </c>
      <c r="U53" t="s">
        <v>282</v>
      </c>
    </row>
    <row r="54" spans="15:21">
      <c r="O54" t="s">
        <v>167</v>
      </c>
      <c r="P54" t="s">
        <v>168</v>
      </c>
      <c r="Q54" t="s">
        <v>22</v>
      </c>
      <c r="R54">
        <v>19</v>
      </c>
      <c r="S54">
        <v>8414.1299999999992</v>
      </c>
      <c r="T54">
        <v>442.85</v>
      </c>
      <c r="U54" t="s">
        <v>282</v>
      </c>
    </row>
    <row r="55" spans="15:21">
      <c r="O55" t="s">
        <v>169</v>
      </c>
      <c r="P55" t="s">
        <v>170</v>
      </c>
      <c r="Q55" t="s">
        <v>29</v>
      </c>
      <c r="R55">
        <v>21</v>
      </c>
      <c r="S55">
        <v>7176.21</v>
      </c>
      <c r="T55">
        <v>341.72</v>
      </c>
      <c r="U55" t="s">
        <v>282</v>
      </c>
    </row>
    <row r="56" spans="15:21">
      <c r="O56" t="s">
        <v>171</v>
      </c>
      <c r="P56" t="s">
        <v>172</v>
      </c>
      <c r="Q56" t="s">
        <v>29</v>
      </c>
      <c r="R56">
        <v>22</v>
      </c>
      <c r="S56">
        <v>7048.24</v>
      </c>
      <c r="T56">
        <v>320.37</v>
      </c>
      <c r="U56" t="s">
        <v>282</v>
      </c>
    </row>
    <row r="57" spans="15:21">
      <c r="O57" t="s">
        <v>173</v>
      </c>
      <c r="P57" t="s">
        <v>174</v>
      </c>
      <c r="Q57" t="s">
        <v>67</v>
      </c>
      <c r="R57">
        <v>17</v>
      </c>
      <c r="S57">
        <v>7023.98</v>
      </c>
      <c r="T57">
        <v>413.18</v>
      </c>
      <c r="U57" t="s">
        <v>282</v>
      </c>
    </row>
    <row r="58" spans="15:21">
      <c r="O58" t="s">
        <v>175</v>
      </c>
      <c r="P58" t="s">
        <v>176</v>
      </c>
      <c r="Q58" t="s">
        <v>22</v>
      </c>
      <c r="R58">
        <v>13</v>
      </c>
      <c r="S58">
        <v>6850.66</v>
      </c>
      <c r="T58">
        <v>526.97</v>
      </c>
      <c r="U58" t="s">
        <v>282</v>
      </c>
    </row>
    <row r="59" spans="15:21">
      <c r="O59" t="s">
        <v>177</v>
      </c>
      <c r="P59" t="s">
        <v>178</v>
      </c>
      <c r="Q59" t="s">
        <v>22</v>
      </c>
      <c r="R59">
        <v>24</v>
      </c>
      <c r="S59">
        <v>6664.81</v>
      </c>
      <c r="T59">
        <v>277.7</v>
      </c>
      <c r="U59" t="s">
        <v>282</v>
      </c>
    </row>
    <row r="60" spans="15:21">
      <c r="O60" t="s">
        <v>179</v>
      </c>
      <c r="P60" t="s">
        <v>180</v>
      </c>
      <c r="Q60" t="s">
        <v>66</v>
      </c>
      <c r="R60">
        <v>20</v>
      </c>
      <c r="S60">
        <v>6427.42</v>
      </c>
      <c r="T60">
        <v>321.37</v>
      </c>
      <c r="U60" t="s">
        <v>282</v>
      </c>
    </row>
    <row r="61" spans="15:21">
      <c r="O61" t="s">
        <v>181</v>
      </c>
      <c r="P61" t="s">
        <v>182</v>
      </c>
      <c r="Q61" t="s">
        <v>37</v>
      </c>
      <c r="R61">
        <v>23</v>
      </c>
      <c r="S61">
        <v>6146.3</v>
      </c>
      <c r="T61">
        <v>267.23</v>
      </c>
      <c r="U61" t="s">
        <v>282</v>
      </c>
    </row>
    <row r="62" spans="15:21">
      <c r="O62" t="s">
        <v>183</v>
      </c>
      <c r="P62" t="s">
        <v>184</v>
      </c>
      <c r="Q62" t="s">
        <v>37</v>
      </c>
      <c r="R62">
        <v>22</v>
      </c>
      <c r="S62">
        <v>6089.9</v>
      </c>
      <c r="T62">
        <v>276.81</v>
      </c>
      <c r="U62" t="s">
        <v>282</v>
      </c>
    </row>
    <row r="63" spans="15:21">
      <c r="O63" t="s">
        <v>185</v>
      </c>
      <c r="P63" t="s">
        <v>186</v>
      </c>
      <c r="Q63" t="s">
        <v>22</v>
      </c>
      <c r="R63">
        <v>19</v>
      </c>
      <c r="S63">
        <v>6068.2</v>
      </c>
      <c r="T63">
        <v>319.38</v>
      </c>
      <c r="U63" t="s">
        <v>282</v>
      </c>
    </row>
    <row r="64" spans="15:21">
      <c r="O64" t="s">
        <v>187</v>
      </c>
      <c r="P64" t="s">
        <v>188</v>
      </c>
      <c r="Q64" t="s">
        <v>32</v>
      </c>
      <c r="R64">
        <v>16</v>
      </c>
      <c r="S64">
        <v>5735.15</v>
      </c>
      <c r="T64">
        <v>358.45</v>
      </c>
      <c r="U64" t="s">
        <v>282</v>
      </c>
    </row>
    <row r="65" spans="15:21">
      <c r="O65" t="s">
        <v>189</v>
      </c>
      <c r="P65" t="s">
        <v>190</v>
      </c>
      <c r="Q65" t="s">
        <v>66</v>
      </c>
      <c r="R65">
        <v>10</v>
      </c>
      <c r="S65">
        <v>5044.9399999999996</v>
      </c>
      <c r="T65">
        <v>504.49</v>
      </c>
      <c r="U65" t="s">
        <v>282</v>
      </c>
    </row>
    <row r="66" spans="15:21">
      <c r="O66" t="s">
        <v>191</v>
      </c>
      <c r="P66" t="s">
        <v>192</v>
      </c>
      <c r="Q66" t="s">
        <v>28</v>
      </c>
      <c r="R66">
        <v>11</v>
      </c>
      <c r="S66">
        <v>5042.2</v>
      </c>
      <c r="T66">
        <v>458.38</v>
      </c>
      <c r="U66" t="s">
        <v>282</v>
      </c>
    </row>
    <row r="67" spans="15:21">
      <c r="O67" t="s">
        <v>193</v>
      </c>
      <c r="P67" t="s">
        <v>194</v>
      </c>
      <c r="Q67" t="s">
        <v>28</v>
      </c>
      <c r="R67">
        <v>14</v>
      </c>
      <c r="S67">
        <v>4778.1400000000003</v>
      </c>
      <c r="T67">
        <v>341.3</v>
      </c>
      <c r="U67" t="s">
        <v>283</v>
      </c>
    </row>
    <row r="68" spans="15:21">
      <c r="O68" t="s">
        <v>195</v>
      </c>
      <c r="P68" t="s">
        <v>196</v>
      </c>
      <c r="Q68" t="s">
        <v>28</v>
      </c>
      <c r="R68">
        <v>12</v>
      </c>
      <c r="S68">
        <v>4273</v>
      </c>
      <c r="T68">
        <v>356.08</v>
      </c>
      <c r="U68" t="s">
        <v>283</v>
      </c>
    </row>
    <row r="69" spans="15:21">
      <c r="O69" t="s">
        <v>197</v>
      </c>
      <c r="P69" t="s">
        <v>198</v>
      </c>
      <c r="Q69" t="s">
        <v>38</v>
      </c>
      <c r="R69">
        <v>14</v>
      </c>
      <c r="S69">
        <v>4258.6000000000004</v>
      </c>
      <c r="T69">
        <v>304.19</v>
      </c>
      <c r="U69" t="s">
        <v>283</v>
      </c>
    </row>
    <row r="70" spans="15:21">
      <c r="O70" t="s">
        <v>199</v>
      </c>
      <c r="P70" t="s">
        <v>200</v>
      </c>
      <c r="Q70" t="s">
        <v>67</v>
      </c>
      <c r="R70">
        <v>14</v>
      </c>
      <c r="S70">
        <v>4242.2</v>
      </c>
      <c r="T70">
        <v>303.01</v>
      </c>
      <c r="U70" t="s">
        <v>283</v>
      </c>
    </row>
    <row r="71" spans="15:21">
      <c r="O71" t="s">
        <v>201</v>
      </c>
      <c r="P71" t="s">
        <v>202</v>
      </c>
      <c r="Q71" t="s">
        <v>34</v>
      </c>
      <c r="R71">
        <v>6</v>
      </c>
      <c r="S71">
        <v>4232.8500000000004</v>
      </c>
      <c r="T71">
        <v>705.47</v>
      </c>
      <c r="U71" t="s">
        <v>283</v>
      </c>
    </row>
    <row r="72" spans="15:21">
      <c r="O72" t="s">
        <v>203</v>
      </c>
      <c r="P72" t="s">
        <v>204</v>
      </c>
      <c r="Q72" t="s">
        <v>22</v>
      </c>
      <c r="R72">
        <v>19</v>
      </c>
      <c r="S72">
        <v>4107.55</v>
      </c>
      <c r="T72">
        <v>216.19</v>
      </c>
      <c r="U72" t="s">
        <v>283</v>
      </c>
    </row>
    <row r="73" spans="15:21">
      <c r="O73" t="s">
        <v>205</v>
      </c>
      <c r="P73" t="s">
        <v>206</v>
      </c>
      <c r="Q73" t="s">
        <v>22</v>
      </c>
      <c r="R73">
        <v>10</v>
      </c>
      <c r="S73">
        <v>3810.75</v>
      </c>
      <c r="T73">
        <v>381.08</v>
      </c>
      <c r="U73" t="s">
        <v>283</v>
      </c>
    </row>
    <row r="74" spans="15:21">
      <c r="O74" t="s">
        <v>207</v>
      </c>
      <c r="P74" t="s">
        <v>208</v>
      </c>
      <c r="Q74" t="s">
        <v>28</v>
      </c>
      <c r="R74">
        <v>10</v>
      </c>
      <c r="S74">
        <v>3763.21</v>
      </c>
      <c r="T74">
        <v>376.32</v>
      </c>
      <c r="U74" t="s">
        <v>283</v>
      </c>
    </row>
    <row r="75" spans="15:21">
      <c r="O75" t="s">
        <v>209</v>
      </c>
      <c r="P75" t="s">
        <v>210</v>
      </c>
      <c r="Q75" t="s">
        <v>65</v>
      </c>
      <c r="R75">
        <v>16</v>
      </c>
      <c r="S75">
        <v>3531.95</v>
      </c>
      <c r="T75">
        <v>220.75</v>
      </c>
      <c r="U75" t="s">
        <v>283</v>
      </c>
    </row>
    <row r="76" spans="15:21">
      <c r="O76" t="s">
        <v>211</v>
      </c>
      <c r="P76" t="s">
        <v>212</v>
      </c>
      <c r="Q76" t="s">
        <v>68</v>
      </c>
      <c r="R76">
        <v>11</v>
      </c>
      <c r="S76">
        <v>3460.2</v>
      </c>
      <c r="T76">
        <v>314.56</v>
      </c>
      <c r="U76" t="s">
        <v>283</v>
      </c>
    </row>
    <row r="77" spans="15:21">
      <c r="O77" t="s">
        <v>213</v>
      </c>
      <c r="P77" t="s">
        <v>214</v>
      </c>
      <c r="Q77" t="s">
        <v>38</v>
      </c>
      <c r="R77">
        <v>7</v>
      </c>
      <c r="S77">
        <v>3361</v>
      </c>
      <c r="T77">
        <v>480.14</v>
      </c>
      <c r="U77" t="s">
        <v>283</v>
      </c>
    </row>
    <row r="78" spans="15:21">
      <c r="O78" t="s">
        <v>215</v>
      </c>
      <c r="P78" t="s">
        <v>216</v>
      </c>
      <c r="Q78" t="s">
        <v>28</v>
      </c>
      <c r="R78">
        <v>14</v>
      </c>
      <c r="S78">
        <v>3239.8</v>
      </c>
      <c r="T78">
        <v>231.41</v>
      </c>
      <c r="U78" t="s">
        <v>283</v>
      </c>
    </row>
    <row r="79" spans="15:21">
      <c r="O79" t="s">
        <v>217</v>
      </c>
      <c r="P79" t="s">
        <v>218</v>
      </c>
      <c r="Q79" t="s">
        <v>26</v>
      </c>
      <c r="R79">
        <v>6</v>
      </c>
      <c r="S79">
        <v>3172.16</v>
      </c>
      <c r="T79">
        <v>528.69000000000005</v>
      </c>
      <c r="U79" t="s">
        <v>283</v>
      </c>
    </row>
    <row r="80" spans="15:21">
      <c r="O80" t="s">
        <v>219</v>
      </c>
      <c r="P80" t="s">
        <v>220</v>
      </c>
      <c r="Q80" t="s">
        <v>25</v>
      </c>
      <c r="R80">
        <v>17</v>
      </c>
      <c r="S80">
        <v>3161.35</v>
      </c>
      <c r="T80">
        <v>185.96</v>
      </c>
      <c r="U80" t="s">
        <v>283</v>
      </c>
    </row>
    <row r="81" spans="15:21">
      <c r="O81" t="s">
        <v>221</v>
      </c>
      <c r="P81" t="s">
        <v>222</v>
      </c>
      <c r="Q81" t="s">
        <v>38</v>
      </c>
      <c r="R81">
        <v>10</v>
      </c>
      <c r="S81">
        <v>3076.47</v>
      </c>
      <c r="T81">
        <v>307.64999999999998</v>
      </c>
      <c r="U81" t="s">
        <v>283</v>
      </c>
    </row>
    <row r="82" spans="15:21">
      <c r="O82" t="s">
        <v>223</v>
      </c>
      <c r="P82" t="s">
        <v>224</v>
      </c>
      <c r="Q82" t="s">
        <v>38</v>
      </c>
      <c r="R82">
        <v>9</v>
      </c>
      <c r="S82">
        <v>3063.2</v>
      </c>
      <c r="T82">
        <v>340.36</v>
      </c>
      <c r="U82" t="s">
        <v>283</v>
      </c>
    </row>
    <row r="83" spans="15:21">
      <c r="O83" t="s">
        <v>225</v>
      </c>
      <c r="P83" t="s">
        <v>226</v>
      </c>
      <c r="Q83" t="s">
        <v>68</v>
      </c>
      <c r="R83">
        <v>12</v>
      </c>
      <c r="S83">
        <v>2844.1</v>
      </c>
      <c r="T83">
        <v>237.01</v>
      </c>
      <c r="U83" t="s">
        <v>283</v>
      </c>
    </row>
    <row r="84" spans="15:21">
      <c r="O84" t="s">
        <v>227</v>
      </c>
      <c r="P84" t="s">
        <v>228</v>
      </c>
      <c r="Q84" t="s">
        <v>26</v>
      </c>
      <c r="R84">
        <v>6</v>
      </c>
      <c r="S84">
        <v>2423.35</v>
      </c>
      <c r="T84">
        <v>403.89</v>
      </c>
      <c r="U84" t="s">
        <v>283</v>
      </c>
    </row>
    <row r="85" spans="15:21">
      <c r="O85" t="s">
        <v>229</v>
      </c>
      <c r="P85" t="s">
        <v>230</v>
      </c>
      <c r="Q85" t="s">
        <v>26</v>
      </c>
      <c r="R85">
        <v>11</v>
      </c>
      <c r="S85">
        <v>1992.05</v>
      </c>
      <c r="T85">
        <v>181.1</v>
      </c>
      <c r="U85" t="s">
        <v>283</v>
      </c>
    </row>
    <row r="86" spans="15:21">
      <c r="O86" t="s">
        <v>231</v>
      </c>
      <c r="P86" t="s">
        <v>232</v>
      </c>
      <c r="Q86" t="s">
        <v>38</v>
      </c>
      <c r="R86">
        <v>8</v>
      </c>
      <c r="S86">
        <v>1947.24</v>
      </c>
      <c r="T86">
        <v>243.4</v>
      </c>
      <c r="U86" t="s">
        <v>283</v>
      </c>
    </row>
    <row r="87" spans="15:21">
      <c r="O87" t="s">
        <v>233</v>
      </c>
      <c r="P87" t="s">
        <v>234</v>
      </c>
      <c r="Q87" t="s">
        <v>68</v>
      </c>
      <c r="R87">
        <v>11</v>
      </c>
      <c r="S87">
        <v>1814.8</v>
      </c>
      <c r="T87">
        <v>164.98</v>
      </c>
      <c r="U87" t="s">
        <v>283</v>
      </c>
    </row>
    <row r="88" spans="15:21">
      <c r="O88" t="s">
        <v>235</v>
      </c>
      <c r="P88" t="s">
        <v>236</v>
      </c>
      <c r="Q88" t="s">
        <v>37</v>
      </c>
      <c r="R88">
        <v>7</v>
      </c>
      <c r="S88">
        <v>1719.1</v>
      </c>
      <c r="T88">
        <v>245.59</v>
      </c>
      <c r="U88" t="s">
        <v>283</v>
      </c>
    </row>
    <row r="89" spans="15:21">
      <c r="O89" t="s">
        <v>237</v>
      </c>
      <c r="P89" t="s">
        <v>238</v>
      </c>
      <c r="Q89" t="s">
        <v>26</v>
      </c>
      <c r="R89">
        <v>9</v>
      </c>
      <c r="S89">
        <v>1615.9</v>
      </c>
      <c r="T89">
        <v>179.54</v>
      </c>
      <c r="U89" t="s">
        <v>283</v>
      </c>
    </row>
    <row r="90" spans="15:21">
      <c r="O90" t="s">
        <v>239</v>
      </c>
      <c r="P90" t="s">
        <v>240</v>
      </c>
      <c r="Q90" t="s">
        <v>38</v>
      </c>
      <c r="R90">
        <v>9</v>
      </c>
      <c r="S90">
        <v>1571.2</v>
      </c>
      <c r="T90">
        <v>174.58</v>
      </c>
      <c r="U90" t="s">
        <v>283</v>
      </c>
    </row>
    <row r="91" spans="15:21">
      <c r="O91" t="s">
        <v>241</v>
      </c>
      <c r="P91" t="s">
        <v>242</v>
      </c>
      <c r="Q91" t="s">
        <v>29</v>
      </c>
      <c r="R91">
        <v>10</v>
      </c>
      <c r="S91">
        <v>1545.7</v>
      </c>
      <c r="T91">
        <v>154.57</v>
      </c>
      <c r="U91" t="s">
        <v>283</v>
      </c>
    </row>
    <row r="92" spans="15:21">
      <c r="O92" t="s">
        <v>243</v>
      </c>
      <c r="P92" t="s">
        <v>244</v>
      </c>
      <c r="Q92" t="s">
        <v>62</v>
      </c>
      <c r="R92">
        <v>4</v>
      </c>
      <c r="S92">
        <v>1488.7</v>
      </c>
      <c r="T92">
        <v>372.18</v>
      </c>
      <c r="U92" t="s">
        <v>283</v>
      </c>
    </row>
    <row r="93" spans="15:21">
      <c r="O93" t="s">
        <v>245</v>
      </c>
      <c r="P93" t="s">
        <v>246</v>
      </c>
      <c r="Q93" t="s">
        <v>26</v>
      </c>
      <c r="R93">
        <v>10</v>
      </c>
      <c r="S93">
        <v>1480</v>
      </c>
      <c r="T93">
        <v>148</v>
      </c>
      <c r="U93" t="s">
        <v>283</v>
      </c>
    </row>
    <row r="94" spans="15:21">
      <c r="O94" t="s">
        <v>247</v>
      </c>
      <c r="P94" t="s">
        <v>248</v>
      </c>
      <c r="Q94" t="s">
        <v>34</v>
      </c>
      <c r="R94">
        <v>14</v>
      </c>
      <c r="S94">
        <v>1467.29</v>
      </c>
      <c r="T94">
        <v>104.81</v>
      </c>
      <c r="U94" t="s">
        <v>283</v>
      </c>
    </row>
    <row r="95" spans="15:21">
      <c r="O95" t="s">
        <v>249</v>
      </c>
      <c r="P95" t="s">
        <v>250</v>
      </c>
      <c r="Q95" t="s">
        <v>67</v>
      </c>
      <c r="R95">
        <v>10</v>
      </c>
      <c r="S95">
        <v>1402.95</v>
      </c>
      <c r="T95">
        <v>140.30000000000001</v>
      </c>
      <c r="U95" t="s">
        <v>283</v>
      </c>
    </row>
    <row r="96" spans="15:21">
      <c r="O96" t="s">
        <v>251</v>
      </c>
      <c r="P96" t="s">
        <v>252</v>
      </c>
      <c r="Q96" t="s">
        <v>34</v>
      </c>
      <c r="R96">
        <v>8</v>
      </c>
      <c r="S96">
        <v>836.7</v>
      </c>
      <c r="T96">
        <v>104.59</v>
      </c>
      <c r="U96" t="s">
        <v>283</v>
      </c>
    </row>
    <row r="97" spans="15:21">
      <c r="O97" t="s">
        <v>253</v>
      </c>
      <c r="P97" t="s">
        <v>254</v>
      </c>
      <c r="Q97" t="s">
        <v>37</v>
      </c>
      <c r="R97">
        <v>6</v>
      </c>
      <c r="S97">
        <v>649</v>
      </c>
      <c r="T97">
        <v>108.17</v>
      </c>
      <c r="U97" t="s">
        <v>283</v>
      </c>
    </row>
    <row r="98" spans="15:21">
      <c r="O98" t="s">
        <v>255</v>
      </c>
      <c r="P98" t="s">
        <v>256</v>
      </c>
      <c r="Q98" t="s">
        <v>23</v>
      </c>
      <c r="R98">
        <v>8</v>
      </c>
      <c r="S98">
        <v>522.5</v>
      </c>
      <c r="T98">
        <v>65.31</v>
      </c>
      <c r="U98" t="s">
        <v>283</v>
      </c>
    </row>
    <row r="99" spans="15:21">
      <c r="O99" t="s">
        <v>257</v>
      </c>
      <c r="P99" t="s">
        <v>258</v>
      </c>
      <c r="Q99" t="s">
        <v>38</v>
      </c>
      <c r="R99">
        <v>2</v>
      </c>
      <c r="S99">
        <v>357</v>
      </c>
      <c r="T99">
        <v>178.5</v>
      </c>
      <c r="U99" t="s">
        <v>283</v>
      </c>
    </row>
    <row r="100" spans="15:21">
      <c r="O100" t="s">
        <v>259</v>
      </c>
      <c r="P100" t="s">
        <v>260</v>
      </c>
      <c r="Q100" t="s">
        <v>67</v>
      </c>
      <c r="R100">
        <v>2</v>
      </c>
      <c r="S100">
        <v>100.8</v>
      </c>
      <c r="T100">
        <v>50.4</v>
      </c>
      <c r="U100" t="s">
        <v>283</v>
      </c>
    </row>
    <row r="101" spans="15:21">
      <c r="O101" t="s">
        <v>261</v>
      </c>
      <c r="P101" t="s">
        <v>262</v>
      </c>
      <c r="Q101" t="s">
        <v>34</v>
      </c>
      <c r="R101">
        <v>0</v>
      </c>
      <c r="U101" t="s">
        <v>283</v>
      </c>
    </row>
    <row r="102" spans="15:21">
      <c r="O102" t="s">
        <v>263</v>
      </c>
      <c r="P102" t="s">
        <v>264</v>
      </c>
      <c r="Q102" t="s">
        <v>26</v>
      </c>
      <c r="R102">
        <v>0</v>
      </c>
      <c r="U102" t="s">
        <v>283</v>
      </c>
    </row>
  </sheetData>
  <mergeCells count="1">
    <mergeCell ref="A2:M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CF40-C13D-4E7F-AC9F-4EAB1441A8A4}">
  <dimension ref="A2:AB98"/>
  <sheetViews>
    <sheetView zoomScale="85" zoomScaleNormal="85" workbookViewId="0">
      <selection activeCell="P26" sqref="P26"/>
    </sheetView>
  </sheetViews>
  <sheetFormatPr defaultRowHeight="14.4"/>
  <cols>
    <col min="15" max="15" width="15.6640625" customWidth="1"/>
    <col min="16" max="16" width="18.21875" customWidth="1"/>
    <col min="17" max="17" width="19.77734375" customWidth="1"/>
    <col min="18" max="18" width="15.109375" customWidth="1"/>
    <col min="19" max="19" width="15.88671875" customWidth="1"/>
  </cols>
  <sheetData>
    <row r="2" spans="1:26" ht="14.4" customHeight="1">
      <c r="A2" s="54" t="s">
        <v>532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U2" s="47"/>
      <c r="V2" s="47"/>
      <c r="W2" s="47"/>
      <c r="X2" s="47"/>
      <c r="Y2" s="47"/>
      <c r="Z2" s="47"/>
    </row>
    <row r="3" spans="1:26" ht="14.4" customHeight="1">
      <c r="A3" s="55" t="s">
        <v>531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U3" s="47"/>
      <c r="V3" s="47"/>
      <c r="W3" s="47"/>
      <c r="X3" s="47"/>
      <c r="Y3" s="47"/>
      <c r="Z3" s="47"/>
    </row>
    <row r="4" spans="1:26" ht="14.4" customHeight="1">
      <c r="U4" s="47"/>
      <c r="V4" s="47"/>
      <c r="W4" s="47"/>
      <c r="X4" s="47"/>
      <c r="Y4" s="47"/>
      <c r="Z4" s="47"/>
    </row>
    <row r="5" spans="1:26" ht="25.8" customHeight="1"/>
    <row r="11" spans="1:26">
      <c r="O11" t="s">
        <v>13</v>
      </c>
      <c r="P11" t="s">
        <v>292</v>
      </c>
      <c r="Q11" t="s">
        <v>293</v>
      </c>
      <c r="R11" t="s">
        <v>270</v>
      </c>
      <c r="S11" t="s">
        <v>294</v>
      </c>
    </row>
    <row r="12" spans="1:26">
      <c r="O12" t="s">
        <v>20</v>
      </c>
      <c r="P12">
        <v>12</v>
      </c>
      <c r="Q12">
        <v>9532</v>
      </c>
      <c r="R12">
        <v>267868.18</v>
      </c>
      <c r="S12">
        <v>663.04</v>
      </c>
    </row>
    <row r="13" spans="1:26">
      <c r="O13" t="s">
        <v>27</v>
      </c>
      <c r="P13">
        <v>10</v>
      </c>
      <c r="Q13">
        <v>9149</v>
      </c>
      <c r="R13">
        <v>234507.28</v>
      </c>
      <c r="S13">
        <v>640.73</v>
      </c>
    </row>
    <row r="14" spans="1:26">
      <c r="O14" t="s">
        <v>19</v>
      </c>
      <c r="P14">
        <v>13</v>
      </c>
      <c r="Q14">
        <v>7906</v>
      </c>
      <c r="R14">
        <v>167357.22</v>
      </c>
      <c r="S14">
        <v>501.07</v>
      </c>
    </row>
    <row r="15" spans="1:26">
      <c r="O15" t="s">
        <v>18</v>
      </c>
      <c r="P15">
        <v>6</v>
      </c>
      <c r="Q15">
        <v>4199</v>
      </c>
      <c r="R15">
        <v>163022.35999999999</v>
      </c>
      <c r="S15">
        <v>942.33</v>
      </c>
    </row>
    <row r="16" spans="1:26">
      <c r="O16" t="s">
        <v>15</v>
      </c>
      <c r="P16">
        <v>12</v>
      </c>
      <c r="Q16">
        <v>7681</v>
      </c>
      <c r="R16">
        <v>131261.74</v>
      </c>
      <c r="S16">
        <v>397.76</v>
      </c>
    </row>
    <row r="17" spans="15:19">
      <c r="O17" t="s">
        <v>17</v>
      </c>
      <c r="P17">
        <v>12</v>
      </c>
      <c r="Q17">
        <v>5298</v>
      </c>
      <c r="R17">
        <v>106047.08</v>
      </c>
      <c r="S17">
        <v>490.96</v>
      </c>
    </row>
    <row r="18" spans="15:19">
      <c r="O18" t="s">
        <v>16</v>
      </c>
      <c r="P18">
        <v>5</v>
      </c>
      <c r="Q18">
        <v>2990</v>
      </c>
      <c r="R18">
        <v>99984.58</v>
      </c>
      <c r="S18">
        <v>735.18</v>
      </c>
    </row>
    <row r="19" spans="15:19">
      <c r="O19" t="s">
        <v>21</v>
      </c>
      <c r="P19">
        <v>7</v>
      </c>
      <c r="Q19">
        <v>4562</v>
      </c>
      <c r="R19">
        <v>95744.59</v>
      </c>
      <c r="S19">
        <v>488.49</v>
      </c>
    </row>
    <row r="50" spans="15:18">
      <c r="O50" t="s">
        <v>310</v>
      </c>
      <c r="P50" t="s">
        <v>13</v>
      </c>
      <c r="Q50" t="s">
        <v>293</v>
      </c>
      <c r="R50" t="s">
        <v>270</v>
      </c>
    </row>
    <row r="51" spans="15:18">
      <c r="O51" t="s">
        <v>295</v>
      </c>
      <c r="P51" t="s">
        <v>20</v>
      </c>
      <c r="Q51">
        <v>623</v>
      </c>
      <c r="R51">
        <v>141396.73000000001</v>
      </c>
    </row>
    <row r="52" spans="15:18">
      <c r="O52" t="s">
        <v>296</v>
      </c>
      <c r="P52" t="s">
        <v>18</v>
      </c>
      <c r="Q52">
        <v>746</v>
      </c>
      <c r="R52">
        <v>80368.67</v>
      </c>
    </row>
    <row r="53" spans="15:18">
      <c r="O53" t="s">
        <v>297</v>
      </c>
      <c r="P53" t="s">
        <v>27</v>
      </c>
      <c r="Q53">
        <v>1496</v>
      </c>
      <c r="R53">
        <v>71155.7</v>
      </c>
    </row>
    <row r="54" spans="15:18">
      <c r="O54" t="s">
        <v>298</v>
      </c>
      <c r="P54" t="s">
        <v>19</v>
      </c>
      <c r="Q54">
        <v>1083</v>
      </c>
      <c r="R54">
        <v>47234.97</v>
      </c>
    </row>
    <row r="55" spans="15:18">
      <c r="O55" t="s">
        <v>299</v>
      </c>
      <c r="P55" t="s">
        <v>27</v>
      </c>
      <c r="Q55">
        <v>1577</v>
      </c>
      <c r="R55">
        <v>46825.48</v>
      </c>
    </row>
    <row r="56" spans="15:18">
      <c r="O56" t="s">
        <v>300</v>
      </c>
      <c r="P56" t="s">
        <v>21</v>
      </c>
      <c r="Q56">
        <v>1263</v>
      </c>
      <c r="R56">
        <v>42593.06</v>
      </c>
    </row>
    <row r="57" spans="15:18">
      <c r="O57" t="s">
        <v>301</v>
      </c>
      <c r="P57" t="s">
        <v>16</v>
      </c>
      <c r="Q57">
        <v>886</v>
      </c>
      <c r="R57">
        <v>41819.65</v>
      </c>
    </row>
    <row r="58" spans="15:18">
      <c r="O58" t="s">
        <v>302</v>
      </c>
      <c r="P58" t="s">
        <v>18</v>
      </c>
      <c r="Q58">
        <v>978</v>
      </c>
      <c r="R58">
        <v>32698.38</v>
      </c>
    </row>
    <row r="59" spans="15:18">
      <c r="O59" t="s">
        <v>303</v>
      </c>
      <c r="P59" t="s">
        <v>15</v>
      </c>
      <c r="Q59">
        <v>539</v>
      </c>
      <c r="R59">
        <v>29171.87</v>
      </c>
    </row>
    <row r="60" spans="15:18">
      <c r="O60" t="s">
        <v>304</v>
      </c>
      <c r="P60" t="s">
        <v>16</v>
      </c>
      <c r="Q60">
        <v>640</v>
      </c>
      <c r="R60">
        <v>25696.639999999999</v>
      </c>
    </row>
    <row r="61" spans="15:18">
      <c r="O61" t="s">
        <v>305</v>
      </c>
      <c r="P61" t="s">
        <v>27</v>
      </c>
      <c r="Q61">
        <v>806</v>
      </c>
      <c r="R61">
        <v>24900.13</v>
      </c>
    </row>
    <row r="62" spans="15:18">
      <c r="O62" t="s">
        <v>306</v>
      </c>
      <c r="P62" t="s">
        <v>20</v>
      </c>
      <c r="Q62">
        <v>580</v>
      </c>
      <c r="R62">
        <v>23526.7</v>
      </c>
    </row>
    <row r="63" spans="15:18">
      <c r="O63" t="s">
        <v>307</v>
      </c>
      <c r="P63" t="s">
        <v>19</v>
      </c>
      <c r="Q63">
        <v>313</v>
      </c>
      <c r="R63">
        <v>22563.360000000001</v>
      </c>
    </row>
    <row r="64" spans="15:18">
      <c r="O64" t="s">
        <v>308</v>
      </c>
      <c r="P64" t="s">
        <v>16</v>
      </c>
      <c r="Q64">
        <v>763</v>
      </c>
      <c r="R64">
        <v>22044.3</v>
      </c>
    </row>
    <row r="65" spans="15:18">
      <c r="O65" t="s">
        <v>309</v>
      </c>
      <c r="P65" t="s">
        <v>21</v>
      </c>
      <c r="Q65">
        <v>740</v>
      </c>
      <c r="R65">
        <v>21957.97</v>
      </c>
    </row>
    <row r="91" spans="2:28" ht="18">
      <c r="P91" s="23" t="s">
        <v>316</v>
      </c>
    </row>
    <row r="92" spans="2:28" ht="18">
      <c r="C92" s="23" t="s">
        <v>311</v>
      </c>
      <c r="P92" s="24"/>
    </row>
    <row r="93" spans="2:28">
      <c r="C93" s="24"/>
    </row>
    <row r="94" spans="2:28" ht="18">
      <c r="B94" s="17">
        <v>1</v>
      </c>
      <c r="C94" s="9" t="s">
        <v>312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P94" s="17">
        <v>1</v>
      </c>
      <c r="Q94" s="9" t="s">
        <v>317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ht="18">
      <c r="B95" s="17">
        <v>2</v>
      </c>
      <c r="C95" s="11" t="s">
        <v>313</v>
      </c>
      <c r="D95" s="11"/>
      <c r="E95" s="11"/>
      <c r="F95" s="11"/>
      <c r="G95" s="11"/>
      <c r="H95" s="6"/>
      <c r="I95" s="6"/>
      <c r="J95" s="6"/>
      <c r="K95" s="6"/>
      <c r="L95" s="6"/>
      <c r="M95" s="6"/>
      <c r="N95" s="6"/>
      <c r="P95" s="17">
        <v>2</v>
      </c>
      <c r="Q95" s="11" t="s">
        <v>318</v>
      </c>
      <c r="R95" s="11"/>
      <c r="S95" s="11"/>
      <c r="T95" s="11"/>
      <c r="U95" s="11"/>
      <c r="V95" s="6"/>
      <c r="W95" s="6"/>
      <c r="X95" s="6"/>
      <c r="Y95" s="6"/>
      <c r="Z95" s="6"/>
      <c r="AA95" s="6"/>
      <c r="AB95" s="6"/>
    </row>
    <row r="96" spans="2:28" ht="18">
      <c r="B96" s="17">
        <v>3</v>
      </c>
      <c r="C96" s="12" t="s">
        <v>314</v>
      </c>
      <c r="D96" s="12"/>
      <c r="E96" s="12"/>
      <c r="F96" s="12"/>
      <c r="G96" s="12"/>
      <c r="H96" s="13"/>
      <c r="I96" s="13"/>
      <c r="J96" s="13"/>
      <c r="K96" s="13"/>
      <c r="L96" s="13"/>
      <c r="M96" s="13"/>
      <c r="N96" s="13"/>
      <c r="P96" s="17">
        <v>3</v>
      </c>
      <c r="Q96" s="12" t="s">
        <v>319</v>
      </c>
      <c r="R96" s="12"/>
      <c r="S96" s="12"/>
      <c r="T96" s="12"/>
      <c r="U96" s="12"/>
      <c r="V96" s="13"/>
      <c r="W96" s="13"/>
      <c r="X96" s="13"/>
      <c r="Y96" s="13"/>
      <c r="Z96" s="13"/>
      <c r="AA96" s="13"/>
      <c r="AB96" s="13"/>
    </row>
    <row r="97" spans="2:28" ht="18">
      <c r="B97" s="17">
        <v>4</v>
      </c>
      <c r="C97" s="14" t="s">
        <v>315</v>
      </c>
      <c r="D97" s="14"/>
      <c r="E97" s="14"/>
      <c r="F97" s="14"/>
      <c r="G97" s="14"/>
      <c r="H97" s="15"/>
      <c r="I97" s="15"/>
      <c r="J97" s="15"/>
      <c r="K97" s="15"/>
      <c r="L97" s="15"/>
      <c r="M97" s="15"/>
      <c r="N97" s="15"/>
      <c r="P97" s="17">
        <v>4</v>
      </c>
      <c r="Q97" s="14" t="s">
        <v>320</v>
      </c>
      <c r="R97" s="14"/>
      <c r="S97" s="14"/>
      <c r="T97" s="14"/>
      <c r="U97" s="14"/>
      <c r="V97" s="15"/>
      <c r="W97" s="15"/>
      <c r="X97" s="15"/>
      <c r="Y97" s="15"/>
      <c r="Z97" s="15"/>
      <c r="AA97" s="15"/>
      <c r="AB97" s="15"/>
    </row>
    <row r="98" spans="2:28" ht="18">
      <c r="B98" s="26"/>
      <c r="C98" s="26"/>
      <c r="D98" s="26"/>
      <c r="E98" s="26"/>
      <c r="F98" s="26"/>
      <c r="G98" s="26"/>
      <c r="P98" s="26"/>
      <c r="Q98" s="26"/>
      <c r="R98" s="26"/>
      <c r="S98" s="26"/>
      <c r="T98" s="26"/>
      <c r="U98" s="26"/>
    </row>
  </sheetData>
  <mergeCells count="2">
    <mergeCell ref="A2:P2"/>
    <mergeCell ref="A3:P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B0A1-93D6-4DC1-9867-A13EC48DD5F3}">
  <dimension ref="B2:AD55"/>
  <sheetViews>
    <sheetView zoomScale="70" zoomScaleNormal="70" workbookViewId="0">
      <selection activeCell="B2" sqref="B2:M4"/>
    </sheetView>
  </sheetViews>
  <sheetFormatPr defaultRowHeight="14.4"/>
  <cols>
    <col min="18" max="18" width="17.77734375" customWidth="1"/>
    <col min="19" max="19" width="22.88671875" customWidth="1"/>
    <col min="20" max="20" width="25.33203125" customWidth="1"/>
    <col min="21" max="21" width="25" customWidth="1"/>
    <col min="22" max="22" width="23.6640625" customWidth="1"/>
    <col min="23" max="23" width="29.5546875" customWidth="1"/>
  </cols>
  <sheetData>
    <row r="2" spans="2:23">
      <c r="B2" s="51" t="s">
        <v>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2:23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2:23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9" spans="2:23">
      <c r="R9" t="s">
        <v>280</v>
      </c>
      <c r="S9" t="s">
        <v>321</v>
      </c>
      <c r="T9" t="s">
        <v>271</v>
      </c>
      <c r="U9" t="s">
        <v>322</v>
      </c>
      <c r="V9" t="s">
        <v>323</v>
      </c>
      <c r="W9" t="s">
        <v>324</v>
      </c>
    </row>
    <row r="10" spans="2:23">
      <c r="R10" t="s">
        <v>281</v>
      </c>
      <c r="S10">
        <v>28</v>
      </c>
      <c r="T10">
        <v>44.57</v>
      </c>
      <c r="U10">
        <v>33260.11</v>
      </c>
      <c r="V10">
        <v>931283.2</v>
      </c>
      <c r="W10">
        <v>700.99</v>
      </c>
    </row>
    <row r="11" spans="2:23">
      <c r="R11" t="s">
        <v>282</v>
      </c>
      <c r="S11">
        <v>27</v>
      </c>
      <c r="T11">
        <v>21.15</v>
      </c>
      <c r="U11">
        <v>9229.59</v>
      </c>
      <c r="V11">
        <v>249198.97</v>
      </c>
      <c r="W11">
        <v>454.69</v>
      </c>
    </row>
    <row r="12" spans="2:23">
      <c r="R12" t="s">
        <v>283</v>
      </c>
      <c r="S12">
        <v>36</v>
      </c>
      <c r="T12">
        <v>9.33</v>
      </c>
      <c r="U12">
        <v>2509.14</v>
      </c>
      <c r="V12">
        <v>85310.81</v>
      </c>
      <c r="W12">
        <v>260.3</v>
      </c>
    </row>
    <row r="36" spans="18:30" ht="25.8">
      <c r="S36" s="19" t="s">
        <v>272</v>
      </c>
      <c r="T36" s="8"/>
    </row>
    <row r="37" spans="18:30" ht="18">
      <c r="R37" s="17">
        <v>1</v>
      </c>
      <c r="S37" s="9" t="s">
        <v>325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8:30" ht="18">
      <c r="R38" s="17">
        <v>2</v>
      </c>
      <c r="S38" s="11" t="s">
        <v>326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8:30" ht="18">
      <c r="R39" s="17">
        <v>3</v>
      </c>
      <c r="S39" s="12" t="s">
        <v>327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8:30" ht="18">
      <c r="R40" s="17">
        <v>4</v>
      </c>
      <c r="S40" s="14" t="s">
        <v>328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55" spans="18:18" ht="25.8">
      <c r="R55" s="27"/>
    </row>
  </sheetData>
  <mergeCells count="1">
    <mergeCell ref="B2:M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E3EA-DA18-4E0A-BF77-B0EA5D9BF565}">
  <dimension ref="B2:W38"/>
  <sheetViews>
    <sheetView zoomScale="70" zoomScaleNormal="70" workbookViewId="0">
      <selection activeCell="B2" sqref="B2:M4"/>
    </sheetView>
  </sheetViews>
  <sheetFormatPr defaultRowHeight="14.4"/>
  <cols>
    <col min="11" max="11" width="9.77734375" customWidth="1"/>
    <col min="12" max="12" width="22.21875" bestFit="1" customWidth="1"/>
    <col min="13" max="13" width="17.5546875" customWidth="1"/>
    <col min="14" max="14" width="18.44140625" customWidth="1"/>
  </cols>
  <sheetData>
    <row r="2" spans="2:14">
      <c r="B2" s="51" t="s">
        <v>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4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2:14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8" spans="2:14">
      <c r="K8" t="s">
        <v>100</v>
      </c>
      <c r="L8" t="s">
        <v>329</v>
      </c>
      <c r="M8" t="s">
        <v>330</v>
      </c>
      <c r="N8" t="s">
        <v>331</v>
      </c>
    </row>
    <row r="9" spans="2:14">
      <c r="K9" t="s">
        <v>37</v>
      </c>
      <c r="L9" t="s">
        <v>92</v>
      </c>
      <c r="M9">
        <v>3</v>
      </c>
      <c r="N9">
        <v>31.3</v>
      </c>
    </row>
    <row r="10" spans="2:14">
      <c r="K10" t="s">
        <v>37</v>
      </c>
      <c r="L10" t="s">
        <v>91</v>
      </c>
      <c r="M10">
        <v>1</v>
      </c>
      <c r="N10">
        <v>32</v>
      </c>
    </row>
    <row r="11" spans="2:14">
      <c r="K11" t="s">
        <v>38</v>
      </c>
      <c r="L11" t="s">
        <v>92</v>
      </c>
      <c r="M11">
        <v>3</v>
      </c>
      <c r="N11">
        <v>32.700000000000003</v>
      </c>
    </row>
    <row r="12" spans="2:14">
      <c r="K12" t="s">
        <v>38</v>
      </c>
      <c r="L12" t="s">
        <v>93</v>
      </c>
      <c r="M12">
        <v>1</v>
      </c>
      <c r="N12">
        <v>33</v>
      </c>
    </row>
    <row r="13" spans="2:14">
      <c r="K13" t="s">
        <v>38</v>
      </c>
      <c r="L13" t="s">
        <v>90</v>
      </c>
      <c r="M13">
        <v>1</v>
      </c>
      <c r="N13">
        <v>31</v>
      </c>
    </row>
    <row r="34" spans="11:23" ht="25.8">
      <c r="L34" s="19" t="s">
        <v>272</v>
      </c>
      <c r="M34" s="8"/>
    </row>
    <row r="35" spans="11:23" ht="18">
      <c r="K35" s="17">
        <v>1</v>
      </c>
      <c r="L35" s="9" t="s">
        <v>332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1:23" ht="18">
      <c r="K36" s="17">
        <v>2</v>
      </c>
      <c r="L36" s="11" t="s">
        <v>333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1:23" ht="18">
      <c r="K37" s="17">
        <v>3</v>
      </c>
      <c r="L37" s="12" t="s">
        <v>334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1:23" ht="18">
      <c r="K38" s="17">
        <v>4</v>
      </c>
      <c r="L38" s="14" t="s">
        <v>335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</sheetData>
  <mergeCells count="1">
    <mergeCell ref="B2:M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3E26-6827-47E6-8170-3AAA4D128BD0}">
  <dimension ref="A1:T55"/>
  <sheetViews>
    <sheetView zoomScale="70" zoomScaleNormal="70" workbookViewId="0">
      <selection sqref="A1:L3"/>
    </sheetView>
  </sheetViews>
  <sheetFormatPr defaultRowHeight="14.4"/>
  <cols>
    <col min="1" max="1" width="31.77734375" customWidth="1"/>
    <col min="8" max="8" width="19.44140625" customWidth="1"/>
    <col min="9" max="9" width="16.88671875" customWidth="1"/>
    <col min="10" max="10" width="17.88671875" bestFit="1" customWidth="1"/>
    <col min="11" max="11" width="22.21875" bestFit="1" customWidth="1"/>
    <col min="12" max="12" width="13.5546875" bestFit="1" customWidth="1"/>
    <col min="13" max="13" width="19" bestFit="1" customWidth="1"/>
    <col min="14" max="14" width="18.5546875" bestFit="1" customWidth="1"/>
    <col min="15" max="15" width="11.109375" bestFit="1" customWidth="1"/>
    <col min="16" max="16" width="16.21875" customWidth="1"/>
    <col min="17" max="17" width="19.44140625" customWidth="1"/>
  </cols>
  <sheetData>
    <row r="1" spans="1:12">
      <c r="A1" s="51" t="s">
        <v>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6" spans="1:12">
      <c r="B6" s="30"/>
      <c r="C6" s="30"/>
      <c r="D6" s="30"/>
      <c r="E6" s="30"/>
      <c r="F6" s="30"/>
    </row>
    <row r="8" spans="1:12">
      <c r="I8" t="s">
        <v>337</v>
      </c>
      <c r="J8" t="s">
        <v>329</v>
      </c>
      <c r="K8" t="s">
        <v>336</v>
      </c>
    </row>
    <row r="9" spans="1:12">
      <c r="I9">
        <v>1992</v>
      </c>
      <c r="J9" t="s">
        <v>92</v>
      </c>
      <c r="K9">
        <v>2</v>
      </c>
    </row>
    <row r="10" spans="1:12">
      <c r="I10">
        <v>1992</v>
      </c>
      <c r="J10" t="s">
        <v>93</v>
      </c>
      <c r="K10">
        <v>1</v>
      </c>
    </row>
    <row r="11" spans="1:12">
      <c r="B11" s="29"/>
      <c r="C11" s="29"/>
      <c r="D11" s="29"/>
      <c r="E11" s="29"/>
      <c r="F11" s="29"/>
      <c r="I11">
        <v>1993</v>
      </c>
      <c r="J11" t="s">
        <v>91</v>
      </c>
      <c r="K11">
        <v>1</v>
      </c>
    </row>
    <row r="12" spans="1:12">
      <c r="B12" s="29"/>
      <c r="C12" s="29"/>
      <c r="D12" s="29"/>
      <c r="E12" s="29"/>
      <c r="F12" s="29"/>
      <c r="I12">
        <v>1993</v>
      </c>
      <c r="J12" t="s">
        <v>92</v>
      </c>
      <c r="K12">
        <v>2</v>
      </c>
    </row>
    <row r="13" spans="1:12">
      <c r="B13" s="29"/>
      <c r="C13" s="29"/>
      <c r="D13" s="29"/>
      <c r="E13" s="29"/>
      <c r="F13" s="29"/>
      <c r="I13">
        <v>1994</v>
      </c>
      <c r="J13" t="s">
        <v>90</v>
      </c>
      <c r="K13">
        <v>1</v>
      </c>
    </row>
    <row r="14" spans="1:12">
      <c r="B14" s="29"/>
      <c r="C14" s="29"/>
      <c r="D14" s="29"/>
      <c r="E14" s="29"/>
      <c r="F14" s="29"/>
      <c r="I14">
        <v>1994</v>
      </c>
      <c r="J14" t="s">
        <v>92</v>
      </c>
      <c r="K14">
        <v>2</v>
      </c>
    </row>
    <row r="15" spans="1:12">
      <c r="B15" s="29"/>
      <c r="C15" s="29"/>
      <c r="D15" s="29"/>
      <c r="E15" s="29"/>
      <c r="F15" s="29"/>
    </row>
    <row r="16" spans="1:12">
      <c r="B16" s="29"/>
      <c r="C16" s="29"/>
      <c r="D16" s="29"/>
      <c r="E16" s="29"/>
      <c r="F16" s="29"/>
    </row>
    <row r="17" spans="2:16">
      <c r="B17" s="29"/>
      <c r="C17" s="29"/>
      <c r="D17" s="29"/>
      <c r="E17" s="29"/>
      <c r="F17" s="29"/>
      <c r="I17" s="28" t="s">
        <v>340</v>
      </c>
      <c r="J17" s="28" t="s">
        <v>339</v>
      </c>
      <c r="O17" t="s">
        <v>341</v>
      </c>
      <c r="P17" t="s">
        <v>342</v>
      </c>
    </row>
    <row r="18" spans="2:16">
      <c r="B18" s="29"/>
      <c r="C18" s="29"/>
      <c r="D18" s="29"/>
      <c r="E18" s="29"/>
      <c r="F18" s="29"/>
      <c r="I18" s="28" t="s">
        <v>338</v>
      </c>
      <c r="J18" t="s">
        <v>90</v>
      </c>
      <c r="K18" t="s">
        <v>91</v>
      </c>
      <c r="L18" t="s">
        <v>92</v>
      </c>
      <c r="M18" t="s">
        <v>93</v>
      </c>
      <c r="O18">
        <v>1992</v>
      </c>
      <c r="P18">
        <v>3</v>
      </c>
    </row>
    <row r="19" spans="2:16">
      <c r="B19" s="29"/>
      <c r="C19" s="29"/>
      <c r="D19" s="29"/>
      <c r="E19" s="29"/>
      <c r="F19" s="29"/>
      <c r="I19" s="2">
        <v>1992</v>
      </c>
      <c r="L19">
        <v>2</v>
      </c>
      <c r="M19">
        <v>1</v>
      </c>
      <c r="O19">
        <v>1993</v>
      </c>
      <c r="P19">
        <v>3</v>
      </c>
    </row>
    <row r="20" spans="2:16">
      <c r="B20" s="29"/>
      <c r="C20" s="29"/>
      <c r="D20" s="29"/>
      <c r="E20" s="29"/>
      <c r="F20" s="29"/>
      <c r="I20" s="2">
        <v>1993</v>
      </c>
      <c r="K20">
        <v>1</v>
      </c>
      <c r="L20">
        <v>2</v>
      </c>
      <c r="O20">
        <v>1994</v>
      </c>
      <c r="P20">
        <v>3</v>
      </c>
    </row>
    <row r="21" spans="2:16">
      <c r="I21" s="2">
        <v>1994</v>
      </c>
      <c r="J21">
        <v>1</v>
      </c>
      <c r="L21">
        <v>2</v>
      </c>
    </row>
    <row r="50" spans="8:20" ht="25.8">
      <c r="I50" s="19" t="s">
        <v>272</v>
      </c>
      <c r="J50" s="8"/>
    </row>
    <row r="51" spans="8:20" ht="18">
      <c r="H51" s="17">
        <v>1</v>
      </c>
      <c r="I51" s="9" t="s">
        <v>343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8:20" ht="18">
      <c r="H52" s="17">
        <v>2</v>
      </c>
      <c r="I52" s="11" t="s">
        <v>344</v>
      </c>
      <c r="J52" s="11"/>
      <c r="K52" s="11"/>
      <c r="L52" s="11"/>
      <c r="M52" s="11"/>
      <c r="N52" s="6"/>
      <c r="O52" s="6"/>
      <c r="P52" s="6"/>
      <c r="Q52" s="6"/>
      <c r="R52" s="6"/>
      <c r="S52" s="6"/>
      <c r="T52" s="6"/>
    </row>
    <row r="53" spans="8:20" ht="18">
      <c r="H53" s="17">
        <v>3</v>
      </c>
      <c r="I53" s="12" t="s">
        <v>345</v>
      </c>
      <c r="J53" s="12"/>
      <c r="K53" s="12"/>
      <c r="L53" s="12"/>
      <c r="M53" s="12"/>
      <c r="N53" s="13"/>
      <c r="O53" s="13"/>
      <c r="P53" s="13"/>
      <c r="Q53" s="13"/>
      <c r="R53" s="13"/>
      <c r="S53" s="13"/>
      <c r="T53" s="13"/>
    </row>
    <row r="54" spans="8:20" ht="18">
      <c r="H54" s="17">
        <v>4</v>
      </c>
      <c r="I54" s="14" t="s">
        <v>346</v>
      </c>
      <c r="J54" s="14"/>
      <c r="K54" s="14"/>
      <c r="L54" s="14"/>
      <c r="M54" s="14"/>
      <c r="N54" s="15"/>
      <c r="O54" s="15"/>
      <c r="P54" s="15"/>
      <c r="Q54" s="15"/>
      <c r="R54" s="15"/>
      <c r="S54" s="15"/>
      <c r="T54" s="15"/>
    </row>
    <row r="55" spans="8:20" ht="18">
      <c r="H55" s="17">
        <v>5</v>
      </c>
      <c r="I55" s="16" t="s">
        <v>347</v>
      </c>
      <c r="J55" s="16"/>
      <c r="K55" s="16"/>
      <c r="L55" s="16"/>
      <c r="M55" s="16"/>
      <c r="N55" s="5"/>
      <c r="O55" s="5"/>
      <c r="P55" s="5"/>
      <c r="Q55" s="5"/>
      <c r="R55" s="5"/>
    </row>
  </sheetData>
  <mergeCells count="1">
    <mergeCell ref="A1:L3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852F-CEF2-4352-81F6-A8E10D01AB72}">
  <dimension ref="A1:W56"/>
  <sheetViews>
    <sheetView zoomScale="85" zoomScaleNormal="85" workbookViewId="0">
      <selection sqref="A1:L3"/>
    </sheetView>
  </sheetViews>
  <sheetFormatPr defaultRowHeight="14.4"/>
  <cols>
    <col min="8" max="8" width="22.21875" customWidth="1"/>
    <col min="9" max="9" width="15.88671875" customWidth="1"/>
    <col min="10" max="10" width="23.88671875" customWidth="1"/>
    <col min="11" max="11" width="16.5546875" customWidth="1"/>
    <col min="12" max="12" width="17.5546875" customWidth="1"/>
    <col min="13" max="13" width="12.6640625" customWidth="1"/>
    <col min="15" max="15" width="22.77734375" customWidth="1"/>
    <col min="17" max="17" width="29.88671875" customWidth="1"/>
    <col min="22" max="22" width="14.88671875" bestFit="1" customWidth="1"/>
    <col min="23" max="23" width="8.33203125" bestFit="1" customWidth="1"/>
  </cols>
  <sheetData>
    <row r="1" spans="1:23">
      <c r="A1" s="51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2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2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8" spans="1:23">
      <c r="V8" t="s">
        <v>349</v>
      </c>
      <c r="W8" t="s">
        <v>285</v>
      </c>
    </row>
    <row r="9" spans="1:23">
      <c r="L9" t="s">
        <v>99</v>
      </c>
      <c r="M9" t="s">
        <v>94</v>
      </c>
      <c r="N9" t="s">
        <v>330</v>
      </c>
      <c r="O9" t="s">
        <v>348</v>
      </c>
      <c r="V9" t="s">
        <v>96</v>
      </c>
      <c r="W9">
        <v>3</v>
      </c>
    </row>
    <row r="10" spans="1:23">
      <c r="L10" t="s">
        <v>90</v>
      </c>
      <c r="M10" t="s">
        <v>95</v>
      </c>
      <c r="N10">
        <v>1</v>
      </c>
      <c r="O10">
        <v>11.11</v>
      </c>
      <c r="V10" t="s">
        <v>95</v>
      </c>
      <c r="W10">
        <v>4</v>
      </c>
    </row>
    <row r="11" spans="1:23">
      <c r="L11" t="s">
        <v>91</v>
      </c>
      <c r="M11" t="s">
        <v>96</v>
      </c>
      <c r="N11">
        <v>1</v>
      </c>
      <c r="O11">
        <v>11.11</v>
      </c>
      <c r="V11" t="s">
        <v>97</v>
      </c>
      <c r="W11">
        <v>1</v>
      </c>
    </row>
    <row r="12" spans="1:23">
      <c r="L12" t="s">
        <v>92</v>
      </c>
      <c r="M12" t="s">
        <v>95</v>
      </c>
      <c r="N12">
        <v>3</v>
      </c>
      <c r="O12">
        <v>33.33</v>
      </c>
      <c r="V12" t="s">
        <v>98</v>
      </c>
      <c r="W12">
        <v>1</v>
      </c>
    </row>
    <row r="13" spans="1:23">
      <c r="L13" t="s">
        <v>92</v>
      </c>
      <c r="M13" t="s">
        <v>96</v>
      </c>
      <c r="N13">
        <v>2</v>
      </c>
      <c r="O13">
        <v>22.22</v>
      </c>
    </row>
    <row r="14" spans="1:23">
      <c r="L14" t="s">
        <v>92</v>
      </c>
      <c r="M14" t="s">
        <v>97</v>
      </c>
      <c r="N14">
        <v>1</v>
      </c>
      <c r="O14">
        <v>11.11</v>
      </c>
    </row>
    <row r="15" spans="1:23">
      <c r="L15" t="s">
        <v>93</v>
      </c>
      <c r="M15" t="s">
        <v>98</v>
      </c>
      <c r="N15">
        <v>1</v>
      </c>
      <c r="O15">
        <v>11.11</v>
      </c>
    </row>
    <row r="51" spans="10:22" ht="25.8">
      <c r="K51" s="19" t="s">
        <v>272</v>
      </c>
      <c r="L51" s="8"/>
    </row>
    <row r="52" spans="10:22" ht="18">
      <c r="J52" s="17">
        <v>1</v>
      </c>
      <c r="K52" s="9" t="s">
        <v>350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0:22" ht="18">
      <c r="J53" s="17">
        <v>2</v>
      </c>
      <c r="K53" s="11" t="s">
        <v>351</v>
      </c>
      <c r="L53" s="11"/>
      <c r="M53" s="11"/>
      <c r="N53" s="11"/>
      <c r="O53" s="11"/>
      <c r="P53" s="6"/>
      <c r="Q53" s="6"/>
      <c r="R53" s="6"/>
      <c r="S53" s="6"/>
      <c r="T53" s="6"/>
      <c r="U53" s="6"/>
      <c r="V53" s="6"/>
    </row>
    <row r="54" spans="10:22" ht="18">
      <c r="J54" s="17">
        <v>3</v>
      </c>
      <c r="K54" s="12" t="s">
        <v>352</v>
      </c>
      <c r="L54" s="12"/>
      <c r="M54" s="12"/>
      <c r="N54" s="12"/>
      <c r="O54" s="12"/>
      <c r="P54" s="13"/>
      <c r="Q54" s="13"/>
      <c r="R54" s="13"/>
      <c r="S54" s="13"/>
      <c r="T54" s="13"/>
      <c r="U54" s="13"/>
      <c r="V54" s="13"/>
    </row>
    <row r="55" spans="10:22" ht="18">
      <c r="J55" s="17">
        <v>4</v>
      </c>
      <c r="K55" s="14" t="s">
        <v>353</v>
      </c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</row>
    <row r="56" spans="10:22" ht="18">
      <c r="J56" s="26"/>
      <c r="K56" s="26"/>
      <c r="L56" s="26"/>
      <c r="M56" s="26"/>
      <c r="N56" s="26"/>
      <c r="O56" s="26"/>
    </row>
  </sheetData>
  <mergeCells count="1">
    <mergeCell ref="A1:L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21E7-D9A5-47D9-9F15-0FCB457EAB88}">
  <dimension ref="B2:AJ84"/>
  <sheetViews>
    <sheetView topLeftCell="L32" zoomScale="85" zoomScaleNormal="85" workbookViewId="0">
      <selection activeCell="B2" sqref="B2:M4"/>
    </sheetView>
  </sheetViews>
  <sheetFormatPr defaultRowHeight="14.4"/>
  <cols>
    <col min="13" max="13" width="15.44140625" customWidth="1"/>
    <col min="14" max="14" width="10.33203125" customWidth="1"/>
    <col min="15" max="15" width="13.109375" customWidth="1"/>
    <col min="16" max="16" width="13.33203125" customWidth="1"/>
    <col min="17" max="17" width="18.6640625" customWidth="1"/>
    <col min="18" max="18" width="14.21875" customWidth="1"/>
    <col min="19" max="19" width="15.33203125" customWidth="1"/>
    <col min="20" max="20" width="15.109375" customWidth="1"/>
    <col min="23" max="23" width="15.6640625" bestFit="1" customWidth="1"/>
    <col min="34" max="34" width="19.77734375" customWidth="1"/>
    <col min="35" max="35" width="15.5546875" customWidth="1"/>
  </cols>
  <sheetData>
    <row r="2" spans="2:35">
      <c r="B2" s="51" t="s">
        <v>7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3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AH3" t="s">
        <v>423</v>
      </c>
      <c r="AI3" s="21" t="s">
        <v>270</v>
      </c>
    </row>
    <row r="4" spans="2:3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AH4" s="3" t="s">
        <v>358</v>
      </c>
      <c r="AI4">
        <f>SUMIF(Table14[UnitPrice],"&gt;50",Table14[total_revenue])</f>
        <v>393702.48000000004</v>
      </c>
    </row>
    <row r="5" spans="2:35">
      <c r="AH5" s="3" t="s">
        <v>359</v>
      </c>
      <c r="AI5">
        <f>SUMIFS(Table14[total_revenue],Table14[UnitPrice],"&gt;=20",Table14[UnitPrice],"&lt;50")</f>
        <v>575570.26000000013</v>
      </c>
    </row>
    <row r="6" spans="2:35">
      <c r="AH6" s="20" t="s">
        <v>366</v>
      </c>
      <c r="AI6">
        <f>SUMIF(Table14[UnitPrice],"&lt;20",Table14[total_revenue])</f>
        <v>296520.25000000006</v>
      </c>
    </row>
    <row r="7" spans="2:35">
      <c r="M7" t="s">
        <v>310</v>
      </c>
      <c r="N7" t="s">
        <v>354</v>
      </c>
      <c r="O7" t="s">
        <v>355</v>
      </c>
      <c r="P7" t="s">
        <v>356</v>
      </c>
      <c r="Q7" t="s">
        <v>293</v>
      </c>
      <c r="R7" t="s">
        <v>270</v>
      </c>
      <c r="S7" t="s">
        <v>357</v>
      </c>
    </row>
    <row r="8" spans="2:35">
      <c r="M8" t="s">
        <v>295</v>
      </c>
      <c r="N8">
        <v>263.5</v>
      </c>
      <c r="O8">
        <v>17</v>
      </c>
      <c r="P8">
        <v>0</v>
      </c>
      <c r="Q8">
        <v>623</v>
      </c>
      <c r="R8">
        <v>141396.73000000001</v>
      </c>
      <c r="S8" t="s">
        <v>358</v>
      </c>
    </row>
    <row r="9" spans="2:35">
      <c r="M9" t="s">
        <v>296</v>
      </c>
      <c r="N9">
        <v>123.79</v>
      </c>
      <c r="O9">
        <v>0</v>
      </c>
      <c r="P9">
        <v>1</v>
      </c>
      <c r="Q9">
        <v>746</v>
      </c>
      <c r="R9">
        <v>80368.67</v>
      </c>
      <c r="S9" t="s">
        <v>358</v>
      </c>
    </row>
    <row r="10" spans="2:35">
      <c r="M10" t="s">
        <v>297</v>
      </c>
      <c r="N10">
        <v>55</v>
      </c>
      <c r="O10">
        <v>79</v>
      </c>
      <c r="P10">
        <v>0</v>
      </c>
      <c r="Q10">
        <v>1496</v>
      </c>
      <c r="R10">
        <v>71155.7</v>
      </c>
      <c r="S10" t="s">
        <v>358</v>
      </c>
    </row>
    <row r="11" spans="2:35">
      <c r="M11" t="s">
        <v>298</v>
      </c>
      <c r="N11">
        <v>49.3</v>
      </c>
      <c r="O11">
        <v>17</v>
      </c>
      <c r="P11">
        <v>0</v>
      </c>
      <c r="Q11">
        <v>1083</v>
      </c>
      <c r="R11">
        <v>47234.97</v>
      </c>
      <c r="S11" t="s">
        <v>359</v>
      </c>
    </row>
    <row r="12" spans="2:35">
      <c r="M12" t="s">
        <v>299</v>
      </c>
      <c r="N12">
        <v>34</v>
      </c>
      <c r="O12">
        <v>19</v>
      </c>
      <c r="P12">
        <v>0</v>
      </c>
      <c r="Q12">
        <v>1577</v>
      </c>
      <c r="R12">
        <v>46825.48</v>
      </c>
      <c r="S12" t="s">
        <v>359</v>
      </c>
    </row>
    <row r="13" spans="2:35">
      <c r="M13" t="s">
        <v>300</v>
      </c>
      <c r="N13">
        <v>38</v>
      </c>
      <c r="O13">
        <v>21</v>
      </c>
      <c r="P13">
        <v>0</v>
      </c>
      <c r="Q13">
        <v>1263</v>
      </c>
      <c r="R13">
        <v>42593.06</v>
      </c>
      <c r="S13" t="s">
        <v>359</v>
      </c>
    </row>
    <row r="14" spans="2:35">
      <c r="M14" t="s">
        <v>301</v>
      </c>
      <c r="N14">
        <v>53</v>
      </c>
      <c r="O14">
        <v>20</v>
      </c>
      <c r="P14">
        <v>0</v>
      </c>
      <c r="Q14">
        <v>886</v>
      </c>
      <c r="R14">
        <v>41819.65</v>
      </c>
      <c r="S14" t="s">
        <v>358</v>
      </c>
    </row>
    <row r="15" spans="2:35">
      <c r="M15" t="s">
        <v>302</v>
      </c>
      <c r="N15">
        <v>39</v>
      </c>
      <c r="O15">
        <v>0</v>
      </c>
      <c r="P15">
        <v>1</v>
      </c>
      <c r="Q15">
        <v>978</v>
      </c>
      <c r="R15">
        <v>32698.38</v>
      </c>
      <c r="S15" t="s">
        <v>359</v>
      </c>
    </row>
    <row r="16" spans="2:35">
      <c r="M16" t="s">
        <v>303</v>
      </c>
      <c r="N16">
        <v>62.5</v>
      </c>
      <c r="O16">
        <v>42</v>
      </c>
      <c r="P16">
        <v>0</v>
      </c>
      <c r="Q16">
        <v>539</v>
      </c>
      <c r="R16">
        <v>29171.87</v>
      </c>
      <c r="S16" t="s">
        <v>358</v>
      </c>
    </row>
    <row r="17" spans="13:29">
      <c r="M17" t="s">
        <v>304</v>
      </c>
      <c r="N17">
        <v>45.6</v>
      </c>
      <c r="O17">
        <v>26</v>
      </c>
      <c r="P17">
        <v>1</v>
      </c>
      <c r="Q17">
        <v>640</v>
      </c>
      <c r="R17">
        <v>25696.639999999999</v>
      </c>
      <c r="S17" t="s">
        <v>359</v>
      </c>
    </row>
    <row r="18" spans="13:29">
      <c r="M18" t="s">
        <v>305</v>
      </c>
      <c r="N18">
        <v>34.799999999999997</v>
      </c>
      <c r="O18">
        <v>14</v>
      </c>
      <c r="P18">
        <v>0</v>
      </c>
      <c r="Q18">
        <v>806</v>
      </c>
      <c r="R18">
        <v>24900.13</v>
      </c>
      <c r="S18" t="s">
        <v>359</v>
      </c>
    </row>
    <row r="19" spans="13:29">
      <c r="M19" t="s">
        <v>306</v>
      </c>
      <c r="N19">
        <v>46</v>
      </c>
      <c r="O19">
        <v>17</v>
      </c>
      <c r="P19">
        <v>0</v>
      </c>
      <c r="Q19">
        <v>580</v>
      </c>
      <c r="R19">
        <v>23526.7</v>
      </c>
      <c r="S19" t="s">
        <v>359</v>
      </c>
    </row>
    <row r="20" spans="13:29">
      <c r="M20" t="s">
        <v>307</v>
      </c>
      <c r="N20">
        <v>81</v>
      </c>
      <c r="O20">
        <v>40</v>
      </c>
      <c r="P20">
        <v>0</v>
      </c>
      <c r="Q20">
        <v>313</v>
      </c>
      <c r="R20">
        <v>22563.360000000001</v>
      </c>
      <c r="S20" t="s">
        <v>358</v>
      </c>
    </row>
    <row r="21" spans="13:29">
      <c r="M21" t="s">
        <v>308</v>
      </c>
      <c r="N21">
        <v>30</v>
      </c>
      <c r="O21">
        <v>15</v>
      </c>
      <c r="P21">
        <v>0</v>
      </c>
      <c r="Q21">
        <v>763</v>
      </c>
      <c r="R21">
        <v>22044.3</v>
      </c>
      <c r="S21" t="s">
        <v>359</v>
      </c>
    </row>
    <row r="22" spans="13:29">
      <c r="M22" t="s">
        <v>309</v>
      </c>
      <c r="N22">
        <v>33.25</v>
      </c>
      <c r="O22">
        <v>22</v>
      </c>
      <c r="P22">
        <v>0</v>
      </c>
      <c r="Q22">
        <v>740</v>
      </c>
      <c r="R22">
        <v>21957.97</v>
      </c>
      <c r="S22" t="s">
        <v>359</v>
      </c>
    </row>
    <row r="23" spans="13:29">
      <c r="M23" t="s">
        <v>360</v>
      </c>
      <c r="N23">
        <v>36</v>
      </c>
      <c r="O23">
        <v>26</v>
      </c>
      <c r="P23">
        <v>0</v>
      </c>
      <c r="Q23">
        <v>714</v>
      </c>
      <c r="R23">
        <v>21942.36</v>
      </c>
      <c r="S23" t="s">
        <v>359</v>
      </c>
    </row>
    <row r="24" spans="13:29">
      <c r="M24" t="s">
        <v>361</v>
      </c>
      <c r="N24">
        <v>31</v>
      </c>
      <c r="O24">
        <v>31</v>
      </c>
      <c r="P24">
        <v>0</v>
      </c>
      <c r="Q24">
        <v>742</v>
      </c>
      <c r="R24">
        <v>20867.34</v>
      </c>
      <c r="S24" t="s">
        <v>359</v>
      </c>
    </row>
    <row r="25" spans="13:29">
      <c r="M25" t="s">
        <v>362</v>
      </c>
      <c r="N25">
        <v>32.799999999999997</v>
      </c>
      <c r="O25">
        <v>0</v>
      </c>
      <c r="P25">
        <v>1</v>
      </c>
      <c r="Q25">
        <v>722</v>
      </c>
      <c r="R25">
        <v>20574.169999999998</v>
      </c>
      <c r="S25" t="s">
        <v>359</v>
      </c>
    </row>
    <row r="26" spans="13:29">
      <c r="M26" t="s">
        <v>363</v>
      </c>
      <c r="N26">
        <v>31.23</v>
      </c>
      <c r="O26">
        <v>15</v>
      </c>
      <c r="P26">
        <v>0</v>
      </c>
      <c r="Q26">
        <v>753</v>
      </c>
      <c r="R26">
        <v>19849.14</v>
      </c>
      <c r="S26" t="s">
        <v>359</v>
      </c>
    </row>
    <row r="27" spans="13:29">
      <c r="M27" t="s">
        <v>364</v>
      </c>
      <c r="N27">
        <v>21.5</v>
      </c>
      <c r="O27">
        <v>26</v>
      </c>
      <c r="P27">
        <v>0</v>
      </c>
      <c r="Q27">
        <v>1057</v>
      </c>
      <c r="R27">
        <v>19551.02</v>
      </c>
      <c r="S27" t="s">
        <v>359</v>
      </c>
    </row>
    <row r="28" spans="13:29">
      <c r="M28" t="s">
        <v>365</v>
      </c>
      <c r="N28">
        <v>18.399999999999999</v>
      </c>
      <c r="O28">
        <v>123</v>
      </c>
      <c r="P28">
        <v>0</v>
      </c>
      <c r="Q28">
        <v>1103</v>
      </c>
      <c r="R28">
        <v>17910.63</v>
      </c>
      <c r="S28" t="s">
        <v>366</v>
      </c>
    </row>
    <row r="29" spans="13:29" ht="18">
      <c r="M29" t="s">
        <v>367</v>
      </c>
      <c r="N29">
        <v>24</v>
      </c>
      <c r="O29">
        <v>115</v>
      </c>
      <c r="P29">
        <v>0</v>
      </c>
      <c r="Q29">
        <v>903</v>
      </c>
      <c r="R29">
        <v>17426.400000000001</v>
      </c>
      <c r="S29" t="s">
        <v>359</v>
      </c>
      <c r="AC29" s="23" t="s">
        <v>438</v>
      </c>
    </row>
    <row r="30" spans="13:29">
      <c r="M30" t="s">
        <v>368</v>
      </c>
      <c r="N30">
        <v>17.45</v>
      </c>
      <c r="O30">
        <v>29</v>
      </c>
      <c r="P30">
        <v>0</v>
      </c>
      <c r="Q30">
        <v>1158</v>
      </c>
      <c r="R30">
        <v>17215.78</v>
      </c>
      <c r="S30" t="s">
        <v>366</v>
      </c>
      <c r="AC30" s="24"/>
    </row>
    <row r="31" spans="13:29" ht="18">
      <c r="M31" t="s">
        <v>369</v>
      </c>
      <c r="N31">
        <v>43.9</v>
      </c>
      <c r="O31">
        <v>24</v>
      </c>
      <c r="P31">
        <v>0</v>
      </c>
      <c r="Q31">
        <v>445</v>
      </c>
      <c r="R31">
        <v>16701.09</v>
      </c>
      <c r="S31" t="s">
        <v>359</v>
      </c>
      <c r="U31" s="23" t="s">
        <v>437</v>
      </c>
      <c r="AC31" s="25" t="s">
        <v>427</v>
      </c>
    </row>
    <row r="32" spans="13:29">
      <c r="M32" t="s">
        <v>370</v>
      </c>
      <c r="N32">
        <v>19</v>
      </c>
      <c r="O32">
        <v>17</v>
      </c>
      <c r="P32">
        <v>0</v>
      </c>
      <c r="Q32">
        <v>1057</v>
      </c>
      <c r="R32">
        <v>16355.96</v>
      </c>
      <c r="S32" t="s">
        <v>366</v>
      </c>
      <c r="U32" s="24"/>
      <c r="AC32" s="25" t="s">
        <v>428</v>
      </c>
    </row>
    <row r="33" spans="13:29">
      <c r="M33" t="s">
        <v>371</v>
      </c>
      <c r="N33">
        <v>18</v>
      </c>
      <c r="O33">
        <v>57</v>
      </c>
      <c r="P33">
        <v>0</v>
      </c>
      <c r="Q33">
        <v>981</v>
      </c>
      <c r="R33">
        <v>15760.44</v>
      </c>
      <c r="S33" t="s">
        <v>366</v>
      </c>
      <c r="U33" s="25" t="s">
        <v>424</v>
      </c>
      <c r="AC33" s="25" t="s">
        <v>429</v>
      </c>
    </row>
    <row r="34" spans="13:29">
      <c r="M34" t="s">
        <v>372</v>
      </c>
      <c r="N34">
        <v>43.9</v>
      </c>
      <c r="O34">
        <v>49</v>
      </c>
      <c r="P34">
        <v>0</v>
      </c>
      <c r="Q34">
        <v>365</v>
      </c>
      <c r="R34">
        <v>15099.88</v>
      </c>
      <c r="S34" t="s">
        <v>359</v>
      </c>
      <c r="U34" s="25" t="s">
        <v>425</v>
      </c>
    </row>
    <row r="35" spans="13:29">
      <c r="M35" t="s">
        <v>373</v>
      </c>
      <c r="N35">
        <v>12.5</v>
      </c>
      <c r="O35">
        <v>0</v>
      </c>
      <c r="P35">
        <v>0</v>
      </c>
      <c r="Q35">
        <v>1397</v>
      </c>
      <c r="R35">
        <v>14920.87</v>
      </c>
      <c r="S35" t="s">
        <v>366</v>
      </c>
      <c r="U35" s="25" t="s">
        <v>426</v>
      </c>
    </row>
    <row r="36" spans="13:29">
      <c r="M36" t="s">
        <v>374</v>
      </c>
      <c r="N36">
        <v>28.5</v>
      </c>
      <c r="O36">
        <v>113</v>
      </c>
      <c r="P36">
        <v>0</v>
      </c>
      <c r="Q36">
        <v>603</v>
      </c>
      <c r="R36">
        <v>14352.6</v>
      </c>
      <c r="S36" t="s">
        <v>359</v>
      </c>
    </row>
    <row r="37" spans="13:29">
      <c r="M37" t="s">
        <v>375</v>
      </c>
      <c r="N37">
        <v>21.05</v>
      </c>
      <c r="O37">
        <v>76</v>
      </c>
      <c r="P37">
        <v>0</v>
      </c>
      <c r="Q37">
        <v>745</v>
      </c>
      <c r="R37">
        <v>13869.89</v>
      </c>
      <c r="S37" t="s">
        <v>359</v>
      </c>
    </row>
    <row r="38" spans="13:29">
      <c r="M38" t="s">
        <v>376</v>
      </c>
      <c r="N38">
        <v>18</v>
      </c>
      <c r="O38">
        <v>20</v>
      </c>
      <c r="P38">
        <v>0</v>
      </c>
      <c r="Q38">
        <v>883</v>
      </c>
      <c r="R38">
        <v>13644</v>
      </c>
      <c r="S38" t="s">
        <v>366</v>
      </c>
    </row>
    <row r="39" spans="13:29">
      <c r="M39" t="s">
        <v>377</v>
      </c>
      <c r="N39">
        <v>19</v>
      </c>
      <c r="O39">
        <v>112</v>
      </c>
      <c r="P39">
        <v>0</v>
      </c>
      <c r="Q39">
        <v>805</v>
      </c>
      <c r="R39">
        <v>13458.46</v>
      </c>
      <c r="S39" t="s">
        <v>366</v>
      </c>
    </row>
    <row r="40" spans="13:29">
      <c r="M40" t="s">
        <v>378</v>
      </c>
      <c r="N40">
        <v>25.89</v>
      </c>
      <c r="O40">
        <v>10</v>
      </c>
      <c r="P40">
        <v>0</v>
      </c>
      <c r="Q40">
        <v>612</v>
      </c>
      <c r="R40">
        <v>13424.2</v>
      </c>
      <c r="S40" t="s">
        <v>359</v>
      </c>
    </row>
    <row r="41" spans="13:29">
      <c r="M41" t="s">
        <v>379</v>
      </c>
      <c r="N41">
        <v>21</v>
      </c>
      <c r="O41">
        <v>22</v>
      </c>
      <c r="P41">
        <v>0</v>
      </c>
      <c r="Q41">
        <v>706</v>
      </c>
      <c r="R41">
        <v>12901.77</v>
      </c>
      <c r="S41" t="s">
        <v>359</v>
      </c>
    </row>
    <row r="42" spans="13:29">
      <c r="M42" t="s">
        <v>380</v>
      </c>
      <c r="N42">
        <v>18</v>
      </c>
      <c r="O42">
        <v>39</v>
      </c>
      <c r="P42">
        <v>0</v>
      </c>
      <c r="Q42">
        <v>828</v>
      </c>
      <c r="R42">
        <v>12788.1</v>
      </c>
      <c r="S42" t="s">
        <v>366</v>
      </c>
    </row>
    <row r="43" spans="13:29">
      <c r="M43" t="s">
        <v>381</v>
      </c>
      <c r="N43">
        <v>40</v>
      </c>
      <c r="O43">
        <v>6</v>
      </c>
      <c r="P43">
        <v>0</v>
      </c>
      <c r="Q43">
        <v>372</v>
      </c>
      <c r="R43">
        <v>12772</v>
      </c>
      <c r="S43" t="s">
        <v>359</v>
      </c>
    </row>
    <row r="44" spans="13:29">
      <c r="M44" t="s">
        <v>382</v>
      </c>
      <c r="N44">
        <v>18</v>
      </c>
      <c r="O44">
        <v>69</v>
      </c>
      <c r="P44">
        <v>0</v>
      </c>
      <c r="Q44">
        <v>793</v>
      </c>
      <c r="R44">
        <v>12294.54</v>
      </c>
      <c r="S44" t="s">
        <v>366</v>
      </c>
    </row>
    <row r="45" spans="13:29">
      <c r="M45" t="s">
        <v>383</v>
      </c>
      <c r="N45">
        <v>38</v>
      </c>
      <c r="O45">
        <v>86</v>
      </c>
      <c r="P45">
        <v>0</v>
      </c>
      <c r="Q45">
        <v>344</v>
      </c>
      <c r="R45">
        <v>12257.66</v>
      </c>
      <c r="S45" t="s">
        <v>359</v>
      </c>
    </row>
    <row r="46" spans="13:29">
      <c r="M46" t="s">
        <v>384</v>
      </c>
      <c r="N46">
        <v>15</v>
      </c>
      <c r="O46">
        <v>15</v>
      </c>
      <c r="P46">
        <v>0</v>
      </c>
      <c r="Q46">
        <v>817</v>
      </c>
      <c r="R46">
        <v>10672.65</v>
      </c>
      <c r="S46" t="s">
        <v>366</v>
      </c>
    </row>
    <row r="47" spans="13:29">
      <c r="M47" t="s">
        <v>385</v>
      </c>
      <c r="N47">
        <v>19.45</v>
      </c>
      <c r="O47">
        <v>27</v>
      </c>
      <c r="P47">
        <v>0</v>
      </c>
      <c r="Q47">
        <v>601</v>
      </c>
      <c r="R47">
        <v>9915.94</v>
      </c>
      <c r="S47" t="s">
        <v>366</v>
      </c>
    </row>
    <row r="48" spans="13:29">
      <c r="M48" t="s">
        <v>386</v>
      </c>
      <c r="N48">
        <v>20</v>
      </c>
      <c r="O48">
        <v>10</v>
      </c>
      <c r="P48">
        <v>0</v>
      </c>
      <c r="Q48">
        <v>520</v>
      </c>
      <c r="R48">
        <v>9244.6</v>
      </c>
      <c r="S48" t="s">
        <v>359</v>
      </c>
    </row>
    <row r="49" spans="13:31">
      <c r="M49" t="s">
        <v>387</v>
      </c>
      <c r="N49">
        <v>13</v>
      </c>
      <c r="O49">
        <v>32</v>
      </c>
      <c r="P49">
        <v>0</v>
      </c>
      <c r="Q49">
        <v>791</v>
      </c>
      <c r="R49">
        <v>9171.6299999999992</v>
      </c>
      <c r="S49" t="s">
        <v>366</v>
      </c>
    </row>
    <row r="50" spans="13:31">
      <c r="M50" t="s">
        <v>388</v>
      </c>
      <c r="N50">
        <v>10</v>
      </c>
      <c r="O50">
        <v>3</v>
      </c>
      <c r="P50">
        <v>0</v>
      </c>
      <c r="Q50">
        <v>1016</v>
      </c>
      <c r="R50">
        <v>9104</v>
      </c>
      <c r="S50" t="s">
        <v>366</v>
      </c>
    </row>
    <row r="51" spans="13:31">
      <c r="M51" t="s">
        <v>389</v>
      </c>
      <c r="N51">
        <v>12.5</v>
      </c>
      <c r="O51">
        <v>6</v>
      </c>
      <c r="P51">
        <v>0</v>
      </c>
      <c r="Q51">
        <v>799</v>
      </c>
      <c r="R51">
        <v>8714</v>
      </c>
      <c r="S51" t="s">
        <v>366</v>
      </c>
    </row>
    <row r="52" spans="13:31">
      <c r="M52" t="s">
        <v>390</v>
      </c>
      <c r="N52">
        <v>9.65</v>
      </c>
      <c r="O52">
        <v>85</v>
      </c>
      <c r="P52">
        <v>0</v>
      </c>
      <c r="Q52">
        <v>981</v>
      </c>
      <c r="R52">
        <v>8680.34</v>
      </c>
      <c r="S52" t="s">
        <v>366</v>
      </c>
    </row>
    <row r="53" spans="13:31">
      <c r="M53" t="s">
        <v>391</v>
      </c>
      <c r="N53">
        <v>14</v>
      </c>
      <c r="O53">
        <v>26</v>
      </c>
      <c r="P53">
        <v>1</v>
      </c>
      <c r="Q53">
        <v>697</v>
      </c>
      <c r="R53">
        <v>8575</v>
      </c>
      <c r="S53" t="s">
        <v>366</v>
      </c>
    </row>
    <row r="54" spans="13:31">
      <c r="M54" t="s">
        <v>392</v>
      </c>
      <c r="N54">
        <v>22</v>
      </c>
      <c r="O54">
        <v>53</v>
      </c>
      <c r="P54">
        <v>0</v>
      </c>
      <c r="Q54">
        <v>453</v>
      </c>
      <c r="R54">
        <v>8567.9</v>
      </c>
      <c r="S54" t="s">
        <v>359</v>
      </c>
    </row>
    <row r="55" spans="13:31">
      <c r="M55" t="s">
        <v>393</v>
      </c>
      <c r="N55">
        <v>32</v>
      </c>
      <c r="O55">
        <v>9</v>
      </c>
      <c r="P55">
        <v>0</v>
      </c>
      <c r="Q55">
        <v>297</v>
      </c>
      <c r="R55">
        <v>8404.16</v>
      </c>
      <c r="S55" t="s">
        <v>359</v>
      </c>
    </row>
    <row r="56" spans="13:31">
      <c r="M56" t="s">
        <v>394</v>
      </c>
      <c r="N56">
        <v>7.75</v>
      </c>
      <c r="O56">
        <v>125</v>
      </c>
      <c r="P56">
        <v>0</v>
      </c>
      <c r="Q56">
        <v>1155</v>
      </c>
      <c r="R56">
        <v>8177.49</v>
      </c>
      <c r="S56" t="s">
        <v>366</v>
      </c>
    </row>
    <row r="57" spans="13:31">
      <c r="M57" t="s">
        <v>395</v>
      </c>
      <c r="N57">
        <v>23.25</v>
      </c>
      <c r="O57">
        <v>35</v>
      </c>
      <c r="P57">
        <v>0</v>
      </c>
      <c r="Q57">
        <v>404</v>
      </c>
      <c r="R57">
        <v>7991.49</v>
      </c>
      <c r="S57" t="s">
        <v>359</v>
      </c>
    </row>
    <row r="58" spans="13:31">
      <c r="M58" t="s">
        <v>396</v>
      </c>
      <c r="N58">
        <v>19.5</v>
      </c>
      <c r="O58">
        <v>36</v>
      </c>
      <c r="P58">
        <v>0</v>
      </c>
      <c r="Q58">
        <v>434</v>
      </c>
      <c r="R58">
        <v>7661.55</v>
      </c>
      <c r="S58" t="s">
        <v>366</v>
      </c>
    </row>
    <row r="59" spans="13:31">
      <c r="M59" t="s">
        <v>397</v>
      </c>
      <c r="N59">
        <v>97</v>
      </c>
      <c r="O59">
        <v>29</v>
      </c>
      <c r="P59">
        <v>1</v>
      </c>
      <c r="Q59">
        <v>95</v>
      </c>
      <c r="R59">
        <v>7226.5</v>
      </c>
      <c r="S59" t="s">
        <v>358</v>
      </c>
    </row>
    <row r="60" spans="13:31">
      <c r="M60" t="s">
        <v>398</v>
      </c>
      <c r="N60">
        <v>25</v>
      </c>
      <c r="O60">
        <v>120</v>
      </c>
      <c r="P60">
        <v>0</v>
      </c>
      <c r="Q60">
        <v>301</v>
      </c>
      <c r="R60">
        <v>7137</v>
      </c>
      <c r="S60" t="s">
        <v>359</v>
      </c>
    </row>
    <row r="61" spans="13:31" ht="18">
      <c r="M61" t="s">
        <v>399</v>
      </c>
      <c r="N61">
        <v>21</v>
      </c>
      <c r="O61">
        <v>104</v>
      </c>
      <c r="P61">
        <v>0</v>
      </c>
      <c r="Q61">
        <v>348</v>
      </c>
      <c r="R61">
        <v>7122.36</v>
      </c>
      <c r="S61" t="s">
        <v>359</v>
      </c>
      <c r="V61" s="23" t="s">
        <v>439</v>
      </c>
    </row>
    <row r="62" spans="13:31">
      <c r="M62" t="s">
        <v>400</v>
      </c>
      <c r="N62">
        <v>14</v>
      </c>
      <c r="O62">
        <v>111</v>
      </c>
      <c r="P62">
        <v>0</v>
      </c>
      <c r="Q62">
        <v>506</v>
      </c>
      <c r="R62">
        <v>6350.4</v>
      </c>
      <c r="S62" t="s">
        <v>366</v>
      </c>
      <c r="V62" s="24"/>
    </row>
    <row r="63" spans="13:31" ht="18">
      <c r="M63" t="s">
        <v>401</v>
      </c>
      <c r="N63">
        <v>12</v>
      </c>
      <c r="O63">
        <v>95</v>
      </c>
      <c r="P63">
        <v>0</v>
      </c>
      <c r="Q63">
        <v>548</v>
      </c>
      <c r="R63">
        <v>5883</v>
      </c>
      <c r="S63" t="s">
        <v>366</v>
      </c>
      <c r="V63" s="25" t="s">
        <v>430</v>
      </c>
      <c r="AE63" s="23" t="s">
        <v>433</v>
      </c>
    </row>
    <row r="64" spans="13:31">
      <c r="M64" t="s">
        <v>402</v>
      </c>
      <c r="N64">
        <v>13.25</v>
      </c>
      <c r="O64">
        <v>62</v>
      </c>
      <c r="P64">
        <v>0</v>
      </c>
      <c r="Q64">
        <v>534</v>
      </c>
      <c r="R64">
        <v>5881.67</v>
      </c>
      <c r="S64" t="s">
        <v>366</v>
      </c>
      <c r="V64" s="25" t="s">
        <v>431</v>
      </c>
      <c r="AE64" s="24"/>
    </row>
    <row r="65" spans="13:36">
      <c r="M65" t="s">
        <v>403</v>
      </c>
      <c r="N65">
        <v>9.1999999999999993</v>
      </c>
      <c r="O65">
        <v>25</v>
      </c>
      <c r="P65">
        <v>0</v>
      </c>
      <c r="Q65">
        <v>723</v>
      </c>
      <c r="R65">
        <v>5862.62</v>
      </c>
      <c r="S65" t="s">
        <v>366</v>
      </c>
      <c r="V65" s="25" t="s">
        <v>432</v>
      </c>
      <c r="AE65" s="25" t="s">
        <v>434</v>
      </c>
    </row>
    <row r="66" spans="13:36">
      <c r="M66" t="s">
        <v>404</v>
      </c>
      <c r="N66">
        <v>21.35</v>
      </c>
      <c r="O66">
        <v>0</v>
      </c>
      <c r="P66">
        <v>1</v>
      </c>
      <c r="Q66">
        <v>298</v>
      </c>
      <c r="R66">
        <v>5347.2</v>
      </c>
      <c r="S66" t="s">
        <v>359</v>
      </c>
      <c r="AE66" s="25" t="s">
        <v>435</v>
      </c>
    </row>
    <row r="67" spans="13:36">
      <c r="M67" t="s">
        <v>405</v>
      </c>
      <c r="N67">
        <v>6</v>
      </c>
      <c r="O67">
        <v>24</v>
      </c>
      <c r="P67">
        <v>0</v>
      </c>
      <c r="Q67">
        <v>891</v>
      </c>
      <c r="R67">
        <v>4960.4399999999996</v>
      </c>
      <c r="S67" t="s">
        <v>366</v>
      </c>
      <c r="AE67" s="25" t="s">
        <v>436</v>
      </c>
    </row>
    <row r="68" spans="13:36">
      <c r="M68" t="s">
        <v>406</v>
      </c>
      <c r="N68">
        <v>7.45</v>
      </c>
      <c r="O68">
        <v>21</v>
      </c>
      <c r="P68">
        <v>0</v>
      </c>
      <c r="Q68">
        <v>755</v>
      </c>
      <c r="R68">
        <v>4728.24</v>
      </c>
      <c r="S68" t="s">
        <v>366</v>
      </c>
    </row>
    <row r="69" spans="13:36">
      <c r="M69" t="s">
        <v>407</v>
      </c>
      <c r="N69">
        <v>9</v>
      </c>
      <c r="O69">
        <v>61</v>
      </c>
      <c r="P69">
        <v>0</v>
      </c>
      <c r="Q69">
        <v>580</v>
      </c>
      <c r="R69">
        <v>4601.7</v>
      </c>
      <c r="S69" t="s">
        <v>366</v>
      </c>
    </row>
    <row r="70" spans="13:36">
      <c r="M70" t="s">
        <v>408</v>
      </c>
      <c r="N70">
        <v>4.5</v>
      </c>
      <c r="O70">
        <v>20</v>
      </c>
      <c r="P70">
        <v>1</v>
      </c>
      <c r="Q70">
        <v>1125</v>
      </c>
      <c r="R70">
        <v>4504.3599999999997</v>
      </c>
      <c r="S70" t="s">
        <v>366</v>
      </c>
    </row>
    <row r="71" spans="13:36">
      <c r="M71" t="s">
        <v>409</v>
      </c>
      <c r="N71">
        <v>9.5</v>
      </c>
      <c r="O71">
        <v>5</v>
      </c>
      <c r="P71">
        <v>0</v>
      </c>
      <c r="Q71">
        <v>508</v>
      </c>
      <c r="R71">
        <v>4338.17</v>
      </c>
      <c r="S71" t="s">
        <v>366</v>
      </c>
    </row>
    <row r="72" spans="13:36">
      <c r="M72" t="s">
        <v>410</v>
      </c>
      <c r="N72">
        <v>15</v>
      </c>
      <c r="O72">
        <v>101</v>
      </c>
      <c r="P72">
        <v>0</v>
      </c>
      <c r="Q72">
        <v>293</v>
      </c>
      <c r="R72">
        <v>3997.2</v>
      </c>
      <c r="S72" t="s">
        <v>366</v>
      </c>
    </row>
    <row r="73" spans="13:36" ht="18">
      <c r="M73" t="s">
        <v>411</v>
      </c>
      <c r="N73">
        <v>9.5</v>
      </c>
      <c r="O73">
        <v>36</v>
      </c>
      <c r="P73">
        <v>0</v>
      </c>
      <c r="Q73">
        <v>485</v>
      </c>
      <c r="R73">
        <v>3958.08</v>
      </c>
      <c r="S73" t="s">
        <v>366</v>
      </c>
      <c r="X73" s="26"/>
      <c r="Y73" s="31" t="s">
        <v>272</v>
      </c>
      <c r="Z73" s="31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spans="13:36" ht="18">
      <c r="M74" t="s">
        <v>412</v>
      </c>
      <c r="N74">
        <v>14</v>
      </c>
      <c r="O74">
        <v>76</v>
      </c>
      <c r="P74">
        <v>0</v>
      </c>
      <c r="Q74">
        <v>318</v>
      </c>
      <c r="R74">
        <v>3704.4</v>
      </c>
      <c r="S74" t="s">
        <v>366</v>
      </c>
      <c r="X74" s="17">
        <v>1</v>
      </c>
      <c r="Y74" s="9" t="s">
        <v>440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3:36" ht="18">
      <c r="M75" t="s">
        <v>413</v>
      </c>
      <c r="N75">
        <v>16.25</v>
      </c>
      <c r="O75">
        <v>65</v>
      </c>
      <c r="P75">
        <v>0</v>
      </c>
      <c r="Q75">
        <v>235</v>
      </c>
      <c r="R75">
        <v>3437.69</v>
      </c>
      <c r="S75" t="s">
        <v>366</v>
      </c>
      <c r="X75" s="17">
        <v>2</v>
      </c>
      <c r="Y75" s="11" t="s">
        <v>441</v>
      </c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3:36" ht="18">
      <c r="M76" t="s">
        <v>414</v>
      </c>
      <c r="N76">
        <v>17</v>
      </c>
      <c r="O76">
        <v>4</v>
      </c>
      <c r="P76">
        <v>0</v>
      </c>
      <c r="Q76">
        <v>239</v>
      </c>
      <c r="R76">
        <v>3383</v>
      </c>
      <c r="S76" t="s">
        <v>366</v>
      </c>
      <c r="X76" s="17">
        <v>3</v>
      </c>
      <c r="Y76" s="12" t="s">
        <v>442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 spans="13:36" ht="18">
      <c r="M77" t="s">
        <v>415</v>
      </c>
      <c r="N77">
        <v>7</v>
      </c>
      <c r="O77">
        <v>38</v>
      </c>
      <c r="P77">
        <v>0</v>
      </c>
      <c r="Q77">
        <v>500</v>
      </c>
      <c r="R77">
        <v>3232.95</v>
      </c>
      <c r="S77" t="s">
        <v>366</v>
      </c>
      <c r="X77" s="17">
        <v>4</v>
      </c>
      <c r="Y77" s="14" t="s">
        <v>443</v>
      </c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spans="13:36" ht="18">
      <c r="M78" t="s">
        <v>416</v>
      </c>
      <c r="N78">
        <v>10</v>
      </c>
      <c r="O78">
        <v>13</v>
      </c>
      <c r="P78">
        <v>0</v>
      </c>
      <c r="Q78">
        <v>328</v>
      </c>
      <c r="R78">
        <v>3044</v>
      </c>
      <c r="S78" t="s">
        <v>366</v>
      </c>
      <c r="X78" s="17">
        <v>5</v>
      </c>
      <c r="Y78" s="16" t="s">
        <v>444</v>
      </c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 spans="13:36">
      <c r="M79" t="s">
        <v>417</v>
      </c>
      <c r="N79">
        <v>26</v>
      </c>
      <c r="O79">
        <v>11</v>
      </c>
      <c r="P79">
        <v>0</v>
      </c>
      <c r="Q79">
        <v>125</v>
      </c>
      <c r="R79">
        <v>2688.4</v>
      </c>
      <c r="S79" t="s">
        <v>359</v>
      </c>
    </row>
    <row r="80" spans="13:36">
      <c r="M80" t="s">
        <v>418</v>
      </c>
      <c r="N80">
        <v>10</v>
      </c>
      <c r="O80">
        <v>4</v>
      </c>
      <c r="P80">
        <v>0</v>
      </c>
      <c r="Q80">
        <v>297</v>
      </c>
      <c r="R80">
        <v>2432.5</v>
      </c>
      <c r="S80" t="s">
        <v>366</v>
      </c>
    </row>
    <row r="81" spans="13:19">
      <c r="M81" t="s">
        <v>419</v>
      </c>
      <c r="N81">
        <v>14</v>
      </c>
      <c r="O81">
        <v>52</v>
      </c>
      <c r="P81">
        <v>0</v>
      </c>
      <c r="Q81">
        <v>184</v>
      </c>
      <c r="R81">
        <v>2396.8000000000002</v>
      </c>
      <c r="S81" t="s">
        <v>366</v>
      </c>
    </row>
    <row r="82" spans="13:19">
      <c r="M82" t="s">
        <v>420</v>
      </c>
      <c r="N82">
        <v>15.5</v>
      </c>
      <c r="O82">
        <v>39</v>
      </c>
      <c r="P82">
        <v>0</v>
      </c>
      <c r="Q82">
        <v>122</v>
      </c>
      <c r="R82">
        <v>1784.82</v>
      </c>
      <c r="S82" t="s">
        <v>366</v>
      </c>
    </row>
    <row r="83" spans="13:19">
      <c r="M83" t="s">
        <v>421</v>
      </c>
      <c r="N83">
        <v>2.5</v>
      </c>
      <c r="O83">
        <v>112</v>
      </c>
      <c r="P83">
        <v>0</v>
      </c>
      <c r="Q83">
        <v>755</v>
      </c>
      <c r="R83">
        <v>1648.12</v>
      </c>
      <c r="S83" t="s">
        <v>366</v>
      </c>
    </row>
    <row r="84" spans="13:19">
      <c r="M84" t="s">
        <v>422</v>
      </c>
      <c r="N84">
        <v>12.75</v>
      </c>
      <c r="O84">
        <v>15</v>
      </c>
      <c r="P84">
        <v>0</v>
      </c>
      <c r="Q84">
        <v>138</v>
      </c>
      <c r="R84">
        <v>1368.71</v>
      </c>
      <c r="S84" t="s">
        <v>366</v>
      </c>
    </row>
  </sheetData>
  <mergeCells count="1">
    <mergeCell ref="B2:M4"/>
  </mergeCells>
  <phoneticPr fontId="10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Anomoly</vt:lpstr>
      <vt:lpstr>seasonaltrend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Kurra</dc:creator>
  <cp:lastModifiedBy>aryan1 anuj</cp:lastModifiedBy>
  <dcterms:created xsi:type="dcterms:W3CDTF">2025-07-25T15:45:05Z</dcterms:created>
  <dcterms:modified xsi:type="dcterms:W3CDTF">2025-07-30T20:22:37Z</dcterms:modified>
</cp:coreProperties>
</file>