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C616C31-DE33-479E-BC3F-99CF377A4EA2}" xr6:coauthVersionLast="47" xr6:coauthVersionMax="47" xr10:uidLastSave="{00000000-0000-0000-0000-000000000000}"/>
  <bookViews>
    <workbookView xWindow="9588" yWindow="2748" windowWidth="11784" windowHeight="13416" activeTab="2" xr2:uid="{00000000-000D-0000-FFFF-FFFF00000000}"/>
  </bookViews>
  <sheets>
    <sheet name="Instructions" sheetId="6" r:id="rId1"/>
    <sheet name="Inventory" sheetId="4" r:id="rId2"/>
    <sheet name="Quote" sheetId="5" r:id="rId3"/>
  </sheets>
  <definedNames>
    <definedName name="Categories">Inventory!$N$16:$N$19</definedName>
    <definedName name="Item_Codes">tbl_Inventory[Item Code]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5" l="1"/>
  <c r="I14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H530" i="4"/>
  <c r="F13" i="5"/>
  <c r="I13" i="5"/>
  <c r="J13" i="5"/>
  <c r="H513" i="4"/>
  <c r="F14" i="5"/>
  <c r="J14" i="5"/>
  <c r="H125" i="4"/>
  <c r="F15" i="5"/>
  <c r="I15" i="5"/>
  <c r="J15" i="5"/>
  <c r="H127" i="4"/>
  <c r="F16" i="5"/>
  <c r="I16" i="5"/>
  <c r="J16" i="5"/>
  <c r="H121" i="4"/>
  <c r="F17" i="5"/>
  <c r="I17" i="5"/>
  <c r="J17" i="5"/>
  <c r="H524" i="4"/>
  <c r="F18" i="5"/>
  <c r="I18" i="5"/>
  <c r="J18" i="5"/>
  <c r="H11" i="4"/>
  <c r="F19" i="5"/>
  <c r="I19" i="5"/>
  <c r="J19" i="5"/>
  <c r="H233" i="4"/>
  <c r="F20" i="5"/>
  <c r="I20" i="5"/>
  <c r="J20" i="5"/>
  <c r="H283" i="4"/>
  <c r="F21" i="5"/>
  <c r="I21" i="5"/>
  <c r="J21" i="5"/>
  <c r="F22" i="5"/>
  <c r="I22" i="5"/>
  <c r="J22" i="5"/>
  <c r="F23" i="5"/>
  <c r="I23" i="5"/>
  <c r="J23" i="5"/>
  <c r="F24" i="5"/>
  <c r="I24" i="5"/>
  <c r="J24" i="5"/>
  <c r="F25" i="5"/>
  <c r="I25" i="5"/>
  <c r="J25" i="5"/>
  <c r="F26" i="5"/>
  <c r="I26" i="5"/>
  <c r="J26" i="5"/>
  <c r="F27" i="5"/>
  <c r="I27" i="5"/>
  <c r="J27" i="5"/>
  <c r="F28" i="5"/>
  <c r="I28" i="5"/>
  <c r="J28" i="5"/>
  <c r="F29" i="5"/>
  <c r="I29" i="5"/>
  <c r="J29" i="5"/>
  <c r="F30" i="5"/>
  <c r="I30" i="5"/>
  <c r="J30" i="5"/>
  <c r="F31" i="5"/>
  <c r="I31" i="5"/>
  <c r="J31" i="5"/>
  <c r="F32" i="5"/>
  <c r="I32" i="5"/>
  <c r="J32" i="5"/>
  <c r="F33" i="5"/>
  <c r="I33" i="5"/>
  <c r="J33" i="5"/>
  <c r="F34" i="5"/>
  <c r="I34" i="5"/>
  <c r="J34" i="5"/>
  <c r="F35" i="5"/>
  <c r="I35" i="5"/>
  <c r="J35" i="5"/>
  <c r="F36" i="5"/>
  <c r="I36" i="5"/>
  <c r="J36" i="5"/>
  <c r="H10" i="4"/>
  <c r="F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J38" i="5"/>
  <c r="H328" i="4"/>
  <c r="H99" i="4"/>
  <c r="H547" i="4"/>
  <c r="H551" i="4"/>
  <c r="H546" i="4"/>
  <c r="H550" i="4"/>
  <c r="H383" i="4"/>
  <c r="H381" i="4"/>
  <c r="H392" i="4"/>
  <c r="H243" i="4"/>
  <c r="H7" i="4"/>
  <c r="H8" i="4"/>
  <c r="H6" i="4"/>
  <c r="H548" i="4"/>
  <c r="H379" i="4"/>
  <c r="H393" i="4"/>
  <c r="H157" i="4"/>
  <c r="H281" i="4"/>
  <c r="H279" i="4"/>
  <c r="H280" i="4"/>
  <c r="H273" i="4"/>
  <c r="H274" i="4"/>
  <c r="H276" i="4"/>
  <c r="H272" i="4"/>
  <c r="H275" i="4"/>
  <c r="H270" i="4"/>
  <c r="H277" i="4"/>
  <c r="H271" i="4"/>
  <c r="H268" i="4"/>
  <c r="H267" i="4"/>
  <c r="H269" i="4"/>
  <c r="H282" i="4"/>
  <c r="H228" i="4"/>
  <c r="H266" i="4"/>
  <c r="H542" i="4"/>
  <c r="H241" i="4"/>
  <c r="H242" i="4"/>
  <c r="H129" i="4"/>
  <c r="H132" i="4"/>
  <c r="H436" i="4"/>
  <c r="H446" i="4"/>
  <c r="H474" i="4"/>
  <c r="H512" i="4"/>
  <c r="H265" i="4"/>
  <c r="H509" i="4"/>
  <c r="H508" i="4"/>
  <c r="H544" i="4"/>
  <c r="H543" i="4"/>
  <c r="H100" i="4"/>
  <c r="H103" i="4"/>
  <c r="H90" i="4"/>
  <c r="H525" i="4"/>
  <c r="H143" i="4"/>
  <c r="H142" i="4"/>
  <c r="H145" i="4"/>
  <c r="H144" i="4"/>
  <c r="H501" i="4"/>
  <c r="H493" i="4"/>
  <c r="H307" i="4"/>
  <c r="H306" i="4"/>
  <c r="H510" i="4"/>
  <c r="H511" i="4"/>
  <c r="H433" i="4"/>
  <c r="H434" i="4"/>
  <c r="H395" i="4"/>
  <c r="H432" i="4"/>
  <c r="H429" i="4"/>
  <c r="H427" i="4"/>
  <c r="H426" i="4"/>
  <c r="H428" i="4"/>
  <c r="H430" i="4"/>
  <c r="H141" i="4"/>
  <c r="H420" i="4"/>
  <c r="H419" i="4"/>
  <c r="H396" i="4"/>
  <c r="H402" i="4"/>
  <c r="H495" i="4"/>
  <c r="H481" i="4"/>
  <c r="H541" i="4"/>
  <c r="H200" i="4"/>
  <c r="H202" i="4"/>
  <c r="H201" i="4"/>
  <c r="H205" i="4"/>
  <c r="H193" i="4"/>
  <c r="H199" i="4"/>
  <c r="H406" i="4"/>
  <c r="H387" i="4"/>
  <c r="H385" i="4"/>
  <c r="H377" i="4"/>
  <c r="H380" i="4"/>
  <c r="H375" i="4"/>
  <c r="H374" i="4"/>
  <c r="H372" i="4"/>
  <c r="H373" i="4"/>
  <c r="H370" i="4"/>
  <c r="H371" i="4"/>
  <c r="H369" i="4"/>
  <c r="H368" i="4"/>
  <c r="H367" i="4"/>
  <c r="H181" i="4"/>
  <c r="H213" i="4"/>
  <c r="H184" i="4"/>
  <c r="H14" i="4"/>
  <c r="H382" i="4"/>
  <c r="H394" i="4"/>
  <c r="H376" i="4"/>
  <c r="H329" i="4"/>
  <c r="H336" i="4"/>
  <c r="H344" i="4"/>
  <c r="H348" i="4"/>
  <c r="H346" i="4"/>
  <c r="H342" i="4"/>
  <c r="H350" i="4"/>
  <c r="H343" i="4"/>
  <c r="H335" i="4"/>
  <c r="H331" i="4"/>
  <c r="H339" i="4"/>
  <c r="H332" i="4"/>
  <c r="H333" i="4"/>
  <c r="H363" i="4"/>
  <c r="H361" i="4"/>
  <c r="H360" i="4"/>
  <c r="H359" i="4"/>
  <c r="H362" i="4"/>
  <c r="H357" i="4"/>
  <c r="H355" i="4"/>
  <c r="H366" i="4"/>
  <c r="H356" i="4"/>
  <c r="H358" i="4"/>
  <c r="H364" i="4"/>
  <c r="H353" i="4"/>
  <c r="H354" i="4"/>
  <c r="H365" i="4"/>
  <c r="H323" i="4"/>
  <c r="H317" i="4"/>
  <c r="H314" i="4"/>
  <c r="H319" i="4"/>
  <c r="H325" i="4"/>
  <c r="H320" i="4"/>
  <c r="H322" i="4"/>
  <c r="H324" i="4"/>
  <c r="H318" i="4"/>
  <c r="H327" i="4"/>
  <c r="H326" i="4"/>
  <c r="H315" i="4"/>
  <c r="H316" i="4"/>
  <c r="H321" i="4"/>
  <c r="H341" i="4"/>
  <c r="H352" i="4"/>
  <c r="H330" i="4"/>
  <c r="H349" i="4"/>
  <c r="H338" i="4"/>
  <c r="H334" i="4"/>
  <c r="H340" i="4"/>
  <c r="H345" i="4"/>
  <c r="H351" i="4"/>
  <c r="H347" i="4"/>
  <c r="H337" i="4"/>
  <c r="H312" i="4"/>
  <c r="H311" i="4"/>
  <c r="H308" i="4"/>
  <c r="H310" i="4"/>
  <c r="H313" i="4"/>
  <c r="H309" i="4"/>
  <c r="H300" i="4"/>
  <c r="H302" i="4"/>
  <c r="H301" i="4"/>
  <c r="H9" i="4"/>
  <c r="H262" i="4"/>
  <c r="H403" i="4"/>
  <c r="H404" i="4"/>
  <c r="H405" i="4"/>
  <c r="H75" i="4"/>
  <c r="H76" i="4"/>
  <c r="H72" i="4"/>
  <c r="H78" i="4"/>
  <c r="H77" i="4"/>
  <c r="H79" i="4"/>
  <c r="H74" i="4"/>
  <c r="H73" i="4"/>
  <c r="H71" i="4"/>
  <c r="H449" i="4"/>
  <c r="H450" i="4"/>
  <c r="H522" i="4"/>
  <c r="H519" i="4"/>
  <c r="H518" i="4"/>
  <c r="H535" i="4"/>
  <c r="H126" i="4"/>
  <c r="H122" i="4"/>
  <c r="H123" i="4"/>
  <c r="H174" i="4"/>
  <c r="H506" i="4"/>
  <c r="H507" i="4"/>
  <c r="H173" i="4"/>
  <c r="H172" i="4"/>
  <c r="H148" i="4"/>
  <c r="H189" i="4"/>
  <c r="H294" i="4"/>
  <c r="H388" i="4"/>
  <c r="H287" i="4"/>
  <c r="H285" i="4"/>
  <c r="H286" i="4"/>
  <c r="H284" i="4"/>
  <c r="H549" i="4"/>
  <c r="H249" i="4"/>
  <c r="H248" i="4"/>
  <c r="H245" i="4"/>
  <c r="H254" i="4"/>
  <c r="H252" i="4"/>
  <c r="H255" i="4"/>
  <c r="H251" i="4"/>
  <c r="H256" i="4"/>
  <c r="H253" i="4"/>
  <c r="H247" i="4"/>
  <c r="H250" i="4"/>
  <c r="H246" i="4"/>
  <c r="H527" i="4"/>
  <c r="H257" i="4"/>
  <c r="H231" i="4"/>
  <c r="H237" i="4"/>
  <c r="H236" i="4"/>
  <c r="H232" i="4"/>
  <c r="H514" i="4"/>
  <c r="H230" i="4"/>
  <c r="H526" i="4"/>
  <c r="H235" i="4"/>
  <c r="H529" i="4"/>
  <c r="H229" i="4"/>
  <c r="H227" i="4"/>
  <c r="H538" i="4"/>
  <c r="H539" i="4"/>
  <c r="H540" i="4"/>
  <c r="H537" i="4"/>
  <c r="H533" i="4"/>
  <c r="H222" i="4"/>
  <c r="H217" i="4"/>
  <c r="H219" i="4"/>
  <c r="H216" i="4"/>
  <c r="H225" i="4"/>
  <c r="H223" i="4"/>
  <c r="H220" i="4"/>
  <c r="H218" i="4"/>
  <c r="H224" i="4"/>
  <c r="H226" i="4"/>
  <c r="H221" i="4"/>
  <c r="H194" i="4"/>
  <c r="H167" i="4"/>
  <c r="H155" i="4"/>
  <c r="H162" i="4"/>
  <c r="H203" i="4"/>
  <c r="H150" i="4"/>
  <c r="H160" i="4"/>
  <c r="H158" i="4"/>
  <c r="H208" i="4"/>
  <c r="H207" i="4"/>
  <c r="H195" i="4"/>
  <c r="H168" i="4"/>
  <c r="H164" i="4"/>
  <c r="H196" i="4"/>
  <c r="H185" i="4"/>
  <c r="H180" i="4"/>
  <c r="H176" i="4"/>
  <c r="H191" i="4"/>
  <c r="H186" i="4"/>
  <c r="H187" i="4"/>
  <c r="H179" i="4"/>
  <c r="H192" i="4"/>
  <c r="H182" i="4"/>
  <c r="H183" i="4"/>
  <c r="H177" i="4"/>
  <c r="H175" i="4"/>
  <c r="H188" i="4"/>
  <c r="H190" i="4"/>
  <c r="H210" i="4"/>
  <c r="H211" i="4"/>
  <c r="H209" i="4"/>
  <c r="H398" i="4"/>
  <c r="H206" i="4"/>
  <c r="H198" i="4"/>
  <c r="H170" i="4"/>
  <c r="H159" i="4"/>
  <c r="H156" i="4"/>
  <c r="H169" i="4"/>
  <c r="H163" i="4"/>
  <c r="H151" i="4"/>
  <c r="H204" i="4"/>
  <c r="H154" i="4"/>
  <c r="H171" i="4"/>
  <c r="H197" i="4"/>
  <c r="H399" i="4"/>
  <c r="H545" i="4"/>
  <c r="H239" i="4"/>
  <c r="H234" i="4"/>
  <c r="H238" i="4"/>
  <c r="H400" i="4"/>
  <c r="H215" i="4"/>
  <c r="H212" i="4"/>
  <c r="H521" i="4"/>
  <c r="H421" i="4"/>
  <c r="H378" i="4"/>
  <c r="H386" i="4"/>
  <c r="H473" i="4"/>
  <c r="H136" i="4"/>
  <c r="H138" i="4"/>
  <c r="H137" i="4"/>
  <c r="H295" i="4"/>
  <c r="H293" i="4"/>
  <c r="H107" i="4"/>
  <c r="H452" i="4"/>
  <c r="H451" i="4"/>
  <c r="H516" i="4"/>
  <c r="H517" i="4"/>
  <c r="H106" i="4"/>
  <c r="H4" i="4"/>
  <c r="H104" i="4"/>
  <c r="H5" i="4"/>
  <c r="H454" i="4"/>
  <c r="H95" i="4"/>
  <c r="H92" i="4"/>
  <c r="H97" i="4"/>
  <c r="H453" i="4"/>
  <c r="H438" i="4"/>
  <c r="H441" i="4"/>
  <c r="H447" i="4"/>
  <c r="H437" i="4"/>
  <c r="H296" i="4"/>
  <c r="H292" i="4"/>
  <c r="H425" i="4"/>
  <c r="H91" i="4"/>
  <c r="H96" i="4"/>
  <c r="H98" i="4"/>
  <c r="H102" i="4"/>
  <c r="H101" i="4"/>
  <c r="H93" i="4"/>
  <c r="H94" i="4"/>
  <c r="H303" i="4"/>
  <c r="H304" i="4"/>
  <c r="H297" i="4"/>
  <c r="H291" i="4"/>
  <c r="H288" i="4"/>
  <c r="H87" i="4"/>
  <c r="H88" i="4"/>
  <c r="H89" i="4"/>
  <c r="H85" i="4"/>
  <c r="H84" i="4"/>
  <c r="H86" i="4"/>
  <c r="H83" i="4"/>
  <c r="H82" i="4"/>
  <c r="H408" i="4"/>
  <c r="H415" i="4"/>
  <c r="H416" i="4"/>
  <c r="H536" i="4"/>
  <c r="H384" i="4"/>
  <c r="H412" i="4"/>
  <c r="H417" i="4"/>
  <c r="H264" i="4"/>
  <c r="H165" i="4"/>
  <c r="H153" i="4"/>
  <c r="H515" i="4"/>
  <c r="H463" i="4"/>
  <c r="H461" i="4"/>
  <c r="H462" i="4"/>
  <c r="H484" i="4"/>
  <c r="H486" i="4"/>
  <c r="H487" i="4"/>
  <c r="H401" i="4"/>
  <c r="H485" i="4"/>
  <c r="H305" i="4"/>
  <c r="H42" i="4"/>
  <c r="H51" i="4"/>
  <c r="H116" i="4"/>
  <c r="H114" i="4"/>
  <c r="H119" i="4"/>
  <c r="H118" i="4"/>
  <c r="H115" i="4"/>
  <c r="H120" i="4"/>
  <c r="H117" i="4"/>
  <c r="H422" i="4"/>
  <c r="H414" i="4"/>
  <c r="H423" i="4"/>
  <c r="H424" i="4"/>
  <c r="H411" i="4"/>
  <c r="H413" i="4"/>
  <c r="H105" i="4"/>
  <c r="H460" i="4"/>
  <c r="H458" i="4"/>
  <c r="H459" i="4"/>
  <c r="H479" i="4"/>
  <c r="H482" i="4"/>
  <c r="H483" i="4"/>
  <c r="H469" i="4"/>
  <c r="H468" i="4"/>
  <c r="H467" i="4"/>
  <c r="H464" i="4"/>
  <c r="H465" i="4"/>
  <c r="H466" i="4"/>
  <c r="H470" i="4"/>
  <c r="H471" i="4"/>
  <c r="H472" i="4"/>
  <c r="H397" i="4"/>
  <c r="H504" i="4"/>
  <c r="H505" i="4"/>
  <c r="H431" i="4"/>
  <c r="H480" i="4"/>
  <c r="H490" i="4"/>
  <c r="H498" i="4"/>
  <c r="H299" i="4"/>
  <c r="H440" i="4"/>
  <c r="H443" i="4"/>
  <c r="H135" i="4"/>
  <c r="H161" i="4"/>
  <c r="H149" i="4"/>
  <c r="H178" i="4"/>
  <c r="H492" i="4"/>
  <c r="H491" i="4"/>
  <c r="H475" i="4"/>
  <c r="H476" i="4"/>
  <c r="H477" i="4"/>
  <c r="H478" i="4"/>
  <c r="H455" i="4"/>
  <c r="H456" i="4"/>
  <c r="H457" i="4"/>
  <c r="H389" i="4"/>
  <c r="H391" i="4"/>
  <c r="H390" i="4"/>
  <c r="H261" i="4"/>
  <c r="H500" i="4"/>
  <c r="H502" i="4"/>
  <c r="H298" i="4"/>
  <c r="H503" i="4"/>
  <c r="H494" i="4"/>
  <c r="H520" i="4"/>
  <c r="H214" i="4"/>
  <c r="H444" i="4"/>
  <c r="H80" i="4"/>
  <c r="H488" i="4"/>
  <c r="H489" i="4"/>
  <c r="H140" i="4"/>
  <c r="H532" i="4"/>
  <c r="H442" i="4"/>
  <c r="H523" i="4"/>
  <c r="H448" i="4"/>
  <c r="H531" i="4"/>
  <c r="H439" i="4"/>
  <c r="H534" i="4"/>
  <c r="H528" i="4"/>
  <c r="H499" i="4"/>
  <c r="H166" i="4"/>
  <c r="H152" i="4"/>
  <c r="H407" i="4"/>
  <c r="H409" i="4"/>
  <c r="H410" i="4"/>
  <c r="H418" i="4"/>
  <c r="H134" i="4"/>
  <c r="H278" i="4"/>
  <c r="H259" i="4"/>
  <c r="H263" i="4"/>
  <c r="H260" i="4"/>
  <c r="H258" i="4"/>
  <c r="H435" i="4"/>
  <c r="H445" i="4"/>
  <c r="H240" i="4"/>
  <c r="H552" i="4"/>
  <c r="H81" i="4"/>
  <c r="H139" i="4"/>
  <c r="H290" i="4"/>
  <c r="H289" i="4"/>
  <c r="H496" i="4"/>
  <c r="H497" i="4"/>
  <c r="H147" i="4"/>
  <c r="H146" i="4"/>
  <c r="H244" i="4"/>
  <c r="H20" i="4"/>
  <c r="H18" i="4"/>
  <c r="H24" i="4"/>
  <c r="H19" i="4"/>
  <c r="H12" i="4"/>
  <c r="H22" i="4"/>
  <c r="H16" i="4"/>
  <c r="H23" i="4"/>
  <c r="H13" i="4"/>
  <c r="H15" i="4"/>
  <c r="H17" i="4"/>
  <c r="H63" i="4"/>
  <c r="H41" i="4"/>
  <c r="H31" i="4"/>
  <c r="H67" i="4"/>
  <c r="H53" i="4"/>
  <c r="H54" i="4"/>
  <c r="H43" i="4"/>
  <c r="H56" i="4"/>
  <c r="H39" i="4"/>
  <c r="H27" i="4"/>
  <c r="H66" i="4"/>
  <c r="H30" i="4"/>
  <c r="H36" i="4"/>
  <c r="H65" i="4"/>
  <c r="H45" i="4"/>
  <c r="H29" i="4"/>
  <c r="H55" i="4"/>
  <c r="H28" i="4"/>
  <c r="H32" i="4"/>
  <c r="H50" i="4"/>
  <c r="H62" i="4"/>
  <c r="H33" i="4"/>
  <c r="H60" i="4"/>
  <c r="H68" i="4"/>
  <c r="H57" i="4"/>
  <c r="H47" i="4"/>
  <c r="H61" i="4"/>
  <c r="H34" i="4"/>
  <c r="H49" i="4"/>
  <c r="H69" i="4"/>
  <c r="H58" i="4"/>
  <c r="H46" i="4"/>
  <c r="H35" i="4"/>
  <c r="H48" i="4"/>
  <c r="H40" i="4"/>
  <c r="H59" i="4"/>
  <c r="H52" i="4"/>
  <c r="H70" i="4"/>
  <c r="H64" i="4"/>
  <c r="H37" i="4"/>
  <c r="H26" i="4"/>
  <c r="H25" i="4"/>
  <c r="H21" i="4"/>
  <c r="H44" i="4"/>
  <c r="H38" i="4"/>
  <c r="H108" i="4"/>
  <c r="H109" i="4"/>
  <c r="H112" i="4"/>
  <c r="H110" i="4"/>
  <c r="H111" i="4"/>
  <c r="H133" i="4"/>
  <c r="H131" i="4"/>
  <c r="H130" i="4"/>
  <c r="H128" i="4"/>
  <c r="H124" i="4"/>
  <c r="H113" i="4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<sst xmlns="http://schemas.openxmlformats.org/spreadsheetml/2006/main" count="2858" uniqueCount="1187">
  <si>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</si>
  <si>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</si>
  <si>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</si>
  <si>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</si>
  <si>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</si>
  <si>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</si>
  <si>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</si>
  <si>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</si>
  <si>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</si>
  <si>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</si>
  <si>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</si>
  <si>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</si>
  <si>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</si>
  <si>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</si>
  <si>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</si>
  <si>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</si>
  <si>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</si>
  <si>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</si>
  <si>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</si>
  <si>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</si>
  <si>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</si>
  <si>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</si>
  <si>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</si>
  <si>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</si>
  <si>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</si>
  <si>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</si>
  <si>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</si>
  <si>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</si>
  <si>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</si>
  <si>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</si>
  <si>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</si>
  <si>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</si>
  <si>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</si>
  <si>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</si>
  <si>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</si>
  <si>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</si>
  <si>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</si>
  <si>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</si>
  <si>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</si>
  <si>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</si>
  <si>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</si>
  <si>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</si>
  <si>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</si>
  <si>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</si>
  <si>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</si>
  <si>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</si>
  <si>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</si>
  <si>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</si>
  <si>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</si>
  <si>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</si>
  <si>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</si>
  <si>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</si>
  <si>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</si>
  <si>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</si>
  <si>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</si>
  <si>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</si>
  <si>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</si>
  <si>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</si>
  <si>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</si>
  <si>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</si>
  <si>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</si>
  <si>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</si>
  <si>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</si>
  <si>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</si>
  <si>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</si>
  <si>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</si>
  <si>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</si>
  <si>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</si>
  <si>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</si>
  <si>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</si>
  <si>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</si>
  <si>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</si>
  <si>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</si>
  <si>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</si>
  <si>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</si>
  <si>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</si>
  <si>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</si>
  <si>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</si>
  <si>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</si>
  <si>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</si>
  <si>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</si>
  <si>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</si>
  <si>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</si>
  <si>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</si>
  <si>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</si>
  <si>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</si>
  <si>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</si>
  <si>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</si>
  <si>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</si>
  <si>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</si>
  <si>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</si>
  <si>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</si>
  <si>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</si>
  <si>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</si>
  <si>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</si>
  <si>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</si>
  <si>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</si>
  <si>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</si>
  <si>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</si>
  <si>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</si>
  <si>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</si>
  <si>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</si>
  <si>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</si>
  <si>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</si>
  <si>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</si>
  <si>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</si>
  <si>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</si>
  <si>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</si>
  <si>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</si>
  <si>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</si>
  <si>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</si>
  <si>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</si>
  <si>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</si>
  <si>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</si>
  <si>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</si>
  <si>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</si>
  <si>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</si>
  <si>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</si>
  <si>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</si>
  <si>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</si>
  <si>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</si>
  <si>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</si>
  <si>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</si>
  <si>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</si>
  <si>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</si>
  <si>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</si>
  <si>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</si>
  <si>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</si>
  <si>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</si>
  <si>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</si>
  <si>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</si>
  <si>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</si>
  <si>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</si>
  <si>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</si>
  <si>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</si>
  <si>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</si>
  <si>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</si>
  <si>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</si>
  <si>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</si>
  <si>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</si>
  <si>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</si>
  <si>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</si>
  <si>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</si>
  <si>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</si>
  <si>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</si>
  <si>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</si>
  <si>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</si>
  <si>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</si>
  <si>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</si>
  <si>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</si>
  <si>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</si>
  <si>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</si>
  <si>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</si>
  <si>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</si>
  <si>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</si>
  <si>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</si>
  <si>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</si>
  <si>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</si>
  <si>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</si>
  <si>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</si>
  <si>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</si>
  <si>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</si>
  <si>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</si>
  <si>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</si>
  <si>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</si>
  <si>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</si>
  <si>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</si>
  <si>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</si>
  <si>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</si>
  <si>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</si>
  <si>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</si>
  <si>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</si>
  <si>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</si>
  <si>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</si>
  <si>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</si>
  <si>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</si>
  <si>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</si>
  <si>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</si>
  <si>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</si>
  <si>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</si>
  <si>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</si>
  <si>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</si>
  <si>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</si>
  <si>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</si>
  <si>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</si>
  <si>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</si>
  <si>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</si>
  <si>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</si>
  <si>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</si>
  <si>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</si>
  <si>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</si>
  <si>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</si>
  <si>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</si>
  <si>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</si>
  <si>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</si>
  <si>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</si>
  <si>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</si>
  <si>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</si>
  <si>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</si>
  <si>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</si>
  <si>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</si>
  <si>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</si>
  <si>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</si>
  <si>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</si>
  <si>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</si>
  <si>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</si>
  <si>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</si>
  <si>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</si>
  <si>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</si>
  <si>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</si>
  <si>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</si>
  <si>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</si>
  <si>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</si>
  <si>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</si>
  <si>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</si>
  <si>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</si>
  <si>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</si>
  <si>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</si>
  <si>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</si>
  <si>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</si>
  <si>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</si>
  <si>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</si>
  <si>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</si>
  <si>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</si>
  <si>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</si>
  <si>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</si>
  <si>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</si>
  <si>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</si>
  <si>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</si>
  <si>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</si>
  <si>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</si>
  <si>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</si>
  <si>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</si>
  <si>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</si>
  <si>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</si>
  <si>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</si>
  <si>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</si>
  <si>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</si>
  <si>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</si>
  <si>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</si>
  <si>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</si>
  <si>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</si>
  <si>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</si>
  <si>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</si>
  <si>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</si>
  <si>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</si>
  <si>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</si>
  <si>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</si>
  <si>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</si>
  <si>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</si>
  <si>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</si>
  <si>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</si>
  <si>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</si>
  <si>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</si>
  <si>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</si>
  <si>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</si>
  <si>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</si>
  <si>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</si>
  <si>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</si>
  <si>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</si>
  <si>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</si>
  <si>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</si>
  <si>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</si>
  <si>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</si>
  <si>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</si>
  <si>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</si>
  <si>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</si>
  <si>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</si>
  <si>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</si>
  <si>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</si>
  <si>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</si>
  <si>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</si>
  <si>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</si>
  <si>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</si>
  <si>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</si>
  <si>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</si>
  <si>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</si>
  <si>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</si>
  <si>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</si>
  <si>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</si>
  <si>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</si>
  <si>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</si>
  <si>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</si>
  <si>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</si>
  <si>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</si>
  <si>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</si>
  <si>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</si>
  <si>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</si>
  <si>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</si>
  <si>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</si>
  <si>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</si>
  <si>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</si>
  <si>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</si>
  <si>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</si>
  <si>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</si>
  <si>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</si>
  <si>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</si>
  <si>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</si>
  <si>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</si>
  <si>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</si>
  <si>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</si>
  <si>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</si>
  <si>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</si>
  <si>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</si>
  <si>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</si>
  <si>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</si>
  <si>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</si>
  <si>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</si>
  <si>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</si>
  <si>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</si>
  <si>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</si>
  <si>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</si>
  <si>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</si>
  <si>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</si>
  <si>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</si>
  <si>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</si>
  <si>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</si>
  <si>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</si>
  <si>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</si>
  <si>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</si>
  <si>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</si>
  <si>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</si>
  <si>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</si>
  <si>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</si>
  <si>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</si>
  <si>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</si>
  <si>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</si>
  <si>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</si>
  <si>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</si>
  <si>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</si>
  <si>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</si>
  <si>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</si>
  <si>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</si>
  <si>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</si>
  <si>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</si>
  <si>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</si>
  <si>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</si>
  <si>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</si>
  <si>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</si>
  <si>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</si>
  <si>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</si>
  <si>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</si>
  <si>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</si>
  <si>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</si>
  <si>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</si>
  <si>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</si>
  <si>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</si>
  <si>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</si>
  <si>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</si>
  <si>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</si>
  <si>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</si>
  <si>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</si>
  <si>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</si>
  <si>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</si>
  <si>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</si>
  <si>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</si>
  <si>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</si>
  <si>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</si>
  <si>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</si>
  <si>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</si>
  <si>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</si>
  <si>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</si>
  <si>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</si>
  <si>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</si>
  <si>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</si>
  <si>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</si>
  <si>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</si>
  <si>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</si>
  <si>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</si>
  <si>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</si>
  <si>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</si>
  <si>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</si>
  <si>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</si>
  <si>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</si>
  <si>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</si>
  <si>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</si>
  <si>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</si>
  <si>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</si>
  <si>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</si>
  <si>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</si>
  <si>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</si>
  <si>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</si>
  <si>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</si>
  <si>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</si>
  <si>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</si>
  <si>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</si>
  <si>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</si>
  <si>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</si>
  <si>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</si>
  <si>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</si>
  <si>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</si>
  <si>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</si>
  <si>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</si>
  <si>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</si>
  <si>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</si>
  <si>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</si>
  <si>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</si>
  <si>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</si>
  <si>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</si>
  <si>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</si>
  <si>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</si>
  <si>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</si>
  <si>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</si>
  <si>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</si>
  <si>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</si>
  <si>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</si>
  <si>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</si>
  <si>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</si>
  <si>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</si>
  <si>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</si>
  <si>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</si>
  <si>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</si>
  <si>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</si>
  <si>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</si>
  <si>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</si>
  <si>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</si>
  <si>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</si>
  <si>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</si>
  <si>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</si>
  <si>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</si>
  <si>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</si>
  <si>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</si>
  <si>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</si>
  <si>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</si>
  <si>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</si>
  <si>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</si>
  <si>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</si>
  <si>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</si>
  <si>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</si>
  <si>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</si>
  <si>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</si>
  <si>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</si>
  <si>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</si>
  <si>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</si>
  <si>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</si>
  <si>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</si>
  <si>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</si>
  <si>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</si>
  <si>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</si>
  <si>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</si>
  <si>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</si>
  <si>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</si>
  <si>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</si>
  <si>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</si>
  <si>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</si>
  <si>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</si>
  <si>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</si>
  <si>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</si>
  <si>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</si>
  <si>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</si>
  <si>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</si>
  <si>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</si>
  <si>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</si>
  <si>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</si>
  <si>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</si>
  <si>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</si>
  <si>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</si>
  <si>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</si>
  <si>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</si>
  <si>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</si>
  <si>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</si>
  <si>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</si>
  <si>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</si>
  <si>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</si>
  <si>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</si>
  <si>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</si>
  <si>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</si>
  <si>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</si>
  <si>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</si>
  <si>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</si>
  <si>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</si>
  <si>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</si>
  <si>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</si>
  <si>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</si>
  <si>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</si>
  <si>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</si>
  <si>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</si>
  <si>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</si>
  <si>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</si>
  <si>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</si>
  <si>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</si>
  <si>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</si>
  <si>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</si>
  <si>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</si>
  <si>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</si>
  <si>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</si>
  <si>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</si>
  <si>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</si>
  <si>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</si>
  <si>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</si>
  <si>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</si>
  <si>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</si>
  <si>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</si>
  <si>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</si>
  <si>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</si>
  <si>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</si>
  <si>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</si>
  <si>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</si>
  <si>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</si>
  <si>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</si>
  <si>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</si>
  <si>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</si>
  <si>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</si>
  <si>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</si>
  <si>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</si>
  <si>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</si>
  <si>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</si>
  <si>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</si>
  <si>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</si>
  <si>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</si>
  <si>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</si>
  <si>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</si>
  <si>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</si>
  <si>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</si>
  <si>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</si>
  <si>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</si>
  <si>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</si>
  <si>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</si>
  <si>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</si>
  <si>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</si>
  <si>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</si>
  <si>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</si>
  <si>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</si>
  <si>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</si>
  <si>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</si>
  <si>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</si>
  <si>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</si>
  <si>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</si>
  <si>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</si>
  <si>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</si>
  <si>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</si>
  <si>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</si>
  <si>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</si>
  <si>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</si>
  <si>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</si>
  <si>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</si>
  <si>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</si>
  <si>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</si>
  <si>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</si>
  <si>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</si>
  <si>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</si>
  <si>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</si>
  <si>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</si>
  <si>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</si>
  <si>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</si>
  <si>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</si>
  <si>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</si>
  <si>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</si>
  <si>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</si>
  <si>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</si>
  <si>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</si>
  <si>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</si>
  <si>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</si>
  <si>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</si>
  <si>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</si>
  <si>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</si>
  <si>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</si>
  <si>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</si>
  <si>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</si>
  <si>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</si>
  <si>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</si>
  <si>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</si>
  <si>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</si>
  <si>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</si>
  <si>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</si>
  <si>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</si>
  <si>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</si>
  <si>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</si>
  <si>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</si>
  <si>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</si>
  <si>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</si>
  <si>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</si>
  <si>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</si>
  <si>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</si>
  <si>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</si>
  <si>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</si>
  <si>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</si>
  <si>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</si>
  <si>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</si>
  <si>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</si>
  <si>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</si>
  <si>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</si>
  <si>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</si>
  <si>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</si>
  <si>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</si>
  <si>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</si>
  <si>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</si>
  <si>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</si>
  <si>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</si>
  <si>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</si>
  <si>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</si>
  <si>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</si>
  <si>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</si>
  <si>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</si>
  <si>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</si>
  <si>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</si>
  <si>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</si>
  <si>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</si>
  <si>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</si>
  <si>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</si>
  <si>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</si>
  <si>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</si>
  <si>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</si>
  <si>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</si>
  <si>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</si>
  <si>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</si>
  <si>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</si>
  <si>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</si>
  <si>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</si>
  <si>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</si>
  <si>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</si>
  <si>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</si>
  <si>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</si>
  <si>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</si>
  <si>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</si>
  <si>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</si>
  <si>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</si>
  <si>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</si>
  <si>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</si>
  <si>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</si>
  <si>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</si>
  <si>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</si>
  <si>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</si>
  <si>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</si>
  <si>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</si>
  <si>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</si>
  <si>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</si>
  <si>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</si>
  <si>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</si>
  <si>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</si>
  <si>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</si>
  <si>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</si>
  <si>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</si>
  <si>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</si>
  <si>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</si>
  <si>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</si>
  <si>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</si>
  <si>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</si>
  <si>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</si>
  <si>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</si>
  <si>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</si>
  <si>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</si>
  <si>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</si>
  <si>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</si>
  <si>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</si>
  <si>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</si>
  <si>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</si>
  <si>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</si>
  <si>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</si>
  <si>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</si>
  <si>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</si>
  <si>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</si>
  <si>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</si>
  <si>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</si>
  <si>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</si>
  <si>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</si>
  <si>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</si>
  <si>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</si>
  <si>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</si>
  <si>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</si>
  <si>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</si>
  <si>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</si>
  <si>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</si>
  <si>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</si>
  <si>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</si>
  <si>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</si>
  <si>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</si>
  <si>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</si>
  <si>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</si>
  <si>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</si>
  <si>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</si>
  <si>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</si>
  <si>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</si>
  <si>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</si>
  <si>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</si>
  <si>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</si>
  <si>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</si>
  <si>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</si>
  <si>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</si>
  <si>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</si>
  <si>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</si>
  <si>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</si>
  <si>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</si>
  <si>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</si>
  <si>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</si>
  <si>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</si>
  <si>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</si>
  <si>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</si>
  <si>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</si>
  <si>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</si>
  <si>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</si>
  <si>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</si>
  <si>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</si>
  <si>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</si>
  <si>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</si>
  <si>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</si>
  <si>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</si>
  <si>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</si>
  <si>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</si>
  <si>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</si>
  <si>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</si>
  <si>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</si>
  <si>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</si>
  <si>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</si>
  <si>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</si>
  <si>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</si>
  <si>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</si>
  <si>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</si>
  <si>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</si>
  <si>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</si>
  <si>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</si>
  <si>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</si>
  <si>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</si>
  <si>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</si>
  <si>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</si>
  <si>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</si>
  <si>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</si>
  <si>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</si>
  <si>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</si>
  <si>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</si>
  <si>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</si>
  <si>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</si>
  <si>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</si>
  <si>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</si>
  <si>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</si>
  <si>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</si>
  <si>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</si>
  <si>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</si>
  <si>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</si>
  <si>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</si>
  <si>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</si>
  <si>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</si>
  <si>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</si>
  <si>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</si>
  <si>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</si>
  <si>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</si>
  <si>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</si>
  <si>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</si>
  <si>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</si>
  <si>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</si>
  <si>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</si>
  <si>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</si>
  <si>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</si>
  <si>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</si>
  <si>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</si>
  <si>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</si>
  <si>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</si>
  <si>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</si>
  <si>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</si>
  <si>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</si>
  <si>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</si>
  <si>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</si>
  <si>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</si>
  <si>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</si>
  <si>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</si>
  <si>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</si>
  <si>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</si>
  <si>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</si>
  <si>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</si>
  <si>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</si>
  <si>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</si>
  <si>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</si>
  <si>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</si>
  <si>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</si>
  <si>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</si>
  <si>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</si>
  <si>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</si>
  <si>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</si>
  <si>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</si>
  <si>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</si>
  <si>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</si>
  <si>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</si>
  <si>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</si>
  <si>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</si>
  <si>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</si>
  <si>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</si>
  <si>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</si>
  <si>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</si>
  <si>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</si>
  <si>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</si>
  <si>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</si>
  <si>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</si>
  <si>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</si>
  <si>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</si>
  <si>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</si>
  <si>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</si>
  <si>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</si>
  <si>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</si>
  <si>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</si>
  <si>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</si>
  <si>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</si>
  <si>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</si>
  <si>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</si>
  <si>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</si>
  <si>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</si>
  <si>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</si>
  <si>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</si>
  <si>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</si>
  <si>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</si>
  <si>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</si>
  <si>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</si>
  <si>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</si>
  <si>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</si>
  <si>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</si>
  <si>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</si>
  <si>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</si>
  <si>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</si>
  <si>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</si>
  <si>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</si>
  <si>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</si>
  <si>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</si>
  <si>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</si>
  <si>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</si>
  <si>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</si>
  <si>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</si>
  <si>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</si>
  <si>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</si>
  <si>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</si>
  <si>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</si>
  <si>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</si>
  <si>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</si>
  <si>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</si>
  <si>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</si>
  <si>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</si>
  <si>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</si>
  <si>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</si>
  <si>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</si>
  <si>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</si>
  <si>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</si>
  <si>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</si>
  <si>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</si>
  <si>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</si>
  <si>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</si>
  <si>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</si>
  <si>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</si>
  <si>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</si>
  <si>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</si>
  <si>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</si>
  <si>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</si>
  <si>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</si>
  <si>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</si>
  <si>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</si>
  <si>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</si>
  <si>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</si>
  <si>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</si>
  <si>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</si>
  <si>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</si>
  <si>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</si>
  <si>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</si>
  <si>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</si>
  <si>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</si>
  <si>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</si>
  <si>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</si>
  <si>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</si>
  <si>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</si>
  <si>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</si>
  <si>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</si>
  <si>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</si>
  <si>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</si>
  <si>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</si>
  <si>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</si>
  <si>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</si>
  <si>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</si>
  <si>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</si>
  <si>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</si>
  <si>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</si>
  <si>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</si>
  <si>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</si>
  <si>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</si>
  <si>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</si>
  <si>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</si>
  <si>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</si>
  <si>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</si>
  <si>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</si>
  <si>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</si>
  <si>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</si>
  <si>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</si>
  <si>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</si>
  <si>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</si>
  <si>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</si>
  <si>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</si>
  <si>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</si>
  <si>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</si>
  <si>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</si>
  <si>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</si>
  <si>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</si>
  <si>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</si>
  <si>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</si>
  <si>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</si>
  <si>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</si>
  <si>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</si>
  <si>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</si>
  <si>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</si>
  <si>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</si>
  <si>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</si>
  <si>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</si>
  <si>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</si>
  <si>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</si>
  <si>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</si>
  <si>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</si>
  <si>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</si>
  <si>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</si>
  <si>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</si>
  <si>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</si>
  <si>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</si>
  <si>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</si>
  <si>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</si>
  <si>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</si>
  <si>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</si>
  <si>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</si>
  <si>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</si>
  <si>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</si>
  <si>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</si>
  <si>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</si>
  <si>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</si>
  <si>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</si>
  <si>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</si>
  <si>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</si>
  <si>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</si>
  <si>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</si>
  <si>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</si>
  <si>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</si>
  <si>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</si>
  <si>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</si>
  <si>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</si>
  <si>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</si>
  <si>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</si>
  <si>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</si>
  <si>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</si>
  <si>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</si>
  <si>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</si>
  <si>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</si>
  <si>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</si>
  <si>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</si>
  <si>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</si>
  <si>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</si>
  <si>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</si>
  <si>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</si>
  <si>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</si>
  <si>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</si>
  <si>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</si>
  <si>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</si>
  <si>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</si>
  <si>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</si>
  <si>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</si>
  <si>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</si>
  <si>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</si>
  <si>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</si>
  <si>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</si>
  <si>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</si>
  <si>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</si>
  <si>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</si>
  <si>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</si>
  <si>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</si>
  <si>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</si>
  <si>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</si>
  <si>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</si>
  <si>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</si>
  <si>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</si>
  <si>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</si>
  <si>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</si>
  <si>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</si>
  <si>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</si>
  <si>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</si>
  <si>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</si>
  <si>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</si>
  <si>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</si>
  <si>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</si>
  <si>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</si>
  <si>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</si>
  <si>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</si>
  <si>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</si>
  <si>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</si>
  <si>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</si>
  <si>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</si>
  <si>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</si>
  <si>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</si>
  <si>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</si>
  <si>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</si>
  <si>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</si>
  <si>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</si>
  <si>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</si>
  <si>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</si>
  <si>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</si>
  <si>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</si>
  <si>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</si>
  <si>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</si>
  <si>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</si>
  <si>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</si>
  <si>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</si>
  <si>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</si>
  <si>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</si>
  <si>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</si>
  <si>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</si>
  <si>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</si>
  <si>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</si>
  <si>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</si>
  <si>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</si>
  <si>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</si>
  <si>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</si>
  <si>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</si>
  <si>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</si>
  <si>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</si>
  <si>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</si>
  <si>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</si>
  <si>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</si>
  <si>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</si>
  <si>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</si>
  <si>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</si>
  <si>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</si>
  <si>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</si>
  <si>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</si>
  <si>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</si>
  <si>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</si>
  <si>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</si>
  <si>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</si>
  <si>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</si>
  <si>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</si>
  <si>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</si>
  <si>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</si>
  <si>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</si>
  <si>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</si>
  <si>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</si>
  <si>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</si>
  <si>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</si>
  <si>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</si>
  <si>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</si>
  <si>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</si>
  <si>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</si>
  <si>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</si>
  <si>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</si>
  <si>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</si>
  <si>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</si>
  <si>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</si>
  <si>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</si>
  <si>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</si>
  <si>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</si>
  <si>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</si>
  <si>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</si>
  <si>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</si>
  <si>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</si>
  <si>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</si>
  <si>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</si>
  <si>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</si>
  <si>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</si>
  <si>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</si>
  <si>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</si>
  <si>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</si>
  <si>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</si>
  <si>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</si>
  <si>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</si>
  <si>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</si>
  <si>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</si>
  <si>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</si>
  <si>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</si>
  <si>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</si>
  <si>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</si>
  <si>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</si>
  <si>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</si>
  <si>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</si>
  <si>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</si>
  <si>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</si>
  <si>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</si>
  <si>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</si>
  <si>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</si>
  <si>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</si>
  <si>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</si>
  <si>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</si>
  <si>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</si>
  <si>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</si>
  <si>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</si>
  <si>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</si>
  <si>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</si>
  <si>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</si>
  <si>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</si>
  <si>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</si>
  <si>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</si>
  <si>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</si>
  <si>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</si>
  <si>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</si>
  <si>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</si>
  <si>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</si>
  <si>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</si>
  <si>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</si>
  <si>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</si>
  <si>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</si>
  <si>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</si>
  <si>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</si>
  <si>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</si>
  <si>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</si>
  <si>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</si>
  <si>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</si>
  <si>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</si>
  <si>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</si>
  <si>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</si>
  <si>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</si>
  <si>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</si>
  <si>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</si>
  <si>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</si>
  <si>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</si>
  <si>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</si>
  <si>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</si>
  <si>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</si>
  <si>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</si>
  <si>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</si>
  <si>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</si>
  <si>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</si>
  <si>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</si>
  <si>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</si>
  <si>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</si>
  <si>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</si>
  <si>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</si>
  <si>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</si>
  <si>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</si>
  <si>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</si>
  <si>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</si>
  <si>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</si>
  <si>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</si>
  <si>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</si>
  <si>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</si>
  <si>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</si>
  <si>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</si>
  <si>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</si>
  <si>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</si>
  <si>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</si>
  <si>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</si>
  <si>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</si>
  <si>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</si>
  <si>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</si>
  <si>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</si>
  <si>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</si>
  <si>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</si>
  <si>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</si>
  <si>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</si>
  <si>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</si>
  <si>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</si>
  <si>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</si>
  <si>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</si>
  <si>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</si>
  <si>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</si>
  <si>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</si>
  <si>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</si>
  <si>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</si>
  <si>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</si>
  <si>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</si>
  <si>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</si>
  <si>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</si>
  <si>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</si>
  <si>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</si>
  <si>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</si>
  <si>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</si>
  <si>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</si>
  <si>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</si>
  <si>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</si>
  <si>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</si>
  <si>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</si>
  <si>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</si>
  <si>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</si>
  <si>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</si>
  <si>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</si>
  <si>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</si>
  <si>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</si>
  <si>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</si>
  <si>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</si>
  <si>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Excel Skills for Data Analytics and Visualization</t>
  </si>
  <si>
    <t>Course 1 — Excel Fundamentals for Data Analysis</t>
  </si>
  <si>
    <t>Week 5 Practice Challenge</t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</si>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</sst>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E7682-75D8-4C4F-8398-16AE7B387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1636" cy="1689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06E33-9F29-4767-B6F3-23346048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8137527"/>
          <a:ext cx="9506912" cy="6475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3">
      <calculatedColumnFormula>IF(tbl_Inventory[[#This Row],[Reorder?]]="Y",_xlfn.XLOOKUP(tbl_Inventory[[#This Row],[Category]],tbl_ReorderQty[Category],tbl_ReorderQty[Quantity],0),0)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21AD-A29E-4B6E-BFD3-28FC84808FE7}">
  <dimension ref="B2:P44"/>
  <sheetViews>
    <sheetView showGridLines="0" topLeftCell="A28" zoomScale="120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2" customWidth="1"/>
    <col min="8" max="8" width="12.5546875" customWidth="1"/>
    <col min="15" max="15" width="23.6640625" customWidth="1"/>
    <col min="16" max="16" width="7.44140625" style="2" customWidth="1"/>
  </cols>
  <sheetData>
    <row r="2" spans="2:16" ht="31.2" x14ac:dyDescent="0.6">
      <c r="I2" s="89" t="s">
        <v>1164</v>
      </c>
      <c r="J2" s="89"/>
      <c r="K2" s="89"/>
      <c r="L2" s="89"/>
      <c r="M2" s="89"/>
      <c r="N2" s="89"/>
      <c r="O2" s="89"/>
      <c r="P2" s="89"/>
    </row>
    <row r="3" spans="2:16" ht="21" x14ac:dyDescent="0.4">
      <c r="I3" s="90" t="s">
        <v>1165</v>
      </c>
      <c r="J3" s="90"/>
      <c r="K3" s="90"/>
      <c r="L3" s="90"/>
      <c r="M3" s="90"/>
      <c r="N3" s="90"/>
      <c r="O3" s="90"/>
      <c r="P3" s="90"/>
    </row>
    <row r="4" spans="2:16" ht="17.7" customHeight="1" x14ac:dyDescent="0.3"/>
    <row r="5" spans="2:16" ht="21.45" customHeight="1" x14ac:dyDescent="0.3">
      <c r="I5" s="91" t="s">
        <v>1166</v>
      </c>
      <c r="J5" s="91"/>
      <c r="K5" s="91"/>
      <c r="L5" s="91"/>
      <c r="M5" s="91"/>
      <c r="N5" s="91"/>
      <c r="O5" s="91"/>
      <c r="P5" s="91"/>
    </row>
    <row r="8" spans="2:16" ht="18.600000000000001" thickBot="1" x14ac:dyDescent="0.4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3">
      <c r="B9" t="s">
        <v>1167</v>
      </c>
    </row>
    <row r="10" spans="2:16" x14ac:dyDescent="0.3">
      <c r="B10" t="s">
        <v>1168</v>
      </c>
      <c r="P10"/>
    </row>
    <row r="11" spans="2:16" x14ac:dyDescent="0.3">
      <c r="B11" t="s">
        <v>1169</v>
      </c>
      <c r="P11"/>
    </row>
    <row r="12" spans="2:16" ht="8.25" customHeight="1" x14ac:dyDescent="0.3"/>
    <row r="13" spans="2:16" x14ac:dyDescent="0.3">
      <c r="B13" s="2" t="s">
        <v>1158</v>
      </c>
      <c r="C13" t="s">
        <v>1170</v>
      </c>
    </row>
    <row r="14" spans="2:16" ht="8.25" customHeight="1" x14ac:dyDescent="0.3"/>
    <row r="15" spans="2:16" x14ac:dyDescent="0.3">
      <c r="B15" s="2" t="s">
        <v>4</v>
      </c>
      <c r="C15" t="s">
        <v>1171</v>
      </c>
      <c r="P15" s="6" t="s">
        <v>2</v>
      </c>
    </row>
    <row r="16" spans="2:16" ht="8.25" customHeight="1" x14ac:dyDescent="0.3"/>
    <row r="17" spans="2:16" x14ac:dyDescent="0.3">
      <c r="B17" s="2" t="s">
        <v>3</v>
      </c>
      <c r="C17" t="s">
        <v>1172</v>
      </c>
      <c r="P17" s="6" t="s">
        <v>2</v>
      </c>
    </row>
    <row r="18" spans="2:16" ht="8.25" customHeight="1" x14ac:dyDescent="0.3"/>
    <row r="19" spans="2:16" x14ac:dyDescent="0.3">
      <c r="B19" s="2" t="s">
        <v>5</v>
      </c>
      <c r="C19" t="s">
        <v>1173</v>
      </c>
      <c r="P19" s="6" t="s">
        <v>2</v>
      </c>
    </row>
    <row r="20" spans="2:16" x14ac:dyDescent="0.3">
      <c r="B20" s="2" t="s">
        <v>1</v>
      </c>
      <c r="C20" t="s">
        <v>1174</v>
      </c>
      <c r="P20" s="6" t="s">
        <v>2</v>
      </c>
    </row>
    <row r="21" spans="2:16" ht="8.25" customHeight="1" x14ac:dyDescent="0.3"/>
    <row r="22" spans="2:16" x14ac:dyDescent="0.3">
      <c r="B22" s="2" t="s">
        <v>1159</v>
      </c>
      <c r="C22" t="s">
        <v>1160</v>
      </c>
    </row>
    <row r="23" spans="2:16" x14ac:dyDescent="0.3">
      <c r="B23" s="2" t="s">
        <v>1</v>
      </c>
      <c r="C23" t="s">
        <v>1161</v>
      </c>
    </row>
    <row r="24" spans="2:16" x14ac:dyDescent="0.3">
      <c r="B24" s="2" t="s">
        <v>11</v>
      </c>
      <c r="C24" t="s">
        <v>1162</v>
      </c>
    </row>
    <row r="26" spans="2:16" x14ac:dyDescent="0.3">
      <c r="B26" t="s">
        <v>1175</v>
      </c>
      <c r="P26"/>
    </row>
    <row r="27" spans="2:16" x14ac:dyDescent="0.3">
      <c r="B27" s="3" t="s">
        <v>1163</v>
      </c>
      <c r="P27"/>
    </row>
    <row r="28" spans="2:16" x14ac:dyDescent="0.3">
      <c r="B28" s="3"/>
      <c r="P28"/>
    </row>
    <row r="29" spans="2:16" x14ac:dyDescent="0.3">
      <c r="B29" s="2" t="s">
        <v>6</v>
      </c>
      <c r="C29" t="s">
        <v>1176</v>
      </c>
    </row>
    <row r="30" spans="2:16" ht="8.25" customHeight="1" x14ac:dyDescent="0.3"/>
    <row r="31" spans="2:16" x14ac:dyDescent="0.3">
      <c r="B31" s="2" t="s">
        <v>7</v>
      </c>
      <c r="C31" t="s">
        <v>1177</v>
      </c>
    </row>
    <row r="32" spans="2:16" x14ac:dyDescent="0.3">
      <c r="B32" s="2" t="s">
        <v>1</v>
      </c>
      <c r="C32" t="s">
        <v>1178</v>
      </c>
    </row>
    <row r="33" spans="2:3" ht="8.25" customHeight="1" x14ac:dyDescent="0.3"/>
    <row r="34" spans="2:3" x14ac:dyDescent="0.3">
      <c r="B34" s="2" t="s">
        <v>8</v>
      </c>
      <c r="C34" t="s">
        <v>1179</v>
      </c>
    </row>
    <row r="35" spans="2:3" x14ac:dyDescent="0.3">
      <c r="B35" s="2" t="s">
        <v>1</v>
      </c>
      <c r="C35" t="s">
        <v>1180</v>
      </c>
    </row>
    <row r="36" spans="2:3" ht="8.25" customHeight="1" x14ac:dyDescent="0.3"/>
    <row r="37" spans="2:3" x14ac:dyDescent="0.3">
      <c r="B37" s="2" t="s">
        <v>9</v>
      </c>
      <c r="C37" t="s">
        <v>1181</v>
      </c>
    </row>
    <row r="38" spans="2:3" ht="8.25" customHeight="1" x14ac:dyDescent="0.3"/>
    <row r="39" spans="2:3" x14ac:dyDescent="0.3">
      <c r="B39" s="2" t="s">
        <v>10</v>
      </c>
      <c r="C39" t="s">
        <v>1182</v>
      </c>
    </row>
    <row r="40" spans="2:3" x14ac:dyDescent="0.3">
      <c r="B40" s="2" t="s">
        <v>1</v>
      </c>
      <c r="C40" t="s">
        <v>1183</v>
      </c>
    </row>
    <row r="41" spans="2:3" x14ac:dyDescent="0.3">
      <c r="B41" s="2" t="s">
        <v>1</v>
      </c>
      <c r="C41" t="s">
        <v>1184</v>
      </c>
    </row>
    <row r="42" spans="2:3" x14ac:dyDescent="0.3">
      <c r="B42" s="2" t="s">
        <v>11</v>
      </c>
      <c r="C42" t="s">
        <v>1185</v>
      </c>
    </row>
    <row r="44" spans="2:3" x14ac:dyDescent="0.3">
      <c r="B44" s="3" t="s">
        <v>1186</v>
      </c>
    </row>
  </sheetData>
  <mergeCells count="3">
    <mergeCell ref="I2:P2"/>
    <mergeCell ref="I3:P3"/>
    <mergeCell ref="I5:P5"/>
  </mergeCells>
  <dataValidations count="4">
    <dataValidation allowBlank="1" showInputMessage="1" showErrorMessage="1" promptTitle="Hint:" prompt="Get the lookup working first, then wrap it in an IF so that you only perform the lookup if a reorder is required._x000a_" sqref="P20" xr:uid="{F3EA38C7-7B17-45A3-857A-FB75B5EFAF4E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319BD312-713A-4C4E-974B-AAC13216F40E}"/>
    <dataValidation allowBlank="1" showInputMessage="1" showErrorMessage="1" promptTitle="Hint:" prompt="To calculate the retail price you will need to multiply the cost price by either 18% or 25% and then add that to the cost price." sqref="P17" xr:uid="{00E25C4D-D4C7-4A72-AEFA-0C4147E899DC}"/>
    <dataValidation allowBlank="1" showInputMessage="1" showErrorMessage="1" promptTitle="Hint:" prompt="Use an IF and an AND" sqref="P15" xr:uid="{B18F97DC-CA26-4955-A3F1-48172B2B4D2F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C1" zoomScaleNormal="100" workbookViewId="0">
      <selection activeCell="O15" sqref="O15:R15"/>
    </sheetView>
  </sheetViews>
  <sheetFormatPr defaultColWidth="9" defaultRowHeight="14.4" x14ac:dyDescent="0.3"/>
  <cols>
    <col min="1" max="1" width="16" style="12" customWidth="1"/>
    <col min="2" max="2" width="44.8867187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8671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8671875" customWidth="1"/>
    <col min="20" max="16384" width="9" style="8"/>
  </cols>
  <sheetData>
    <row r="1" spans="1:29" ht="23.4" x14ac:dyDescent="0.4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3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3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3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tbl_Inventory[[#This Row],[Cost Price]]*(IF(tbl_Inventory[[#This Row],[Premium?]]="Y",$P$4,$P$3)+1)</f>
        <v>66.846999999999994</v>
      </c>
      <c r="I4" s="25" t="str">
        <f>IF(tbl_Inventory[[#This Row],[Num In Stock]]&lt;$P$5,"Y","")</f>
        <v>Y</v>
      </c>
      <c r="J4" s="26" t="str">
        <f>IF(AND(tbl_Inventory[[#This Row],[On Backorder]]="",tbl_Inventory[[#This Row],[Below Min]]="Y"),"Y","")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Row],[Reorder?]]="Y",_xlfn.XLOOKUP(tbl_Inventory[[#This Row],[Category]],tbl_ReorderQty[Category],tbl_ReorderQty[Quantity],0),0)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3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tbl_Inventory[[#This Row],[Cost Price]]*(IF(tbl_Inventory[[#This Row],[Premium?]]="Y",$P$4,$P$3)+1)</f>
        <v>2.6750000000000003</v>
      </c>
      <c r="I5" s="25" t="str">
        <f>IF(tbl_Inventory[[#This Row],[Num In Stock]]&lt;$P$5,"Y","")</f>
        <v/>
      </c>
      <c r="J5" s="26" t="str">
        <f>IF(AND(tbl_Inventory[[#This Row],[On Backorder]]="",tbl_Inventory[[#This Row],[Below Min]]="Y"),"Y","")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Row],[Reorder?]]="Y",_xlfn.XLOOKUP(tbl_Inventory[[#This Row],[Category]],tbl_ReorderQty[Category],tbl_ReorderQty[Quantity],0),0)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3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tbl_Inventory[[#This Row],[Cost Price]]*(IF(tbl_Inventory[[#This Row],[Premium?]]="Y",$P$4,$P$3)+1)</f>
        <v>43.3125</v>
      </c>
      <c r="I6" s="25" t="str">
        <f>IF(tbl_Inventory[[#This Row],[Num In Stock]]&lt;$P$5,"Y","")</f>
        <v>Y</v>
      </c>
      <c r="J6" s="26" t="str">
        <f>IF(AND(tbl_Inventory[[#This Row],[On Backorder]]="",tbl_Inventory[[#This Row],[Below Min]]="Y"),"Y","")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Row],[Reorder?]]="Y",_xlfn.XLOOKUP(tbl_Inventory[[#This Row],[Category]],tbl_ReorderQty[Category],tbl_ReorderQty[Quantity],0),0)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3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tbl_Inventory[[#This Row],[Cost Price]]*(IF(tbl_Inventory[[#This Row],[Premium?]]="Y",$P$4,$P$3)+1)</f>
        <v>87.449999999999989</v>
      </c>
      <c r="I7" s="25" t="str">
        <f>IF(tbl_Inventory[[#This Row],[Num In Stock]]&lt;$P$5,"Y","")</f>
        <v/>
      </c>
      <c r="J7" s="26" t="str">
        <f>IF(AND(tbl_Inventory[[#This Row],[On Backorder]]="",tbl_Inventory[[#This Row],[Below Min]]="Y"),"Y","")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Row],[Reorder?]]="Y",_xlfn.XLOOKUP(tbl_Inventory[[#This Row],[Category]],tbl_ReorderQty[Category],tbl_ReorderQty[Quantity],0),0)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3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tbl_Inventory[[#This Row],[Cost Price]]*(IF(tbl_Inventory[[#This Row],[Premium?]]="Y",$P$4,$P$3)+1)</f>
        <v>40.886999999999993</v>
      </c>
      <c r="I8" s="25" t="str">
        <f>IF(tbl_Inventory[[#This Row],[Num In Stock]]&lt;$P$5,"Y","")</f>
        <v>Y</v>
      </c>
      <c r="J8" s="26" t="str">
        <f>IF(AND(tbl_Inventory[[#This Row],[On Backorder]]="",tbl_Inventory[[#This Row],[Below Min]]="Y"),"Y","")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Row],[Reorder?]]="Y",_xlfn.XLOOKUP(tbl_Inventory[[#This Row],[Category]],tbl_ReorderQty[Category],tbl_ReorderQty[Quantity],0),0)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3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tbl_Inventory[[#This Row],[Cost Price]]*(IF(tbl_Inventory[[#This Row],[Premium?]]="Y",$P$4,$P$3)+1)</f>
        <v>55.554399999999994</v>
      </c>
      <c r="I9" s="25" t="str">
        <f>IF(tbl_Inventory[[#This Row],[Num In Stock]]&lt;$P$5,"Y","")</f>
        <v/>
      </c>
      <c r="J9" s="26" t="str">
        <f>IF(AND(tbl_Inventory[[#This Row],[On Backorder]]="",tbl_Inventory[[#This Row],[Below Min]]="Y"),"Y","")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Row],[Reorder?]]="Y",_xlfn.XLOOKUP(tbl_Inventory[[#This Row],[Category]],tbl_ReorderQty[Category],tbl_ReorderQty[Quantity],0),0)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3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tbl_Inventory[[#This Row],[Cost Price]]*(IF(tbl_Inventory[[#This Row],[Premium?]]="Y",$P$4,$P$3)+1)</f>
        <v>26992.263999999999</v>
      </c>
      <c r="I10" s="25" t="str">
        <f>IF(tbl_Inventory[[#This Row],[Num In Stock]]&lt;$P$5,"Y","")</f>
        <v/>
      </c>
      <c r="J10" s="26" t="str">
        <f>IF(AND(tbl_Inventory[[#This Row],[On Backorder]]="",tbl_Inventory[[#This Row],[Below Min]]="Y"),"Y","")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Row],[Reorder?]]="Y",_xlfn.XLOOKUP(tbl_Inventory[[#This Row],[Category]],tbl_ReorderQty[Category],tbl_ReorderQty[Quantity],0),0)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3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tbl_Inventory[[#This Row],[Cost Price]]*(IF(tbl_Inventory[[#This Row],[Premium?]]="Y",$P$4,$P$3)+1)</f>
        <v>1382.547</v>
      </c>
      <c r="I11" s="25" t="str">
        <f>IF(tbl_Inventory[[#This Row],[Num In Stock]]&lt;$P$5,"Y","")</f>
        <v/>
      </c>
      <c r="J11" s="26" t="str">
        <f>IF(AND(tbl_Inventory[[#This Row],[On Backorder]]="",tbl_Inventory[[#This Row],[Below Min]]="Y"),"Y","")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Row],[Reorder?]]="Y",_xlfn.XLOOKUP(tbl_Inventory[[#This Row],[Category]],tbl_ReorderQty[Category],tbl_ReorderQty[Quantity],0),0)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3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tbl_Inventory[[#This Row],[Cost Price]]*(IF(tbl_Inventory[[#This Row],[Premium?]]="Y",$P$4,$P$3)+1)</f>
        <v>27511.345999999998</v>
      </c>
      <c r="I12" s="25" t="str">
        <f>IF(tbl_Inventory[[#This Row],[Num In Stock]]&lt;$P$5,"Y","")</f>
        <v/>
      </c>
      <c r="J12" s="26" t="str">
        <f>IF(AND(tbl_Inventory[[#This Row],[On Backorder]]="",tbl_Inventory[[#This Row],[Below Min]]="Y"),"Y","")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Row],[Reorder?]]="Y",_xlfn.XLOOKUP(tbl_Inventory[[#This Row],[Category]],tbl_ReorderQty[Category],tbl_ReorderQty[Quantity],0),0)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3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tbl_Inventory[[#This Row],[Cost Price]]*(IF(tbl_Inventory[[#This Row],[Premium?]]="Y",$P$4,$P$3)+1)</f>
        <v>28868.4375</v>
      </c>
      <c r="I13" s="25" t="str">
        <f>IF(tbl_Inventory[[#This Row],[Num In Stock]]&lt;$P$5,"Y","")</f>
        <v/>
      </c>
      <c r="J13" s="26" t="str">
        <f>IF(AND(tbl_Inventory[[#This Row],[On Backorder]]="",tbl_Inventory[[#This Row],[Below Min]]="Y"),"Y","")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Row],[Reorder?]]="Y",_xlfn.XLOOKUP(tbl_Inventory[[#This Row],[Category]],tbl_ReorderQty[Category],tbl_ReorderQty[Quantity],0),0)</f>
        <v>0</v>
      </c>
      <c r="M13"/>
      <c r="O13"/>
      <c r="P13"/>
      <c r="R13"/>
      <c r="S13" s="8"/>
      <c r="AC13" s="17">
        <v>1095</v>
      </c>
    </row>
    <row r="14" spans="1:29" x14ac:dyDescent="0.3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tbl_Inventory[[#This Row],[Cost Price]]*(IF(tbl_Inventory[[#This Row],[Premium?]]="Y",$P$4,$P$3)+1)</f>
        <v>3499.875</v>
      </c>
      <c r="I14" s="25" t="str">
        <f>IF(tbl_Inventory[[#This Row],[Num In Stock]]&lt;$P$5,"Y","")</f>
        <v>Y</v>
      </c>
      <c r="J14" s="26" t="str">
        <f>IF(AND(tbl_Inventory[[#This Row],[On Backorder]]="",tbl_Inventory[[#This Row],[Below Min]]="Y"),"Y","")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Row],[Reorder?]]="Y",_xlfn.XLOOKUP(tbl_Inventory[[#This Row],[Category]],tbl_ReorderQty[Category],tbl_ReorderQty[Quantity],0),0)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3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tbl_Inventory[[#This Row],[Cost Price]]*(IF(tbl_Inventory[[#This Row],[Premium?]]="Y",$P$4,$P$3)+1)</f>
        <v>26473.182000000001</v>
      </c>
      <c r="I15" s="25" t="str">
        <f>IF(tbl_Inventory[[#This Row],[Num In Stock]]&lt;$P$5,"Y","")</f>
        <v/>
      </c>
      <c r="J15" s="26" t="str">
        <f>IF(AND(tbl_Inventory[[#This Row],[On Backorder]]="",tbl_Inventory[[#This Row],[Below Min]]="Y"),"Y","")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Row],[Reorder?]]="Y",_xlfn.XLOOKUP(tbl_Inventory[[#This Row],[Category]],tbl_ReorderQty[Category],tbl_ReorderQty[Quantity],0),0)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3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tbl_Inventory[[#This Row],[Cost Price]]*(IF(tbl_Inventory[[#This Row],[Premium?]]="Y",$P$4,$P$3)+1)</f>
        <v>27770.886999999999</v>
      </c>
      <c r="I16" s="25" t="str">
        <f>IF(tbl_Inventory[[#This Row],[Num In Stock]]&lt;$P$5,"Y","")</f>
        <v>Y</v>
      </c>
      <c r="J16" s="26" t="str">
        <f>IF(AND(tbl_Inventory[[#This Row],[On Backorder]]="",tbl_Inventory[[#This Row],[Below Min]]="Y"),"Y","")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Row],[Reorder?]]="Y",_xlfn.XLOOKUP(tbl_Inventory[[#This Row],[Category]],tbl_ReorderQty[Category],tbl_ReorderQty[Quantity],0),0)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3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tbl_Inventory[[#This Row],[Cost Price]]*(IF(tbl_Inventory[[#This Row],[Premium?]]="Y",$P$4,$P$3)+1)</f>
        <v>28043.625</v>
      </c>
      <c r="I17" s="25" t="str">
        <f>IF(tbl_Inventory[[#This Row],[Num In Stock]]&lt;$P$5,"Y","")</f>
        <v>Y</v>
      </c>
      <c r="J17" s="26" t="str">
        <f>IF(AND(tbl_Inventory[[#This Row],[On Backorder]]="",tbl_Inventory[[#This Row],[Below Min]]="Y"),"Y","")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Row],[Reorder?]]="Y",_xlfn.XLOOKUP(tbl_Inventory[[#This Row],[Category]],tbl_ReorderQty[Category],tbl_ReorderQty[Quantity],0),0)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3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tbl_Inventory[[#This Row],[Cost Price]]*(IF(tbl_Inventory[[#This Row],[Premium?]]="Y",$P$4,$P$3)+1)</f>
        <v>28593.5</v>
      </c>
      <c r="I18" s="25" t="str">
        <f>IF(tbl_Inventory[[#This Row],[Num In Stock]]&lt;$P$5,"Y","")</f>
        <v>Y</v>
      </c>
      <c r="J18" s="26" t="str">
        <f>IF(AND(tbl_Inventory[[#This Row],[On Backorder]]="",tbl_Inventory[[#This Row],[Below Min]]="Y"),"Y","")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Row],[Reorder?]]="Y",_xlfn.XLOOKUP(tbl_Inventory[[#This Row],[Category]],tbl_ReorderQty[Category],tbl_ReorderQty[Quantity],0),0)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3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tbl_Inventory[[#This Row],[Cost Price]]*(IF(tbl_Inventory[[#This Row],[Premium?]]="Y",$P$4,$P$3)+1)</f>
        <v>28318.5625</v>
      </c>
      <c r="I19" s="25" t="str">
        <f>IF(tbl_Inventory[[#This Row],[Num In Stock]]&lt;$P$5,"Y","")</f>
        <v/>
      </c>
      <c r="J19" s="26" t="str">
        <f>IF(AND(tbl_Inventory[[#This Row],[On Backorder]]="",tbl_Inventory[[#This Row],[Below Min]]="Y"),"Y","")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Row],[Reorder?]]="Y",_xlfn.XLOOKUP(tbl_Inventory[[#This Row],[Category]],tbl_ReorderQty[Category],tbl_ReorderQty[Quantity],0),0)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3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tbl_Inventory[[#This Row],[Cost Price]]*(IF(tbl_Inventory[[#This Row],[Premium?]]="Y",$P$4,$P$3)+1)</f>
        <v>28868.4375</v>
      </c>
      <c r="I20" s="25" t="str">
        <f>IF(tbl_Inventory[[#This Row],[Num In Stock]]&lt;$P$5,"Y","")</f>
        <v>Y</v>
      </c>
      <c r="J20" s="26" t="str">
        <f>IF(AND(tbl_Inventory[[#This Row],[On Backorder]]="",tbl_Inventory[[#This Row],[Below Min]]="Y"),"Y","")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Row],[Reorder?]]="Y",_xlfn.XLOOKUP(tbl_Inventory[[#This Row],[Category]],tbl_ReorderQty[Category],tbl_ReorderQty[Quantity],0),0)</f>
        <v>10</v>
      </c>
      <c r="M20"/>
      <c r="N20" s="8"/>
      <c r="P20" s="8"/>
      <c r="S20" s="8"/>
      <c r="AC20" s="17">
        <v>5495</v>
      </c>
    </row>
    <row r="21" spans="1:29" x14ac:dyDescent="0.3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tbl_Inventory[[#This Row],[Cost Price]]*(IF(tbl_Inventory[[#This Row],[Premium?]]="Y",$P$4,$P$3)+1)</f>
        <v>14293.5</v>
      </c>
      <c r="I21" s="25" t="str">
        <f>IF(tbl_Inventory[[#This Row],[Num In Stock]]&lt;$P$5,"Y","")</f>
        <v>Y</v>
      </c>
      <c r="J21" s="26" t="str">
        <f>IF(AND(tbl_Inventory[[#This Row],[On Backorder]]="",tbl_Inventory[[#This Row],[Below Min]]="Y"),"Y","")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Row],[Reorder?]]="Y",_xlfn.XLOOKUP(tbl_Inventory[[#This Row],[Category]],tbl_ReorderQty[Category],tbl_ReorderQty[Quantity],0),0)</f>
        <v>10</v>
      </c>
      <c r="M21"/>
      <c r="O21"/>
      <c r="P21" s="8"/>
      <c r="R21"/>
      <c r="S21" s="8"/>
      <c r="X21" s="17">
        <v>5495</v>
      </c>
    </row>
    <row r="22" spans="1:29" x14ac:dyDescent="0.3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tbl_Inventory[[#This Row],[Cost Price]]*(IF(tbl_Inventory[[#This Row],[Premium?]]="Y",$P$4,$P$3)+1)</f>
        <v>27251.805</v>
      </c>
      <c r="I22" s="25" t="str">
        <f>IF(tbl_Inventory[[#This Row],[Num In Stock]]&lt;$P$5,"Y","")</f>
        <v>Y</v>
      </c>
      <c r="J22" s="26" t="str">
        <f>IF(AND(tbl_Inventory[[#This Row],[On Backorder]]="",tbl_Inventory[[#This Row],[Below Min]]="Y"),"Y","")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Row],[Reorder?]]="Y",_xlfn.XLOOKUP(tbl_Inventory[[#This Row],[Category]],tbl_ReorderQty[Category],tbl_ReorderQty[Quantity],0),0)</f>
        <v>0</v>
      </c>
      <c r="M22"/>
      <c r="O22"/>
      <c r="P22" s="8"/>
      <c r="R22"/>
      <c r="S22" s="8"/>
      <c r="AC22" s="17">
        <v>5495</v>
      </c>
    </row>
    <row r="23" spans="1:29" x14ac:dyDescent="0.3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tbl_Inventory[[#This Row],[Cost Price]]*(IF(tbl_Inventory[[#This Row],[Premium?]]="Y",$P$4,$P$3)+1)</f>
        <v>29418.3125</v>
      </c>
      <c r="I23" s="25" t="str">
        <f>IF(tbl_Inventory[[#This Row],[Num In Stock]]&lt;$P$5,"Y","")</f>
        <v/>
      </c>
      <c r="J23" s="26" t="str">
        <f>IF(AND(tbl_Inventory[[#This Row],[On Backorder]]="",tbl_Inventory[[#This Row],[Below Min]]="Y"),"Y","")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Row],[Reorder?]]="Y",_xlfn.XLOOKUP(tbl_Inventory[[#This Row],[Category]],tbl_ReorderQty[Category],tbl_ReorderQty[Quantity],0),0)</f>
        <v>0</v>
      </c>
      <c r="M23"/>
      <c r="O23"/>
      <c r="P23" s="8"/>
      <c r="R23"/>
      <c r="S23" s="8"/>
      <c r="AC23" s="17">
        <v>2795</v>
      </c>
    </row>
    <row r="24" spans="1:29" x14ac:dyDescent="0.3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tbl_Inventory[[#This Row],[Cost Price]]*(IF(tbl_Inventory[[#This Row],[Premium?]]="Y",$P$4,$P$3)+1)</f>
        <v>27251.805</v>
      </c>
      <c r="I24" s="25" t="str">
        <f>IF(tbl_Inventory[[#This Row],[Num In Stock]]&lt;$P$5,"Y","")</f>
        <v/>
      </c>
      <c r="J24" s="26" t="str">
        <f>IF(AND(tbl_Inventory[[#This Row],[On Backorder]]="",tbl_Inventory[[#This Row],[Below Min]]="Y"),"Y","")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Row],[Reorder?]]="Y",_xlfn.XLOOKUP(tbl_Inventory[[#This Row],[Category]],tbl_ReorderQty[Category],tbl_ReorderQty[Quantity],0),0)</f>
        <v>0</v>
      </c>
      <c r="M24"/>
      <c r="O24"/>
      <c r="P24" s="8"/>
      <c r="R24"/>
      <c r="S24" s="8"/>
      <c r="AC24" s="17">
        <v>4995</v>
      </c>
    </row>
    <row r="25" spans="1:29" x14ac:dyDescent="0.3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tbl_Inventory[[#This Row],[Cost Price]]*(IF(tbl_Inventory[[#This Row],[Premium?]]="Y",$P$4,$P$3)+1)</f>
        <v>3303.8820000000001</v>
      </c>
      <c r="I25" s="25" t="str">
        <f>IF(tbl_Inventory[[#This Row],[Num In Stock]]&lt;$P$5,"Y","")</f>
        <v>Y</v>
      </c>
      <c r="J25" s="26" t="str">
        <f>IF(AND(tbl_Inventory[[#This Row],[On Backorder]]="",tbl_Inventory[[#This Row],[Below Min]]="Y"),"Y","")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Row],[Reorder?]]="Y",_xlfn.XLOOKUP(tbl_Inventory[[#This Row],[Category]],tbl_ReorderQty[Category],tbl_ReorderQty[Quantity],0),0)</f>
        <v>25</v>
      </c>
      <c r="M25"/>
      <c r="O25"/>
      <c r="P25" s="8"/>
      <c r="R25"/>
      <c r="S25" s="8"/>
      <c r="AC25" s="17">
        <v>9395</v>
      </c>
    </row>
    <row r="26" spans="1:29" x14ac:dyDescent="0.3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tbl_Inventory[[#This Row],[Cost Price]]*(IF(tbl_Inventory[[#This Row],[Premium?]]="Y",$P$4,$P$3)+1)</f>
        <v>1815.25</v>
      </c>
      <c r="I26" s="25" t="str">
        <f>IF(tbl_Inventory[[#This Row],[Num In Stock]]&lt;$P$5,"Y","")</f>
        <v/>
      </c>
      <c r="J26" s="26" t="str">
        <f>IF(AND(tbl_Inventory[[#This Row],[On Backorder]]="",tbl_Inventory[[#This Row],[Below Min]]="Y"),"Y","")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Row],[Reorder?]]="Y",_xlfn.XLOOKUP(tbl_Inventory[[#This Row],[Category]],tbl_ReorderQty[Category],tbl_ReorderQty[Quantity],0),0)</f>
        <v>0</v>
      </c>
      <c r="M26"/>
      <c r="O26"/>
      <c r="P26" s="8"/>
      <c r="R26"/>
      <c r="S26" s="8"/>
      <c r="AC26" s="17">
        <v>3095</v>
      </c>
    </row>
    <row r="27" spans="1:29" x14ac:dyDescent="0.3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tbl_Inventory[[#This Row],[Cost Price]]*(IF(tbl_Inventory[[#This Row],[Premium?]]="Y",$P$4,$P$3)+1)</f>
        <v>41659.487000000001</v>
      </c>
      <c r="I27" s="25" t="str">
        <f>IF(tbl_Inventory[[#This Row],[Num In Stock]]&lt;$P$5,"Y","")</f>
        <v/>
      </c>
      <c r="J27" s="26" t="str">
        <f>IF(AND(tbl_Inventory[[#This Row],[On Backorder]]="",tbl_Inventory[[#This Row],[Below Min]]="Y"),"Y","")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Row],[Reorder?]]="Y",_xlfn.XLOOKUP(tbl_Inventory[[#This Row],[Category]],tbl_ReorderQty[Category],tbl_ReorderQty[Quantity],0),0)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3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tbl_Inventory[[#This Row],[Cost Price]]*(IF(tbl_Inventory[[#This Row],[Premium?]]="Y",$P$4,$P$3)+1)</f>
        <v>42893.5</v>
      </c>
      <c r="I28" s="25" t="str">
        <f>IF(tbl_Inventory[[#This Row],[Num In Stock]]&lt;$P$5,"Y","")</f>
        <v/>
      </c>
      <c r="J28" s="26" t="str">
        <f>IF(AND(tbl_Inventory[[#This Row],[On Backorder]]="",tbl_Inventory[[#This Row],[Below Min]]="Y"),"Y","")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Row],[Reorder?]]="Y",_xlfn.XLOOKUP(tbl_Inventory[[#This Row],[Category]],tbl_ReorderQty[Category],tbl_ReorderQty[Quantity],0),0)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3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tbl_Inventory[[#This Row],[Cost Price]]*(IF(tbl_Inventory[[#This Row],[Premium?]]="Y",$P$4,$P$3)+1)</f>
        <v>41659.487000000001</v>
      </c>
      <c r="I29" s="25" t="str">
        <f>IF(tbl_Inventory[[#This Row],[Num In Stock]]&lt;$P$5,"Y","")</f>
        <v/>
      </c>
      <c r="J29" s="26" t="str">
        <f>IF(AND(tbl_Inventory[[#This Row],[On Backorder]]="",tbl_Inventory[[#This Row],[Below Min]]="Y"),"Y","")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Row],[Reorder?]]="Y",_xlfn.XLOOKUP(tbl_Inventory[[#This Row],[Category]],tbl_ReorderQty[Category],tbl_ReorderQty[Quantity],0),0)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3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tbl_Inventory[[#This Row],[Cost Price]]*(IF(tbl_Inventory[[#This Row],[Premium?]]="Y",$P$4,$P$3)+1)</f>
        <v>41659.487000000001</v>
      </c>
      <c r="I30" s="25" t="str">
        <f>IF(tbl_Inventory[[#This Row],[Num In Stock]]&lt;$P$5,"Y","")</f>
        <v/>
      </c>
      <c r="J30" s="26" t="str">
        <f>IF(AND(tbl_Inventory[[#This Row],[On Backorder]]="",tbl_Inventory[[#This Row],[Below Min]]="Y"),"Y","")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Row],[Reorder?]]="Y",_xlfn.XLOOKUP(tbl_Inventory[[#This Row],[Category]],tbl_ReorderQty[Category],tbl_ReorderQty[Quantity],0),0)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3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tbl_Inventory[[#This Row],[Cost Price]]*(IF(tbl_Inventory[[#This Row],[Premium?]]="Y",$P$4,$P$3)+1)</f>
        <v>40102.123</v>
      </c>
      <c r="I31" s="25" t="str">
        <f>IF(tbl_Inventory[[#This Row],[Num In Stock]]&lt;$P$5,"Y","")</f>
        <v/>
      </c>
      <c r="J31" s="26" t="str">
        <f>IF(AND(tbl_Inventory[[#This Row],[On Backorder]]="",tbl_Inventory[[#This Row],[Below Min]]="Y"),"Y","")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Row],[Reorder?]]="Y",_xlfn.XLOOKUP(tbl_Inventory[[#This Row],[Category]],tbl_ReorderQty[Category],tbl_ReorderQty[Quantity],0),0)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3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tbl_Inventory[[#This Row],[Cost Price]]*(IF(tbl_Inventory[[#This Row],[Premium?]]="Y",$P$4,$P$3)+1)</f>
        <v>43305.9375</v>
      </c>
      <c r="I32" s="25" t="str">
        <f>IF(tbl_Inventory[[#This Row],[Num In Stock]]&lt;$P$5,"Y","")</f>
        <v/>
      </c>
      <c r="J32" s="26" t="str">
        <f>IF(AND(tbl_Inventory[[#This Row],[On Backorder]]="",tbl_Inventory[[#This Row],[Below Min]]="Y"),"Y","")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Row],[Reorder?]]="Y",_xlfn.XLOOKUP(tbl_Inventory[[#This Row],[Category]],tbl_ReorderQty[Category],tbl_ReorderQty[Quantity],0),0)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3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tbl_Inventory[[#This Row],[Cost Price]]*(IF(tbl_Inventory[[#This Row],[Premium?]]="Y",$P$4,$P$3)+1)</f>
        <v>41659.487000000001</v>
      </c>
      <c r="I33" s="25" t="str">
        <f>IF(tbl_Inventory[[#This Row],[Num In Stock]]&lt;$P$5,"Y","")</f>
        <v/>
      </c>
      <c r="J33" s="26" t="str">
        <f>IF(AND(tbl_Inventory[[#This Row],[On Backorder]]="",tbl_Inventory[[#This Row],[Below Min]]="Y"),"Y","")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Row],[Reorder?]]="Y",_xlfn.XLOOKUP(tbl_Inventory[[#This Row],[Category]],tbl_ReorderQty[Category],tbl_ReorderQty[Quantity],0),0)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3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tbl_Inventory[[#This Row],[Cost Price]]*(IF(tbl_Inventory[[#This Row],[Premium?]]="Y",$P$4,$P$3)+1)</f>
        <v>39712.781999999999</v>
      </c>
      <c r="I34" s="25" t="str">
        <f>IF(tbl_Inventory[[#This Row],[Num In Stock]]&lt;$P$5,"Y","")</f>
        <v/>
      </c>
      <c r="J34" s="26" t="str">
        <f>IF(AND(tbl_Inventory[[#This Row],[On Backorder]]="",tbl_Inventory[[#This Row],[Below Min]]="Y"),"Y","")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Row],[Reorder?]]="Y",_xlfn.XLOOKUP(tbl_Inventory[[#This Row],[Category]],tbl_ReorderQty[Category],tbl_ReorderQty[Quantity],0),0)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3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tbl_Inventory[[#This Row],[Cost Price]]*(IF(tbl_Inventory[[#This Row],[Premium?]]="Y",$P$4,$P$3)+1)</f>
        <v>42481.0625</v>
      </c>
      <c r="I35" s="25" t="str">
        <f>IF(tbl_Inventory[[#This Row],[Num In Stock]]&lt;$P$5,"Y","")</f>
        <v/>
      </c>
      <c r="J35" s="26" t="str">
        <f>IF(AND(tbl_Inventory[[#This Row],[On Backorder]]="",tbl_Inventory[[#This Row],[Below Min]]="Y"),"Y","")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Row],[Reorder?]]="Y",_xlfn.XLOOKUP(tbl_Inventory[[#This Row],[Category]],tbl_ReorderQty[Category],tbl_ReorderQty[Quantity],0),0)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3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tbl_Inventory[[#This Row],[Cost Price]]*(IF(tbl_Inventory[[#This Row],[Premium?]]="Y",$P$4,$P$3)+1)</f>
        <v>41270.145999999993</v>
      </c>
      <c r="I36" s="25" t="str">
        <f>IF(tbl_Inventory[[#This Row],[Num In Stock]]&lt;$P$5,"Y","")</f>
        <v/>
      </c>
      <c r="J36" s="26" t="str">
        <f>IF(AND(tbl_Inventory[[#This Row],[On Backorder]]="",tbl_Inventory[[#This Row],[Below Min]]="Y"),"Y","")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Row],[Reorder?]]="Y",_xlfn.XLOOKUP(tbl_Inventory[[#This Row],[Category]],tbl_ReorderQty[Category],tbl_ReorderQty[Quantity],0),0)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3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tbl_Inventory[[#This Row],[Cost Price]]*(IF(tbl_Inventory[[#This Row],[Premium?]]="Y",$P$4,$P$3)+1)</f>
        <v>42068.625</v>
      </c>
      <c r="I37" s="25" t="str">
        <f>IF(tbl_Inventory[[#This Row],[Num In Stock]]&lt;$P$5,"Y","")</f>
        <v/>
      </c>
      <c r="J37" s="26" t="str">
        <f>IF(AND(tbl_Inventory[[#This Row],[On Backorder]]="",tbl_Inventory[[#This Row],[Below Min]]="Y"),"Y","")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Row],[Reorder?]]="Y",_xlfn.XLOOKUP(tbl_Inventory[[#This Row],[Category]],tbl_ReorderQty[Category],tbl_ReorderQty[Quantity],0),0)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3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tbl_Inventory[[#This Row],[Cost Price]]*(IF(tbl_Inventory[[#This Row],[Premium?]]="Y",$P$4,$P$3)+1)</f>
        <v>18226.125</v>
      </c>
      <c r="I38" s="25" t="str">
        <f>IF(tbl_Inventory[[#This Row],[Num In Stock]]&lt;$P$5,"Y","")</f>
        <v/>
      </c>
      <c r="J38" s="26" t="str">
        <f>IF(AND(tbl_Inventory[[#This Row],[On Backorder]]="",tbl_Inventory[[#This Row],[Below Min]]="Y"),"Y","")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Row],[Reorder?]]="Y",_xlfn.XLOOKUP(tbl_Inventory[[#This Row],[Category]],tbl_ReorderQty[Category],tbl_ReorderQty[Quantity],0),0)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3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tbl_Inventory[[#This Row],[Cost Price]]*(IF(tbl_Inventory[[#This Row],[Premium?]]="Y",$P$4,$P$3)+1)</f>
        <v>42893.5</v>
      </c>
      <c r="I39" s="25" t="str">
        <f>IF(tbl_Inventory[[#This Row],[Num In Stock]]&lt;$P$5,"Y","")</f>
        <v/>
      </c>
      <c r="J39" s="26" t="str">
        <f>IF(AND(tbl_Inventory[[#This Row],[On Backorder]]="",tbl_Inventory[[#This Row],[Below Min]]="Y"),"Y","")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Row],[Reorder?]]="Y",_xlfn.XLOOKUP(tbl_Inventory[[#This Row],[Category]],tbl_ReorderQty[Category],tbl_ReorderQty[Quantity],0),0)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3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tbl_Inventory[[#This Row],[Cost Price]]*(IF(tbl_Inventory[[#This Row],[Premium?]]="Y",$P$4,$P$3)+1)</f>
        <v>42481.0625</v>
      </c>
      <c r="I40" s="25" t="str">
        <f>IF(tbl_Inventory[[#This Row],[Num In Stock]]&lt;$P$5,"Y","")</f>
        <v/>
      </c>
      <c r="J40" s="26" t="str">
        <f>IF(AND(tbl_Inventory[[#This Row],[On Backorder]]="",tbl_Inventory[[#This Row],[Below Min]]="Y"),"Y","")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Row],[Reorder?]]="Y",_xlfn.XLOOKUP(tbl_Inventory[[#This Row],[Category]],tbl_ReorderQty[Category],tbl_ReorderQty[Quantity],0),0)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3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tbl_Inventory[[#This Row],[Cost Price]]*(IF(tbl_Inventory[[#This Row],[Premium?]]="Y",$P$4,$P$3)+1)</f>
        <v>44130.8125</v>
      </c>
      <c r="I41" s="25" t="str">
        <f>IF(tbl_Inventory[[#This Row],[Num In Stock]]&lt;$P$5,"Y","")</f>
        <v>Y</v>
      </c>
      <c r="J41" s="26" t="str">
        <f>IF(AND(tbl_Inventory[[#This Row],[On Backorder]]="",tbl_Inventory[[#This Row],[Below Min]]="Y"),"Y","")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Row],[Reorder?]]="Y",_xlfn.XLOOKUP(tbl_Inventory[[#This Row],[Category]],tbl_ReorderQty[Category],tbl_ReorderQty[Quantity],0),0)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tbl_Inventory[[#This Row],[Cost Price]]*(IF(tbl_Inventory[[#This Row],[Premium?]]="Y",$P$4,$P$3)+1)</f>
        <v>3368.6640000000002</v>
      </c>
      <c r="I42" s="25" t="str">
        <f>IF(tbl_Inventory[[#This Row],[Num In Stock]]&lt;$P$5,"Y","")</f>
        <v/>
      </c>
      <c r="J42" s="26" t="str">
        <f>IF(AND(tbl_Inventory[[#This Row],[On Backorder]]="",tbl_Inventory[[#This Row],[Below Min]]="Y"),"Y","")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Row],[Reorder?]]="Y",_xlfn.XLOOKUP(tbl_Inventory[[#This Row],[Category]],tbl_ReorderQty[Category],tbl_ReorderQty[Quantity],0),0)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3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tbl_Inventory[[#This Row],[Cost Price]]*(IF(tbl_Inventory[[#This Row],[Premium?]]="Y",$P$4,$P$3)+1)</f>
        <v>40102.123</v>
      </c>
      <c r="I43" s="25" t="str">
        <f>IF(tbl_Inventory[[#This Row],[Num In Stock]]&lt;$P$5,"Y","")</f>
        <v>Y</v>
      </c>
      <c r="J43" s="26" t="str">
        <f>IF(AND(tbl_Inventory[[#This Row],[On Backorder]]="",tbl_Inventory[[#This Row],[Below Min]]="Y"),"Y","")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Row],[Reorder?]]="Y",_xlfn.XLOOKUP(tbl_Inventory[[#This Row],[Category]],tbl_ReorderQty[Category],tbl_ReorderQty[Quantity],0),0)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3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tbl_Inventory[[#This Row],[Cost Price]]*(IF(tbl_Inventory[[#This Row],[Premium?]]="Y",$P$4,$P$3)+1)</f>
        <v>7143.5</v>
      </c>
      <c r="I44" s="25" t="str">
        <f>IF(tbl_Inventory[[#This Row],[Num In Stock]]&lt;$P$5,"Y","")</f>
        <v/>
      </c>
      <c r="J44" s="26" t="str">
        <f>IF(AND(tbl_Inventory[[#This Row],[On Backorder]]="",tbl_Inventory[[#This Row],[Below Min]]="Y"),"Y","")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Row],[Reorder?]]="Y",_xlfn.XLOOKUP(tbl_Inventory[[#This Row],[Category]],tbl_ReorderQty[Category],tbl_ReorderQty[Quantity],0),0)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3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tbl_Inventory[[#This Row],[Cost Price]]*(IF(tbl_Inventory[[#This Row],[Premium?]]="Y",$P$4,$P$3)+1)</f>
        <v>42068.625</v>
      </c>
      <c r="I45" s="25" t="str">
        <f>IF(tbl_Inventory[[#This Row],[Num In Stock]]&lt;$P$5,"Y","")</f>
        <v/>
      </c>
      <c r="J45" s="26" t="str">
        <f>IF(AND(tbl_Inventory[[#This Row],[On Backorder]]="",tbl_Inventory[[#This Row],[Below Min]]="Y"),"Y","")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Row],[Reorder?]]="Y",_xlfn.XLOOKUP(tbl_Inventory[[#This Row],[Category]],tbl_ReorderQty[Category],tbl_ReorderQty[Quantity],0),0)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3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tbl_Inventory[[#This Row],[Cost Price]]*(IF(tbl_Inventory[[#This Row],[Premium?]]="Y",$P$4,$P$3)+1)</f>
        <v>42481.0625</v>
      </c>
      <c r="I46" s="25" t="str">
        <f>IF(tbl_Inventory[[#This Row],[Num In Stock]]&lt;$P$5,"Y","")</f>
        <v/>
      </c>
      <c r="J46" s="26" t="str">
        <f>IF(AND(tbl_Inventory[[#This Row],[On Backorder]]="",tbl_Inventory[[#This Row],[Below Min]]="Y"),"Y","")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Row],[Reorder?]]="Y",_xlfn.XLOOKUP(tbl_Inventory[[#This Row],[Category]],tbl_ReorderQty[Category],tbl_ReorderQty[Quantity],0),0)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3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tbl_Inventory[[#This Row],[Cost Price]]*(IF(tbl_Inventory[[#This Row],[Premium?]]="Y",$P$4,$P$3)+1)</f>
        <v>40102.123</v>
      </c>
      <c r="I47" s="25" t="str">
        <f>IF(tbl_Inventory[[#This Row],[Num In Stock]]&lt;$P$5,"Y","")</f>
        <v>Y</v>
      </c>
      <c r="J47" s="26" t="str">
        <f>IF(AND(tbl_Inventory[[#This Row],[On Backorder]]="",tbl_Inventory[[#This Row],[Below Min]]="Y"),"Y","")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Row],[Reorder?]]="Y",_xlfn.XLOOKUP(tbl_Inventory[[#This Row],[Category]],tbl_ReorderQty[Category],tbl_ReorderQty[Quantity],0),0)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tbl_Inventory[[#This Row],[Cost Price]]*(IF(tbl_Inventory[[#This Row],[Premium?]]="Y",$P$4,$P$3)+1)</f>
        <v>41270.145999999993</v>
      </c>
      <c r="I48" s="25" t="str">
        <f>IF(tbl_Inventory[[#This Row],[Num In Stock]]&lt;$P$5,"Y","")</f>
        <v/>
      </c>
      <c r="J48" s="26" t="str">
        <f>IF(AND(tbl_Inventory[[#This Row],[On Backorder]]="",tbl_Inventory[[#This Row],[Below Min]]="Y"),"Y","")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Row],[Reorder?]]="Y",_xlfn.XLOOKUP(tbl_Inventory[[#This Row],[Category]],tbl_ReorderQty[Category],tbl_ReorderQty[Quantity],0),0)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3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tbl_Inventory[[#This Row],[Cost Price]]*(IF(tbl_Inventory[[#This Row],[Premium?]]="Y",$P$4,$P$3)+1)</f>
        <v>40880.805</v>
      </c>
      <c r="I49" s="25" t="str">
        <f>IF(tbl_Inventory[[#This Row],[Num In Stock]]&lt;$P$5,"Y","")</f>
        <v/>
      </c>
      <c r="J49" s="26" t="str">
        <f>IF(AND(tbl_Inventory[[#This Row],[On Backorder]]="",tbl_Inventory[[#This Row],[Below Min]]="Y"),"Y","")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Row],[Reorder?]]="Y",_xlfn.XLOOKUP(tbl_Inventory[[#This Row],[Category]],tbl_ReorderQty[Category],tbl_ReorderQty[Quantity],0),0)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3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tbl_Inventory[[#This Row],[Cost Price]]*(IF(tbl_Inventory[[#This Row],[Premium?]]="Y",$P$4,$P$3)+1)</f>
        <v>40880.805</v>
      </c>
      <c r="I50" s="25" t="str">
        <f>IF(tbl_Inventory[[#This Row],[Num In Stock]]&lt;$P$5,"Y","")</f>
        <v/>
      </c>
      <c r="J50" s="26" t="str">
        <f>IF(AND(tbl_Inventory[[#This Row],[On Backorder]]="",tbl_Inventory[[#This Row],[Below Min]]="Y"),"Y","")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Row],[Reorder?]]="Y",_xlfn.XLOOKUP(tbl_Inventory[[#This Row],[Category]],tbl_ReorderQty[Category],tbl_ReorderQty[Quantity],0),0)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3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tbl_Inventory[[#This Row],[Cost Price]]*(IF(tbl_Inventory[[#This Row],[Premium?]]="Y",$P$4,$P$3)+1)</f>
        <v>3336.2729999999997</v>
      </c>
      <c r="I51" s="25" t="str">
        <f>IF(tbl_Inventory[[#This Row],[Num In Stock]]&lt;$P$5,"Y","")</f>
        <v>Y</v>
      </c>
      <c r="J51" s="26" t="str">
        <f>IF(AND(tbl_Inventory[[#This Row],[On Backorder]]="",tbl_Inventory[[#This Row],[Below Min]]="Y"),"Y","")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Row],[Reorder?]]="Y",_xlfn.XLOOKUP(tbl_Inventory[[#This Row],[Category]],tbl_ReorderQty[Category],tbl_ReorderQty[Quantity],0),0)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3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tbl_Inventory[[#This Row],[Cost Price]]*(IF(tbl_Inventory[[#This Row],[Premium?]]="Y",$P$4,$P$3)+1)</f>
        <v>42893.5</v>
      </c>
      <c r="I52" s="25" t="str">
        <f>IF(tbl_Inventory[[#This Row],[Num In Stock]]&lt;$P$5,"Y","")</f>
        <v/>
      </c>
      <c r="J52" s="26" t="str">
        <f>IF(AND(tbl_Inventory[[#This Row],[On Backorder]]="",tbl_Inventory[[#This Row],[Below Min]]="Y"),"Y","")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Row],[Reorder?]]="Y",_xlfn.XLOOKUP(tbl_Inventory[[#This Row],[Category]],tbl_ReorderQty[Category],tbl_ReorderQty[Quantity],0),0)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3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tbl_Inventory[[#This Row],[Cost Price]]*(IF(tbl_Inventory[[#This Row],[Premium?]]="Y",$P$4,$P$3)+1)</f>
        <v>44130.8125</v>
      </c>
      <c r="I53" s="25" t="str">
        <f>IF(tbl_Inventory[[#This Row],[Num In Stock]]&lt;$P$5,"Y","")</f>
        <v/>
      </c>
      <c r="J53" s="26" t="str">
        <f>IF(AND(tbl_Inventory[[#This Row],[On Backorder]]="",tbl_Inventory[[#This Row],[Below Min]]="Y"),"Y","")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Row],[Reorder?]]="Y",_xlfn.XLOOKUP(tbl_Inventory[[#This Row],[Category]],tbl_ReorderQty[Category],tbl_ReorderQty[Quantity],0),0)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3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tbl_Inventory[[#This Row],[Cost Price]]*(IF(tbl_Inventory[[#This Row],[Premium?]]="Y",$P$4,$P$3)+1)</f>
        <v>42481.0625</v>
      </c>
      <c r="I54" s="25" t="str">
        <f>IF(tbl_Inventory[[#This Row],[Num In Stock]]&lt;$P$5,"Y","")</f>
        <v/>
      </c>
      <c r="J54" s="26" t="str">
        <f>IF(AND(tbl_Inventory[[#This Row],[On Backorder]]="",tbl_Inventory[[#This Row],[Below Min]]="Y"),"Y","")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Row],[Reorder?]]="Y",_xlfn.XLOOKUP(tbl_Inventory[[#This Row],[Category]],tbl_ReorderQty[Category],tbl_ReorderQty[Quantity],0),0)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3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tbl_Inventory[[#This Row],[Cost Price]]*(IF(tbl_Inventory[[#This Row],[Premium?]]="Y",$P$4,$P$3)+1)</f>
        <v>40880.805</v>
      </c>
      <c r="I55" s="25" t="str">
        <f>IF(tbl_Inventory[[#This Row],[Num In Stock]]&lt;$P$5,"Y","")</f>
        <v/>
      </c>
      <c r="J55" s="26" t="str">
        <f>IF(AND(tbl_Inventory[[#This Row],[On Backorder]]="",tbl_Inventory[[#This Row],[Below Min]]="Y"),"Y","")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Row],[Reorder?]]="Y",_xlfn.XLOOKUP(tbl_Inventory[[#This Row],[Category]],tbl_ReorderQty[Category],tbl_ReorderQty[Quantity],0),0)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3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tbl_Inventory[[#This Row],[Cost Price]]*(IF(tbl_Inventory[[#This Row],[Premium?]]="Y",$P$4,$P$3)+1)</f>
        <v>44130.8125</v>
      </c>
      <c r="I56" s="25" t="str">
        <f>IF(tbl_Inventory[[#This Row],[Num In Stock]]&lt;$P$5,"Y","")</f>
        <v/>
      </c>
      <c r="J56" s="26" t="str">
        <f>IF(AND(tbl_Inventory[[#This Row],[On Backorder]]="",tbl_Inventory[[#This Row],[Below Min]]="Y"),"Y","")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Row],[Reorder?]]="Y",_xlfn.XLOOKUP(tbl_Inventory[[#This Row],[Category]],tbl_ReorderQty[Category],tbl_ReorderQty[Quantity],0),0)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3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tbl_Inventory[[#This Row],[Cost Price]]*(IF(tbl_Inventory[[#This Row],[Premium?]]="Y",$P$4,$P$3)+1)</f>
        <v>39712.781999999999</v>
      </c>
      <c r="I57" s="25" t="str">
        <f>IF(tbl_Inventory[[#This Row],[Num In Stock]]&lt;$P$5,"Y","")</f>
        <v>Y</v>
      </c>
      <c r="J57" s="26" t="str">
        <f>IF(AND(tbl_Inventory[[#This Row],[On Backorder]]="",tbl_Inventory[[#This Row],[Below Min]]="Y"),"Y","")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Row],[Reorder?]]="Y",_xlfn.XLOOKUP(tbl_Inventory[[#This Row],[Category]],tbl_ReorderQty[Category],tbl_ReorderQty[Quantity],0),0)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3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tbl_Inventory[[#This Row],[Cost Price]]*(IF(tbl_Inventory[[#This Row],[Premium?]]="Y",$P$4,$P$3)+1)</f>
        <v>40102.123</v>
      </c>
      <c r="I58" s="25" t="str">
        <f>IF(tbl_Inventory[[#This Row],[Num In Stock]]&lt;$P$5,"Y","")</f>
        <v>Y</v>
      </c>
      <c r="J58" s="26" t="str">
        <f>IF(AND(tbl_Inventory[[#This Row],[On Backorder]]="",tbl_Inventory[[#This Row],[Below Min]]="Y"),"Y","")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Row],[Reorder?]]="Y",_xlfn.XLOOKUP(tbl_Inventory[[#This Row],[Category]],tbl_ReorderQty[Category],tbl_ReorderQty[Quantity],0),0)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tbl_Inventory[[#This Row],[Cost Price]]*(IF(tbl_Inventory[[#This Row],[Premium?]]="Y",$P$4,$P$3)+1)</f>
        <v>42893.5</v>
      </c>
      <c r="I59" s="25" t="str">
        <f>IF(tbl_Inventory[[#This Row],[Num In Stock]]&lt;$P$5,"Y","")</f>
        <v>Y</v>
      </c>
      <c r="J59" s="26" t="str">
        <f>IF(AND(tbl_Inventory[[#This Row],[On Backorder]]="",tbl_Inventory[[#This Row],[Below Min]]="Y"),"Y","")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Row],[Reorder?]]="Y",_xlfn.XLOOKUP(tbl_Inventory[[#This Row],[Category]],tbl_ReorderQty[Category],tbl_ReorderQty[Quantity],0),0)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tbl_Inventory[[#This Row],[Cost Price]]*(IF(tbl_Inventory[[#This Row],[Premium?]]="Y",$P$4,$P$3)+1)</f>
        <v>43305.9375</v>
      </c>
      <c r="I60" s="25" t="str">
        <f>IF(tbl_Inventory[[#This Row],[Num In Stock]]&lt;$P$5,"Y","")</f>
        <v/>
      </c>
      <c r="J60" s="26" t="str">
        <f>IF(AND(tbl_Inventory[[#This Row],[On Backorder]]="",tbl_Inventory[[#This Row],[Below Min]]="Y"),"Y","")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Row],[Reorder?]]="Y",_xlfn.XLOOKUP(tbl_Inventory[[#This Row],[Category]],tbl_ReorderQty[Category],tbl_ReorderQty[Quantity],0),0)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3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tbl_Inventory[[#This Row],[Cost Price]]*(IF(tbl_Inventory[[#This Row],[Premium?]]="Y",$P$4,$P$3)+1)</f>
        <v>39712.781999999999</v>
      </c>
      <c r="I61" s="25" t="str">
        <f>IF(tbl_Inventory[[#This Row],[Num In Stock]]&lt;$P$5,"Y","")</f>
        <v>Y</v>
      </c>
      <c r="J61" s="26" t="str">
        <f>IF(AND(tbl_Inventory[[#This Row],[On Backorder]]="",tbl_Inventory[[#This Row],[Below Min]]="Y"),"Y","")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Row],[Reorder?]]="Y",_xlfn.XLOOKUP(tbl_Inventory[[#This Row],[Category]],tbl_ReorderQty[Category],tbl_ReorderQty[Quantity],0),0)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tbl_Inventory[[#This Row],[Cost Price]]*(IF(tbl_Inventory[[#This Row],[Premium?]]="Y",$P$4,$P$3)+1)</f>
        <v>39712.781999999999</v>
      </c>
      <c r="I62" s="25" t="str">
        <f>IF(tbl_Inventory[[#This Row],[Num In Stock]]&lt;$P$5,"Y","")</f>
        <v>Y</v>
      </c>
      <c r="J62" s="26" t="str">
        <f>IF(AND(tbl_Inventory[[#This Row],[On Backorder]]="",tbl_Inventory[[#This Row],[Below Min]]="Y"),"Y","")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Row],[Reorder?]]="Y",_xlfn.XLOOKUP(tbl_Inventory[[#This Row],[Category]],tbl_ReorderQty[Category],tbl_ReorderQty[Quantity],0),0)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tbl_Inventory[[#This Row],[Cost Price]]*(IF(tbl_Inventory[[#This Row],[Premium?]]="Y",$P$4,$P$3)+1)</f>
        <v>40491.464</v>
      </c>
      <c r="I63" s="25" t="str">
        <f>IF(tbl_Inventory[[#This Row],[Num In Stock]]&lt;$P$5,"Y","")</f>
        <v>Y</v>
      </c>
      <c r="J63" s="26" t="str">
        <f>IF(AND(tbl_Inventory[[#This Row],[On Backorder]]="",tbl_Inventory[[#This Row],[Below Min]]="Y"),"Y","")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Row],[Reorder?]]="Y",_xlfn.XLOOKUP(tbl_Inventory[[#This Row],[Category]],tbl_ReorderQty[Category],tbl_ReorderQty[Quantity],0),0)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3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tbl_Inventory[[#This Row],[Cost Price]]*(IF(tbl_Inventory[[#This Row],[Premium?]]="Y",$P$4,$P$3)+1)</f>
        <v>41659.487000000001</v>
      </c>
      <c r="I64" s="25" t="str">
        <f>IF(tbl_Inventory[[#This Row],[Num In Stock]]&lt;$P$5,"Y","")</f>
        <v/>
      </c>
      <c r="J64" s="26" t="str">
        <f>IF(AND(tbl_Inventory[[#This Row],[On Backorder]]="",tbl_Inventory[[#This Row],[Below Min]]="Y"),"Y","")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Row],[Reorder?]]="Y",_xlfn.XLOOKUP(tbl_Inventory[[#This Row],[Category]],tbl_ReorderQty[Category],tbl_ReorderQty[Quantity],0),0)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3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tbl_Inventory[[#This Row],[Cost Price]]*(IF(tbl_Inventory[[#This Row],[Premium?]]="Y",$P$4,$P$3)+1)</f>
        <v>41270.145999999993</v>
      </c>
      <c r="I65" s="25" t="str">
        <f>IF(tbl_Inventory[[#This Row],[Num In Stock]]&lt;$P$5,"Y","")</f>
        <v>Y</v>
      </c>
      <c r="J65" s="26" t="str">
        <f>IF(AND(tbl_Inventory[[#This Row],[On Backorder]]="",tbl_Inventory[[#This Row],[Below Min]]="Y"),"Y","")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Row],[Reorder?]]="Y",_xlfn.XLOOKUP(tbl_Inventory[[#This Row],[Category]],tbl_ReorderQty[Category],tbl_ReorderQty[Quantity],0),0)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tbl_Inventory[[#This Row],[Cost Price]]*(IF(tbl_Inventory[[#This Row],[Premium?]]="Y",$P$4,$P$3)+1)</f>
        <v>41659.487000000001</v>
      </c>
      <c r="I66" s="25" t="str">
        <f>IF(tbl_Inventory[[#This Row],[Num In Stock]]&lt;$P$5,"Y","")</f>
        <v/>
      </c>
      <c r="J66" s="26" t="str">
        <f>IF(AND(tbl_Inventory[[#This Row],[On Backorder]]="",tbl_Inventory[[#This Row],[Below Min]]="Y"),"Y","")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Row],[Reorder?]]="Y",_xlfn.XLOOKUP(tbl_Inventory[[#This Row],[Category]],tbl_ReorderQty[Category],tbl_ReorderQty[Quantity],0),0)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3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tbl_Inventory[[#This Row],[Cost Price]]*(IF(tbl_Inventory[[#This Row],[Premium?]]="Y",$P$4,$P$3)+1)</f>
        <v>43718.375</v>
      </c>
      <c r="I67" s="25" t="str">
        <f>IF(tbl_Inventory[[#This Row],[Num In Stock]]&lt;$P$5,"Y","")</f>
        <v/>
      </c>
      <c r="J67" s="26" t="str">
        <f>IF(AND(tbl_Inventory[[#This Row],[On Backorder]]="",tbl_Inventory[[#This Row],[Below Min]]="Y"),"Y","")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Row],[Reorder?]]="Y",_xlfn.XLOOKUP(tbl_Inventory[[#This Row],[Category]],tbl_ReorderQty[Category],tbl_ReorderQty[Quantity],0),0)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3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tbl_Inventory[[#This Row],[Cost Price]]*(IF(tbl_Inventory[[#This Row],[Premium?]]="Y",$P$4,$P$3)+1)</f>
        <v>41270.145999999993</v>
      </c>
      <c r="I68" s="25" t="str">
        <f>IF(tbl_Inventory[[#This Row],[Num In Stock]]&lt;$P$5,"Y","")</f>
        <v/>
      </c>
      <c r="J68" s="26" t="str">
        <f>IF(AND(tbl_Inventory[[#This Row],[On Backorder]]="",tbl_Inventory[[#This Row],[Below Min]]="Y"),"Y","")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Row],[Reorder?]]="Y",_xlfn.XLOOKUP(tbl_Inventory[[#This Row],[Category]],tbl_ReorderQty[Category],tbl_ReorderQty[Quantity],0),0)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3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tbl_Inventory[[#This Row],[Cost Price]]*(IF(tbl_Inventory[[#This Row],[Premium?]]="Y",$P$4,$P$3)+1)</f>
        <v>43718.375</v>
      </c>
      <c r="I69" s="25" t="str">
        <f>IF(tbl_Inventory[[#This Row],[Num In Stock]]&lt;$P$5,"Y","")</f>
        <v>Y</v>
      </c>
      <c r="J69" s="26" t="str">
        <f>IF(AND(tbl_Inventory[[#This Row],[On Backorder]]="",tbl_Inventory[[#This Row],[Below Min]]="Y"),"Y","")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Row],[Reorder?]]="Y",_xlfn.XLOOKUP(tbl_Inventory[[#This Row],[Category]],tbl_ReorderQty[Category],tbl_ReorderQty[Quantity],0),0)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tbl_Inventory[[#This Row],[Cost Price]]*(IF(tbl_Inventory[[#This Row],[Premium?]]="Y",$P$4,$P$3)+1)</f>
        <v>41659.487000000001</v>
      </c>
      <c r="I70" s="25" t="str">
        <f>IF(tbl_Inventory[[#This Row],[Num In Stock]]&lt;$P$5,"Y","")</f>
        <v/>
      </c>
      <c r="J70" s="26" t="str">
        <f>IF(AND(tbl_Inventory[[#This Row],[On Backorder]]="",tbl_Inventory[[#This Row],[Below Min]]="Y"),"Y","")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Row],[Reorder?]]="Y",_xlfn.XLOOKUP(tbl_Inventory[[#This Row],[Category]],tbl_ReorderQty[Category],tbl_ReorderQty[Quantity],0),0)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3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tbl_Inventory[[#This Row],[Cost Price]]*(IF(tbl_Inventory[[#This Row],[Premium?]]="Y",$P$4,$P$3)+1)</f>
        <v>0</v>
      </c>
      <c r="I71" s="25" t="str">
        <f>IF(tbl_Inventory[[#This Row],[Num In Stock]]&lt;$P$5,"Y","")</f>
        <v/>
      </c>
      <c r="J71" s="26" t="str">
        <f>IF(AND(tbl_Inventory[[#This Row],[On Backorder]]="",tbl_Inventory[[#This Row],[Below Min]]="Y"),"Y","")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Row],[Reorder?]]="Y",_xlfn.XLOOKUP(tbl_Inventory[[#This Row],[Category]],tbl_ReorderQty[Category],tbl_ReorderQty[Quantity],0),0)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3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tbl_Inventory[[#This Row],[Cost Price]]*(IF(tbl_Inventory[[#This Row],[Premium?]]="Y",$P$4,$P$3)+1)</f>
        <v>53146.904999999999</v>
      </c>
      <c r="I72" s="25" t="str">
        <f>IF(tbl_Inventory[[#This Row],[Num In Stock]]&lt;$P$5,"Y","")</f>
        <v>Y</v>
      </c>
      <c r="J72" s="26" t="str">
        <f>IF(AND(tbl_Inventory[[#This Row],[On Backorder]]="",tbl_Inventory[[#This Row],[Below Min]]="Y"),"Y","")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Row],[Reorder?]]="Y",_xlfn.XLOOKUP(tbl_Inventory[[#This Row],[Category]],tbl_ReorderQty[Category],tbl_ReorderQty[Quantity],0),0)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3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tbl_Inventory[[#This Row],[Cost Price]]*(IF(tbl_Inventory[[#This Row],[Premium?]]="Y",$P$4,$P$3)+1)</f>
        <v>261410.946</v>
      </c>
      <c r="I73" s="25" t="str">
        <f>IF(tbl_Inventory[[#This Row],[Num In Stock]]&lt;$P$5,"Y","")</f>
        <v>Y</v>
      </c>
      <c r="J73" s="26" t="str">
        <f>IF(AND(tbl_Inventory[[#This Row],[On Backorder]]="",tbl_Inventory[[#This Row],[Below Min]]="Y"),"Y","")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Row],[Reorder?]]="Y",_xlfn.XLOOKUP(tbl_Inventory[[#This Row],[Category]],tbl_ReorderQty[Category],tbl_ReorderQty[Quantity],0),0)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3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tbl_Inventory[[#This Row],[Cost Price]]*(IF(tbl_Inventory[[#This Row],[Premium?]]="Y",$P$4,$P$3)+1)</f>
        <v>174900.4375</v>
      </c>
      <c r="I74" s="25" t="str">
        <f>IF(tbl_Inventory[[#This Row],[Num In Stock]]&lt;$P$5,"Y","")</f>
        <v/>
      </c>
      <c r="J74" s="26" t="str">
        <f>IF(AND(tbl_Inventory[[#This Row],[On Backorder]]="",tbl_Inventory[[#This Row],[Below Min]]="Y"),"Y","")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Row],[Reorder?]]="Y",_xlfn.XLOOKUP(tbl_Inventory[[#This Row],[Category]],tbl_ReorderQty[Category],tbl_ReorderQty[Quantity],0),0)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3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tbl_Inventory[[#This Row],[Cost Price]]*(IF(tbl_Inventory[[#This Row],[Premium?]]="Y",$P$4,$P$3)+1)</f>
        <v>56835.875</v>
      </c>
      <c r="I75" s="25" t="str">
        <f>IF(tbl_Inventory[[#This Row],[Num In Stock]]&lt;$P$5,"Y","")</f>
        <v/>
      </c>
      <c r="J75" s="26" t="str">
        <f>IF(AND(tbl_Inventory[[#This Row],[On Backorder]]="",tbl_Inventory[[#This Row],[Below Min]]="Y"),"Y","")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Row],[Reorder?]]="Y",_xlfn.XLOOKUP(tbl_Inventory[[#This Row],[Category]],tbl_ReorderQty[Category],tbl_ReorderQty[Quantity],0),0)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3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tbl_Inventory[[#This Row],[Cost Price]]*(IF(tbl_Inventory[[#This Row],[Premium?]]="Y",$P$4,$P$3)+1)</f>
        <v>333424.10399999999</v>
      </c>
      <c r="I76" s="25" t="str">
        <f>IF(tbl_Inventory[[#This Row],[Num In Stock]]&lt;$P$5,"Y","")</f>
        <v/>
      </c>
      <c r="J76" s="26" t="str">
        <f>IF(AND(tbl_Inventory[[#This Row],[On Backorder]]="",tbl_Inventory[[#This Row],[Below Min]]="Y"),"Y","")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Row],[Reorder?]]="Y",_xlfn.XLOOKUP(tbl_Inventory[[#This Row],[Category]],tbl_ReorderQty[Category],tbl_ReorderQty[Quantity],0),0)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3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tbl_Inventory[[#This Row],[Cost Price]]*(IF(tbl_Inventory[[#This Row],[Premium?]]="Y",$P$4,$P$3)+1)</f>
        <v>13363.323</v>
      </c>
      <c r="I77" s="25" t="str">
        <f>IF(tbl_Inventory[[#This Row],[Num In Stock]]&lt;$P$5,"Y","")</f>
        <v>Y</v>
      </c>
      <c r="J77" s="26" t="str">
        <f>IF(AND(tbl_Inventory[[#This Row],[On Backorder]]="",tbl_Inventory[[#This Row],[Below Min]]="Y"),"Y","")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Row],[Reorder?]]="Y",_xlfn.XLOOKUP(tbl_Inventory[[#This Row],[Category]],tbl_ReorderQty[Category],tbl_ReorderQty[Quantity],0),0)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tbl_Inventory[[#This Row],[Cost Price]]*(IF(tbl_Inventory[[#This Row],[Premium?]]="Y",$P$4,$P$3)+1)</f>
        <v>81936.426999999996</v>
      </c>
      <c r="I78" s="25" t="str">
        <f>IF(tbl_Inventory[[#This Row],[Num In Stock]]&lt;$P$5,"Y","")</f>
        <v/>
      </c>
      <c r="J78" s="26" t="str">
        <f>IF(AND(tbl_Inventory[[#This Row],[On Backorder]]="",tbl_Inventory[[#This Row],[Below Min]]="Y"),"Y","")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Row],[Reorder?]]="Y",_xlfn.XLOOKUP(tbl_Inventory[[#This Row],[Category]],tbl_ReorderQty[Category],tbl_ReorderQty[Quantity],0),0)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3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tbl_Inventory[[#This Row],[Cost Price]]*(IF(tbl_Inventory[[#This Row],[Premium?]]="Y",$P$4,$P$3)+1)</f>
        <v>241938.375</v>
      </c>
      <c r="I79" s="25" t="str">
        <f>IF(tbl_Inventory[[#This Row],[Num In Stock]]&lt;$P$5,"Y","")</f>
        <v/>
      </c>
      <c r="J79" s="26" t="str">
        <f>IF(AND(tbl_Inventory[[#This Row],[On Backorder]]="",tbl_Inventory[[#This Row],[Below Min]]="Y"),"Y","")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Row],[Reorder?]]="Y",_xlfn.XLOOKUP(tbl_Inventory[[#This Row],[Category]],tbl_ReorderQty[Category],tbl_ReorderQty[Quantity],0),0)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3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tbl_Inventory[[#This Row],[Cost Price]]*(IF(tbl_Inventory[[#This Row],[Premium?]]="Y",$P$4,$P$3)+1)</f>
        <v>14156.0625</v>
      </c>
      <c r="I80" s="25" t="str">
        <f>IF(tbl_Inventory[[#This Row],[Num In Stock]]&lt;$P$5,"Y","")</f>
        <v>Y</v>
      </c>
      <c r="J80" s="26" t="str">
        <f>IF(AND(tbl_Inventory[[#This Row],[On Backorder]]="",tbl_Inventory[[#This Row],[Below Min]]="Y"),"Y","")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Row],[Reorder?]]="Y",_xlfn.XLOOKUP(tbl_Inventory[[#This Row],[Category]],tbl_ReorderQty[Category],tbl_ReorderQty[Quantity],0),0)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tbl_Inventory[[#This Row],[Cost Price]]*(IF(tbl_Inventory[[#This Row],[Premium?]]="Y",$P$4,$P$3)+1)</f>
        <v>10099.6875</v>
      </c>
      <c r="I81" s="25" t="str">
        <f>IF(tbl_Inventory[[#This Row],[Num In Stock]]&lt;$P$5,"Y","")</f>
        <v>Y</v>
      </c>
      <c r="J81" s="26" t="str">
        <f>IF(AND(tbl_Inventory[[#This Row],[On Backorder]]="",tbl_Inventory[[#This Row],[Below Min]]="Y"),"Y","")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Row],[Reorder?]]="Y",_xlfn.XLOOKUP(tbl_Inventory[[#This Row],[Category]],tbl_ReorderQty[Category],tbl_ReorderQty[Quantity],0),0)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tbl_Inventory[[#This Row],[Cost Price]]*(IF(tbl_Inventory[[#This Row],[Premium?]]="Y",$P$4,$P$3)+1)</f>
        <v>16192.903999999999</v>
      </c>
      <c r="I82" s="25" t="str">
        <f>IF(tbl_Inventory[[#This Row],[Num In Stock]]&lt;$P$5,"Y","")</f>
        <v/>
      </c>
      <c r="J82" s="26" t="str">
        <f>IF(AND(tbl_Inventory[[#This Row],[On Backorder]]="",tbl_Inventory[[#This Row],[Below Min]]="Y"),"Y","")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Row],[Reorder?]]="Y",_xlfn.XLOOKUP(tbl_Inventory[[#This Row],[Category]],tbl_ReorderQty[Category],tbl_ReorderQty[Quantity],0),0)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3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tbl_Inventory[[#This Row],[Cost Price]]*(IF(tbl_Inventory[[#This Row],[Premium?]]="Y",$P$4,$P$3)+1)</f>
        <v>19256.065999999999</v>
      </c>
      <c r="I83" s="25" t="str">
        <f>IF(tbl_Inventory[[#This Row],[Num In Stock]]&lt;$P$5,"Y","")</f>
        <v/>
      </c>
      <c r="J83" s="26" t="str">
        <f>IF(AND(tbl_Inventory[[#This Row],[On Backorder]]="",tbl_Inventory[[#This Row],[Below Min]]="Y"),"Y","")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Row],[Reorder?]]="Y",_xlfn.XLOOKUP(tbl_Inventory[[#This Row],[Category]],tbl_ReorderQty[Category],tbl_ReorderQty[Quantity],0),0)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3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tbl_Inventory[[#This Row],[Cost Price]]*(IF(tbl_Inventory[[#This Row],[Premium?]]="Y",$P$4,$P$3)+1)</f>
        <v>5341.683</v>
      </c>
      <c r="I84" s="25" t="str">
        <f>IF(tbl_Inventory[[#This Row],[Num In Stock]]&lt;$P$5,"Y","")</f>
        <v>Y</v>
      </c>
      <c r="J84" s="26" t="str">
        <f>IF(AND(tbl_Inventory[[#This Row],[On Backorder]]="",tbl_Inventory[[#This Row],[Below Min]]="Y"),"Y","")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Row],[Reorder?]]="Y",_xlfn.XLOOKUP(tbl_Inventory[[#This Row],[Category]],tbl_ReorderQty[Category],tbl_ReorderQty[Quantity],0),0)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tbl_Inventory[[#This Row],[Cost Price]]*(IF(tbl_Inventory[[#This Row],[Premium?]]="Y",$P$4,$P$3)+1)</f>
        <v>9623.3125</v>
      </c>
      <c r="I85" s="25" t="str">
        <f>IF(tbl_Inventory[[#This Row],[Num In Stock]]&lt;$P$5,"Y","")</f>
        <v>Y</v>
      </c>
      <c r="J85" s="26" t="str">
        <f>IF(AND(tbl_Inventory[[#This Row],[On Backorder]]="",tbl_Inventory[[#This Row],[Below Min]]="Y"),"Y","")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Row],[Reorder?]]="Y",_xlfn.XLOOKUP(tbl_Inventory[[#This Row],[Category]],tbl_ReorderQty[Category],tbl_ReorderQty[Quantity],0),0)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tbl_Inventory[[#This Row],[Cost Price]]*(IF(tbl_Inventory[[#This Row],[Premium?]]="Y",$P$4,$P$3)+1)</f>
        <v>3368.6640000000002</v>
      </c>
      <c r="I86" s="25" t="str">
        <f>IF(tbl_Inventory[[#This Row],[Num In Stock]]&lt;$P$5,"Y","")</f>
        <v>Y</v>
      </c>
      <c r="J86" s="26" t="str">
        <f>IF(AND(tbl_Inventory[[#This Row],[On Backorder]]="",tbl_Inventory[[#This Row],[Below Min]]="Y"),"Y","")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Row],[Reorder?]]="Y",_xlfn.XLOOKUP(tbl_Inventory[[#This Row],[Category]],tbl_ReorderQty[Category],tbl_ReorderQty[Quantity],0),0)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3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tbl_Inventory[[#This Row],[Cost Price]]*(IF(tbl_Inventory[[#This Row],[Premium?]]="Y",$P$4,$P$3)+1)</f>
        <v>11000.786</v>
      </c>
      <c r="I87" s="25" t="str">
        <f>IF(tbl_Inventory[[#This Row],[Num In Stock]]&lt;$P$5,"Y","")</f>
        <v/>
      </c>
      <c r="J87" s="26" t="str">
        <f>IF(AND(tbl_Inventory[[#This Row],[On Backorder]]="",tbl_Inventory[[#This Row],[Below Min]]="Y"),"Y","")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Row],[Reorder?]]="Y",_xlfn.XLOOKUP(tbl_Inventory[[#This Row],[Category]],tbl_ReorderQty[Category],tbl_ReorderQty[Quantity],0),0)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3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tbl_Inventory[[#This Row],[Cost Price]]*(IF(tbl_Inventory[[#This Row],[Premium?]]="Y",$P$4,$P$3)+1)</f>
        <v>14377.946</v>
      </c>
      <c r="I88" s="25" t="str">
        <f>IF(tbl_Inventory[[#This Row],[Num In Stock]]&lt;$P$5,"Y","")</f>
        <v/>
      </c>
      <c r="J88" s="26" t="str">
        <f>IF(AND(tbl_Inventory[[#This Row],[On Backorder]]="",tbl_Inventory[[#This Row],[Below Min]]="Y"),"Y","")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Row],[Reorder?]]="Y",_xlfn.XLOOKUP(tbl_Inventory[[#This Row],[Category]],tbl_ReorderQty[Category],tbl_ReorderQty[Quantity],0),0)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3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tbl_Inventory[[#This Row],[Cost Price]]*(IF(tbl_Inventory[[#This Row],[Premium?]]="Y",$P$4,$P$3)+1)</f>
        <v>8999.5059999999994</v>
      </c>
      <c r="I89" s="25" t="str">
        <f>IF(tbl_Inventory[[#This Row],[Num In Stock]]&lt;$P$5,"Y","")</f>
        <v>Y</v>
      </c>
      <c r="J89" s="26" t="str">
        <f>IF(AND(tbl_Inventory[[#This Row],[On Backorder]]="",tbl_Inventory[[#This Row],[Below Min]]="Y"),"Y","")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Row],[Reorder?]]="Y",_xlfn.XLOOKUP(tbl_Inventory[[#This Row],[Category]],tbl_ReorderQty[Category],tbl_ReorderQty[Quantity],0),0)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3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tbl_Inventory[[#This Row],[Cost Price]]*(IF(tbl_Inventory[[#This Row],[Premium?]]="Y",$P$4,$P$3)+1)</f>
        <v>13064.606</v>
      </c>
      <c r="I90" s="25" t="str">
        <f>IF(tbl_Inventory[[#This Row],[Num In Stock]]&lt;$P$5,"Y","")</f>
        <v/>
      </c>
      <c r="J90" s="26" t="str">
        <f>IF(AND(tbl_Inventory[[#This Row],[On Backorder]]="",tbl_Inventory[[#This Row],[Below Min]]="Y"),"Y","")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Row],[Reorder?]]="Y",_xlfn.XLOOKUP(tbl_Inventory[[#This Row],[Category]],tbl_ReorderQty[Category],tbl_ReorderQty[Quantity],0),0)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3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tbl_Inventory[[#This Row],[Cost Price]]*(IF(tbl_Inventory[[#This Row],[Premium?]]="Y",$P$4,$P$3)+1)</f>
        <v>1041.645</v>
      </c>
      <c r="I91" s="25" t="str">
        <f>IF(tbl_Inventory[[#This Row],[Num In Stock]]&lt;$P$5,"Y","")</f>
        <v/>
      </c>
      <c r="J91" s="26" t="str">
        <f>IF(AND(tbl_Inventory[[#This Row],[On Backorder]]="",tbl_Inventory[[#This Row],[Below Min]]="Y"),"Y","")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Row],[Reorder?]]="Y",_xlfn.XLOOKUP(tbl_Inventory[[#This Row],[Category]],tbl_ReorderQty[Category],tbl_ReorderQty[Quantity],0),0)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3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tbl_Inventory[[#This Row],[Cost Price]]*(IF(tbl_Inventory[[#This Row],[Premium?]]="Y",$P$4,$P$3)+1)</f>
        <v>23815.762999999995</v>
      </c>
      <c r="I92" s="25" t="str">
        <f>IF(tbl_Inventory[[#This Row],[Num In Stock]]&lt;$P$5,"Y","")</f>
        <v/>
      </c>
      <c r="J92" s="26" t="str">
        <f>IF(AND(tbl_Inventory[[#This Row],[On Backorder]]="",tbl_Inventory[[#This Row],[Below Min]]="Y"),"Y","")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Row],[Reorder?]]="Y",_xlfn.XLOOKUP(tbl_Inventory[[#This Row],[Category]],tbl_ReorderQty[Category],tbl_ReorderQty[Quantity],0),0)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3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tbl_Inventory[[#This Row],[Cost Price]]*(IF(tbl_Inventory[[#This Row],[Premium?]]="Y",$P$4,$P$3)+1)</f>
        <v>1356.7049999999999</v>
      </c>
      <c r="I93" s="25" t="str">
        <f>IF(tbl_Inventory[[#This Row],[Num In Stock]]&lt;$P$5,"Y","")</f>
        <v/>
      </c>
      <c r="J93" s="26" t="str">
        <f>IF(AND(tbl_Inventory[[#This Row],[On Backorder]]="",tbl_Inventory[[#This Row],[Below Min]]="Y"),"Y","")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Row],[Reorder?]]="Y",_xlfn.XLOOKUP(tbl_Inventory[[#This Row],[Category]],tbl_ReorderQty[Category],tbl_ReorderQty[Quantity],0),0)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3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tbl_Inventory[[#This Row],[Cost Price]]*(IF(tbl_Inventory[[#This Row],[Premium?]]="Y",$P$4,$P$3)+1)</f>
        <v>1317.942</v>
      </c>
      <c r="I94" s="25" t="str">
        <f>IF(tbl_Inventory[[#This Row],[Num In Stock]]&lt;$P$5,"Y","")</f>
        <v/>
      </c>
      <c r="J94" s="26" t="str">
        <f>IF(AND(tbl_Inventory[[#This Row],[On Backorder]]="",tbl_Inventory[[#This Row],[Below Min]]="Y"),"Y","")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Row],[Reorder?]]="Y",_xlfn.XLOOKUP(tbl_Inventory[[#This Row],[Category]],tbl_ReorderQty[Category],tbl_ReorderQty[Quantity],0),0)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3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tbl_Inventory[[#This Row],[Cost Price]]*(IF(tbl_Inventory[[#This Row],[Premium?]]="Y",$P$4,$P$3)+1)</f>
        <v>38243.625</v>
      </c>
      <c r="I95" s="25" t="str">
        <f>IF(tbl_Inventory[[#This Row],[Num In Stock]]&lt;$P$5,"Y","")</f>
        <v/>
      </c>
      <c r="J95" s="26" t="str">
        <f>IF(AND(tbl_Inventory[[#This Row],[On Backorder]]="",tbl_Inventory[[#This Row],[Below Min]]="Y"),"Y","")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Row],[Reorder?]]="Y",_xlfn.XLOOKUP(tbl_Inventory[[#This Row],[Category]],tbl_ReorderQty[Category],tbl_ReorderQty[Quantity],0),0)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3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tbl_Inventory[[#This Row],[Cost Price]]*(IF(tbl_Inventory[[#This Row],[Premium?]]="Y",$P$4,$P$3)+1)</f>
        <v>38245.8125</v>
      </c>
      <c r="I96" s="25" t="str">
        <f>IF(tbl_Inventory[[#This Row],[Num In Stock]]&lt;$P$5,"Y","")</f>
        <v/>
      </c>
      <c r="J96" s="26" t="str">
        <f>IF(AND(tbl_Inventory[[#This Row],[On Backorder]]="",tbl_Inventory[[#This Row],[Below Min]]="Y"),"Y","")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Row],[Reorder?]]="Y",_xlfn.XLOOKUP(tbl_Inventory[[#This Row],[Category]],tbl_ReorderQty[Category],tbl_ReorderQty[Quantity],0),0)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3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tbl_Inventory[[#This Row],[Cost Price]]*(IF(tbl_Inventory[[#This Row],[Premium?]]="Y",$P$4,$P$3)+1)</f>
        <v>49096.082999999999</v>
      </c>
      <c r="I97" s="25" t="str">
        <f>IF(tbl_Inventory[[#This Row],[Num In Stock]]&lt;$P$5,"Y","")</f>
        <v/>
      </c>
      <c r="J97" s="26" t="str">
        <f>IF(AND(tbl_Inventory[[#This Row],[On Backorder]]="",tbl_Inventory[[#This Row],[Below Min]]="Y"),"Y","")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Row],[Reorder?]]="Y",_xlfn.XLOOKUP(tbl_Inventory[[#This Row],[Category]],tbl_ReorderQty[Category],tbl_ReorderQty[Quantity],0),0)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3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tbl_Inventory[[#This Row],[Cost Price]]*(IF(tbl_Inventory[[#This Row],[Premium?]]="Y",$P$4,$P$3)+1)</f>
        <v>728.9375</v>
      </c>
      <c r="I98" s="25" t="str">
        <f>IF(tbl_Inventory[[#This Row],[Num In Stock]]&lt;$P$5,"Y","")</f>
        <v/>
      </c>
      <c r="J98" s="26" t="str">
        <f>IF(AND(tbl_Inventory[[#This Row],[On Backorder]]="",tbl_Inventory[[#This Row],[Below Min]]="Y"),"Y","")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Row],[Reorder?]]="Y",_xlfn.XLOOKUP(tbl_Inventory[[#This Row],[Category]],tbl_ReorderQty[Category],tbl_ReorderQty[Quantity],0),0)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3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tbl_Inventory[[#This Row],[Cost Price]]*(IF(tbl_Inventory[[#This Row],[Premium?]]="Y",$P$4,$P$3)+1)</f>
        <v>667.25459999999998</v>
      </c>
      <c r="I99" s="25" t="str">
        <f>IF(tbl_Inventory[[#This Row],[Num In Stock]]&lt;$P$5,"Y","")</f>
        <v/>
      </c>
      <c r="J99" s="26" t="str">
        <f>IF(AND(tbl_Inventory[[#This Row],[On Backorder]]="",tbl_Inventory[[#This Row],[Below Min]]="Y"),"Y","")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Row],[Reorder?]]="Y",_xlfn.XLOOKUP(tbl_Inventory[[#This Row],[Category]],tbl_ReorderQty[Category],tbl_ReorderQty[Quantity],0),0)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3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tbl_Inventory[[#This Row],[Cost Price]]*(IF(tbl_Inventory[[#This Row],[Premium?]]="Y",$P$4,$P$3)+1)</f>
        <v>8768.3439999999991</v>
      </c>
      <c r="I100" s="25" t="str">
        <f>IF(tbl_Inventory[[#This Row],[Num In Stock]]&lt;$P$5,"Y","")</f>
        <v>Y</v>
      </c>
      <c r="J100" s="26" t="str">
        <f>IF(AND(tbl_Inventory[[#This Row],[On Backorder]]="",tbl_Inventory[[#This Row],[Below Min]]="Y"),"Y","")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Row],[Reorder?]]="Y",_xlfn.XLOOKUP(tbl_Inventory[[#This Row],[Category]],tbl_ReorderQty[Category],tbl_ReorderQty[Quantity],0),0)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tbl_Inventory[[#This Row],[Cost Price]]*(IF(tbl_Inventory[[#This Row],[Premium?]]="Y",$P$4,$P$3)+1)</f>
        <v>50524.6875</v>
      </c>
      <c r="I101" s="25" t="str">
        <f>IF(tbl_Inventory[[#This Row],[Num In Stock]]&lt;$P$5,"Y","")</f>
        <v>Y</v>
      </c>
      <c r="J101" s="26" t="str">
        <f>IF(AND(tbl_Inventory[[#This Row],[On Backorder]]="",tbl_Inventory[[#This Row],[Below Min]]="Y"),"Y","")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Row],[Reorder?]]="Y",_xlfn.XLOOKUP(tbl_Inventory[[#This Row],[Category]],tbl_ReorderQty[Category],tbl_ReorderQty[Quantity],0),0)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tbl_Inventory[[#This Row],[Cost Price]]*(IF(tbl_Inventory[[#This Row],[Premium?]]="Y",$P$4,$P$3)+1)</f>
        <v>22942.503999999997</v>
      </c>
      <c r="I102" s="25" t="str">
        <f>IF(tbl_Inventory[[#This Row],[Num In Stock]]&lt;$P$5,"Y","")</f>
        <v/>
      </c>
      <c r="J102" s="26" t="str">
        <f>IF(AND(tbl_Inventory[[#This Row],[On Backorder]]="",tbl_Inventory[[#This Row],[Below Min]]="Y"),"Y","")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Row],[Reorder?]]="Y",_xlfn.XLOOKUP(tbl_Inventory[[#This Row],[Category]],tbl_ReorderQty[Category],tbl_ReorderQty[Quantity],0),0)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tbl_Inventory[[#This Row],[Cost Price]]*(IF(tbl_Inventory[[#This Row],[Premium?]]="Y",$P$4,$P$3)+1)</f>
        <v>7349.5625</v>
      </c>
      <c r="I103" s="25" t="str">
        <f>IF(tbl_Inventory[[#This Row],[Num In Stock]]&lt;$P$5,"Y","")</f>
        <v/>
      </c>
      <c r="J103" s="26" t="str">
        <f>IF(AND(tbl_Inventory[[#This Row],[On Backorder]]="",tbl_Inventory[[#This Row],[Below Min]]="Y"),"Y","")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Row],[Reorder?]]="Y",_xlfn.XLOOKUP(tbl_Inventory[[#This Row],[Category]],tbl_ReorderQty[Category],tbl_ReorderQty[Quantity],0),0)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tbl_Inventory[[#This Row],[Cost Price]]*(IF(tbl_Inventory[[#This Row],[Premium?]]="Y",$P$4,$P$3)+1)</f>
        <v>86.625</v>
      </c>
      <c r="I104" s="25" t="str">
        <f>IF(tbl_Inventory[[#This Row],[Num In Stock]]&lt;$P$5,"Y","")</f>
        <v>Y</v>
      </c>
      <c r="J104" s="26" t="str">
        <f>IF(AND(tbl_Inventory[[#This Row],[On Backorder]]="",tbl_Inventory[[#This Row],[Below Min]]="Y"),"Y","")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Row],[Reorder?]]="Y",_xlfn.XLOOKUP(tbl_Inventory[[#This Row],[Category]],tbl_ReorderQty[Category],tbl_ReorderQty[Quantity],0),0)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tbl_Inventory[[#This Row],[Cost Price]]*(IF(tbl_Inventory[[#This Row],[Premium?]]="Y",$P$4,$P$3)+1)</f>
        <v>251.57599999999996</v>
      </c>
      <c r="I105" s="25" t="str">
        <f>IF(tbl_Inventory[[#This Row],[Num In Stock]]&lt;$P$5,"Y","")</f>
        <v>Y</v>
      </c>
      <c r="J105" s="26" t="str">
        <f>IF(AND(tbl_Inventory[[#This Row],[On Backorder]]="",tbl_Inventory[[#This Row],[Below Min]]="Y"),"Y","")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Row],[Reorder?]]="Y",_xlfn.XLOOKUP(tbl_Inventory[[#This Row],[Category]],tbl_ReorderQty[Category],tbl_ReorderQty[Quantity],0),0)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tbl_Inventory[[#This Row],[Cost Price]]*(IF(tbl_Inventory[[#This Row],[Premium?]]="Y",$P$4,$P$3)+1)</f>
        <v>70.8125</v>
      </c>
      <c r="I106" s="25" t="str">
        <f>IF(tbl_Inventory[[#This Row],[Num In Stock]]&lt;$P$5,"Y","")</f>
        <v>Y</v>
      </c>
      <c r="J106" s="26" t="str">
        <f>IF(AND(tbl_Inventory[[#This Row],[On Backorder]]="",tbl_Inventory[[#This Row],[Below Min]]="Y"),"Y","")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Row],[Reorder?]]="Y",_xlfn.XLOOKUP(tbl_Inventory[[#This Row],[Category]],tbl_ReorderQty[Category],tbl_ReorderQty[Quantity],0),0)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tbl_Inventory[[#This Row],[Cost Price]]*(IF(tbl_Inventory[[#This Row],[Premium?]]="Y",$P$4,$P$3)+1)</f>
        <v>72.1875</v>
      </c>
      <c r="I107" s="25" t="str">
        <f>IF(tbl_Inventory[[#This Row],[Num In Stock]]&lt;$P$5,"Y","")</f>
        <v/>
      </c>
      <c r="J107" s="26" t="str">
        <f>IF(AND(tbl_Inventory[[#This Row],[On Backorder]]="",tbl_Inventory[[#This Row],[Below Min]]="Y"),"Y","")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Row],[Reorder?]]="Y",_xlfn.XLOOKUP(tbl_Inventory[[#This Row],[Category]],tbl_ReorderQty[Category],tbl_ReorderQty[Quantity],0),0)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tbl_Inventory[[#This Row],[Cost Price]]*(IF(tbl_Inventory[[#This Row],[Premium?]]="Y",$P$4,$P$3)+1)</f>
        <v>528.69899999999996</v>
      </c>
      <c r="I108" s="25" t="str">
        <f>IF(tbl_Inventory[[#This Row],[Num In Stock]]&lt;$P$5,"Y","")</f>
        <v/>
      </c>
      <c r="J108" s="26" t="str">
        <f>IF(AND(tbl_Inventory[[#This Row],[On Backorder]]="",tbl_Inventory[[#This Row],[Below Min]]="Y"),"Y","")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Row],[Reorder?]]="Y",_xlfn.XLOOKUP(tbl_Inventory[[#This Row],[Category]],tbl_ReorderQty[Category],tbl_ReorderQty[Quantity],0),0)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tbl_Inventory[[#This Row],[Cost Price]]*(IF(tbl_Inventory[[#This Row],[Premium?]]="Y",$P$4,$P$3)+1)</f>
        <v>418.4375</v>
      </c>
      <c r="I109" s="25" t="str">
        <f>IF(tbl_Inventory[[#This Row],[Num In Stock]]&lt;$P$5,"Y","")</f>
        <v/>
      </c>
      <c r="J109" s="26" t="str">
        <f>IF(AND(tbl_Inventory[[#This Row],[On Backorder]]="",tbl_Inventory[[#This Row],[Below Min]]="Y"),"Y","")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Row],[Reorder?]]="Y",_xlfn.XLOOKUP(tbl_Inventory[[#This Row],[Category]],tbl_ReorderQty[Category],tbl_ReorderQty[Quantity],0),0)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tbl_Inventory[[#This Row],[Cost Price]]*(IF(tbl_Inventory[[#This Row],[Premium?]]="Y",$P$4,$P$3)+1)</f>
        <v>538.96499999999992</v>
      </c>
      <c r="I110" s="25" t="str">
        <f>IF(tbl_Inventory[[#This Row],[Num In Stock]]&lt;$P$5,"Y","")</f>
        <v/>
      </c>
      <c r="J110" s="26" t="str">
        <f>IF(AND(tbl_Inventory[[#This Row],[On Backorder]]="",tbl_Inventory[[#This Row],[Below Min]]="Y"),"Y","")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Row],[Reorder?]]="Y",_xlfn.XLOOKUP(tbl_Inventory[[#This Row],[Category]],tbl_ReorderQty[Category],tbl_ReorderQty[Quantity],0),0)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tbl_Inventory[[#This Row],[Cost Price]]*(IF(tbl_Inventory[[#This Row],[Premium?]]="Y",$P$4,$P$3)+1)</f>
        <v>581.8125</v>
      </c>
      <c r="I111" s="25" t="str">
        <f>IF(tbl_Inventory[[#This Row],[Num In Stock]]&lt;$P$5,"Y","")</f>
        <v/>
      </c>
      <c r="J111" s="26" t="str">
        <f>IF(AND(tbl_Inventory[[#This Row],[On Backorder]]="",tbl_Inventory[[#This Row],[Below Min]]="Y"),"Y","")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Row],[Reorder?]]="Y",_xlfn.XLOOKUP(tbl_Inventory[[#This Row],[Category]],tbl_ReorderQty[Category],tbl_ReorderQty[Quantity],0),0)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tbl_Inventory[[#This Row],[Cost Price]]*(IF(tbl_Inventory[[#This Row],[Premium?]]="Y",$P$4,$P$3)+1)</f>
        <v>231.39799999999997</v>
      </c>
      <c r="I112" s="25" t="str">
        <f>IF(tbl_Inventory[[#This Row],[Num In Stock]]&lt;$P$5,"Y","")</f>
        <v>Y</v>
      </c>
      <c r="J112" s="26" t="str">
        <f>IF(AND(tbl_Inventory[[#This Row],[On Backorder]]="",tbl_Inventory[[#This Row],[Below Min]]="Y"),"Y","")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Row],[Reorder?]]="Y",_xlfn.XLOOKUP(tbl_Inventory[[#This Row],[Category]],tbl_ReorderQty[Category],tbl_ReorderQty[Quantity],0),0)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tbl_Inventory[[#This Row],[Cost Price]]*(IF(tbl_Inventory[[#This Row],[Premium?]]="Y",$P$4,$P$3)+1)</f>
        <v>1709.5</v>
      </c>
      <c r="I113" s="25" t="str">
        <f>IF(tbl_Inventory[[#This Row],[Num In Stock]]&lt;$P$5,"Y","")</f>
        <v>Y</v>
      </c>
      <c r="J113" s="26" t="str">
        <f>IF(AND(tbl_Inventory[[#This Row],[On Backorder]]="",tbl_Inventory[[#This Row],[Below Min]]="Y"),"Y","")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Row],[Reorder?]]="Y",_xlfn.XLOOKUP(tbl_Inventory[[#This Row],[Category]],tbl_ReorderQty[Category],tbl_ReorderQty[Quantity],0),0)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tbl_Inventory[[#This Row],[Cost Price]]*(IF(tbl_Inventory[[#This Row],[Premium?]]="Y",$P$4,$P$3)+1)</f>
        <v>6873.1459999999997</v>
      </c>
      <c r="I114" s="25" t="str">
        <f>IF(tbl_Inventory[[#This Row],[Num In Stock]]&lt;$P$5,"Y","")</f>
        <v>Y</v>
      </c>
      <c r="J114" s="26" t="str">
        <f>IF(AND(tbl_Inventory[[#This Row],[On Backorder]]="",tbl_Inventory[[#This Row],[Below Min]]="Y"),"Y","")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Row],[Reorder?]]="Y",_xlfn.XLOOKUP(tbl_Inventory[[#This Row],[Category]],tbl_ReorderQty[Category],tbl_ReorderQty[Quantity],0),0)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tbl_Inventory[[#This Row],[Cost Price]]*(IF(tbl_Inventory[[#This Row],[Premium?]]="Y",$P$4,$P$3)+1)</f>
        <v>7143.5</v>
      </c>
      <c r="I115" s="25" t="str">
        <f>IF(tbl_Inventory[[#This Row],[Num In Stock]]&lt;$P$5,"Y","")</f>
        <v/>
      </c>
      <c r="J115" s="26" t="str">
        <f>IF(AND(tbl_Inventory[[#This Row],[On Backorder]]="",tbl_Inventory[[#This Row],[Below Min]]="Y"),"Y","")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Row],[Reorder?]]="Y",_xlfn.XLOOKUP(tbl_Inventory[[#This Row],[Category]],tbl_ReorderQty[Category],tbl_ReorderQty[Quantity],0),0)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tbl_Inventory[[#This Row],[Cost Price]]*(IF(tbl_Inventory[[#This Row],[Premium?]]="Y",$P$4,$P$3)+1)</f>
        <v>6808.3049999999994</v>
      </c>
      <c r="I116" s="25" t="str">
        <f>IF(tbl_Inventory[[#This Row],[Num In Stock]]&lt;$P$5,"Y","")</f>
        <v/>
      </c>
      <c r="J116" s="26" t="str">
        <f>IF(AND(tbl_Inventory[[#This Row],[On Backorder]]="",tbl_Inventory[[#This Row],[Below Min]]="Y"),"Y","")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Row],[Reorder?]]="Y",_xlfn.XLOOKUP(tbl_Inventory[[#This Row],[Category]],tbl_ReorderQty[Category],tbl_ReorderQty[Quantity],0),0)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tbl_Inventory[[#This Row],[Cost Price]]*(IF(tbl_Inventory[[#This Row],[Premium?]]="Y",$P$4,$P$3)+1)</f>
        <v>6743.4639999999999</v>
      </c>
      <c r="I117" s="25" t="str">
        <f>IF(tbl_Inventory[[#This Row],[Num In Stock]]&lt;$P$5,"Y","")</f>
        <v/>
      </c>
      <c r="J117" s="26" t="str">
        <f>IF(AND(tbl_Inventory[[#This Row],[On Backorder]]="",tbl_Inventory[[#This Row],[Below Min]]="Y"),"Y","")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Row],[Reorder?]]="Y",_xlfn.XLOOKUP(tbl_Inventory[[#This Row],[Category]],tbl_ReorderQty[Category],tbl_ReorderQty[Quantity],0),0)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tbl_Inventory[[#This Row],[Cost Price]]*(IF(tbl_Inventory[[#This Row],[Premium?]]="Y",$P$4,$P$3)+1)</f>
        <v>6678.6230000000005</v>
      </c>
      <c r="I118" s="25" t="str">
        <f>IF(tbl_Inventory[[#This Row],[Num In Stock]]&lt;$P$5,"Y","")</f>
        <v/>
      </c>
      <c r="J118" s="26" t="str">
        <f>IF(AND(tbl_Inventory[[#This Row],[On Backorder]]="",tbl_Inventory[[#This Row],[Below Min]]="Y"),"Y","")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Row],[Reorder?]]="Y",_xlfn.XLOOKUP(tbl_Inventory[[#This Row],[Category]],tbl_ReorderQty[Category],tbl_ReorderQty[Quantity],0),0)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tbl_Inventory[[#This Row],[Cost Price]]*(IF(tbl_Inventory[[#This Row],[Premium?]]="Y",$P$4,$P$3)+1)</f>
        <v>6613.7819999999992</v>
      </c>
      <c r="I119" s="25" t="str">
        <f>IF(tbl_Inventory[[#This Row],[Num In Stock]]&lt;$P$5,"Y","")</f>
        <v/>
      </c>
      <c r="J119" s="26" t="str">
        <f>IF(AND(tbl_Inventory[[#This Row],[On Backorder]]="",tbl_Inventory[[#This Row],[Below Min]]="Y"),"Y","")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Row],[Reorder?]]="Y",_xlfn.XLOOKUP(tbl_Inventory[[#This Row],[Category]],tbl_ReorderQty[Category],tbl_ReorderQty[Quantity],0),0)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tbl_Inventory[[#This Row],[Cost Price]]*(IF(tbl_Inventory[[#This Row],[Premium?]]="Y",$P$4,$P$3)+1)</f>
        <v>6743.4639999999999</v>
      </c>
      <c r="I120" s="25" t="str">
        <f>IF(tbl_Inventory[[#This Row],[Num In Stock]]&lt;$P$5,"Y","")</f>
        <v>Y</v>
      </c>
      <c r="J120" s="26" t="str">
        <f>IF(AND(tbl_Inventory[[#This Row],[On Backorder]]="",tbl_Inventory[[#This Row],[Below Min]]="Y"),"Y","")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Row],[Reorder?]]="Y",_xlfn.XLOOKUP(tbl_Inventory[[#This Row],[Category]],tbl_ReorderQty[Category],tbl_ReorderQty[Quantity],0),0)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tbl_Inventory[[#This Row],[Cost Price]]*(IF(tbl_Inventory[[#This Row],[Premium?]]="Y",$P$4,$P$3)+1)</f>
        <v>6743.4639999999999</v>
      </c>
      <c r="I121" s="25" t="str">
        <f>IF(tbl_Inventory[[#This Row],[Num In Stock]]&lt;$P$5,"Y","")</f>
        <v/>
      </c>
      <c r="J121" s="26" t="str">
        <f>IF(AND(tbl_Inventory[[#This Row],[On Backorder]]="",tbl_Inventory[[#This Row],[Below Min]]="Y"),"Y","")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Row],[Reorder?]]="Y",_xlfn.XLOOKUP(tbl_Inventory[[#This Row],[Category]],tbl_ReorderQty[Category],tbl_ReorderQty[Quantity],0),0)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tbl_Inventory[[#This Row],[Cost Price]]*(IF(tbl_Inventory[[#This Row],[Premium?]]="Y",$P$4,$P$3)+1)</f>
        <v>7349.5625</v>
      </c>
      <c r="I122" s="25" t="str">
        <f>IF(tbl_Inventory[[#This Row],[Num In Stock]]&lt;$P$5,"Y","")</f>
        <v/>
      </c>
      <c r="J122" s="26" t="str">
        <f>IF(AND(tbl_Inventory[[#This Row],[On Backorder]]="",tbl_Inventory[[#This Row],[Below Min]]="Y"),"Y","")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Row],[Reorder?]]="Y",_xlfn.XLOOKUP(tbl_Inventory[[#This Row],[Category]],tbl_ReorderQty[Category],tbl_ReorderQty[Quantity],0),0)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tbl_Inventory[[#This Row],[Cost Price]]*(IF(tbl_Inventory[[#This Row],[Premium?]]="Y",$P$4,$P$3)+1)</f>
        <v>5393.5439999999999</v>
      </c>
      <c r="I123" s="25" t="str">
        <f>IF(tbl_Inventory[[#This Row],[Num In Stock]]&lt;$P$5,"Y","")</f>
        <v/>
      </c>
      <c r="J123" s="26" t="str">
        <f>IF(AND(tbl_Inventory[[#This Row],[On Backorder]]="",tbl_Inventory[[#This Row],[Below Min]]="Y"),"Y","")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Row],[Reorder?]]="Y",_xlfn.XLOOKUP(tbl_Inventory[[#This Row],[Category]],tbl_ReorderQty[Category],tbl_ReorderQty[Quantity],0),0)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tbl_Inventory[[#This Row],[Cost Price]]*(IF(tbl_Inventory[[#This Row],[Premium?]]="Y",$P$4,$P$3)+1)</f>
        <v>5497.2659999999996</v>
      </c>
      <c r="I124" s="25" t="str">
        <f>IF(tbl_Inventory[[#This Row],[Num In Stock]]&lt;$P$5,"Y","")</f>
        <v/>
      </c>
      <c r="J124" s="26" t="str">
        <f>IF(AND(tbl_Inventory[[#This Row],[On Backorder]]="",tbl_Inventory[[#This Row],[Below Min]]="Y"),"Y","")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Row],[Reorder?]]="Y",_xlfn.XLOOKUP(tbl_Inventory[[#This Row],[Category]],tbl_ReorderQty[Category],tbl_ReorderQty[Quantity],0),0)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tbl_Inventory[[#This Row],[Cost Price]]*(IF(tbl_Inventory[[#This Row],[Premium?]]="Y",$P$4,$P$3)+1)</f>
        <v>1450.875</v>
      </c>
      <c r="I125" s="25" t="str">
        <f>IF(tbl_Inventory[[#This Row],[Num In Stock]]&lt;$P$5,"Y","")</f>
        <v/>
      </c>
      <c r="J125" s="26" t="str">
        <f>IF(AND(tbl_Inventory[[#This Row],[On Backorder]]="",tbl_Inventory[[#This Row],[Below Min]]="Y"),"Y","")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Row],[Reorder?]]="Y",_xlfn.XLOOKUP(tbl_Inventory[[#This Row],[Category]],tbl_ReorderQty[Category],tbl_ReorderQty[Quantity],0),0)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tbl_Inventory[[#This Row],[Cost Price]]*(IF(tbl_Inventory[[#This Row],[Premium?]]="Y",$P$4,$P$3)+1)</f>
        <v>1330.8629999999998</v>
      </c>
      <c r="I126" s="25" t="str">
        <f>IF(tbl_Inventory[[#This Row],[Num In Stock]]&lt;$P$5,"Y","")</f>
        <v/>
      </c>
      <c r="J126" s="26" t="str">
        <f>IF(AND(tbl_Inventory[[#This Row],[On Backorder]]="",tbl_Inventory[[#This Row],[Below Min]]="Y"),"Y","")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Row],[Reorder?]]="Y",_xlfn.XLOOKUP(tbl_Inventory[[#This Row],[Category]],tbl_ReorderQty[Category],tbl_ReorderQty[Quantity],0),0)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tbl_Inventory[[#This Row],[Cost Price]]*(IF(tbl_Inventory[[#This Row],[Premium?]]="Y",$P$4,$P$3)+1)</f>
        <v>643.125</v>
      </c>
      <c r="I127" s="25" t="str">
        <f>IF(tbl_Inventory[[#This Row],[Num In Stock]]&lt;$P$5,"Y","")</f>
        <v>Y</v>
      </c>
      <c r="J127" s="26" t="str">
        <f>IF(AND(tbl_Inventory[[#This Row],[On Backorder]]="",tbl_Inventory[[#This Row],[Below Min]]="Y"),"Y","")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Row],[Reorder?]]="Y",_xlfn.XLOOKUP(tbl_Inventory[[#This Row],[Category]],tbl_ReorderQty[Category],tbl_ReorderQty[Quantity],0),0)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tbl_Inventory[[#This Row],[Cost Price]]*(IF(tbl_Inventory[[#This Row],[Premium?]]="Y",$P$4,$P$3)+1)</f>
        <v>607.11</v>
      </c>
      <c r="I128" s="25" t="str">
        <f>IF(tbl_Inventory[[#This Row],[Num In Stock]]&lt;$P$5,"Y","")</f>
        <v/>
      </c>
      <c r="J128" s="26" t="str">
        <f>IF(AND(tbl_Inventory[[#This Row],[On Backorder]]="",tbl_Inventory[[#This Row],[Below Min]]="Y"),"Y","")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Row],[Reorder?]]="Y",_xlfn.XLOOKUP(tbl_Inventory[[#This Row],[Category]],tbl_ReorderQty[Category],tbl_ReorderQty[Quantity],0),0)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tbl_Inventory[[#This Row],[Cost Price]]*(IF(tbl_Inventory[[#This Row],[Premium?]]="Y",$P$4,$P$3)+1)</f>
        <v>630.875</v>
      </c>
      <c r="I129" s="25" t="str">
        <f>IF(tbl_Inventory[[#This Row],[Num In Stock]]&lt;$P$5,"Y","")</f>
        <v>Y</v>
      </c>
      <c r="J129" s="26" t="str">
        <f>IF(AND(tbl_Inventory[[#This Row],[On Backorder]]="",tbl_Inventory[[#This Row],[Below Min]]="Y"),"Y","")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Row],[Reorder?]]="Y",_xlfn.XLOOKUP(tbl_Inventory[[#This Row],[Category]],tbl_ReorderQty[Category],tbl_ReorderQty[Quantity],0),0)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tbl_Inventory[[#This Row],[Cost Price]]*(IF(tbl_Inventory[[#This Row],[Premium?]]="Y",$P$4,$P$3)+1)</f>
        <v>655.375</v>
      </c>
      <c r="I130" s="25" t="str">
        <f>IF(tbl_Inventory[[#This Row],[Num In Stock]]&lt;$P$5,"Y","")</f>
        <v>Y</v>
      </c>
      <c r="J130" s="26" t="str">
        <f>IF(AND(tbl_Inventory[[#This Row],[On Backorder]]="",tbl_Inventory[[#This Row],[Below Min]]="Y"),"Y","")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Row],[Reorder?]]="Y",_xlfn.XLOOKUP(tbl_Inventory[[#This Row],[Category]],tbl_ReorderQty[Category],tbl_ReorderQty[Quantity],0),0)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tbl_Inventory[[#This Row],[Cost Price]]*(IF(tbl_Inventory[[#This Row],[Premium?]]="Y",$P$4,$P$3)+1)</f>
        <v>796.08699999999988</v>
      </c>
      <c r="I131" s="25" t="str">
        <f>IF(tbl_Inventory[[#This Row],[Num In Stock]]&lt;$P$5,"Y","")</f>
        <v/>
      </c>
      <c r="J131" s="26" t="str">
        <f>IF(AND(tbl_Inventory[[#This Row],[On Backorder]]="",tbl_Inventory[[#This Row],[Below Min]]="Y"),"Y","")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Row],[Reorder?]]="Y",_xlfn.XLOOKUP(tbl_Inventory[[#This Row],[Category]],tbl_ReorderQty[Category],tbl_ReorderQty[Quantity],0),0)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3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tbl_Inventory[[#This Row],[Cost Price]]*(IF(tbl_Inventory[[#This Row],[Premium?]]="Y",$P$4,$P$3)+1)</f>
        <v>624.75</v>
      </c>
      <c r="I132" s="25" t="str">
        <f>IF(tbl_Inventory[[#This Row],[Num In Stock]]&lt;$P$5,"Y","")</f>
        <v/>
      </c>
      <c r="J132" s="26" t="str">
        <f>IF(AND(tbl_Inventory[[#This Row],[On Backorder]]="",tbl_Inventory[[#This Row],[Below Min]]="Y"),"Y","")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Row],[Reorder?]]="Y",_xlfn.XLOOKUP(tbl_Inventory[[#This Row],[Category]],tbl_ReorderQty[Category],tbl_ReorderQty[Quantity],0),0)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3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tbl_Inventory[[#This Row],[Cost Price]]*(IF(tbl_Inventory[[#This Row],[Premium?]]="Y",$P$4,$P$3)+1)</f>
        <v>391.16999999999996</v>
      </c>
      <c r="I133" s="25" t="str">
        <f>IF(tbl_Inventory[[#This Row],[Num In Stock]]&lt;$P$5,"Y","")</f>
        <v/>
      </c>
      <c r="J133" s="26" t="str">
        <f>IF(AND(tbl_Inventory[[#This Row],[On Backorder]]="",tbl_Inventory[[#This Row],[Below Min]]="Y"),"Y","")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Row],[Reorder?]]="Y",_xlfn.XLOOKUP(tbl_Inventory[[#This Row],[Category]],tbl_ReorderQty[Category],tbl_ReorderQty[Quantity],0),0)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3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tbl_Inventory[[#This Row],[Cost Price]]*(IF(tbl_Inventory[[#This Row],[Premium?]]="Y",$P$4,$P$3)+1)</f>
        <v>4365.875</v>
      </c>
      <c r="I134" s="25" t="str">
        <f>IF(tbl_Inventory[[#This Row],[Num In Stock]]&lt;$P$5,"Y","")</f>
        <v>Y</v>
      </c>
      <c r="J134" s="26" t="str">
        <f>IF(AND(tbl_Inventory[[#This Row],[On Backorder]]="",tbl_Inventory[[#This Row],[Below Min]]="Y"),"Y","")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Row],[Reorder?]]="Y",_xlfn.XLOOKUP(tbl_Inventory[[#This Row],[Category]],tbl_ReorderQty[Category],tbl_ReorderQty[Quantity],0),0)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3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tbl_Inventory[[#This Row],[Cost Price]]*(IF(tbl_Inventory[[#This Row],[Premium?]]="Y",$P$4,$P$3)+1)</f>
        <v>5951.8019999999997</v>
      </c>
      <c r="I135" s="25" t="str">
        <f>IF(tbl_Inventory[[#This Row],[Num In Stock]]&lt;$P$5,"Y","")</f>
        <v>Y</v>
      </c>
      <c r="J135" s="26" t="str">
        <f>IF(AND(tbl_Inventory[[#This Row],[On Backorder]]="",tbl_Inventory[[#This Row],[Below Min]]="Y"),"Y","")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Row],[Reorder?]]="Y",_xlfn.XLOOKUP(tbl_Inventory[[#This Row],[Category]],tbl_ReorderQty[Category],tbl_ReorderQty[Quantity],0),0)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3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tbl_Inventory[[#This Row],[Cost Price]]*(IF(tbl_Inventory[[#This Row],[Premium?]]="Y",$P$4,$P$3)+1)</f>
        <v>13622.804999999998</v>
      </c>
      <c r="I136" s="25" t="str">
        <f>IF(tbl_Inventory[[#This Row],[Num In Stock]]&lt;$P$5,"Y","")</f>
        <v/>
      </c>
      <c r="J136" s="26" t="str">
        <f>IF(AND(tbl_Inventory[[#This Row],[On Backorder]]="",tbl_Inventory[[#This Row],[Below Min]]="Y"),"Y","")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Row],[Reorder?]]="Y",_xlfn.XLOOKUP(tbl_Inventory[[#This Row],[Category]],tbl_ReorderQty[Category],tbl_ReorderQty[Quantity],0),0)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tbl_Inventory[[#This Row],[Cost Price]]*(IF(tbl_Inventory[[#This Row],[Premium?]]="Y",$P$4,$P$3)+1)</f>
        <v>1197.5819999999999</v>
      </c>
      <c r="I137" s="25" t="str">
        <f>IF(tbl_Inventory[[#This Row],[Num In Stock]]&lt;$P$5,"Y","")</f>
        <v>Y</v>
      </c>
      <c r="J137" s="26" t="str">
        <f>IF(AND(tbl_Inventory[[#This Row],[On Backorder]]="",tbl_Inventory[[#This Row],[Below Min]]="Y"),"Y","")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Row],[Reorder?]]="Y",_xlfn.XLOOKUP(tbl_Inventory[[#This Row],[Category]],tbl_ReorderQty[Category],tbl_ReorderQty[Quantity],0),0)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tbl_Inventory[[#This Row],[Cost Price]]*(IF(tbl_Inventory[[#This Row],[Premium?]]="Y",$P$4,$P$3)+1)</f>
        <v>2224.6875</v>
      </c>
      <c r="I138" s="25" t="str">
        <f>IF(tbl_Inventory[[#This Row],[Num In Stock]]&lt;$P$5,"Y","")</f>
        <v>Y</v>
      </c>
      <c r="J138" s="26" t="str">
        <f>IF(AND(tbl_Inventory[[#This Row],[On Backorder]]="",tbl_Inventory[[#This Row],[Below Min]]="Y"),"Y","")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Row],[Reorder?]]="Y",_xlfn.XLOOKUP(tbl_Inventory[[#This Row],[Category]],tbl_ReorderQty[Category],tbl_ReorderQty[Quantity],0),0)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tbl_Inventory[[#This Row],[Cost Price]]*(IF(tbl_Inventory[[#This Row],[Premium?]]="Y",$P$4,$P$3)+1)</f>
        <v>2826.0625</v>
      </c>
      <c r="I139" s="25" t="str">
        <f>IF(tbl_Inventory[[#This Row],[Num In Stock]]&lt;$P$5,"Y","")</f>
        <v/>
      </c>
      <c r="J139" s="26" t="str">
        <f>IF(AND(tbl_Inventory[[#This Row],[On Backorder]]="",tbl_Inventory[[#This Row],[Below Min]]="Y"),"Y","")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Row],[Reorder?]]="Y",_xlfn.XLOOKUP(tbl_Inventory[[#This Row],[Category]],tbl_ReorderQty[Category],tbl_ReorderQty[Quantity],0),0)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3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tbl_Inventory[[#This Row],[Cost Price]]*(IF(tbl_Inventory[[#This Row],[Premium?]]="Y",$P$4,$P$3)+1)</f>
        <v>5425.875</v>
      </c>
      <c r="I140" s="25" t="str">
        <f>IF(tbl_Inventory[[#This Row],[Num In Stock]]&lt;$P$5,"Y","")</f>
        <v/>
      </c>
      <c r="J140" s="26" t="str">
        <f>IF(AND(tbl_Inventory[[#This Row],[On Backorder]]="",tbl_Inventory[[#This Row],[Below Min]]="Y"),"Y","")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Row],[Reorder?]]="Y",_xlfn.XLOOKUP(tbl_Inventory[[#This Row],[Category]],tbl_ReorderQty[Category],tbl_ReorderQty[Quantity],0),0)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3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tbl_Inventory[[#This Row],[Cost Price]]*(IF(tbl_Inventory[[#This Row],[Premium?]]="Y",$P$4,$P$3)+1)</f>
        <v>1356.7049999999999</v>
      </c>
      <c r="I141" s="25" t="str">
        <f>IF(tbl_Inventory[[#This Row],[Num In Stock]]&lt;$P$5,"Y","")</f>
        <v/>
      </c>
      <c r="J141" s="26" t="str">
        <f>IF(AND(tbl_Inventory[[#This Row],[On Backorder]]="",tbl_Inventory[[#This Row],[Below Min]]="Y"),"Y","")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Row],[Reorder?]]="Y",_xlfn.XLOOKUP(tbl_Inventory[[#This Row],[Category]],tbl_ReorderQty[Category],tbl_ReorderQty[Quantity],0),0)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3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tbl_Inventory[[#This Row],[Cost Price]]*(IF(tbl_Inventory[[#This Row],[Premium?]]="Y",$P$4,$P$3)+1)</f>
        <v>21443.5</v>
      </c>
      <c r="I142" s="25" t="str">
        <f>IF(tbl_Inventory[[#This Row],[Num In Stock]]&lt;$P$5,"Y","")</f>
        <v>Y</v>
      </c>
      <c r="J142" s="26" t="str">
        <f>IF(AND(tbl_Inventory[[#This Row],[On Backorder]]="",tbl_Inventory[[#This Row],[Below Min]]="Y"),"Y","")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Row],[Reorder?]]="Y",_xlfn.XLOOKUP(tbl_Inventory[[#This Row],[Category]],tbl_ReorderQty[Category],tbl_ReorderQty[Quantity],0),0)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tbl_Inventory[[#This Row],[Cost Price]]*(IF(tbl_Inventory[[#This Row],[Premium?]]="Y",$P$4,$P$3)+1)</f>
        <v>20334.822</v>
      </c>
      <c r="I143" s="25" t="str">
        <f>IF(tbl_Inventory[[#This Row],[Num In Stock]]&lt;$P$5,"Y","")</f>
        <v/>
      </c>
      <c r="J143" s="26" t="str">
        <f>IF(AND(tbl_Inventory[[#This Row],[On Backorder]]="",tbl_Inventory[[#This Row],[Below Min]]="Y"),"Y","")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Row],[Reorder?]]="Y",_xlfn.XLOOKUP(tbl_Inventory[[#This Row],[Category]],tbl_ReorderQty[Category],tbl_ReorderQty[Quantity],0),0)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tbl_Inventory[[#This Row],[Cost Price]]*(IF(tbl_Inventory[[#This Row],[Premium?]]="Y",$P$4,$P$3)+1)</f>
        <v>12868.5625</v>
      </c>
      <c r="I144" s="25" t="str">
        <f>IF(tbl_Inventory[[#This Row],[Num In Stock]]&lt;$P$5,"Y","")</f>
        <v/>
      </c>
      <c r="J144" s="26" t="str">
        <f>IF(AND(tbl_Inventory[[#This Row],[On Backorder]]="",tbl_Inventory[[#This Row],[Below Min]]="Y"),"Y","")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Row],[Reorder?]]="Y",_xlfn.XLOOKUP(tbl_Inventory[[#This Row],[Category]],tbl_ReorderQty[Category],tbl_ReorderQty[Quantity],0),0)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3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tbl_Inventory[[#This Row],[Cost Price]]*(IF(tbl_Inventory[[#This Row],[Premium?]]="Y",$P$4,$P$3)+1)</f>
        <v>12876.986000000001</v>
      </c>
      <c r="I145" s="25" t="str">
        <f>IF(tbl_Inventory[[#This Row],[Num In Stock]]&lt;$P$5,"Y","")</f>
        <v/>
      </c>
      <c r="J145" s="26" t="str">
        <f>IF(AND(tbl_Inventory[[#This Row],[On Backorder]]="",tbl_Inventory[[#This Row],[Below Min]]="Y"),"Y","")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Row],[Reorder?]]="Y",_xlfn.XLOOKUP(tbl_Inventory[[#This Row],[Category]],tbl_ReorderQty[Category],tbl_ReorderQty[Quantity],0),0)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3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tbl_Inventory[[#This Row],[Cost Price]]*(IF(tbl_Inventory[[#This Row],[Premium?]]="Y",$P$4,$P$3)+1)</f>
        <v>15003.346</v>
      </c>
      <c r="I146" s="25" t="str">
        <f>IF(tbl_Inventory[[#This Row],[Num In Stock]]&lt;$P$5,"Y","")</f>
        <v/>
      </c>
      <c r="J146" s="26" t="str">
        <f>IF(AND(tbl_Inventory[[#This Row],[On Backorder]]="",tbl_Inventory[[#This Row],[Below Min]]="Y"),"Y","")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Row],[Reorder?]]="Y",_xlfn.XLOOKUP(tbl_Inventory[[#This Row],[Category]],tbl_ReorderQty[Category],tbl_ReorderQty[Quantity],0),0)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3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tbl_Inventory[[#This Row],[Cost Price]]*(IF(tbl_Inventory[[#This Row],[Premium?]]="Y",$P$4,$P$3)+1)</f>
        <v>14578.723</v>
      </c>
      <c r="I147" s="25" t="str">
        <f>IF(tbl_Inventory[[#This Row],[Num In Stock]]&lt;$P$5,"Y","")</f>
        <v/>
      </c>
      <c r="J147" s="26" t="str">
        <f>IF(AND(tbl_Inventory[[#This Row],[On Backorder]]="",tbl_Inventory[[#This Row],[Below Min]]="Y"),"Y","")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Row],[Reorder?]]="Y",_xlfn.XLOOKUP(tbl_Inventory[[#This Row],[Category]],tbl_ReorderQty[Category],tbl_ReorderQty[Quantity],0),0)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3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tbl_Inventory[[#This Row],[Cost Price]]*(IF(tbl_Inventory[[#This Row],[Premium?]]="Y",$P$4,$P$3)+1)</f>
        <v>1979.922</v>
      </c>
      <c r="I148" s="25" t="str">
        <f>IF(tbl_Inventory[[#This Row],[Num In Stock]]&lt;$P$5,"Y","")</f>
        <v>Y</v>
      </c>
      <c r="J148" s="26" t="str">
        <f>IF(AND(tbl_Inventory[[#This Row],[On Backorder]]="",tbl_Inventory[[#This Row],[Below Min]]="Y"),"Y","")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Row],[Reorder?]]="Y",_xlfn.XLOOKUP(tbl_Inventory[[#This Row],[Category]],tbl_ReorderQty[Category],tbl_ReorderQty[Quantity],0),0)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tbl_Inventory[[#This Row],[Cost Price]]*(IF(tbl_Inventory[[#This Row],[Premium?]]="Y",$P$4,$P$3)+1)</f>
        <v>6070.9229999999998</v>
      </c>
      <c r="I149" s="25" t="str">
        <f>IF(tbl_Inventory[[#This Row],[Num In Stock]]&lt;$P$5,"Y","")</f>
        <v/>
      </c>
      <c r="J149" s="26" t="str">
        <f>IF(AND(tbl_Inventory[[#This Row],[On Backorder]]="",tbl_Inventory[[#This Row],[Below Min]]="Y"),"Y","")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Row],[Reorder?]]="Y",_xlfn.XLOOKUP(tbl_Inventory[[#This Row],[Category]],tbl_ReorderQty[Category],tbl_ReorderQty[Quantity],0),0)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3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tbl_Inventory[[#This Row],[Cost Price]]*(IF(tbl_Inventory[[#This Row],[Premium?]]="Y",$P$4,$P$3)+1)</f>
        <v>18212.125</v>
      </c>
      <c r="I150" s="25" t="str">
        <f>IF(tbl_Inventory[[#This Row],[Num In Stock]]&lt;$P$5,"Y","")</f>
        <v/>
      </c>
      <c r="J150" s="26" t="str">
        <f>IF(AND(tbl_Inventory[[#This Row],[On Backorder]]="",tbl_Inventory[[#This Row],[Below Min]]="Y"),"Y","")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Row],[Reorder?]]="Y",_xlfn.XLOOKUP(tbl_Inventory[[#This Row],[Category]],tbl_ReorderQty[Category],tbl_ReorderQty[Quantity],0),0)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tbl_Inventory[[#This Row],[Cost Price]]*(IF(tbl_Inventory[[#This Row],[Premium?]]="Y",$P$4,$P$3)+1)</f>
        <v>11578.455</v>
      </c>
      <c r="I151" s="25" t="str">
        <f>IF(tbl_Inventory[[#This Row],[Num In Stock]]&lt;$P$5,"Y","")</f>
        <v/>
      </c>
      <c r="J151" s="26" t="str">
        <f>IF(AND(tbl_Inventory[[#This Row],[On Backorder]]="",tbl_Inventory[[#This Row],[Below Min]]="Y"),"Y","")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Row],[Reorder?]]="Y",_xlfn.XLOOKUP(tbl_Inventory[[#This Row],[Category]],tbl_ReorderQty[Category],tbl_ReorderQty[Quantity],0),0)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3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tbl_Inventory[[#This Row],[Cost Price]]*(IF(tbl_Inventory[[#This Row],[Premium?]]="Y",$P$4,$P$3)+1)</f>
        <v>3668.4375</v>
      </c>
      <c r="I152" s="25" t="str">
        <f>IF(tbl_Inventory[[#This Row],[Num In Stock]]&lt;$P$5,"Y","")</f>
        <v/>
      </c>
      <c r="J152" s="26" t="str">
        <f>IF(AND(tbl_Inventory[[#This Row],[On Backorder]]="",tbl_Inventory[[#This Row],[Below Min]]="Y"),"Y","")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Row],[Reorder?]]="Y",_xlfn.XLOOKUP(tbl_Inventory[[#This Row],[Category]],tbl_ReorderQty[Category],tbl_ReorderQty[Quantity],0),0)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3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tbl_Inventory[[#This Row],[Cost Price]]*(IF(tbl_Inventory[[#This Row],[Premium?]]="Y",$P$4,$P$3)+1)</f>
        <v>12565.8125</v>
      </c>
      <c r="I153" s="25" t="str">
        <f>IF(tbl_Inventory[[#This Row],[Num In Stock]]&lt;$P$5,"Y","")</f>
        <v>Y</v>
      </c>
      <c r="J153" s="26" t="str">
        <f>IF(AND(tbl_Inventory[[#This Row],[On Backorder]]="",tbl_Inventory[[#This Row],[Below Min]]="Y"),"Y","")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Row],[Reorder?]]="Y",_xlfn.XLOOKUP(tbl_Inventory[[#This Row],[Category]],tbl_ReorderQty[Category],tbl_ReorderQty[Quantity],0),0)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tbl_Inventory[[#This Row],[Cost Price]]*(IF(tbl_Inventory[[#This Row],[Premium?]]="Y",$P$4,$P$3)+1)</f>
        <v>15297.125</v>
      </c>
      <c r="I154" s="25" t="str">
        <f>IF(tbl_Inventory[[#This Row],[Num In Stock]]&lt;$P$5,"Y","")</f>
        <v/>
      </c>
      <c r="J154" s="26" t="str">
        <f>IF(AND(tbl_Inventory[[#This Row],[On Backorder]]="",tbl_Inventory[[#This Row],[Below Min]]="Y"),"Y","")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Row],[Reorder?]]="Y",_xlfn.XLOOKUP(tbl_Inventory[[#This Row],[Category]],tbl_ReorderQty[Category],tbl_ReorderQty[Quantity],0),0)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tbl_Inventory[[#This Row],[Cost Price]]*(IF(tbl_Inventory[[#This Row],[Premium?]]="Y",$P$4,$P$3)+1)</f>
        <v>18529.421999999999</v>
      </c>
      <c r="I155" s="25" t="str">
        <f>IF(tbl_Inventory[[#This Row],[Num In Stock]]&lt;$P$5,"Y","")</f>
        <v>Y</v>
      </c>
      <c r="J155" s="26" t="str">
        <f>IF(AND(tbl_Inventory[[#This Row],[On Backorder]]="",tbl_Inventory[[#This Row],[Below Min]]="Y"),"Y","")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Row],[Reorder?]]="Y",_xlfn.XLOOKUP(tbl_Inventory[[#This Row],[Category]],tbl_ReorderQty[Category],tbl_ReorderQty[Quantity],0),0)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tbl_Inventory[[#This Row],[Cost Price]]*(IF(tbl_Inventory[[#This Row],[Premium?]]="Y",$P$4,$P$3)+1)</f>
        <v>6428.5</v>
      </c>
      <c r="I156" s="25" t="str">
        <f>IF(tbl_Inventory[[#This Row],[Num In Stock]]&lt;$P$5,"Y","")</f>
        <v>Y</v>
      </c>
      <c r="J156" s="26" t="str">
        <f>IF(AND(tbl_Inventory[[#This Row],[On Backorder]]="",tbl_Inventory[[#This Row],[Below Min]]="Y"),"Y","")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Row],[Reorder?]]="Y",_xlfn.XLOOKUP(tbl_Inventory[[#This Row],[Category]],tbl_ReorderQty[Category],tbl_ReorderQty[Quantity],0),0)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3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tbl_Inventory[[#This Row],[Cost Price]]*(IF(tbl_Inventory[[#This Row],[Premium?]]="Y",$P$4,$P$3)+1)</f>
        <v>1317.942</v>
      </c>
      <c r="I157" s="25" t="str">
        <f>IF(tbl_Inventory[[#This Row],[Num In Stock]]&lt;$P$5,"Y","")</f>
        <v>Y</v>
      </c>
      <c r="J157" s="26" t="str">
        <f>IF(AND(tbl_Inventory[[#This Row],[On Backorder]]="",tbl_Inventory[[#This Row],[Below Min]]="Y"),"Y","")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Row],[Reorder?]]="Y",_xlfn.XLOOKUP(tbl_Inventory[[#This Row],[Category]],tbl_ReorderQty[Category],tbl_ReorderQty[Quantity],0),0)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tbl_Inventory[[#This Row],[Cost Price]]*(IF(tbl_Inventory[[#This Row],[Premium?]]="Y",$P$4,$P$3)+1)</f>
        <v>14568.375</v>
      </c>
      <c r="I158" s="25" t="str">
        <f>IF(tbl_Inventory[[#This Row],[Num In Stock]]&lt;$P$5,"Y","")</f>
        <v/>
      </c>
      <c r="J158" s="26" t="str">
        <f>IF(AND(tbl_Inventory[[#This Row],[On Backorder]]="",tbl_Inventory[[#This Row],[Below Min]]="Y"),"Y","")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Row],[Reorder?]]="Y",_xlfn.XLOOKUP(tbl_Inventory[[#This Row],[Category]],tbl_ReorderQty[Category],tbl_ReorderQty[Quantity],0),0)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tbl_Inventory[[#This Row],[Cost Price]]*(IF(tbl_Inventory[[#This Row],[Premium?]]="Y",$P$4,$P$3)+1)</f>
        <v>9811.125</v>
      </c>
      <c r="I159" s="25" t="str">
        <f>IF(tbl_Inventory[[#This Row],[Num In Stock]]&lt;$P$5,"Y","")</f>
        <v/>
      </c>
      <c r="J159" s="26" t="str">
        <f>IF(AND(tbl_Inventory[[#This Row],[On Backorder]]="",tbl_Inventory[[#This Row],[Below Min]]="Y"),"Y","")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Row],[Reorder?]]="Y",_xlfn.XLOOKUP(tbl_Inventory[[#This Row],[Category]],tbl_ReorderQty[Category],tbl_ReorderQty[Quantity],0),0)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3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tbl_Inventory[[#This Row],[Cost Price]]*(IF(tbl_Inventory[[#This Row],[Premium?]]="Y",$P$4,$P$3)+1)</f>
        <v>14031.674999999999</v>
      </c>
      <c r="I160" s="25" t="str">
        <f>IF(tbl_Inventory[[#This Row],[Num In Stock]]&lt;$P$5,"Y","")</f>
        <v>Y</v>
      </c>
      <c r="J160" s="26" t="str">
        <f>IF(AND(tbl_Inventory[[#This Row],[On Backorder]]="",tbl_Inventory[[#This Row],[Below Min]]="Y"),"Y","")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Row],[Reorder?]]="Y",_xlfn.XLOOKUP(tbl_Inventory[[#This Row],[Category]],tbl_ReorderQty[Category],tbl_ReorderQty[Quantity],0),0)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tbl_Inventory[[#This Row],[Cost Price]]*(IF(tbl_Inventory[[#This Row],[Premium?]]="Y",$P$4,$P$3)+1)</f>
        <v>6373.061999999999</v>
      </c>
      <c r="I161" s="25" t="str">
        <f>IF(tbl_Inventory[[#This Row],[Num In Stock]]&lt;$P$5,"Y","")</f>
        <v/>
      </c>
      <c r="J161" s="26" t="str">
        <f>IF(AND(tbl_Inventory[[#This Row],[On Backorder]]="",tbl_Inventory[[#This Row],[Below Min]]="Y"),"Y","")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Row],[Reorder?]]="Y",_xlfn.XLOOKUP(tbl_Inventory[[#This Row],[Category]],tbl_ReorderQty[Category],tbl_ReorderQty[Quantity],0),0)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tbl_Inventory[[#This Row],[Cost Price]]*(IF(tbl_Inventory[[#This Row],[Premium?]]="Y",$P$4,$P$3)+1)</f>
        <v>18121.5625</v>
      </c>
      <c r="I162" s="25" t="str">
        <f>IF(tbl_Inventory[[#This Row],[Num In Stock]]&lt;$P$5,"Y","")</f>
        <v/>
      </c>
      <c r="J162" s="26" t="str">
        <f>IF(AND(tbl_Inventory[[#This Row],[On Backorder]]="",tbl_Inventory[[#This Row],[Below Min]]="Y"),"Y","")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Row],[Reorder?]]="Y",_xlfn.XLOOKUP(tbl_Inventory[[#This Row],[Category]],tbl_ReorderQty[Category],tbl_ReorderQty[Quantity],0),0)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tbl_Inventory[[#This Row],[Cost Price]]*(IF(tbl_Inventory[[#This Row],[Premium?]]="Y",$P$4,$P$3)+1)</f>
        <v>12456.5625</v>
      </c>
      <c r="I163" s="25" t="str">
        <f>IF(tbl_Inventory[[#This Row],[Num In Stock]]&lt;$P$5,"Y","")</f>
        <v/>
      </c>
      <c r="J163" s="26" t="str">
        <f>IF(AND(tbl_Inventory[[#This Row],[On Backorder]]="",tbl_Inventory[[#This Row],[Below Min]]="Y"),"Y","")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Row],[Reorder?]]="Y",_xlfn.XLOOKUP(tbl_Inventory[[#This Row],[Category]],tbl_ReorderQty[Category],tbl_ReorderQty[Quantity],0),0)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3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tbl_Inventory[[#This Row],[Cost Price]]*(IF(tbl_Inventory[[#This Row],[Premium?]]="Y",$P$4,$P$3)+1)</f>
        <v>14292.75</v>
      </c>
      <c r="I164" s="25" t="str">
        <f>IF(tbl_Inventory[[#This Row],[Num In Stock]]&lt;$P$5,"Y","")</f>
        <v>Y</v>
      </c>
      <c r="J164" s="26" t="str">
        <f>IF(AND(tbl_Inventory[[#This Row],[On Backorder]]="",tbl_Inventory[[#This Row],[Below Min]]="Y"),"Y","")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Row],[Reorder?]]="Y",_xlfn.XLOOKUP(tbl_Inventory[[#This Row],[Category]],tbl_ReorderQty[Category],tbl_ReorderQty[Quantity],0),0)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tbl_Inventory[[#This Row],[Cost Price]]*(IF(tbl_Inventory[[#This Row],[Premium?]]="Y",$P$4,$P$3)+1)</f>
        <v>13250</v>
      </c>
      <c r="I165" s="25" t="str">
        <f>IF(tbl_Inventory[[#This Row],[Num In Stock]]&lt;$P$5,"Y","")</f>
        <v/>
      </c>
      <c r="J165" s="26" t="str">
        <f>IF(AND(tbl_Inventory[[#This Row],[On Backorder]]="",tbl_Inventory[[#This Row],[Below Min]]="Y"),"Y","")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Row],[Reorder?]]="Y",_xlfn.XLOOKUP(tbl_Inventory[[#This Row],[Category]],tbl_ReorderQty[Category],tbl_ReorderQty[Quantity],0),0)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tbl_Inventory[[#This Row],[Cost Price]]*(IF(tbl_Inventory[[#This Row],[Premium?]]="Y",$P$4,$P$3)+1)</f>
        <v>4062.1875</v>
      </c>
      <c r="I166" s="25" t="str">
        <f>IF(tbl_Inventory[[#This Row],[Num In Stock]]&lt;$P$5,"Y","")</f>
        <v/>
      </c>
      <c r="J166" s="26" t="str">
        <f>IF(AND(tbl_Inventory[[#This Row],[On Backorder]]="",tbl_Inventory[[#This Row],[Below Min]]="Y"),"Y","")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Row],[Reorder?]]="Y",_xlfn.XLOOKUP(tbl_Inventory[[#This Row],[Category]],tbl_ReorderQty[Category],tbl_ReorderQty[Quantity],0),0)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3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tbl_Inventory[[#This Row],[Cost Price]]*(IF(tbl_Inventory[[#This Row],[Premium?]]="Y",$P$4,$P$3)+1)</f>
        <v>20442.5</v>
      </c>
      <c r="I167" s="25" t="str">
        <f>IF(tbl_Inventory[[#This Row],[Num In Stock]]&lt;$P$5,"Y","")</f>
        <v/>
      </c>
      <c r="J167" s="26" t="str">
        <f>IF(AND(tbl_Inventory[[#This Row],[On Backorder]]="",tbl_Inventory[[#This Row],[Below Min]]="Y"),"Y","")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Row],[Reorder?]]="Y",_xlfn.XLOOKUP(tbl_Inventory[[#This Row],[Category]],tbl_ReorderQty[Category],tbl_ReorderQty[Quantity],0),0)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tbl_Inventory[[#This Row],[Cost Price]]*(IF(tbl_Inventory[[#This Row],[Premium?]]="Y",$P$4,$P$3)+1)</f>
        <v>11330.654999999999</v>
      </c>
      <c r="I168" s="25" t="str">
        <f>IF(tbl_Inventory[[#This Row],[Num In Stock]]&lt;$P$5,"Y","")</f>
        <v/>
      </c>
      <c r="J168" s="26" t="str">
        <f>IF(AND(tbl_Inventory[[#This Row],[On Backorder]]="",tbl_Inventory[[#This Row],[Below Min]]="Y"),"Y","")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Row],[Reorder?]]="Y",_xlfn.XLOOKUP(tbl_Inventory[[#This Row],[Category]],tbl_ReorderQty[Category],tbl_ReorderQty[Quantity],0),0)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3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tbl_Inventory[[#This Row],[Cost Price]]*(IF(tbl_Inventory[[#This Row],[Premium?]]="Y",$P$4,$P$3)+1)</f>
        <v>11634.375</v>
      </c>
      <c r="I169" s="25" t="str">
        <f>IF(tbl_Inventory[[#This Row],[Num In Stock]]&lt;$P$5,"Y","")</f>
        <v/>
      </c>
      <c r="J169" s="26" t="str">
        <f>IF(AND(tbl_Inventory[[#This Row],[On Backorder]]="",tbl_Inventory[[#This Row],[Below Min]]="Y"),"Y","")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Row],[Reorder?]]="Y",_xlfn.XLOOKUP(tbl_Inventory[[#This Row],[Category]],tbl_ReorderQty[Category],tbl_ReorderQty[Quantity],0),0)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3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tbl_Inventory[[#This Row],[Cost Price]]*(IF(tbl_Inventory[[#This Row],[Premium?]]="Y",$P$4,$P$3)+1)</f>
        <v>9848.2799999999988</v>
      </c>
      <c r="I170" s="25" t="str">
        <f>IF(tbl_Inventory[[#This Row],[Num In Stock]]&lt;$P$5,"Y","")</f>
        <v/>
      </c>
      <c r="J170" s="26" t="str">
        <f>IF(AND(tbl_Inventory[[#This Row],[On Backorder]]="",tbl_Inventory[[#This Row],[Below Min]]="Y"),"Y","")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Row],[Reorder?]]="Y",_xlfn.XLOOKUP(tbl_Inventory[[#This Row],[Category]],tbl_ReorderQty[Category],tbl_ReorderQty[Quantity],0),0)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3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tbl_Inventory[[#This Row],[Cost Price]]*(IF(tbl_Inventory[[#This Row],[Premium?]]="Y",$P$4,$P$3)+1)</f>
        <v>6535.7249999999995</v>
      </c>
      <c r="I171" s="25" t="str">
        <f>IF(tbl_Inventory[[#This Row],[Num In Stock]]&lt;$P$5,"Y","")</f>
        <v/>
      </c>
      <c r="J171" s="26" t="str">
        <f>IF(AND(tbl_Inventory[[#This Row],[On Backorder]]="",tbl_Inventory[[#This Row],[Below Min]]="Y"),"Y","")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Row],[Reorder?]]="Y",_xlfn.XLOOKUP(tbl_Inventory[[#This Row],[Category]],tbl_ReorderQty[Category],tbl_ReorderQty[Quantity],0),0)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3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tbl_Inventory[[#This Row],[Cost Price]]*(IF(tbl_Inventory[[#This Row],[Premium?]]="Y",$P$4,$P$3)+1)</f>
        <v>2935.8125</v>
      </c>
      <c r="I172" s="25" t="str">
        <f>IF(tbl_Inventory[[#This Row],[Num In Stock]]&lt;$P$5,"Y","")</f>
        <v>Y</v>
      </c>
      <c r="J172" s="26" t="str">
        <f>IF(AND(tbl_Inventory[[#This Row],[On Backorder]]="",tbl_Inventory[[#This Row],[Below Min]]="Y"),"Y","")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Row],[Reorder?]]="Y",_xlfn.XLOOKUP(tbl_Inventory[[#This Row],[Category]],tbl_ReorderQty[Category],tbl_ReorderQty[Quantity],0),0)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tbl_Inventory[[#This Row],[Cost Price]]*(IF(tbl_Inventory[[#This Row],[Premium?]]="Y",$P$4,$P$3)+1)</f>
        <v>2038.155</v>
      </c>
      <c r="I173" s="25" t="str">
        <f>IF(tbl_Inventory[[#This Row],[Num In Stock]]&lt;$P$5,"Y","")</f>
        <v/>
      </c>
      <c r="J173" s="26" t="str">
        <f>IF(AND(tbl_Inventory[[#This Row],[On Backorder]]="",tbl_Inventory[[#This Row],[Below Min]]="Y"),"Y","")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Row],[Reorder?]]="Y",_xlfn.XLOOKUP(tbl_Inventory[[#This Row],[Category]],tbl_ReorderQty[Category],tbl_ReorderQty[Quantity],0),0)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tbl_Inventory[[#This Row],[Cost Price]]*(IF(tbl_Inventory[[#This Row],[Premium?]]="Y",$P$4,$P$3)+1)</f>
        <v>1423.5</v>
      </c>
      <c r="I174" s="25" t="str">
        <f>IF(tbl_Inventory[[#This Row],[Num In Stock]]&lt;$P$5,"Y","")</f>
        <v/>
      </c>
      <c r="J174" s="26" t="str">
        <f>IF(AND(tbl_Inventory[[#This Row],[On Backorder]]="",tbl_Inventory[[#This Row],[Below Min]]="Y"),"Y","")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Row],[Reorder?]]="Y",_xlfn.XLOOKUP(tbl_Inventory[[#This Row],[Category]],tbl_ReorderQty[Category],tbl_ReorderQty[Quantity],0),0)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tbl_Inventory[[#This Row],[Cost Price]]*(IF(tbl_Inventory[[#This Row],[Premium?]]="Y",$P$4,$P$3)+1)</f>
        <v>8326.8469999999998</v>
      </c>
      <c r="I175" s="25" t="str">
        <f>IF(tbl_Inventory[[#This Row],[Num In Stock]]&lt;$P$5,"Y","")</f>
        <v/>
      </c>
      <c r="J175" s="26" t="str">
        <f>IF(AND(tbl_Inventory[[#This Row],[On Backorder]]="",tbl_Inventory[[#This Row],[Below Min]]="Y"),"Y","")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Row],[Reorder?]]="Y",_xlfn.XLOOKUP(tbl_Inventory[[#This Row],[Category]],tbl_ReorderQty[Category],tbl_ReorderQty[Quantity],0),0)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tbl_Inventory[[#This Row],[Cost Price]]*(IF(tbl_Inventory[[#This Row],[Premium?]]="Y",$P$4,$P$3)+1)</f>
        <v>8498.3599999999988</v>
      </c>
      <c r="I176" s="25" t="str">
        <f>IF(tbl_Inventory[[#This Row],[Num In Stock]]&lt;$P$5,"Y","")</f>
        <v>Y</v>
      </c>
      <c r="J176" s="26" t="str">
        <f>IF(AND(tbl_Inventory[[#This Row],[On Backorder]]="",tbl_Inventory[[#This Row],[Below Min]]="Y"),"Y","")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Row],[Reorder?]]="Y",_xlfn.XLOOKUP(tbl_Inventory[[#This Row],[Category]],tbl_ReorderQty[Category],tbl_ReorderQty[Quantity],0),0)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tbl_Inventory[[#This Row],[Cost Price]]*(IF(tbl_Inventory[[#This Row],[Premium?]]="Y",$P$4,$P$3)+1)</f>
        <v>11688.726000000001</v>
      </c>
      <c r="I177" s="25" t="str">
        <f>IF(tbl_Inventory[[#This Row],[Num In Stock]]&lt;$P$5,"Y","")</f>
        <v/>
      </c>
      <c r="J177" s="26" t="str">
        <f>IF(AND(tbl_Inventory[[#This Row],[On Backorder]]="",tbl_Inventory[[#This Row],[Below Min]]="Y"),"Y","")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Row],[Reorder?]]="Y",_xlfn.XLOOKUP(tbl_Inventory[[#This Row],[Category]],tbl_ReorderQty[Category],tbl_ReorderQty[Quantity],0),0)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tbl_Inventory[[#This Row],[Cost Price]]*(IF(tbl_Inventory[[#This Row],[Premium?]]="Y",$P$4,$P$3)+1)</f>
        <v>7349.5625</v>
      </c>
      <c r="I178" s="25" t="str">
        <f>IF(tbl_Inventory[[#This Row],[Num In Stock]]&lt;$P$5,"Y","")</f>
        <v/>
      </c>
      <c r="J178" s="26" t="str">
        <f>IF(AND(tbl_Inventory[[#This Row],[On Backorder]]="",tbl_Inventory[[#This Row],[Below Min]]="Y"),"Y","")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Row],[Reorder?]]="Y",_xlfn.XLOOKUP(tbl_Inventory[[#This Row],[Category]],tbl_ReorderQty[Category],tbl_ReorderQty[Quantity],0),0)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tbl_Inventory[[#This Row],[Cost Price]]*(IF(tbl_Inventory[[#This Row],[Premium?]]="Y",$P$4,$P$3)+1)</f>
        <v>13233.581999999999</v>
      </c>
      <c r="I179" s="25" t="str">
        <f>IF(tbl_Inventory[[#This Row],[Num In Stock]]&lt;$P$5,"Y","")</f>
        <v/>
      </c>
      <c r="J179" s="26" t="str">
        <f>IF(AND(tbl_Inventory[[#This Row],[On Backorder]]="",tbl_Inventory[[#This Row],[Below Min]]="Y"),"Y","")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Row],[Reorder?]]="Y",_xlfn.XLOOKUP(tbl_Inventory[[#This Row],[Category]],tbl_ReorderQty[Category],tbl_ReorderQty[Quantity],0),0)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tbl_Inventory[[#This Row],[Cost Price]]*(IF(tbl_Inventory[[#This Row],[Premium?]]="Y",$P$4,$P$3)+1)</f>
        <v>10003.5</v>
      </c>
      <c r="I180" s="25" t="str">
        <f>IF(tbl_Inventory[[#This Row],[Num In Stock]]&lt;$P$5,"Y","")</f>
        <v>Y</v>
      </c>
      <c r="J180" s="26" t="str">
        <f>IF(AND(tbl_Inventory[[#This Row],[On Backorder]]="",tbl_Inventory[[#This Row],[Below Min]]="Y"),"Y","")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Row],[Reorder?]]="Y",_xlfn.XLOOKUP(tbl_Inventory[[#This Row],[Category]],tbl_ReorderQty[Category],tbl_ReorderQty[Quantity],0),0)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tbl_Inventory[[#This Row],[Cost Price]]*(IF(tbl_Inventory[[#This Row],[Premium?]]="Y",$P$4,$P$3)+1)</f>
        <v>6680.8125</v>
      </c>
      <c r="I181" s="25" t="str">
        <f>IF(tbl_Inventory[[#This Row],[Num In Stock]]&lt;$P$5,"Y","")</f>
        <v>Y</v>
      </c>
      <c r="J181" s="26" t="str">
        <f>IF(AND(tbl_Inventory[[#This Row],[On Backorder]]="",tbl_Inventory[[#This Row],[Below Min]]="Y"),"Y","")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Row],[Reorder?]]="Y",_xlfn.XLOOKUP(tbl_Inventory[[#This Row],[Category]],tbl_ReorderQty[Category],tbl_ReorderQty[Quantity],0),0)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tbl_Inventory[[#This Row],[Cost Price]]*(IF(tbl_Inventory[[#This Row],[Premium?]]="Y",$P$4,$P$3)+1)</f>
        <v>12941.355</v>
      </c>
      <c r="I182" s="25" t="str">
        <f>IF(tbl_Inventory[[#This Row],[Num In Stock]]&lt;$P$5,"Y","")</f>
        <v/>
      </c>
      <c r="J182" s="26" t="str">
        <f>IF(AND(tbl_Inventory[[#This Row],[On Backorder]]="",tbl_Inventory[[#This Row],[Below Min]]="Y"),"Y","")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Row],[Reorder?]]="Y",_xlfn.XLOOKUP(tbl_Inventory[[#This Row],[Category]],tbl_ReorderQty[Category],tbl_ReorderQty[Quantity],0),0)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tbl_Inventory[[#This Row],[Cost Price]]*(IF(tbl_Inventory[[#This Row],[Premium?]]="Y",$P$4,$P$3)+1)</f>
        <v>12577.5</v>
      </c>
      <c r="I183" s="25" t="str">
        <f>IF(tbl_Inventory[[#This Row],[Num In Stock]]&lt;$P$5,"Y","")</f>
        <v/>
      </c>
      <c r="J183" s="26" t="str">
        <f>IF(AND(tbl_Inventory[[#This Row],[On Backorder]]="",tbl_Inventory[[#This Row],[Below Min]]="Y"),"Y","")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Row],[Reorder?]]="Y",_xlfn.XLOOKUP(tbl_Inventory[[#This Row],[Category]],tbl_ReorderQty[Category],tbl_ReorderQty[Quantity],0),0)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tbl_Inventory[[#This Row],[Cost Price]]*(IF(tbl_Inventory[[#This Row],[Premium?]]="Y",$P$4,$P$3)+1)</f>
        <v>3965.8620000000001</v>
      </c>
      <c r="I184" s="25" t="str">
        <f>IF(tbl_Inventory[[#This Row],[Num In Stock]]&lt;$P$5,"Y","")</f>
        <v/>
      </c>
      <c r="J184" s="26" t="str">
        <f>IF(AND(tbl_Inventory[[#This Row],[On Backorder]]="",tbl_Inventory[[#This Row],[Below Min]]="Y"),"Y","")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Row],[Reorder?]]="Y",_xlfn.XLOOKUP(tbl_Inventory[[#This Row],[Category]],tbl_ReorderQty[Category],tbl_ReorderQty[Quantity],0),0)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tbl_Inventory[[#This Row],[Cost Price]]*(IF(tbl_Inventory[[#This Row],[Premium?]]="Y",$P$4,$P$3)+1)</f>
        <v>10532.8125</v>
      </c>
      <c r="I185" s="25" t="str">
        <f>IF(tbl_Inventory[[#This Row],[Num In Stock]]&lt;$P$5,"Y","")</f>
        <v/>
      </c>
      <c r="J185" s="26" t="str">
        <f>IF(AND(tbl_Inventory[[#This Row],[On Backorder]]="",tbl_Inventory[[#This Row],[Below Min]]="Y"),"Y","")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Row],[Reorder?]]="Y",_xlfn.XLOOKUP(tbl_Inventory[[#This Row],[Category]],tbl_ReorderQty[Category],tbl_ReorderQty[Quantity],0),0)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tbl_Inventory[[#This Row],[Cost Price]]*(IF(tbl_Inventory[[#This Row],[Premium?]]="Y",$P$4,$P$3)+1)</f>
        <v>14842.983999999999</v>
      </c>
      <c r="I186" s="25" t="str">
        <f>IF(tbl_Inventory[[#This Row],[Num In Stock]]&lt;$P$5,"Y","")</f>
        <v>Y</v>
      </c>
      <c r="J186" s="26" t="str">
        <f>IF(AND(tbl_Inventory[[#This Row],[On Backorder]]="",tbl_Inventory[[#This Row],[Below Min]]="Y"),"Y","")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Row],[Reorder?]]="Y",_xlfn.XLOOKUP(tbl_Inventory[[#This Row],[Category]],tbl_ReorderQty[Category],tbl_ReorderQty[Quantity],0),0)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tbl_Inventory[[#This Row],[Cost Price]]*(IF(tbl_Inventory[[#This Row],[Premium?]]="Y",$P$4,$P$3)+1)</f>
        <v>13764.404999999999</v>
      </c>
      <c r="I187" s="25" t="str">
        <f>IF(tbl_Inventory[[#This Row],[Num In Stock]]&lt;$P$5,"Y","")</f>
        <v>Y</v>
      </c>
      <c r="J187" s="26" t="str">
        <f>IF(AND(tbl_Inventory[[#This Row],[On Backorder]]="",tbl_Inventory[[#This Row],[Below Min]]="Y"),"Y","")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Row],[Reorder?]]="Y",_xlfn.XLOOKUP(tbl_Inventory[[#This Row],[Category]],tbl_ReorderQty[Category],tbl_ReorderQty[Quantity],0),0)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tbl_Inventory[[#This Row],[Cost Price]]*(IF(tbl_Inventory[[#This Row],[Premium?]]="Y",$P$4,$P$3)+1)</f>
        <v>5713.5</v>
      </c>
      <c r="I188" s="25" t="str">
        <f>IF(tbl_Inventory[[#This Row],[Num In Stock]]&lt;$P$5,"Y","")</f>
        <v>Y</v>
      </c>
      <c r="J188" s="26" t="str">
        <f>IF(AND(tbl_Inventory[[#This Row],[On Backorder]]="",tbl_Inventory[[#This Row],[Below Min]]="Y"),"Y","")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Row],[Reorder?]]="Y",_xlfn.XLOOKUP(tbl_Inventory[[#This Row],[Category]],tbl_ReorderQty[Category],tbl_ReorderQty[Quantity],0),0)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tbl_Inventory[[#This Row],[Cost Price]]*(IF(tbl_Inventory[[#This Row],[Premium?]]="Y",$P$4,$P$3)+1)</f>
        <v>9534.1049999999996</v>
      </c>
      <c r="I189" s="25" t="str">
        <f>IF(tbl_Inventory[[#This Row],[Num In Stock]]&lt;$P$5,"Y","")</f>
        <v/>
      </c>
      <c r="J189" s="26" t="str">
        <f>IF(AND(tbl_Inventory[[#This Row],[On Backorder]]="",tbl_Inventory[[#This Row],[Below Min]]="Y"),"Y","")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Row],[Reorder?]]="Y",_xlfn.XLOOKUP(tbl_Inventory[[#This Row],[Category]],tbl_ReorderQty[Category],tbl_ReorderQty[Quantity],0),0)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tbl_Inventory[[#This Row],[Cost Price]]*(IF(tbl_Inventory[[#This Row],[Premium?]]="Y",$P$4,$P$3)+1)</f>
        <v>7937.7419999999993</v>
      </c>
      <c r="I190" s="25" t="str">
        <f>IF(tbl_Inventory[[#This Row],[Num In Stock]]&lt;$P$5,"Y","")</f>
        <v/>
      </c>
      <c r="J190" s="26" t="str">
        <f>IF(AND(tbl_Inventory[[#This Row],[On Backorder]]="",tbl_Inventory[[#This Row],[Below Min]]="Y"),"Y","")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Row],[Reorder?]]="Y",_xlfn.XLOOKUP(tbl_Inventory[[#This Row],[Category]],tbl_ReorderQty[Category],tbl_ReorderQty[Quantity],0),0)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tbl_Inventory[[#This Row],[Cost Price]]*(IF(tbl_Inventory[[#This Row],[Premium?]]="Y",$P$4,$P$3)+1)</f>
        <v>14954.73</v>
      </c>
      <c r="I191" s="25" t="str">
        <f>IF(tbl_Inventory[[#This Row],[Num In Stock]]&lt;$P$5,"Y","")</f>
        <v/>
      </c>
      <c r="J191" s="26" t="str">
        <f>IF(AND(tbl_Inventory[[#This Row],[On Backorder]]="",tbl_Inventory[[#This Row],[Below Min]]="Y"),"Y","")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Row],[Reorder?]]="Y",_xlfn.XLOOKUP(tbl_Inventory[[#This Row],[Category]],tbl_ReorderQty[Category],tbl_ReorderQty[Quantity],0),0)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tbl_Inventory[[#This Row],[Cost Price]]*(IF(tbl_Inventory[[#This Row],[Premium?]]="Y",$P$4,$P$3)+1)</f>
        <v>13477.369999999999</v>
      </c>
      <c r="I192" s="25" t="str">
        <f>IF(tbl_Inventory[[#This Row],[Num In Stock]]&lt;$P$5,"Y","")</f>
        <v/>
      </c>
      <c r="J192" s="26" t="str">
        <f>IF(AND(tbl_Inventory[[#This Row],[On Backorder]]="",tbl_Inventory[[#This Row],[Below Min]]="Y"),"Y","")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Row],[Reorder?]]="Y",_xlfn.XLOOKUP(tbl_Inventory[[#This Row],[Category]],tbl_ReorderQty[Category],tbl_ReorderQty[Quantity],0),0)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tbl_Inventory[[#This Row],[Cost Price]]*(IF(tbl_Inventory[[#This Row],[Premium?]]="Y",$P$4,$P$3)+1)</f>
        <v>6054.1669999999995</v>
      </c>
      <c r="I193" s="25" t="str">
        <f>IF(tbl_Inventory[[#This Row],[Num In Stock]]&lt;$P$5,"Y","")</f>
        <v/>
      </c>
      <c r="J193" s="26" t="str">
        <f>IF(AND(tbl_Inventory[[#This Row],[On Backorder]]="",tbl_Inventory[[#This Row],[Below Min]]="Y"),"Y","")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Row],[Reorder?]]="Y",_xlfn.XLOOKUP(tbl_Inventory[[#This Row],[Category]],tbl_ReorderQty[Category],tbl_ReorderQty[Quantity],0),0)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tbl_Inventory[[#This Row],[Cost Price]]*(IF(tbl_Inventory[[#This Row],[Premium?]]="Y",$P$4,$P$3)+1)</f>
        <v>21237.3125</v>
      </c>
      <c r="I194" s="25" t="str">
        <f>IF(tbl_Inventory[[#This Row],[Num In Stock]]&lt;$P$5,"Y","")</f>
        <v/>
      </c>
      <c r="J194" s="26" t="str">
        <f>IF(AND(tbl_Inventory[[#This Row],[On Backorder]]="",tbl_Inventory[[#This Row],[Below Min]]="Y"),"Y","")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Row],[Reorder?]]="Y",_xlfn.XLOOKUP(tbl_Inventory[[#This Row],[Category]],tbl_ReorderQty[Category],tbl_ReorderQty[Quantity],0),0)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tbl_Inventory[[#This Row],[Cost Price]]*(IF(tbl_Inventory[[#This Row],[Premium?]]="Y",$P$4,$P$3)+1)</f>
        <v>19159.954999999998</v>
      </c>
      <c r="I195" s="25" t="str">
        <f>IF(tbl_Inventory[[#This Row],[Num In Stock]]&lt;$P$5,"Y","")</f>
        <v/>
      </c>
      <c r="J195" s="26" t="str">
        <f>IF(AND(tbl_Inventory[[#This Row],[On Backorder]]="",tbl_Inventory[[#This Row],[Below Min]]="Y"),"Y","")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Row],[Reorder?]]="Y",_xlfn.XLOOKUP(tbl_Inventory[[#This Row],[Category]],tbl_ReorderQty[Category],tbl_ReorderQty[Quantity],0),0)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tbl_Inventory[[#This Row],[Cost Price]]*(IF(tbl_Inventory[[#This Row],[Premium?]]="Y",$P$4,$P$3)+1)</f>
        <v>13738.125</v>
      </c>
      <c r="I196" s="25" t="str">
        <f>IF(tbl_Inventory[[#This Row],[Num In Stock]]&lt;$P$5,"Y","")</f>
        <v/>
      </c>
      <c r="J196" s="26" t="str">
        <f>IF(AND(tbl_Inventory[[#This Row],[On Backorder]]="",tbl_Inventory[[#This Row],[Below Min]]="Y"),"Y","")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Row],[Reorder?]]="Y",_xlfn.XLOOKUP(tbl_Inventory[[#This Row],[Category]],tbl_ReorderQty[Category],tbl_ReorderQty[Quantity],0),0)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tbl_Inventory[[#This Row],[Cost Price]]*(IF(tbl_Inventory[[#This Row],[Premium?]]="Y",$P$4,$P$3)+1)</f>
        <v>7934.0625</v>
      </c>
      <c r="I197" s="25" t="str">
        <f>IF(tbl_Inventory[[#This Row],[Num In Stock]]&lt;$P$5,"Y","")</f>
        <v>Y</v>
      </c>
      <c r="J197" s="26" t="str">
        <f>IF(AND(tbl_Inventory[[#This Row],[On Backorder]]="",tbl_Inventory[[#This Row],[Below Min]]="Y"),"Y","")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Row],[Reorder?]]="Y",_xlfn.XLOOKUP(tbl_Inventory[[#This Row],[Category]],tbl_ReorderQty[Category],tbl_ReorderQty[Quantity],0),0)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tbl_Inventory[[#This Row],[Cost Price]]*(IF(tbl_Inventory[[#This Row],[Premium?]]="Y",$P$4,$P$3)+1)</f>
        <v>12941.355</v>
      </c>
      <c r="I198" s="25" t="str">
        <f>IF(tbl_Inventory[[#This Row],[Num In Stock]]&lt;$P$5,"Y","")</f>
        <v/>
      </c>
      <c r="J198" s="26" t="str">
        <f>IF(AND(tbl_Inventory[[#This Row],[On Backorder]]="",tbl_Inventory[[#This Row],[Below Min]]="Y"),"Y","")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Row],[Reorder?]]="Y",_xlfn.XLOOKUP(tbl_Inventory[[#This Row],[Category]],tbl_ReorderQty[Category],tbl_ReorderQty[Quantity],0),0)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tbl_Inventory[[#This Row],[Cost Price]]*(IF(tbl_Inventory[[#This Row],[Premium?]]="Y",$P$4,$P$3)+1)</f>
        <v>5289.8219999999992</v>
      </c>
      <c r="I199" s="25" t="str">
        <f>IF(tbl_Inventory[[#This Row],[Num In Stock]]&lt;$P$5,"Y","")</f>
        <v>Y</v>
      </c>
      <c r="J199" s="26" t="str">
        <f>IF(AND(tbl_Inventory[[#This Row],[On Backorder]]="",tbl_Inventory[[#This Row],[Below Min]]="Y"),"Y","")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Row],[Reorder?]]="Y",_xlfn.XLOOKUP(tbl_Inventory[[#This Row],[Category]],tbl_ReorderQty[Category],tbl_ReorderQty[Quantity],0),0)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tbl_Inventory[[#This Row],[Cost Price]]*(IF(tbl_Inventory[[#This Row],[Premium?]]="Y",$P$4,$P$3)+1)</f>
        <v>16964.741999999998</v>
      </c>
      <c r="I200" s="25" t="str">
        <f>IF(tbl_Inventory[[#This Row],[Num In Stock]]&lt;$P$5,"Y","")</f>
        <v>Y</v>
      </c>
      <c r="J200" s="26" t="str">
        <f>IF(AND(tbl_Inventory[[#This Row],[On Backorder]]="",tbl_Inventory[[#This Row],[Below Min]]="Y"),"Y","")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Row],[Reorder?]]="Y",_xlfn.XLOOKUP(tbl_Inventory[[#This Row],[Category]],tbl_ReorderQty[Category],tbl_ReorderQty[Quantity],0),0)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tbl_Inventory[[#This Row],[Cost Price]]*(IF(tbl_Inventory[[#This Row],[Premium?]]="Y",$P$4,$P$3)+1)</f>
        <v>9556.125</v>
      </c>
      <c r="I201" s="25" t="str">
        <f>IF(tbl_Inventory[[#This Row],[Num In Stock]]&lt;$P$5,"Y","")</f>
        <v>Y</v>
      </c>
      <c r="J201" s="26" t="str">
        <f>IF(AND(tbl_Inventory[[#This Row],[On Backorder]]="",tbl_Inventory[[#This Row],[Below Min]]="Y"),"Y","")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Row],[Reorder?]]="Y",_xlfn.XLOOKUP(tbl_Inventory[[#This Row],[Category]],tbl_ReorderQty[Category],tbl_ReorderQty[Quantity],0),0)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tbl_Inventory[[#This Row],[Cost Price]]*(IF(tbl_Inventory[[#This Row],[Premium?]]="Y",$P$4,$P$3)+1)</f>
        <v>16766.442999999999</v>
      </c>
      <c r="I202" s="25" t="str">
        <f>IF(tbl_Inventory[[#This Row],[Num In Stock]]&lt;$P$5,"Y","")</f>
        <v>Y</v>
      </c>
      <c r="J202" s="26" t="str">
        <f>IF(AND(tbl_Inventory[[#This Row],[On Backorder]]="",tbl_Inventory[[#This Row],[Below Min]]="Y"),"Y","")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Row],[Reorder?]]="Y",_xlfn.XLOOKUP(tbl_Inventory[[#This Row],[Category]],tbl_ReorderQty[Category],tbl_ReorderQty[Quantity],0),0)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tbl_Inventory[[#This Row],[Cost Price]]*(IF(tbl_Inventory[[#This Row],[Premium?]]="Y",$P$4,$P$3)+1)</f>
        <v>19112.9375</v>
      </c>
      <c r="I203" s="25" t="str">
        <f>IF(tbl_Inventory[[#This Row],[Num In Stock]]&lt;$P$5,"Y","")</f>
        <v/>
      </c>
      <c r="J203" s="26" t="str">
        <f>IF(AND(tbl_Inventory[[#This Row],[On Backorder]]="",tbl_Inventory[[#This Row],[Below Min]]="Y"),"Y","")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Row],[Reorder?]]="Y",_xlfn.XLOOKUP(tbl_Inventory[[#This Row],[Category]],tbl_ReorderQty[Category],tbl_ReorderQty[Quantity],0),0)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tbl_Inventory[[#This Row],[Cost Price]]*(IF(tbl_Inventory[[#This Row],[Premium?]]="Y",$P$4,$P$3)+1)</f>
        <v>11862.5</v>
      </c>
      <c r="I204" s="25" t="str">
        <f>IF(tbl_Inventory[[#This Row],[Num In Stock]]&lt;$P$5,"Y","")</f>
        <v>Y</v>
      </c>
      <c r="J204" s="26" t="str">
        <f>IF(AND(tbl_Inventory[[#This Row],[On Backorder]]="",tbl_Inventory[[#This Row],[Below Min]]="Y"),"Y","")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Row],[Reorder?]]="Y",_xlfn.XLOOKUP(tbl_Inventory[[#This Row],[Category]],tbl_ReorderQty[Category],tbl_ReorderQty[Quantity],0),0)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tbl_Inventory[[#This Row],[Cost Price]]*(IF(tbl_Inventory[[#This Row],[Premium?]]="Y",$P$4,$P$3)+1)</f>
        <v>9623.3125</v>
      </c>
      <c r="I205" s="25" t="str">
        <f>IF(tbl_Inventory[[#This Row],[Num In Stock]]&lt;$P$5,"Y","")</f>
        <v/>
      </c>
      <c r="J205" s="26" t="str">
        <f>IF(AND(tbl_Inventory[[#This Row],[On Backorder]]="",tbl_Inventory[[#This Row],[Below Min]]="Y"),"Y","")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Row],[Reorder?]]="Y",_xlfn.XLOOKUP(tbl_Inventory[[#This Row],[Category]],tbl_ReorderQty[Category],tbl_ReorderQty[Quantity],0),0)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tbl_Inventory[[#This Row],[Cost Price]]*(IF(tbl_Inventory[[#This Row],[Premium?]]="Y",$P$4,$P$3)+1)</f>
        <v>14007.5</v>
      </c>
      <c r="I206" s="25" t="str">
        <f>IF(tbl_Inventory[[#This Row],[Num In Stock]]&lt;$P$5,"Y","")</f>
        <v/>
      </c>
      <c r="J206" s="26" t="str">
        <f>IF(AND(tbl_Inventory[[#This Row],[On Backorder]]="",tbl_Inventory[[#This Row],[Below Min]]="Y"),"Y","")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Row],[Reorder?]]="Y",_xlfn.XLOOKUP(tbl_Inventory[[#This Row],[Category]],tbl_ReorderQty[Category],tbl_ReorderQty[Quantity],0),0)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tbl_Inventory[[#This Row],[Cost Price]]*(IF(tbl_Inventory[[#This Row],[Premium?]]="Y",$P$4,$P$3)+1)</f>
        <v>4809.3259999999991</v>
      </c>
      <c r="I207" s="25" t="str">
        <f>IF(tbl_Inventory[[#This Row],[Num In Stock]]&lt;$P$5,"Y","")</f>
        <v/>
      </c>
      <c r="J207" s="26" t="str">
        <f>IF(AND(tbl_Inventory[[#This Row],[On Backorder]]="",tbl_Inventory[[#This Row],[Below Min]]="Y"),"Y","")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Row],[Reorder?]]="Y",_xlfn.XLOOKUP(tbl_Inventory[[#This Row],[Category]],tbl_ReorderQty[Category],tbl_ReorderQty[Quantity],0),0)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tbl_Inventory[[#This Row],[Cost Price]]*(IF(tbl_Inventory[[#This Row],[Premium?]]="Y",$P$4,$P$3)+1)</f>
        <v>13578.5</v>
      </c>
      <c r="I208" s="25" t="str">
        <f>IF(tbl_Inventory[[#This Row],[Num In Stock]]&lt;$P$5,"Y","")</f>
        <v/>
      </c>
      <c r="J208" s="26" t="str">
        <f>IF(AND(tbl_Inventory[[#This Row],[On Backorder]]="",tbl_Inventory[[#This Row],[Below Min]]="Y"),"Y","")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Row],[Reorder?]]="Y",_xlfn.XLOOKUP(tbl_Inventory[[#This Row],[Category]],tbl_ReorderQty[Category],tbl_ReorderQty[Quantity],0),0)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tbl_Inventory[[#This Row],[Cost Price]]*(IF(tbl_Inventory[[#This Row],[Premium?]]="Y",$P$4,$P$3)+1)</f>
        <v>5123.5599999999995</v>
      </c>
      <c r="I209" s="25" t="str">
        <f>IF(tbl_Inventory[[#This Row],[Num In Stock]]&lt;$P$5,"Y","")</f>
        <v/>
      </c>
      <c r="J209" s="26" t="str">
        <f>IF(AND(tbl_Inventory[[#This Row],[On Backorder]]="",tbl_Inventory[[#This Row],[Below Min]]="Y"),"Y","")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Row],[Reorder?]]="Y",_xlfn.XLOOKUP(tbl_Inventory[[#This Row],[Category]],tbl_ReorderQty[Category],tbl_ReorderQty[Quantity],0),0)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tbl_Inventory[[#This Row],[Cost Price]]*(IF(tbl_Inventory[[#This Row],[Premium?]]="Y",$P$4,$P$3)+1)</f>
        <v>13350.224999999999</v>
      </c>
      <c r="I210" s="25" t="str">
        <f>IF(tbl_Inventory[[#This Row],[Num In Stock]]&lt;$P$5,"Y","")</f>
        <v/>
      </c>
      <c r="J210" s="26" t="str">
        <f>IF(AND(tbl_Inventory[[#This Row],[On Backorder]]="",tbl_Inventory[[#This Row],[Below Min]]="Y"),"Y","")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Row],[Reorder?]]="Y",_xlfn.XLOOKUP(tbl_Inventory[[#This Row],[Category]],tbl_ReorderQty[Category],tbl_ReorderQty[Quantity],0),0)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tbl_Inventory[[#This Row],[Cost Price]]*(IF(tbl_Inventory[[#This Row],[Premium?]]="Y",$P$4,$P$3)+1)</f>
        <v>8287.5</v>
      </c>
      <c r="I211" s="25" t="str">
        <f>IF(tbl_Inventory[[#This Row],[Num In Stock]]&lt;$P$5,"Y","")</f>
        <v/>
      </c>
      <c r="J211" s="26" t="str">
        <f>IF(AND(tbl_Inventory[[#This Row],[On Backorder]]="",tbl_Inventory[[#This Row],[Below Min]]="Y"),"Y","")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Row],[Reorder?]]="Y",_xlfn.XLOOKUP(tbl_Inventory[[#This Row],[Category]],tbl_ReorderQty[Category],tbl_ReorderQty[Quantity],0),0)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tbl_Inventory[[#This Row],[Cost Price]]*(IF(tbl_Inventory[[#This Row],[Premium?]]="Y",$P$4,$P$3)+1)</f>
        <v>2853.5</v>
      </c>
      <c r="I212" s="25" t="str">
        <f>IF(tbl_Inventory[[#This Row],[Num In Stock]]&lt;$P$5,"Y","")</f>
        <v/>
      </c>
      <c r="J212" s="26" t="str">
        <f>IF(AND(tbl_Inventory[[#This Row],[On Backorder]]="",tbl_Inventory[[#This Row],[Below Min]]="Y"),"Y","")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Row],[Reorder?]]="Y",_xlfn.XLOOKUP(tbl_Inventory[[#This Row],[Category]],tbl_ReorderQty[Category],tbl_ReorderQty[Quantity],0),0)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tbl_Inventory[[#This Row],[Cost Price]]*(IF(tbl_Inventory[[#This Row],[Premium?]]="Y",$P$4,$P$3)+1)</f>
        <v>694.43</v>
      </c>
      <c r="I213" s="25" t="str">
        <f>IF(tbl_Inventory[[#This Row],[Num In Stock]]&lt;$P$5,"Y","")</f>
        <v>Y</v>
      </c>
      <c r="J213" s="26" t="str">
        <f>IF(AND(tbl_Inventory[[#This Row],[On Backorder]]="",tbl_Inventory[[#This Row],[Below Min]]="Y"),"Y","")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Row],[Reorder?]]="Y",_xlfn.XLOOKUP(tbl_Inventory[[#This Row],[Category]],tbl_ReorderQty[Category],tbl_ReorderQty[Quantity],0),0)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tbl_Inventory[[#This Row],[Cost Price]]*(IF(tbl_Inventory[[#This Row],[Premium?]]="Y",$P$4,$P$3)+1)</f>
        <v>3433.4459999999995</v>
      </c>
      <c r="I214" s="25" t="str">
        <f>IF(tbl_Inventory[[#This Row],[Num In Stock]]&lt;$P$5,"Y","")</f>
        <v/>
      </c>
      <c r="J214" s="26" t="str">
        <f>IF(AND(tbl_Inventory[[#This Row],[On Backorder]]="",tbl_Inventory[[#This Row],[Below Min]]="Y"),"Y","")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Row],[Reorder?]]="Y",_xlfn.XLOOKUP(tbl_Inventory[[#This Row],[Category]],tbl_ReorderQty[Category],tbl_ReorderQty[Quantity],0),0)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3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tbl_Inventory[[#This Row],[Cost Price]]*(IF(tbl_Inventory[[#This Row],[Premium?]]="Y",$P$4,$P$3)+1)</f>
        <v>2138.5</v>
      </c>
      <c r="I215" s="25" t="str">
        <f>IF(tbl_Inventory[[#This Row],[Num In Stock]]&lt;$P$5,"Y","")</f>
        <v>Y</v>
      </c>
      <c r="J215" s="26" t="str">
        <f>IF(AND(tbl_Inventory[[#This Row],[On Backorder]]="",tbl_Inventory[[#This Row],[Below Min]]="Y"),"Y","")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Row],[Reorder?]]="Y",_xlfn.XLOOKUP(tbl_Inventory[[#This Row],[Category]],tbl_ReorderQty[Category],tbl_ReorderQty[Quantity],0),0)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3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tbl_Inventory[[#This Row],[Cost Price]]*(IF(tbl_Inventory[[#This Row],[Premium?]]="Y",$P$4,$P$3)+1)</f>
        <v>8171.2049999999999</v>
      </c>
      <c r="I216" s="25" t="str">
        <f>IF(tbl_Inventory[[#This Row],[Num In Stock]]&lt;$P$5,"Y","")</f>
        <v>Y</v>
      </c>
      <c r="J216" s="26" t="str">
        <f>IF(AND(tbl_Inventory[[#This Row],[On Backorder]]="",tbl_Inventory[[#This Row],[Below Min]]="Y"),"Y","")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Row],[Reorder?]]="Y",_xlfn.XLOOKUP(tbl_Inventory[[#This Row],[Category]],tbl_ReorderQty[Category],tbl_ReorderQty[Quantity],0),0)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tbl_Inventory[[#This Row],[Cost Price]]*(IF(tbl_Inventory[[#This Row],[Premium?]]="Y",$P$4,$P$3)+1)</f>
        <v>7489.7549999999992</v>
      </c>
      <c r="I217" s="25" t="str">
        <f>IF(tbl_Inventory[[#This Row],[Num In Stock]]&lt;$P$5,"Y","")</f>
        <v>Y</v>
      </c>
      <c r="J217" s="26" t="str">
        <f>IF(AND(tbl_Inventory[[#This Row],[On Backorder]]="",tbl_Inventory[[#This Row],[Below Min]]="Y"),"Y","")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Row],[Reorder?]]="Y",_xlfn.XLOOKUP(tbl_Inventory[[#This Row],[Category]],tbl_ReorderQty[Category],tbl_ReorderQty[Quantity],0),0)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tbl_Inventory[[#This Row],[Cost Price]]*(IF(tbl_Inventory[[#This Row],[Premium?]]="Y",$P$4,$P$3)+1)</f>
        <v>5497.2659999999996</v>
      </c>
      <c r="I218" s="25" t="str">
        <f>IF(tbl_Inventory[[#This Row],[Num In Stock]]&lt;$P$5,"Y","")</f>
        <v/>
      </c>
      <c r="J218" s="26" t="str">
        <f>IF(AND(tbl_Inventory[[#This Row],[On Backorder]]="",tbl_Inventory[[#This Row],[Below Min]]="Y"),"Y","")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Row],[Reorder?]]="Y",_xlfn.XLOOKUP(tbl_Inventory[[#This Row],[Category]],tbl_ReorderQty[Category],tbl_ReorderQty[Quantity],0),0)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3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tbl_Inventory[[#This Row],[Cost Price]]*(IF(tbl_Inventory[[#This Row],[Premium?]]="Y",$P$4,$P$3)+1)</f>
        <v>8498.3599999999988</v>
      </c>
      <c r="I219" s="25" t="str">
        <f>IF(tbl_Inventory[[#This Row],[Num In Stock]]&lt;$P$5,"Y","")</f>
        <v/>
      </c>
      <c r="J219" s="26" t="str">
        <f>IF(AND(tbl_Inventory[[#This Row],[On Backorder]]="",tbl_Inventory[[#This Row],[Below Min]]="Y"),"Y","")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Row],[Reorder?]]="Y",_xlfn.XLOOKUP(tbl_Inventory[[#This Row],[Category]],tbl_ReorderQty[Category],tbl_ReorderQty[Quantity],0),0)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3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tbl_Inventory[[#This Row],[Cost Price]]*(IF(tbl_Inventory[[#This Row],[Premium?]]="Y",$P$4,$P$3)+1)</f>
        <v>6201.5625</v>
      </c>
      <c r="I220" s="25" t="str">
        <f>IF(tbl_Inventory[[#This Row],[Num In Stock]]&lt;$P$5,"Y","")</f>
        <v/>
      </c>
      <c r="J220" s="26" t="str">
        <f>IF(AND(tbl_Inventory[[#This Row],[On Backorder]]="",tbl_Inventory[[#This Row],[Below Min]]="Y"),"Y","")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Row],[Reorder?]]="Y",_xlfn.XLOOKUP(tbl_Inventory[[#This Row],[Category]],tbl_ReorderQty[Category],tbl_ReorderQty[Quantity],0),0)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3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tbl_Inventory[[#This Row],[Cost Price]]*(IF(tbl_Inventory[[#This Row],[Premium?]]="Y",$P$4,$P$3)+1)</f>
        <v>0</v>
      </c>
      <c r="I221" s="25" t="str">
        <f>IF(tbl_Inventory[[#This Row],[Num In Stock]]&lt;$P$5,"Y","")</f>
        <v/>
      </c>
      <c r="J221" s="26" t="str">
        <f>IF(AND(tbl_Inventory[[#This Row],[On Backorder]]="",tbl_Inventory[[#This Row],[Below Min]]="Y"),"Y","")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Row],[Reorder?]]="Y",_xlfn.XLOOKUP(tbl_Inventory[[#This Row],[Category]],tbl_ReorderQty[Category],tbl_ReorderQty[Quantity],0),0)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3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tbl_Inventory[[#This Row],[Cost Price]]*(IF(tbl_Inventory[[#This Row],[Premium?]]="Y",$P$4,$P$3)+1)</f>
        <v>8249.0259999999998</v>
      </c>
      <c r="I222" s="25" t="str">
        <f>IF(tbl_Inventory[[#This Row],[Num In Stock]]&lt;$P$5,"Y","")</f>
        <v/>
      </c>
      <c r="J222" s="26" t="str">
        <f>IF(AND(tbl_Inventory[[#This Row],[On Backorder]]="",tbl_Inventory[[#This Row],[Below Min]]="Y"),"Y","")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Row],[Reorder?]]="Y",_xlfn.XLOOKUP(tbl_Inventory[[#This Row],[Category]],tbl_ReorderQty[Category],tbl_ReorderQty[Quantity],0),0)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3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tbl_Inventory[[#This Row],[Cost Price]]*(IF(tbl_Inventory[[#This Row],[Premium?]]="Y",$P$4,$P$3)+1)</f>
        <v>9261.7019999999993</v>
      </c>
      <c r="I223" s="25" t="str">
        <f>IF(tbl_Inventory[[#This Row],[Num In Stock]]&lt;$P$5,"Y","")</f>
        <v>Y</v>
      </c>
      <c r="J223" s="26" t="str">
        <f>IF(AND(tbl_Inventory[[#This Row],[On Backorder]]="",tbl_Inventory[[#This Row],[Below Min]]="Y"),"Y","")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Row],[Reorder?]]="Y",_xlfn.XLOOKUP(tbl_Inventory[[#This Row],[Category]],tbl_ReorderQty[Category],tbl_ReorderQty[Quantity],0),0)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tbl_Inventory[[#This Row],[Cost Price]]*(IF(tbl_Inventory[[#This Row],[Premium?]]="Y",$P$4,$P$3)+1)</f>
        <v>6597.9699999999993</v>
      </c>
      <c r="I224" s="25" t="str">
        <f>IF(tbl_Inventory[[#This Row],[Num In Stock]]&lt;$P$5,"Y","")</f>
        <v>Y</v>
      </c>
      <c r="J224" s="26" t="str">
        <f>IF(AND(tbl_Inventory[[#This Row],[On Backorder]]="",tbl_Inventory[[#This Row],[Below Min]]="Y"),"Y","")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Row],[Reorder?]]="Y",_xlfn.XLOOKUP(tbl_Inventory[[#This Row],[Category]],tbl_ReorderQty[Category],tbl_ReorderQty[Quantity],0),0)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tbl_Inventory[[#This Row],[Cost Price]]*(IF(tbl_Inventory[[#This Row],[Premium?]]="Y",$P$4,$P$3)+1)</f>
        <v>10132.365</v>
      </c>
      <c r="I225" s="25" t="str">
        <f>IF(tbl_Inventory[[#This Row],[Num In Stock]]&lt;$P$5,"Y","")</f>
        <v/>
      </c>
      <c r="J225" s="26" t="str">
        <f>IF(AND(tbl_Inventory[[#This Row],[On Backorder]]="",tbl_Inventory[[#This Row],[Below Min]]="Y"),"Y","")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Row],[Reorder?]]="Y",_xlfn.XLOOKUP(tbl_Inventory[[#This Row],[Category]],tbl_ReorderQty[Category],tbl_ReorderQty[Quantity],0),0)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3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tbl_Inventory[[#This Row],[Cost Price]]*(IF(tbl_Inventory[[#This Row],[Premium?]]="Y",$P$4,$P$3)+1)</f>
        <v>6185.2059999999992</v>
      </c>
      <c r="I226" s="25" t="str">
        <f>IF(tbl_Inventory[[#This Row],[Num In Stock]]&lt;$P$5,"Y","")</f>
        <v>Y</v>
      </c>
      <c r="J226" s="26" t="str">
        <f>IF(AND(tbl_Inventory[[#This Row],[On Backorder]]="",tbl_Inventory[[#This Row],[Below Min]]="Y"),"Y","")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Row],[Reorder?]]="Y",_xlfn.XLOOKUP(tbl_Inventory[[#This Row],[Category]],tbl_ReorderQty[Category],tbl_ReorderQty[Quantity],0),0)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3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tbl_Inventory[[#This Row],[Cost Price]]*(IF(tbl_Inventory[[#This Row],[Premium?]]="Y",$P$4,$P$3)+1)</f>
        <v>180.25</v>
      </c>
      <c r="I227" s="25" t="str">
        <f>IF(tbl_Inventory[[#This Row],[Num In Stock]]&lt;$P$5,"Y","")</f>
        <v/>
      </c>
      <c r="J227" s="26" t="str">
        <f>IF(AND(tbl_Inventory[[#This Row],[On Backorder]]="",tbl_Inventory[[#This Row],[Below Min]]="Y"),"Y","")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Row],[Reorder?]]="Y",_xlfn.XLOOKUP(tbl_Inventory[[#This Row],[Category]],tbl_ReorderQty[Category],tbl_ReorderQty[Quantity],0),0)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3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tbl_Inventory[[#This Row],[Cost Price]]*(IF(tbl_Inventory[[#This Row],[Premium?]]="Y",$P$4,$P$3)+1)</f>
        <v>45.0625</v>
      </c>
      <c r="I228" s="25" t="str">
        <f>IF(tbl_Inventory[[#This Row],[Num In Stock]]&lt;$P$5,"Y","")</f>
        <v>Y</v>
      </c>
      <c r="J228" s="26" t="str">
        <f>IF(AND(tbl_Inventory[[#This Row],[On Backorder]]="",tbl_Inventory[[#This Row],[Below Min]]="Y"),"Y","")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Row],[Reorder?]]="Y",_xlfn.XLOOKUP(tbl_Inventory[[#This Row],[Category]],tbl_ReorderQty[Category],tbl_ReorderQty[Quantity],0),0)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tbl_Inventory[[#This Row],[Cost Price]]*(IF(tbl_Inventory[[#This Row],[Premium?]]="Y",$P$4,$P$3)+1)</f>
        <v>929.78099999999995</v>
      </c>
      <c r="I229" s="25" t="str">
        <f>IF(tbl_Inventory[[#This Row],[Num In Stock]]&lt;$P$5,"Y","")</f>
        <v/>
      </c>
      <c r="J229" s="26" t="str">
        <f>IF(AND(tbl_Inventory[[#This Row],[On Backorder]]="",tbl_Inventory[[#This Row],[Below Min]]="Y"),"Y","")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Row],[Reorder?]]="Y",_xlfn.XLOOKUP(tbl_Inventory[[#This Row],[Category]],tbl_ReorderQty[Category],tbl_ReorderQty[Quantity],0),0)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tbl_Inventory[[#This Row],[Cost Price]]*(IF(tbl_Inventory[[#This Row],[Premium?]]="Y",$P$4,$P$3)+1)</f>
        <v>40803.375</v>
      </c>
      <c r="I230" s="25" t="str">
        <f>IF(tbl_Inventory[[#This Row],[Num In Stock]]&lt;$P$5,"Y","")</f>
        <v/>
      </c>
      <c r="J230" s="26" t="str">
        <f>IF(AND(tbl_Inventory[[#This Row],[On Backorder]]="",tbl_Inventory[[#This Row],[Below Min]]="Y"),"Y","")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Row],[Reorder?]]="Y",_xlfn.XLOOKUP(tbl_Inventory[[#This Row],[Category]],tbl_ReorderQty[Category],tbl_ReorderQty[Quantity],0),0)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tbl_Inventory[[#This Row],[Cost Price]]*(IF(tbl_Inventory[[#This Row],[Premium?]]="Y",$P$4,$P$3)+1)</f>
        <v>32992.1875</v>
      </c>
      <c r="I231" s="25" t="str">
        <f>IF(tbl_Inventory[[#This Row],[Num In Stock]]&lt;$P$5,"Y","")</f>
        <v/>
      </c>
      <c r="J231" s="26" t="str">
        <f>IF(AND(tbl_Inventory[[#This Row],[On Backorder]]="",tbl_Inventory[[#This Row],[Below Min]]="Y"),"Y","")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Row],[Reorder?]]="Y",_xlfn.XLOOKUP(tbl_Inventory[[#This Row],[Category]],tbl_ReorderQty[Category],tbl_ReorderQty[Quantity],0),0)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tbl_Inventory[[#This Row],[Cost Price]]*(IF(tbl_Inventory[[#This Row],[Premium?]]="Y",$P$4,$P$3)+1)</f>
        <v>25238.625</v>
      </c>
      <c r="I232" s="25" t="str">
        <f>IF(tbl_Inventory[[#This Row],[Num In Stock]]&lt;$P$5,"Y","")</f>
        <v/>
      </c>
      <c r="J232" s="26" t="str">
        <f>IF(AND(tbl_Inventory[[#This Row],[On Backorder]]="",tbl_Inventory[[#This Row],[Below Min]]="Y"),"Y","")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Row],[Reorder?]]="Y",_xlfn.XLOOKUP(tbl_Inventory[[#This Row],[Category]],tbl_ReorderQty[Category],tbl_ReorderQty[Quantity],0),0)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tbl_Inventory[[#This Row],[Cost Price]]*(IF(tbl_Inventory[[#This Row],[Premium?]]="Y",$P$4,$P$3)+1)</f>
        <v>30445.062000000002</v>
      </c>
      <c r="I233" s="25" t="str">
        <f>IF(tbl_Inventory[[#This Row],[Num In Stock]]&lt;$P$5,"Y","")</f>
        <v>Y</v>
      </c>
      <c r="J233" s="26" t="str">
        <f>IF(AND(tbl_Inventory[[#This Row],[On Backorder]]="",tbl_Inventory[[#This Row],[Below Min]]="Y"),"Y","")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Row],[Reorder?]]="Y",_xlfn.XLOOKUP(tbl_Inventory[[#This Row],[Category]],tbl_ReorderQty[Category],tbl_ReorderQty[Quantity],0),0)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tbl_Inventory[[#This Row],[Cost Price]]*(IF(tbl_Inventory[[#This Row],[Premium?]]="Y",$P$4,$P$3)+1)</f>
        <v>9199.1875</v>
      </c>
      <c r="I234" s="25" t="str">
        <f>IF(tbl_Inventory[[#This Row],[Num In Stock]]&lt;$P$5,"Y","")</f>
        <v>Y</v>
      </c>
      <c r="J234" s="26" t="str">
        <f>IF(AND(tbl_Inventory[[#This Row],[On Backorder]]="",tbl_Inventory[[#This Row],[Below Min]]="Y"),"Y","")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Row],[Reorder?]]="Y",_xlfn.XLOOKUP(tbl_Inventory[[#This Row],[Category]],tbl_ReorderQty[Category],tbl_ReorderQty[Quantity],0),0)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tbl_Inventory[[#This Row],[Cost Price]]*(IF(tbl_Inventory[[#This Row],[Premium?]]="Y",$P$4,$P$3)+1)</f>
        <v>7079.7049999999999</v>
      </c>
      <c r="I235" s="25" t="str">
        <f>IF(tbl_Inventory[[#This Row],[Num In Stock]]&lt;$P$5,"Y","")</f>
        <v>Y</v>
      </c>
      <c r="J235" s="26" t="str">
        <f>IF(AND(tbl_Inventory[[#This Row],[On Backorder]]="",tbl_Inventory[[#This Row],[Below Min]]="Y"),"Y","")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Row],[Reorder?]]="Y",_xlfn.XLOOKUP(tbl_Inventory[[#This Row],[Category]],tbl_ReorderQty[Category],tbl_ReorderQty[Quantity],0),0)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tbl_Inventory[[#This Row],[Cost Price]]*(IF(tbl_Inventory[[#This Row],[Premium?]]="Y",$P$4,$P$3)+1)</f>
        <v>28318.5625</v>
      </c>
      <c r="I236" s="25" t="str">
        <f>IF(tbl_Inventory[[#This Row],[Num In Stock]]&lt;$P$5,"Y","")</f>
        <v/>
      </c>
      <c r="J236" s="26" t="str">
        <f>IF(AND(tbl_Inventory[[#This Row],[On Backorder]]="",tbl_Inventory[[#This Row],[Below Min]]="Y"),"Y","")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Row],[Reorder?]]="Y",_xlfn.XLOOKUP(tbl_Inventory[[#This Row],[Category]],tbl_ReorderQty[Category],tbl_ReorderQty[Quantity],0),0)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tbl_Inventory[[#This Row],[Cost Price]]*(IF(tbl_Inventory[[#This Row],[Premium?]]="Y",$P$4,$P$3)+1)</f>
        <v>29022.5</v>
      </c>
      <c r="I237" s="25" t="str">
        <f>IF(tbl_Inventory[[#This Row],[Num In Stock]]&lt;$P$5,"Y","")</f>
        <v/>
      </c>
      <c r="J237" s="26" t="str">
        <f>IF(AND(tbl_Inventory[[#This Row],[On Backorder]]="",tbl_Inventory[[#This Row],[Below Min]]="Y"),"Y","")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Row],[Reorder?]]="Y",_xlfn.XLOOKUP(tbl_Inventory[[#This Row],[Category]],tbl_ReorderQty[Category],tbl_ReorderQty[Quantity],0),0)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tbl_Inventory[[#This Row],[Cost Price]]*(IF(tbl_Inventory[[#This Row],[Premium?]]="Y",$P$4,$P$3)+1)</f>
        <v>26902.3125</v>
      </c>
      <c r="I238" s="25" t="str">
        <f>IF(tbl_Inventory[[#This Row],[Num In Stock]]&lt;$P$5,"Y","")</f>
        <v>Y</v>
      </c>
      <c r="J238" s="26" t="str">
        <f>IF(AND(tbl_Inventory[[#This Row],[On Backorder]]="",tbl_Inventory[[#This Row],[Below Min]]="Y"),"Y","")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Row],[Reorder?]]="Y",_xlfn.XLOOKUP(tbl_Inventory[[#This Row],[Category]],tbl_ReorderQty[Category],tbl_ReorderQty[Quantity],0),0)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tbl_Inventory[[#This Row],[Cost Price]]*(IF(tbl_Inventory[[#This Row],[Premium?]]="Y",$P$4,$P$3)+1)</f>
        <v>7006.125</v>
      </c>
      <c r="I239" s="25" t="str">
        <f>IF(tbl_Inventory[[#This Row],[Num In Stock]]&lt;$P$5,"Y","")</f>
        <v/>
      </c>
      <c r="J239" s="26" t="str">
        <f>IF(AND(tbl_Inventory[[#This Row],[On Backorder]]="",tbl_Inventory[[#This Row],[Below Min]]="Y"),"Y","")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Row],[Reorder?]]="Y",_xlfn.XLOOKUP(tbl_Inventory[[#This Row],[Category]],tbl_ReorderQty[Category],tbl_ReorderQty[Quantity],0),0)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tbl_Inventory[[#This Row],[Cost Price]]*(IF(tbl_Inventory[[#This Row],[Premium?]]="Y",$P$4,$P$3)+1)</f>
        <v>1450.875</v>
      </c>
      <c r="I240" s="25" t="str">
        <f>IF(tbl_Inventory[[#This Row],[Num In Stock]]&lt;$P$5,"Y","")</f>
        <v/>
      </c>
      <c r="J240" s="26" t="str">
        <f>IF(AND(tbl_Inventory[[#This Row],[On Backorder]]="",tbl_Inventory[[#This Row],[Below Min]]="Y"),"Y","")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Row],[Reorder?]]="Y",_xlfn.XLOOKUP(tbl_Inventory[[#This Row],[Category]],tbl_ReorderQty[Category],tbl_ReorderQty[Quantity],0),0)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tbl_Inventory[[#This Row],[Cost Price]]*(IF(tbl_Inventory[[#This Row],[Premium?]]="Y",$P$4,$P$3)+1)</f>
        <v>6552.125</v>
      </c>
      <c r="I241" s="25" t="str">
        <f>IF(tbl_Inventory[[#This Row],[Num In Stock]]&lt;$P$5,"Y","")</f>
        <v>Y</v>
      </c>
      <c r="J241" s="26" t="str">
        <f>IF(AND(tbl_Inventory[[#This Row],[On Backorder]]="",tbl_Inventory[[#This Row],[Below Min]]="Y"),"Y","")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Row],[Reorder?]]="Y",_xlfn.XLOOKUP(tbl_Inventory[[#This Row],[Category]],tbl_ReorderQty[Category],tbl_ReorderQty[Quantity],0),0)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3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tbl_Inventory[[#This Row],[Cost Price]]*(IF(tbl_Inventory[[#This Row],[Premium?]]="Y",$P$4,$P$3)+1)</f>
        <v>4121.3859999999995</v>
      </c>
      <c r="I242" s="25" t="str">
        <f>IF(tbl_Inventory[[#This Row],[Num In Stock]]&lt;$P$5,"Y","")</f>
        <v/>
      </c>
      <c r="J242" s="26" t="str">
        <f>IF(AND(tbl_Inventory[[#This Row],[On Backorder]]="",tbl_Inventory[[#This Row],[Below Min]]="Y"),"Y","")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Row],[Reorder?]]="Y",_xlfn.XLOOKUP(tbl_Inventory[[#This Row],[Category]],tbl_ReorderQty[Category],tbl_ReorderQty[Quantity],0),0)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3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tbl_Inventory[[#This Row],[Cost Price]]*(IF(tbl_Inventory[[#This Row],[Premium?]]="Y",$P$4,$P$3)+1)</f>
        <v>1022.175</v>
      </c>
      <c r="I243" s="25" t="str">
        <f>IF(tbl_Inventory[[#This Row],[Num In Stock]]&lt;$P$5,"Y","")</f>
        <v>Y</v>
      </c>
      <c r="J243" s="26" t="str">
        <f>IF(AND(tbl_Inventory[[#This Row],[On Backorder]]="",tbl_Inventory[[#This Row],[Below Min]]="Y"),"Y","")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Row],[Reorder?]]="Y",_xlfn.XLOOKUP(tbl_Inventory[[#This Row],[Category]],tbl_ReorderQty[Category],tbl_ReorderQty[Quantity],0),0)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3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tbl_Inventory[[#This Row],[Cost Price]]*(IF(tbl_Inventory[[#This Row],[Premium?]]="Y",$P$4,$P$3)+1)</f>
        <v>397.18799999999999</v>
      </c>
      <c r="I244" s="25" t="str">
        <f>IF(tbl_Inventory[[#This Row],[Num In Stock]]&lt;$P$5,"Y","")</f>
        <v/>
      </c>
      <c r="J244" s="26" t="str">
        <f>IF(AND(tbl_Inventory[[#This Row],[On Backorder]]="",tbl_Inventory[[#This Row],[Below Min]]="Y"),"Y","")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Row],[Reorder?]]="Y",_xlfn.XLOOKUP(tbl_Inventory[[#This Row],[Category]],tbl_ReorderQty[Category],tbl_ReorderQty[Quantity],0),0)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3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tbl_Inventory[[#This Row],[Cost Price]]*(IF(tbl_Inventory[[#This Row],[Premium?]]="Y",$P$4,$P$3)+1)</f>
        <v>8326.8469999999998</v>
      </c>
      <c r="I245" s="25" t="str">
        <f>IF(tbl_Inventory[[#This Row],[Num In Stock]]&lt;$P$5,"Y","")</f>
        <v/>
      </c>
      <c r="J245" s="26" t="str">
        <f>IF(AND(tbl_Inventory[[#This Row],[On Backorder]]="",tbl_Inventory[[#This Row],[Below Min]]="Y"),"Y","")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Row],[Reorder?]]="Y",_xlfn.XLOOKUP(tbl_Inventory[[#This Row],[Category]],tbl_ReorderQty[Category],tbl_ReorderQty[Quantity],0),0)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3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tbl_Inventory[[#This Row],[Cost Price]]*(IF(tbl_Inventory[[#This Row],[Premium?]]="Y",$P$4,$P$3)+1)</f>
        <v>5445.4049999999997</v>
      </c>
      <c r="I246" s="25" t="str">
        <f>IF(tbl_Inventory[[#This Row],[Num In Stock]]&lt;$P$5,"Y","")</f>
        <v/>
      </c>
      <c r="J246" s="26" t="str">
        <f>IF(AND(tbl_Inventory[[#This Row],[On Backorder]]="",tbl_Inventory[[#This Row],[Below Min]]="Y"),"Y","")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Row],[Reorder?]]="Y",_xlfn.XLOOKUP(tbl_Inventory[[#This Row],[Category]],tbl_ReorderQty[Category],tbl_ReorderQty[Quantity],0),0)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3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tbl_Inventory[[#This Row],[Cost Price]]*(IF(tbl_Inventory[[#This Row],[Premium?]]="Y",$P$4,$P$3)+1)</f>
        <v>11653.375</v>
      </c>
      <c r="I247" s="25" t="str">
        <f>IF(tbl_Inventory[[#This Row],[Num In Stock]]&lt;$P$5,"Y","")</f>
        <v/>
      </c>
      <c r="J247" s="26" t="str">
        <f>IF(AND(tbl_Inventory[[#This Row],[On Backorder]]="",tbl_Inventory[[#This Row],[Below Min]]="Y"),"Y","")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Row],[Reorder?]]="Y",_xlfn.XLOOKUP(tbl_Inventory[[#This Row],[Category]],tbl_ReorderQty[Category],tbl_ReorderQty[Quantity],0),0)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3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tbl_Inventory[[#This Row],[Cost Price]]*(IF(tbl_Inventory[[#This Row],[Premium?]]="Y",$P$4,$P$3)+1)</f>
        <v>11357.913</v>
      </c>
      <c r="I248" s="25" t="str">
        <f>IF(tbl_Inventory[[#This Row],[Num In Stock]]&lt;$P$5,"Y","")</f>
        <v/>
      </c>
      <c r="J248" s="26" t="str">
        <f>IF(AND(tbl_Inventory[[#This Row],[On Backorder]]="",tbl_Inventory[[#This Row],[Below Min]]="Y"),"Y","")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Row],[Reorder?]]="Y",_xlfn.XLOOKUP(tbl_Inventory[[#This Row],[Category]],tbl_ReorderQty[Category],tbl_ReorderQty[Quantity],0),0)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3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tbl_Inventory[[#This Row],[Cost Price]]*(IF(tbl_Inventory[[#This Row],[Premium?]]="Y",$P$4,$P$3)+1)</f>
        <v>14705.8125</v>
      </c>
      <c r="I249" s="25" t="str">
        <f>IF(tbl_Inventory[[#This Row],[Num In Stock]]&lt;$P$5,"Y","")</f>
        <v>Y</v>
      </c>
      <c r="J249" s="26" t="str">
        <f>IF(AND(tbl_Inventory[[#This Row],[On Backorder]]="",tbl_Inventory[[#This Row],[Below Min]]="Y"),"Y","")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Row],[Reorder?]]="Y",_xlfn.XLOOKUP(tbl_Inventory[[#This Row],[Category]],tbl_ReorderQty[Category],tbl_ReorderQty[Quantity],0),0)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3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tbl_Inventory[[#This Row],[Cost Price]]*(IF(tbl_Inventory[[#This Row],[Premium?]]="Y",$P$4,$P$3)+1)</f>
        <v>8768.3439999999991</v>
      </c>
      <c r="I250" s="25" t="str">
        <f>IF(tbl_Inventory[[#This Row],[Num In Stock]]&lt;$P$5,"Y","")</f>
        <v/>
      </c>
      <c r="J250" s="26" t="str">
        <f>IF(AND(tbl_Inventory[[#This Row],[On Backorder]]="",tbl_Inventory[[#This Row],[Below Min]]="Y"),"Y","")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Row],[Reorder?]]="Y",_xlfn.XLOOKUP(tbl_Inventory[[#This Row],[Category]],tbl_ReorderQty[Category],tbl_ReorderQty[Quantity],0),0)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3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tbl_Inventory[[#This Row],[Cost Price]]*(IF(tbl_Inventory[[#This Row],[Premium?]]="Y",$P$4,$P$3)+1)</f>
        <v>12090.625</v>
      </c>
      <c r="I251" s="25" t="str">
        <f>IF(tbl_Inventory[[#This Row],[Num In Stock]]&lt;$P$5,"Y","")</f>
        <v/>
      </c>
      <c r="J251" s="26" t="str">
        <f>IF(AND(tbl_Inventory[[#This Row],[On Backorder]]="",tbl_Inventory[[#This Row],[Below Min]]="Y"),"Y","")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Row],[Reorder?]]="Y",_xlfn.XLOOKUP(tbl_Inventory[[#This Row],[Category]],tbl_ReorderQty[Category],tbl_ReorderQty[Quantity],0),0)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3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tbl_Inventory[[#This Row],[Cost Price]]*(IF(tbl_Inventory[[#This Row],[Premium?]]="Y",$P$4,$P$3)+1)</f>
        <v>12335.625</v>
      </c>
      <c r="I252" s="25" t="str">
        <f>IF(tbl_Inventory[[#This Row],[Num In Stock]]&lt;$P$5,"Y","")</f>
        <v/>
      </c>
      <c r="J252" s="26" t="str">
        <f>IF(AND(tbl_Inventory[[#This Row],[On Backorder]]="",tbl_Inventory[[#This Row],[Below Min]]="Y"),"Y","")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Row],[Reorder?]]="Y",_xlfn.XLOOKUP(tbl_Inventory[[#This Row],[Category]],tbl_ReorderQty[Category],tbl_ReorderQty[Quantity],0),0)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tbl_Inventory[[#This Row],[Cost Price]]*(IF(tbl_Inventory[[#This Row],[Premium?]]="Y",$P$4,$P$3)+1)</f>
        <v>6260.625</v>
      </c>
      <c r="I253" s="25" t="str">
        <f>IF(tbl_Inventory[[#This Row],[Num In Stock]]&lt;$P$5,"Y","")</f>
        <v>Y</v>
      </c>
      <c r="J253" s="26" t="str">
        <f>IF(AND(tbl_Inventory[[#This Row],[On Backorder]]="",tbl_Inventory[[#This Row],[Below Min]]="Y"),"Y","")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Row],[Reorder?]]="Y",_xlfn.XLOOKUP(tbl_Inventory[[#This Row],[Category]],tbl_ReorderQty[Category],tbl_ReorderQty[Quantity],0),0)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3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tbl_Inventory[[#This Row],[Cost Price]]*(IF(tbl_Inventory[[#This Row],[Premium?]]="Y",$P$4,$P$3)+1)</f>
        <v>14298.945</v>
      </c>
      <c r="I254" s="25" t="str">
        <f>IF(tbl_Inventory[[#This Row],[Num In Stock]]&lt;$P$5,"Y","")</f>
        <v>Y</v>
      </c>
      <c r="J254" s="26" t="str">
        <f>IF(AND(tbl_Inventory[[#This Row],[On Backorder]]="",tbl_Inventory[[#This Row],[Below Min]]="Y"),"Y","")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Row],[Reorder?]]="Y",_xlfn.XLOOKUP(tbl_Inventory[[#This Row],[Category]],tbl_ReorderQty[Category],tbl_ReorderQty[Quantity],0),0)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tbl_Inventory[[#This Row],[Cost Price]]*(IF(tbl_Inventory[[#This Row],[Premium?]]="Y",$P$4,$P$3)+1)</f>
        <v>9260.85</v>
      </c>
      <c r="I255" s="25" t="str">
        <f>IF(tbl_Inventory[[#This Row],[Num In Stock]]&lt;$P$5,"Y","")</f>
        <v/>
      </c>
      <c r="J255" s="26" t="str">
        <f>IF(AND(tbl_Inventory[[#This Row],[On Backorder]]="",tbl_Inventory[[#This Row],[Below Min]]="Y"),"Y","")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Row],[Reorder?]]="Y",_xlfn.XLOOKUP(tbl_Inventory[[#This Row],[Category]],tbl_ReorderQty[Category],tbl_ReorderQty[Quantity],0),0)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3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tbl_Inventory[[#This Row],[Cost Price]]*(IF(tbl_Inventory[[#This Row],[Premium?]]="Y",$P$4,$P$3)+1)</f>
        <v>9437.9349999999995</v>
      </c>
      <c r="I256" s="25" t="str">
        <f>IF(tbl_Inventory[[#This Row],[Num In Stock]]&lt;$P$5,"Y","")</f>
        <v/>
      </c>
      <c r="J256" s="26" t="str">
        <f>IF(AND(tbl_Inventory[[#This Row],[On Backorder]]="",tbl_Inventory[[#This Row],[Below Min]]="Y"),"Y","")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Row],[Reorder?]]="Y",_xlfn.XLOOKUP(tbl_Inventory[[#This Row],[Category]],tbl_ReorderQty[Category],tbl_ReorderQty[Quantity],0),0)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3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tbl_Inventory[[#This Row],[Cost Price]]*(IF(tbl_Inventory[[#This Row],[Premium?]]="Y",$P$4,$P$3)+1)</f>
        <v>940.75</v>
      </c>
      <c r="I257" s="25" t="str">
        <f>IF(tbl_Inventory[[#This Row],[Num In Stock]]&lt;$P$5,"Y","")</f>
        <v/>
      </c>
      <c r="J257" s="26" t="str">
        <f>IF(AND(tbl_Inventory[[#This Row],[On Backorder]]="",tbl_Inventory[[#This Row],[Below Min]]="Y"),"Y","")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Row],[Reorder?]]="Y",_xlfn.XLOOKUP(tbl_Inventory[[#This Row],[Category]],tbl_ReorderQty[Category],tbl_ReorderQty[Quantity],0),0)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3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tbl_Inventory[[#This Row],[Cost Price]]*(IF(tbl_Inventory[[#This Row],[Premium?]]="Y",$P$4,$P$3)+1)</f>
        <v>271.459</v>
      </c>
      <c r="I258" s="25" t="str">
        <f>IF(tbl_Inventory[[#This Row],[Num In Stock]]&lt;$P$5,"Y","")</f>
        <v/>
      </c>
      <c r="J258" s="26" t="str">
        <f>IF(AND(tbl_Inventory[[#This Row],[On Backorder]]="",tbl_Inventory[[#This Row],[Below Min]]="Y"),"Y","")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Row],[Reorder?]]="Y",_xlfn.XLOOKUP(tbl_Inventory[[#This Row],[Category]],tbl_ReorderQty[Category],tbl_ReorderQty[Quantity],0),0)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3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tbl_Inventory[[#This Row],[Cost Price]]*(IF(tbl_Inventory[[#This Row],[Premium?]]="Y",$P$4,$P$3)+1)</f>
        <v>312.7</v>
      </c>
      <c r="I259" s="25" t="str">
        <f>IF(tbl_Inventory[[#This Row],[Num In Stock]]&lt;$P$5,"Y","")</f>
        <v/>
      </c>
      <c r="J259" s="26" t="str">
        <f>IF(AND(tbl_Inventory[[#This Row],[On Backorder]]="",tbl_Inventory[[#This Row],[Below Min]]="Y"),"Y","")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Row],[Reorder?]]="Y",_xlfn.XLOOKUP(tbl_Inventory[[#This Row],[Category]],tbl_ReorderQty[Category],tbl_ReorderQty[Quantity],0),0)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tbl_Inventory[[#This Row],[Cost Price]]*(IF(tbl_Inventory[[#This Row],[Premium?]]="Y",$P$4,$P$3)+1)</f>
        <v>231.875</v>
      </c>
      <c r="I260" s="25" t="str">
        <f>IF(tbl_Inventory[[#This Row],[Num In Stock]]&lt;$P$5,"Y","")</f>
        <v/>
      </c>
      <c r="J260" s="26" t="str">
        <f>IF(AND(tbl_Inventory[[#This Row],[On Backorder]]="",tbl_Inventory[[#This Row],[Below Min]]="Y"),"Y","")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Row],[Reorder?]]="Y",_xlfn.XLOOKUP(tbl_Inventory[[#This Row],[Category]],tbl_ReorderQty[Category],tbl_ReorderQty[Quantity],0),0)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tbl_Inventory[[#This Row],[Cost Price]]*(IF(tbl_Inventory[[#This Row],[Premium?]]="Y",$P$4,$P$3)+1)</f>
        <v>170.15599999999998</v>
      </c>
      <c r="I261" s="25" t="str">
        <f>IF(tbl_Inventory[[#This Row],[Num In Stock]]&lt;$P$5,"Y","")</f>
        <v>Y</v>
      </c>
      <c r="J261" s="26" t="str">
        <f>IF(AND(tbl_Inventory[[#This Row],[On Backorder]]="",tbl_Inventory[[#This Row],[Below Min]]="Y"),"Y","")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Row],[Reorder?]]="Y",_xlfn.XLOOKUP(tbl_Inventory[[#This Row],[Category]],tbl_ReorderQty[Category],tbl_ReorderQty[Quantity],0),0)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tbl_Inventory[[#This Row],[Cost Price]]*(IF(tbl_Inventory[[#This Row],[Premium?]]="Y",$P$4,$P$3)+1)</f>
        <v>82.068999999999988</v>
      </c>
      <c r="I262" s="25" t="str">
        <f>IF(tbl_Inventory[[#This Row],[Num In Stock]]&lt;$P$5,"Y","")</f>
        <v>Y</v>
      </c>
      <c r="J262" s="26" t="str">
        <f>IF(AND(tbl_Inventory[[#This Row],[On Backorder]]="",tbl_Inventory[[#This Row],[Below Min]]="Y"),"Y","")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Row],[Reorder?]]="Y",_xlfn.XLOOKUP(tbl_Inventory[[#This Row],[Category]],tbl_ReorderQty[Category],tbl_ReorderQty[Quantity],0),0)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tbl_Inventory[[#This Row],[Cost Price]]*(IF(tbl_Inventory[[#This Row],[Premium?]]="Y",$P$4,$P$3)+1)</f>
        <v>384.09</v>
      </c>
      <c r="I263" s="25" t="str">
        <f>IF(tbl_Inventory[[#This Row],[Num In Stock]]&lt;$P$5,"Y","")</f>
        <v/>
      </c>
      <c r="J263" s="26" t="str">
        <f>IF(AND(tbl_Inventory[[#This Row],[On Backorder]]="",tbl_Inventory[[#This Row],[Below Min]]="Y"),"Y","")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Row],[Reorder?]]="Y",_xlfn.XLOOKUP(tbl_Inventory[[#This Row],[Category]],tbl_ReorderQty[Category],tbl_ReorderQty[Quantity],0),0)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tbl_Inventory[[#This Row],[Cost Price]]*(IF(tbl_Inventory[[#This Row],[Premium?]]="Y",$P$4,$P$3)+1)</f>
        <v>101.0625</v>
      </c>
      <c r="I264" s="25" t="str">
        <f>IF(tbl_Inventory[[#This Row],[Num In Stock]]&lt;$P$5,"Y","")</f>
        <v>Y</v>
      </c>
      <c r="J264" s="26" t="str">
        <f>IF(AND(tbl_Inventory[[#This Row],[On Backorder]]="",tbl_Inventory[[#This Row],[Below Min]]="Y"),"Y","")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Row],[Reorder?]]="Y",_xlfn.XLOOKUP(tbl_Inventory[[#This Row],[Category]],tbl_ReorderQty[Category],tbl_ReorderQty[Quantity],0),0)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tbl_Inventory[[#This Row],[Cost Price]]*(IF(tbl_Inventory[[#This Row],[Premium?]]="Y",$P$4,$P$3)+1)</f>
        <v>27.517599999999998</v>
      </c>
      <c r="I265" s="25" t="str">
        <f>IF(tbl_Inventory[[#This Row],[Num In Stock]]&lt;$P$5,"Y","")</f>
        <v>Y</v>
      </c>
      <c r="J265" s="26" t="str">
        <f>IF(AND(tbl_Inventory[[#This Row],[On Backorder]]="",tbl_Inventory[[#This Row],[Below Min]]="Y"),"Y","")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Row],[Reorder?]]="Y",_xlfn.XLOOKUP(tbl_Inventory[[#This Row],[Category]],tbl_ReorderQty[Category],tbl_ReorderQty[Quantity],0),0)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tbl_Inventory[[#This Row],[Cost Price]]*(IF(tbl_Inventory[[#This Row],[Premium?]]="Y",$P$4,$P$3)+1)</f>
        <v>258.774</v>
      </c>
      <c r="I266" s="25" t="str">
        <f>IF(tbl_Inventory[[#This Row],[Num In Stock]]&lt;$P$5,"Y","")</f>
        <v>Y</v>
      </c>
      <c r="J266" s="26" t="str">
        <f>IF(AND(tbl_Inventory[[#This Row],[On Backorder]]="",tbl_Inventory[[#This Row],[Below Min]]="Y"),"Y","")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Row],[Reorder?]]="Y",_xlfn.XLOOKUP(tbl_Inventory[[#This Row],[Category]],tbl_ReorderQty[Category],tbl_ReorderQty[Quantity],0),0)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tbl_Inventory[[#This Row],[Cost Price]]*(IF(tbl_Inventory[[#This Row],[Premium?]]="Y",$P$4,$P$3)+1)</f>
        <v>938.80799999999999</v>
      </c>
      <c r="I267" s="25" t="str">
        <f>IF(tbl_Inventory[[#This Row],[Num In Stock]]&lt;$P$5,"Y","")</f>
        <v/>
      </c>
      <c r="J267" s="26" t="str">
        <f>IF(AND(tbl_Inventory[[#This Row],[On Backorder]]="",tbl_Inventory[[#This Row],[Below Min]]="Y"),"Y","")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Row],[Reorder?]]="Y",_xlfn.XLOOKUP(tbl_Inventory[[#This Row],[Category]],tbl_ReorderQty[Category],tbl_ReorderQty[Quantity],0),0)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tbl_Inventory[[#This Row],[Cost Price]]*(IF(tbl_Inventory[[#This Row],[Premium?]]="Y",$P$4,$P$3)+1)</f>
        <v>725.995</v>
      </c>
      <c r="I268" s="25" t="str">
        <f>IF(tbl_Inventory[[#This Row],[Num In Stock]]&lt;$P$5,"Y","")</f>
        <v/>
      </c>
      <c r="J268" s="26" t="str">
        <f>IF(AND(tbl_Inventory[[#This Row],[On Backorder]]="",tbl_Inventory[[#This Row],[Below Min]]="Y"),"Y","")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Row],[Reorder?]]="Y",_xlfn.XLOOKUP(tbl_Inventory[[#This Row],[Category]],tbl_ReorderQty[Category],tbl_ReorderQty[Quantity],0),0)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tbl_Inventory[[#This Row],[Cost Price]]*(IF(tbl_Inventory[[#This Row],[Premium?]]="Y",$P$4,$P$3)+1)</f>
        <v>1280.5</v>
      </c>
      <c r="I269" s="25" t="str">
        <f>IF(tbl_Inventory[[#This Row],[Num In Stock]]&lt;$P$5,"Y","")</f>
        <v/>
      </c>
      <c r="J269" s="26" t="str">
        <f>IF(AND(tbl_Inventory[[#This Row],[On Backorder]]="",tbl_Inventory[[#This Row],[Below Min]]="Y"),"Y","")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Row],[Reorder?]]="Y",_xlfn.XLOOKUP(tbl_Inventory[[#This Row],[Category]],tbl_ReorderQty[Category],tbl_ReorderQty[Quantity],0),0)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tbl_Inventory[[#This Row],[Cost Price]]*(IF(tbl_Inventory[[#This Row],[Premium?]]="Y",$P$4,$P$3)+1)</f>
        <v>50553.6875</v>
      </c>
      <c r="I270" s="25" t="str">
        <f>IF(tbl_Inventory[[#This Row],[Num In Stock]]&lt;$P$5,"Y","")</f>
        <v>Y</v>
      </c>
      <c r="J270" s="26" t="str">
        <f>IF(AND(tbl_Inventory[[#This Row],[On Backorder]]="",tbl_Inventory[[#This Row],[Below Min]]="Y"),"Y","")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Row],[Reorder?]]="Y",_xlfn.XLOOKUP(tbl_Inventory[[#This Row],[Category]],tbl_ReorderQty[Category],tbl_ReorderQty[Quantity],0),0)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tbl_Inventory[[#This Row],[Cost Price]]*(IF(tbl_Inventory[[#This Row],[Premium?]]="Y",$P$4,$P$3)+1)</f>
        <v>13589.5625</v>
      </c>
      <c r="I271" s="25" t="str">
        <f>IF(tbl_Inventory[[#This Row],[Num In Stock]]&lt;$P$5,"Y","")</f>
        <v/>
      </c>
      <c r="J271" s="26" t="str">
        <f>IF(AND(tbl_Inventory[[#This Row],[On Backorder]]="",tbl_Inventory[[#This Row],[Below Min]]="Y"),"Y","")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Row],[Reorder?]]="Y",_xlfn.XLOOKUP(tbl_Inventory[[#This Row],[Category]],tbl_ReorderQty[Category],tbl_ReorderQty[Quantity],0),0)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tbl_Inventory[[#This Row],[Cost Price]]*(IF(tbl_Inventory[[#This Row],[Premium?]]="Y",$P$4,$P$3)+1)</f>
        <v>20205.9375</v>
      </c>
      <c r="I272" s="25" t="str">
        <f>IF(tbl_Inventory[[#This Row],[Num In Stock]]&lt;$P$5,"Y","")</f>
        <v/>
      </c>
      <c r="J272" s="26" t="str">
        <f>IF(AND(tbl_Inventory[[#This Row],[On Backorder]]="",tbl_Inventory[[#This Row],[Below Min]]="Y"),"Y","")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Row],[Reorder?]]="Y",_xlfn.XLOOKUP(tbl_Inventory[[#This Row],[Category]],tbl_ReorderQty[Category],tbl_ReorderQty[Quantity],0),0)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tbl_Inventory[[#This Row],[Cost Price]]*(IF(tbl_Inventory[[#This Row],[Premium?]]="Y",$P$4,$P$3)+1)</f>
        <v>3701.0699999999997</v>
      </c>
      <c r="I273" s="25" t="str">
        <f>IF(tbl_Inventory[[#This Row],[Num In Stock]]&lt;$P$5,"Y","")</f>
        <v/>
      </c>
      <c r="J273" s="26" t="str">
        <f>IF(AND(tbl_Inventory[[#This Row],[On Backorder]]="",tbl_Inventory[[#This Row],[Below Min]]="Y"),"Y","")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Row],[Reorder?]]="Y",_xlfn.XLOOKUP(tbl_Inventory[[#This Row],[Category]],tbl_ReorderQty[Category],tbl_ReorderQty[Quantity],0),0)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tbl_Inventory[[#This Row],[Cost Price]]*(IF(tbl_Inventory[[#This Row],[Premium?]]="Y",$P$4,$P$3)+1)</f>
        <v>42243.704999999994</v>
      </c>
      <c r="I274" s="25" t="str">
        <f>IF(tbl_Inventory[[#This Row],[Num In Stock]]&lt;$P$5,"Y","")</f>
        <v/>
      </c>
      <c r="J274" s="26" t="str">
        <f>IF(AND(tbl_Inventory[[#This Row],[On Backorder]]="",tbl_Inventory[[#This Row],[Below Min]]="Y"),"Y","")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Row],[Reorder?]]="Y",_xlfn.XLOOKUP(tbl_Inventory[[#This Row],[Category]],tbl_ReorderQty[Category],tbl_ReorderQty[Quantity],0),0)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tbl_Inventory[[#This Row],[Cost Price]]*(IF(tbl_Inventory[[#This Row],[Premium?]]="Y",$P$4,$P$3)+1)</f>
        <v>66986.357999999993</v>
      </c>
      <c r="I275" s="25" t="str">
        <f>IF(tbl_Inventory[[#This Row],[Num In Stock]]&lt;$P$5,"Y","")</f>
        <v/>
      </c>
      <c r="J275" s="26" t="str">
        <f>IF(AND(tbl_Inventory[[#This Row],[On Backorder]]="",tbl_Inventory[[#This Row],[Below Min]]="Y"),"Y","")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Row],[Reorder?]]="Y",_xlfn.XLOOKUP(tbl_Inventory[[#This Row],[Category]],tbl_ReorderQty[Category],tbl_ReorderQty[Quantity],0),0)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tbl_Inventory[[#This Row],[Cost Price]]*(IF(tbl_Inventory[[#This Row],[Premium?]]="Y",$P$4,$P$3)+1)</f>
        <v>27797.142</v>
      </c>
      <c r="I276" s="25" t="str">
        <f>IF(tbl_Inventory[[#This Row],[Num In Stock]]&lt;$P$5,"Y","")</f>
        <v/>
      </c>
      <c r="J276" s="26" t="str">
        <f>IF(AND(tbl_Inventory[[#This Row],[On Backorder]]="",tbl_Inventory[[#This Row],[Below Min]]="Y"),"Y","")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Row],[Reorder?]]="Y",_xlfn.XLOOKUP(tbl_Inventory[[#This Row],[Category]],tbl_ReorderQty[Category],tbl_ReorderQty[Quantity],0),0)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tbl_Inventory[[#This Row],[Cost Price]]*(IF(tbl_Inventory[[#This Row],[Premium?]]="Y",$P$4,$P$3)+1)</f>
        <v>22015.5</v>
      </c>
      <c r="I277" s="25" t="str">
        <f>IF(tbl_Inventory[[#This Row],[Num In Stock]]&lt;$P$5,"Y","")</f>
        <v/>
      </c>
      <c r="J277" s="26" t="str">
        <f>IF(AND(tbl_Inventory[[#This Row],[On Backorder]]="",tbl_Inventory[[#This Row],[Below Min]]="Y"),"Y","")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Row],[Reorder?]]="Y",_xlfn.XLOOKUP(tbl_Inventory[[#This Row],[Category]],tbl_ReorderQty[Category],tbl_ReorderQty[Quantity],0),0)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tbl_Inventory[[#This Row],[Cost Price]]*(IF(tbl_Inventory[[#This Row],[Premium?]]="Y",$P$4,$P$3)+1)</f>
        <v>239.304</v>
      </c>
      <c r="I278" s="25" t="str">
        <f>IF(tbl_Inventory[[#This Row],[Num In Stock]]&lt;$P$5,"Y","")</f>
        <v/>
      </c>
      <c r="J278" s="26" t="str">
        <f>IF(AND(tbl_Inventory[[#This Row],[On Backorder]]="",tbl_Inventory[[#This Row],[Below Min]]="Y"),"Y","")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Row],[Reorder?]]="Y",_xlfn.XLOOKUP(tbl_Inventory[[#This Row],[Category]],tbl_ReorderQty[Category],tbl_ReorderQty[Quantity],0),0)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tbl_Inventory[[#This Row],[Cost Price]]*(IF(tbl_Inventory[[#This Row],[Premium?]]="Y",$P$4,$P$3)+1)</f>
        <v>3199.875</v>
      </c>
      <c r="I279" s="25" t="str">
        <f>IF(tbl_Inventory[[#This Row],[Num In Stock]]&lt;$P$5,"Y","")</f>
        <v>Y</v>
      </c>
      <c r="J279" s="26" t="str">
        <f>IF(AND(tbl_Inventory[[#This Row],[On Backorder]]="",tbl_Inventory[[#This Row],[Below Min]]="Y"),"Y","")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Row],[Reorder?]]="Y",_xlfn.XLOOKUP(tbl_Inventory[[#This Row],[Category]],tbl_ReorderQty[Category],tbl_ReorderQty[Quantity],0),0)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tbl_Inventory[[#This Row],[Cost Price]]*(IF(tbl_Inventory[[#This Row],[Premium?]]="Y",$P$4,$P$3)+1)</f>
        <v>2885.0409999999997</v>
      </c>
      <c r="I280" s="25" t="str">
        <f>IF(tbl_Inventory[[#This Row],[Num In Stock]]&lt;$P$5,"Y","")</f>
        <v/>
      </c>
      <c r="J280" s="26" t="str">
        <f>IF(AND(tbl_Inventory[[#This Row],[On Backorder]]="",tbl_Inventory[[#This Row],[Below Min]]="Y"),"Y","")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Row],[Reorder?]]="Y",_xlfn.XLOOKUP(tbl_Inventory[[#This Row],[Category]],tbl_ReorderQty[Category],tbl_ReorderQty[Quantity],0),0)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tbl_Inventory[[#This Row],[Cost Price]]*(IF(tbl_Inventory[[#This Row],[Premium?]]="Y",$P$4,$P$3)+1)</f>
        <v>11763.3125</v>
      </c>
      <c r="I281" s="25" t="str">
        <f>IF(tbl_Inventory[[#This Row],[Num In Stock]]&lt;$P$5,"Y","")</f>
        <v/>
      </c>
      <c r="J281" s="26" t="str">
        <f>IF(AND(tbl_Inventory[[#This Row],[On Backorder]]="",tbl_Inventory[[#This Row],[Below Min]]="Y"),"Y","")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Row],[Reorder?]]="Y",_xlfn.XLOOKUP(tbl_Inventory[[#This Row],[Category]],tbl_ReorderQty[Category],tbl_ReorderQty[Quantity],0),0)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tbl_Inventory[[#This Row],[Cost Price]]*(IF(tbl_Inventory[[#This Row],[Premium?]]="Y",$P$4,$P$3)+1)</f>
        <v>2935.8125</v>
      </c>
      <c r="I282" s="25" t="str">
        <f>IF(tbl_Inventory[[#This Row],[Num In Stock]]&lt;$P$5,"Y","")</f>
        <v/>
      </c>
      <c r="J282" s="26" t="str">
        <f>IF(AND(tbl_Inventory[[#This Row],[On Backorder]]="",tbl_Inventory[[#This Row],[Below Min]]="Y"),"Y","")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Row],[Reorder?]]="Y",_xlfn.XLOOKUP(tbl_Inventory[[#This Row],[Category]],tbl_ReorderQty[Category],tbl_ReorderQty[Quantity],0),0)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tbl_Inventory[[#This Row],[Cost Price]]*(IF(tbl_Inventory[[#This Row],[Premium?]]="Y",$P$4,$P$3)+1)</f>
        <v>13493.063999999998</v>
      </c>
      <c r="I283" s="25" t="str">
        <f>IF(tbl_Inventory[[#This Row],[Num In Stock]]&lt;$P$5,"Y","")</f>
        <v>Y</v>
      </c>
      <c r="J283" s="26" t="str">
        <f>IF(AND(tbl_Inventory[[#This Row],[On Backorder]]="",tbl_Inventory[[#This Row],[Below Min]]="Y"),"Y","")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Row],[Reorder?]]="Y",_xlfn.XLOOKUP(tbl_Inventory[[#This Row],[Category]],tbl_ReorderQty[Category],tbl_ReorderQty[Quantity],0),0)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tbl_Inventory[[#This Row],[Cost Price]]*(IF(tbl_Inventory[[#This Row],[Premium?]]="Y",$P$4,$P$3)+1)</f>
        <v>4004.7429999999995</v>
      </c>
      <c r="I284" s="25" t="str">
        <f>IF(tbl_Inventory[[#This Row],[Num In Stock]]&lt;$P$5,"Y","")</f>
        <v/>
      </c>
      <c r="J284" s="26" t="str">
        <f>IF(AND(tbl_Inventory[[#This Row],[On Backorder]]="",tbl_Inventory[[#This Row],[Below Min]]="Y"),"Y","")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Row],[Reorder?]]="Y",_xlfn.XLOOKUP(tbl_Inventory[[#This Row],[Category]],tbl_ReorderQty[Category],tbl_ReorderQty[Quantity],0),0)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tbl_Inventory[[#This Row],[Cost Price]]*(IF(tbl_Inventory[[#This Row],[Premium?]]="Y",$P$4,$P$3)+1)</f>
        <v>14568.375</v>
      </c>
      <c r="I285" s="25" t="str">
        <f>IF(tbl_Inventory[[#This Row],[Num In Stock]]&lt;$P$5,"Y","")</f>
        <v/>
      </c>
      <c r="J285" s="26" t="str">
        <f>IF(AND(tbl_Inventory[[#This Row],[On Backorder]]="",tbl_Inventory[[#This Row],[Below Min]]="Y"),"Y","")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Row],[Reorder?]]="Y",_xlfn.XLOOKUP(tbl_Inventory[[#This Row],[Category]],tbl_ReorderQty[Category],tbl_ReorderQty[Quantity],0),0)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tbl_Inventory[[#This Row],[Cost Price]]*(IF(tbl_Inventory[[#This Row],[Premium?]]="Y",$P$4,$P$3)+1)</f>
        <v>14156.0625</v>
      </c>
      <c r="I286" s="25" t="str">
        <f>IF(tbl_Inventory[[#This Row],[Num In Stock]]&lt;$P$5,"Y","")</f>
        <v/>
      </c>
      <c r="J286" s="26" t="str">
        <f>IF(AND(tbl_Inventory[[#This Row],[On Backorder]]="",tbl_Inventory[[#This Row],[Below Min]]="Y"),"Y","")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Row],[Reorder?]]="Y",_xlfn.XLOOKUP(tbl_Inventory[[#This Row],[Category]],tbl_ReorderQty[Category],tbl_ReorderQty[Quantity],0),0)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tbl_Inventory[[#This Row],[Cost Price]]*(IF(tbl_Inventory[[#This Row],[Premium?]]="Y",$P$4,$P$3)+1)</f>
        <v>2826.0625</v>
      </c>
      <c r="I287" s="25" t="str">
        <f>IF(tbl_Inventory[[#This Row],[Num In Stock]]&lt;$P$5,"Y","")</f>
        <v>Y</v>
      </c>
      <c r="J287" s="26" t="str">
        <f>IF(AND(tbl_Inventory[[#This Row],[On Backorder]]="",tbl_Inventory[[#This Row],[Below Min]]="Y"),"Y","")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Row],[Reorder?]]="Y",_xlfn.XLOOKUP(tbl_Inventory[[#This Row],[Category]],tbl_ReorderQty[Category],tbl_ReorderQty[Quantity],0),0)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tbl_Inventory[[#This Row],[Cost Price]]*(IF(tbl_Inventory[[#This Row],[Premium?]]="Y",$P$4,$P$3)+1)</f>
        <v>7347.0929999999998</v>
      </c>
      <c r="I288" s="25" t="str">
        <f>IF(tbl_Inventory[[#This Row],[Num In Stock]]&lt;$P$5,"Y","")</f>
        <v/>
      </c>
      <c r="J288" s="26" t="str">
        <f>IF(AND(tbl_Inventory[[#This Row],[On Backorder]]="",tbl_Inventory[[#This Row],[Below Min]]="Y"),"Y","")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Row],[Reorder?]]="Y",_xlfn.XLOOKUP(tbl_Inventory[[#This Row],[Category]],tbl_ReorderQty[Category],tbl_ReorderQty[Quantity],0),0)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tbl_Inventory[[#This Row],[Cost Price]]*(IF(tbl_Inventory[[#This Row],[Premium?]]="Y",$P$4,$P$3)+1)</f>
        <v>7489.7549999999992</v>
      </c>
      <c r="I289" s="25" t="str">
        <f>IF(tbl_Inventory[[#This Row],[Num In Stock]]&lt;$P$5,"Y","")</f>
        <v/>
      </c>
      <c r="J289" s="26" t="str">
        <f>IF(AND(tbl_Inventory[[#This Row],[On Backorder]]="",tbl_Inventory[[#This Row],[Below Min]]="Y"),"Y","")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Row],[Reorder?]]="Y",_xlfn.XLOOKUP(tbl_Inventory[[#This Row],[Category]],tbl_ReorderQty[Category],tbl_ReorderQty[Quantity],0),0)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tbl_Inventory[[#This Row],[Cost Price]]*(IF(tbl_Inventory[[#This Row],[Premium?]]="Y",$P$4,$P$3)+1)</f>
        <v>14293.5</v>
      </c>
      <c r="I290" s="25" t="str">
        <f>IF(tbl_Inventory[[#This Row],[Num In Stock]]&lt;$P$5,"Y","")</f>
        <v/>
      </c>
      <c r="J290" s="26" t="str">
        <f>IF(AND(tbl_Inventory[[#This Row],[On Backorder]]="",tbl_Inventory[[#This Row],[Below Min]]="Y"),"Y","")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Row],[Reorder?]]="Y",_xlfn.XLOOKUP(tbl_Inventory[[#This Row],[Category]],tbl_ReorderQty[Category],tbl_ReorderQty[Quantity],0),0)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tbl_Inventory[[#This Row],[Cost Price]]*(IF(tbl_Inventory[[#This Row],[Premium?]]="Y",$P$4,$P$3)+1)</f>
        <v>13882.286999999998</v>
      </c>
      <c r="I291" s="25" t="str">
        <f>IF(tbl_Inventory[[#This Row],[Num In Stock]]&lt;$P$5,"Y","")</f>
        <v/>
      </c>
      <c r="J291" s="26" t="str">
        <f>IF(AND(tbl_Inventory[[#This Row],[On Backorder]]="",tbl_Inventory[[#This Row],[Below Min]]="Y"),"Y","")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Row],[Reorder?]]="Y",_xlfn.XLOOKUP(tbl_Inventory[[#This Row],[Category]],tbl_ReorderQty[Category],tbl_ReorderQty[Quantity],0),0)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tbl_Inventory[[#This Row],[Cost Price]]*(IF(tbl_Inventory[[#This Row],[Premium?]]="Y",$P$4,$P$3)+1)</f>
        <v>8738.375</v>
      </c>
      <c r="I292" s="25" t="str">
        <f>IF(tbl_Inventory[[#This Row],[Num In Stock]]&lt;$P$5,"Y","")</f>
        <v/>
      </c>
      <c r="J292" s="26" t="str">
        <f>IF(AND(tbl_Inventory[[#This Row],[On Backorder]]="",tbl_Inventory[[#This Row],[Below Min]]="Y"),"Y","")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Row],[Reorder?]]="Y",_xlfn.XLOOKUP(tbl_Inventory[[#This Row],[Category]],tbl_ReorderQty[Category],tbl_ReorderQty[Quantity],0),0)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tbl_Inventory[[#This Row],[Cost Price]]*(IF(tbl_Inventory[[#This Row],[Premium?]]="Y",$P$4,$P$3)+1)</f>
        <v>17648.3125</v>
      </c>
      <c r="I293" s="25" t="str">
        <f>IF(tbl_Inventory[[#This Row],[Num In Stock]]&lt;$P$5,"Y","")</f>
        <v>Y</v>
      </c>
      <c r="J293" s="26" t="str">
        <f>IF(AND(tbl_Inventory[[#This Row],[On Backorder]]="",tbl_Inventory[[#This Row],[Below Min]]="Y"),"Y","")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Row],[Reorder?]]="Y",_xlfn.XLOOKUP(tbl_Inventory[[#This Row],[Category]],tbl_ReorderQty[Category],tbl_ReorderQty[Quantity],0),0)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tbl_Inventory[[#This Row],[Cost Price]]*(IF(tbl_Inventory[[#This Row],[Premium?]]="Y",$P$4,$P$3)+1)</f>
        <v>18762.1875</v>
      </c>
      <c r="I294" s="25" t="str">
        <f>IF(tbl_Inventory[[#This Row],[Num In Stock]]&lt;$P$5,"Y","")</f>
        <v/>
      </c>
      <c r="J294" s="26" t="str">
        <f>IF(AND(tbl_Inventory[[#This Row],[On Backorder]]="",tbl_Inventory[[#This Row],[Below Min]]="Y"),"Y","")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Row],[Reorder?]]="Y",_xlfn.XLOOKUP(tbl_Inventory[[#This Row],[Category]],tbl_ReorderQty[Category],tbl_ReorderQty[Quantity],0),0)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tbl_Inventory[[#This Row],[Cost Price]]*(IF(tbl_Inventory[[#This Row],[Premium?]]="Y",$P$4,$P$3)+1)</f>
        <v>16823.625</v>
      </c>
      <c r="I295" s="25" t="str">
        <f>IF(tbl_Inventory[[#This Row],[Num In Stock]]&lt;$P$5,"Y","")</f>
        <v>Y</v>
      </c>
      <c r="J295" s="26" t="str">
        <f>IF(AND(tbl_Inventory[[#This Row],[On Backorder]]="",tbl_Inventory[[#This Row],[Below Min]]="Y"),"Y","")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Row],[Reorder?]]="Y",_xlfn.XLOOKUP(tbl_Inventory[[#This Row],[Category]],tbl_ReorderQty[Category],tbl_ReorderQty[Quantity],0),0)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tbl_Inventory[[#This Row],[Cost Price]]*(IF(tbl_Inventory[[#This Row],[Premium?]]="Y",$P$4,$P$3)+1)</f>
        <v>10099.6875</v>
      </c>
      <c r="I296" s="25" t="str">
        <f>IF(tbl_Inventory[[#This Row],[Num In Stock]]&lt;$P$5,"Y","")</f>
        <v/>
      </c>
      <c r="J296" s="26" t="str">
        <f>IF(AND(tbl_Inventory[[#This Row],[On Backorder]]="",tbl_Inventory[[#This Row],[Below Min]]="Y"),"Y","")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Row],[Reorder?]]="Y",_xlfn.XLOOKUP(tbl_Inventory[[#This Row],[Category]],tbl_ReorderQty[Category],tbl_ReorderQty[Quantity],0),0)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tbl_Inventory[[#This Row],[Cost Price]]*(IF(tbl_Inventory[[#This Row],[Premium?]]="Y",$P$4,$P$3)+1)</f>
        <v>27511.345999999998</v>
      </c>
      <c r="I297" s="25" t="str">
        <f>IF(tbl_Inventory[[#This Row],[Num In Stock]]&lt;$P$5,"Y","")</f>
        <v>Y</v>
      </c>
      <c r="J297" s="26" t="str">
        <f>IF(AND(tbl_Inventory[[#This Row],[On Backorder]]="",tbl_Inventory[[#This Row],[Below Min]]="Y"),"Y","")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Row],[Reorder?]]="Y",_xlfn.XLOOKUP(tbl_Inventory[[#This Row],[Category]],tbl_ReorderQty[Category],tbl_ReorderQty[Quantity],0),0)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tbl_Inventory[[#This Row],[Cost Price]]*(IF(tbl_Inventory[[#This Row],[Premium?]]="Y",$P$4,$P$3)+1)</f>
        <v>6613.7819999999992</v>
      </c>
      <c r="I298" s="25" t="str">
        <f>IF(tbl_Inventory[[#This Row],[Num In Stock]]&lt;$P$5,"Y","")</f>
        <v/>
      </c>
      <c r="J298" s="26" t="str">
        <f>IF(AND(tbl_Inventory[[#This Row],[On Backorder]]="",tbl_Inventory[[#This Row],[Below Min]]="Y"),"Y","")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Row],[Reorder?]]="Y",_xlfn.XLOOKUP(tbl_Inventory[[#This Row],[Category]],tbl_ReorderQty[Category],tbl_ReorderQty[Quantity],0),0)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tbl_Inventory[[#This Row],[Cost Price]]*(IF(tbl_Inventory[[#This Row],[Premium?]]="Y",$P$4,$P$3)+1)</f>
        <v>9534.1049999999996</v>
      </c>
      <c r="I299" s="25" t="str">
        <f>IF(tbl_Inventory[[#This Row],[Num In Stock]]&lt;$P$5,"Y","")</f>
        <v/>
      </c>
      <c r="J299" s="26" t="str">
        <f>IF(AND(tbl_Inventory[[#This Row],[On Backorder]]="",tbl_Inventory[[#This Row],[Below Min]]="Y"),"Y","")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Row],[Reorder?]]="Y",_xlfn.XLOOKUP(tbl_Inventory[[#This Row],[Category]],tbl_ReorderQty[Category],tbl_ReorderQty[Quantity],0),0)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tbl_Inventory[[#This Row],[Cost Price]]*(IF(tbl_Inventory[[#This Row],[Premium?]]="Y",$P$4,$P$3)+1)</f>
        <v>9261.7019999999993</v>
      </c>
      <c r="I300" s="25" t="str">
        <f>IF(tbl_Inventory[[#This Row],[Num In Stock]]&lt;$P$5,"Y","")</f>
        <v/>
      </c>
      <c r="J300" s="26" t="str">
        <f>IF(AND(tbl_Inventory[[#This Row],[On Backorder]]="",tbl_Inventory[[#This Row],[Below Min]]="Y"),"Y","")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Row],[Reorder?]]="Y",_xlfn.XLOOKUP(tbl_Inventory[[#This Row],[Category]],tbl_ReorderQty[Category],tbl_ReorderQty[Quantity],0),0)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tbl_Inventory[[#This Row],[Cost Price]]*(IF(tbl_Inventory[[#This Row],[Premium?]]="Y",$P$4,$P$3)+1)</f>
        <v>7006.125</v>
      </c>
      <c r="I301" s="25" t="str">
        <f>IF(tbl_Inventory[[#This Row],[Num In Stock]]&lt;$P$5,"Y","")</f>
        <v/>
      </c>
      <c r="J301" s="26" t="str">
        <f>IF(AND(tbl_Inventory[[#This Row],[On Backorder]]="",tbl_Inventory[[#This Row],[Below Min]]="Y"),"Y","")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Row],[Reorder?]]="Y",_xlfn.XLOOKUP(tbl_Inventory[[#This Row],[Category]],tbl_ReorderQty[Category],tbl_ReorderQty[Quantity],0),0)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3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tbl_Inventory[[#This Row],[Cost Price]]*(IF(tbl_Inventory[[#This Row],[Premium?]]="Y",$P$4,$P$3)+1)</f>
        <v>10195.875</v>
      </c>
      <c r="I302" s="25" t="str">
        <f>IF(tbl_Inventory[[#This Row],[Num In Stock]]&lt;$P$5,"Y","")</f>
        <v>Y</v>
      </c>
      <c r="J302" s="26" t="str">
        <f>IF(AND(tbl_Inventory[[#This Row],[On Backorder]]="",tbl_Inventory[[#This Row],[Below Min]]="Y"),"Y","")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Row],[Reorder?]]="Y",_xlfn.XLOOKUP(tbl_Inventory[[#This Row],[Category]],tbl_ReorderQty[Category],tbl_ReorderQty[Quantity],0),0)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3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tbl_Inventory[[#This Row],[Cost Price]]*(IF(tbl_Inventory[[#This Row],[Premium?]]="Y",$P$4,$P$3)+1)</f>
        <v>16660.006999999998</v>
      </c>
      <c r="I303" s="25" t="str">
        <f>IF(tbl_Inventory[[#This Row],[Num In Stock]]&lt;$P$5,"Y","")</f>
        <v>Y</v>
      </c>
      <c r="J303" s="26" t="str">
        <f>IF(AND(tbl_Inventory[[#This Row],[On Backorder]]="",tbl_Inventory[[#This Row],[Below Min]]="Y"),"Y","")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Row],[Reorder?]]="Y",_xlfn.XLOOKUP(tbl_Inventory[[#This Row],[Category]],tbl_ReorderQty[Category],tbl_ReorderQty[Quantity],0),0)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3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tbl_Inventory[[#This Row],[Cost Price]]*(IF(tbl_Inventory[[#This Row],[Premium?]]="Y",$P$4,$P$3)+1)</f>
        <v>11763.3125</v>
      </c>
      <c r="I304" s="25" t="str">
        <f>IF(tbl_Inventory[[#This Row],[Num In Stock]]&lt;$P$5,"Y","")</f>
        <v>Y</v>
      </c>
      <c r="J304" s="26" t="str">
        <f>IF(AND(tbl_Inventory[[#This Row],[On Backorder]]="",tbl_Inventory[[#This Row],[Below Min]]="Y"),"Y","")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Row],[Reorder?]]="Y",_xlfn.XLOOKUP(tbl_Inventory[[#This Row],[Category]],tbl_ReorderQty[Category],tbl_ReorderQty[Quantity],0),0)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3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tbl_Inventory[[#This Row],[Cost Price]]*(IF(tbl_Inventory[[#This Row],[Premium?]]="Y",$P$4,$P$3)+1)</f>
        <v>10585.661999999998</v>
      </c>
      <c r="I305" s="25" t="str">
        <f>IF(tbl_Inventory[[#This Row],[Num In Stock]]&lt;$P$5,"Y","")</f>
        <v/>
      </c>
      <c r="J305" s="26" t="str">
        <f>IF(AND(tbl_Inventory[[#This Row],[On Backorder]]="",tbl_Inventory[[#This Row],[Below Min]]="Y"),"Y","")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Row],[Reorder?]]="Y",_xlfn.XLOOKUP(tbl_Inventory[[#This Row],[Category]],tbl_ReorderQty[Category],tbl_ReorderQty[Quantity],0),0)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3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tbl_Inventory[[#This Row],[Cost Price]]*(IF(tbl_Inventory[[#This Row],[Premium?]]="Y",$P$4,$P$3)+1)</f>
        <v>25149.222000000002</v>
      </c>
      <c r="I306" s="25" t="str">
        <f>IF(tbl_Inventory[[#This Row],[Num In Stock]]&lt;$P$5,"Y","")</f>
        <v/>
      </c>
      <c r="J306" s="26" t="str">
        <f>IF(AND(tbl_Inventory[[#This Row],[On Backorder]]="",tbl_Inventory[[#This Row],[Below Min]]="Y"),"Y","")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Row],[Reorder?]]="Y",_xlfn.XLOOKUP(tbl_Inventory[[#This Row],[Category]],tbl_ReorderQty[Category],tbl_ReorderQty[Quantity],0),0)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tbl_Inventory[[#This Row],[Cost Price]]*(IF(tbl_Inventory[[#This Row],[Premium?]]="Y",$P$4,$P$3)+1)</f>
        <v>15109.605</v>
      </c>
      <c r="I307" s="25" t="str">
        <f>IF(tbl_Inventory[[#This Row],[Num In Stock]]&lt;$P$5,"Y","")</f>
        <v>Y</v>
      </c>
      <c r="J307" s="26" t="str">
        <f>IF(AND(tbl_Inventory[[#This Row],[On Backorder]]="",tbl_Inventory[[#This Row],[Below Min]]="Y"),"Y","")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Row],[Reorder?]]="Y",_xlfn.XLOOKUP(tbl_Inventory[[#This Row],[Category]],tbl_ReorderQty[Category],tbl_ReorderQty[Quantity],0),0)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tbl_Inventory[[#This Row],[Cost Price]]*(IF(tbl_Inventory[[#This Row],[Premium?]]="Y",$P$4,$P$3)+1)</f>
        <v>14799.8125</v>
      </c>
      <c r="I308" s="25" t="str">
        <f>IF(tbl_Inventory[[#This Row],[Num In Stock]]&lt;$P$5,"Y","")</f>
        <v/>
      </c>
      <c r="J308" s="26" t="str">
        <f>IF(AND(tbl_Inventory[[#This Row],[On Backorder]]="",tbl_Inventory[[#This Row],[Below Min]]="Y"),"Y","")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Row],[Reorder?]]="Y",_xlfn.XLOOKUP(tbl_Inventory[[#This Row],[Category]],tbl_ReorderQty[Category],tbl_ReorderQty[Quantity],0),0)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tbl_Inventory[[#This Row],[Cost Price]]*(IF(tbl_Inventory[[#This Row],[Premium?]]="Y",$P$4,$P$3)+1)</f>
        <v>1159.375</v>
      </c>
      <c r="I309" s="25" t="str">
        <f>IF(tbl_Inventory[[#This Row],[Num In Stock]]&lt;$P$5,"Y","")</f>
        <v/>
      </c>
      <c r="J309" s="26" t="str">
        <f>IF(AND(tbl_Inventory[[#This Row],[On Backorder]]="",tbl_Inventory[[#This Row],[Below Min]]="Y"),"Y","")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Row],[Reorder?]]="Y",_xlfn.XLOOKUP(tbl_Inventory[[#This Row],[Category]],tbl_ReorderQty[Category],tbl_ReorderQty[Quantity],0),0)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3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tbl_Inventory[[#This Row],[Cost Price]]*(IF(tbl_Inventory[[#This Row],[Premium?]]="Y",$P$4,$P$3)+1)</f>
        <v>14018.625</v>
      </c>
      <c r="I310" s="25" t="str">
        <f>IF(tbl_Inventory[[#This Row],[Num In Stock]]&lt;$P$5,"Y","")</f>
        <v/>
      </c>
      <c r="J310" s="26" t="str">
        <f>IF(AND(tbl_Inventory[[#This Row],[On Backorder]]="",tbl_Inventory[[#This Row],[Below Min]]="Y"),"Y","")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Row],[Reorder?]]="Y",_xlfn.XLOOKUP(tbl_Inventory[[#This Row],[Category]],tbl_ReorderQty[Category],tbl_ReorderQty[Quantity],0),0)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tbl_Inventory[[#This Row],[Cost Price]]*(IF(tbl_Inventory[[#This Row],[Premium?]]="Y",$P$4,$P$3)+1)</f>
        <v>17339.805</v>
      </c>
      <c r="I311" s="25" t="str">
        <f>IF(tbl_Inventory[[#This Row],[Num In Stock]]&lt;$P$5,"Y","")</f>
        <v/>
      </c>
      <c r="J311" s="26" t="str">
        <f>IF(AND(tbl_Inventory[[#This Row],[On Backorder]]="",tbl_Inventory[[#This Row],[Below Min]]="Y"),"Y","")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Row],[Reorder?]]="Y",_xlfn.XLOOKUP(tbl_Inventory[[#This Row],[Category]],tbl_ReorderQty[Category],tbl_ReorderQty[Quantity],0),0)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tbl_Inventory[[#This Row],[Cost Price]]*(IF(tbl_Inventory[[#This Row],[Premium?]]="Y",$P$4,$P$3)+1)</f>
        <v>18481.125</v>
      </c>
      <c r="I312" s="25" t="str">
        <f>IF(tbl_Inventory[[#This Row],[Num In Stock]]&lt;$P$5,"Y","")</f>
        <v/>
      </c>
      <c r="J312" s="26" t="str">
        <f>IF(AND(tbl_Inventory[[#This Row],[On Backorder]]="",tbl_Inventory[[#This Row],[Below Min]]="Y"),"Y","")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Row],[Reorder?]]="Y",_xlfn.XLOOKUP(tbl_Inventory[[#This Row],[Category]],tbl_ReorderQty[Category],tbl_ReorderQty[Quantity],0),0)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tbl_Inventory[[#This Row],[Cost Price]]*(IF(tbl_Inventory[[#This Row],[Premium?]]="Y",$P$4,$P$3)+1)</f>
        <v>1221.0639999999999</v>
      </c>
      <c r="I313" s="25" t="str">
        <f>IF(tbl_Inventory[[#This Row],[Num In Stock]]&lt;$P$5,"Y","")</f>
        <v>Y</v>
      </c>
      <c r="J313" s="26" t="str">
        <f>IF(AND(tbl_Inventory[[#This Row],[On Backorder]]="",tbl_Inventory[[#This Row],[Below Min]]="Y"),"Y","")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Row],[Reorder?]]="Y",_xlfn.XLOOKUP(tbl_Inventory[[#This Row],[Category]],tbl_ReorderQty[Category],tbl_ReorderQty[Quantity],0),0)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3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tbl_Inventory[[#This Row],[Cost Price]]*(IF(tbl_Inventory[[#This Row],[Premium?]]="Y",$P$4,$P$3)+1)</f>
        <v>41188.3125</v>
      </c>
      <c r="I314" s="25" t="str">
        <f>IF(tbl_Inventory[[#This Row],[Num In Stock]]&lt;$P$5,"Y","")</f>
        <v/>
      </c>
      <c r="J314" s="26" t="str">
        <f>IF(AND(tbl_Inventory[[#This Row],[On Backorder]]="",tbl_Inventory[[#This Row],[Below Min]]="Y"),"Y","")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Row],[Reorder?]]="Y",_xlfn.XLOOKUP(tbl_Inventory[[#This Row],[Category]],tbl_ReorderQty[Category],tbl_ReorderQty[Quantity],0),0)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tbl_Inventory[[#This Row],[Cost Price]]*(IF(tbl_Inventory[[#This Row],[Premium?]]="Y",$P$4,$P$3)+1)</f>
        <v>13447.9375</v>
      </c>
      <c r="I315" s="25" t="str">
        <f>IF(tbl_Inventory[[#This Row],[Num In Stock]]&lt;$P$5,"Y","")</f>
        <v/>
      </c>
      <c r="J315" s="26" t="str">
        <f>IF(AND(tbl_Inventory[[#This Row],[On Backorder]]="",tbl_Inventory[[#This Row],[Below Min]]="Y"),"Y","")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Row],[Reorder?]]="Y",_xlfn.XLOOKUP(tbl_Inventory[[#This Row],[Category]],tbl_ReorderQty[Category],tbl_ReorderQty[Quantity],0),0)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tbl_Inventory[[#This Row],[Cost Price]]*(IF(tbl_Inventory[[#This Row],[Premium?]]="Y",$P$4,$P$3)+1)</f>
        <v>50129.172999999995</v>
      </c>
      <c r="I316" s="25" t="str">
        <f>IF(tbl_Inventory[[#This Row],[Num In Stock]]&lt;$P$5,"Y","")</f>
        <v>Y</v>
      </c>
      <c r="J316" s="26" t="str">
        <f>IF(AND(tbl_Inventory[[#This Row],[On Backorder]]="",tbl_Inventory[[#This Row],[Below Min]]="Y"),"Y","")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Row],[Reorder?]]="Y",_xlfn.XLOOKUP(tbl_Inventory[[#This Row],[Category]],tbl_ReorderQty[Category],tbl_ReorderQty[Quantity],0),0)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tbl_Inventory[[#This Row],[Cost Price]]*(IF(tbl_Inventory[[#This Row],[Premium?]]="Y",$P$4,$P$3)+1)</f>
        <v>9109.875</v>
      </c>
      <c r="I317" s="25" t="str">
        <f>IF(tbl_Inventory[[#This Row],[Num In Stock]]&lt;$P$5,"Y","")</f>
        <v/>
      </c>
      <c r="J317" s="26" t="str">
        <f>IF(AND(tbl_Inventory[[#This Row],[On Backorder]]="",tbl_Inventory[[#This Row],[Below Min]]="Y"),"Y","")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Row],[Reorder?]]="Y",_xlfn.XLOOKUP(tbl_Inventory[[#This Row],[Category]],tbl_ReorderQty[Category],tbl_ReorderQty[Quantity],0),0)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3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tbl_Inventory[[#This Row],[Cost Price]]*(IF(tbl_Inventory[[#This Row],[Premium?]]="Y",$P$4,$P$3)+1)</f>
        <v>17153.5</v>
      </c>
      <c r="I318" s="25" t="str">
        <f>IF(tbl_Inventory[[#This Row],[Num In Stock]]&lt;$P$5,"Y","")</f>
        <v/>
      </c>
      <c r="J318" s="26" t="str">
        <f>IF(AND(tbl_Inventory[[#This Row],[On Backorder]]="",tbl_Inventory[[#This Row],[Below Min]]="Y"),"Y","")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Row],[Reorder?]]="Y",_xlfn.XLOOKUP(tbl_Inventory[[#This Row],[Category]],tbl_ReorderQty[Category],tbl_ReorderQty[Quantity],0),0)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3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tbl_Inventory[[#This Row],[Cost Price]]*(IF(tbl_Inventory[[#This Row],[Premium?]]="Y",$P$4,$P$3)+1)</f>
        <v>38981.4375</v>
      </c>
      <c r="I319" s="25" t="str">
        <f>IF(tbl_Inventory[[#This Row],[Num In Stock]]&lt;$P$5,"Y","")</f>
        <v>Y</v>
      </c>
      <c r="J319" s="26" t="str">
        <f>IF(AND(tbl_Inventory[[#This Row],[On Backorder]]="",tbl_Inventory[[#This Row],[Below Min]]="Y"),"Y","")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Row],[Reorder?]]="Y",_xlfn.XLOOKUP(tbl_Inventory[[#This Row],[Category]],tbl_ReorderQty[Category],tbl_ReorderQty[Quantity],0),0)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tbl_Inventory[[#This Row],[Cost Price]]*(IF(tbl_Inventory[[#This Row],[Premium?]]="Y",$P$4,$P$3)+1)</f>
        <v>24967.383999999998</v>
      </c>
      <c r="I320" s="25" t="str">
        <f>IF(tbl_Inventory[[#This Row],[Num In Stock]]&lt;$P$5,"Y","")</f>
        <v/>
      </c>
      <c r="J320" s="26" t="str">
        <f>IF(AND(tbl_Inventory[[#This Row],[On Backorder]]="",tbl_Inventory[[#This Row],[Below Min]]="Y"),"Y","")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Row],[Reorder?]]="Y",_xlfn.XLOOKUP(tbl_Inventory[[#This Row],[Category]],tbl_ReorderQty[Category],tbl_ReorderQty[Quantity],0),0)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tbl_Inventory[[#This Row],[Cost Price]]*(IF(tbl_Inventory[[#This Row],[Premium?]]="Y",$P$4,$P$3)+1)</f>
        <v>47916.023999999998</v>
      </c>
      <c r="I321" s="25" t="str">
        <f>IF(tbl_Inventory[[#This Row],[Num In Stock]]&lt;$P$5,"Y","")</f>
        <v>Y</v>
      </c>
      <c r="J321" s="26" t="str">
        <f>IF(AND(tbl_Inventory[[#This Row],[On Backorder]]="",tbl_Inventory[[#This Row],[Below Min]]="Y"),"Y","")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Row],[Reorder?]]="Y",_xlfn.XLOOKUP(tbl_Inventory[[#This Row],[Category]],tbl_ReorderQty[Category],tbl_ReorderQty[Quantity],0),0)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tbl_Inventory[[#This Row],[Cost Price]]*(IF(tbl_Inventory[[#This Row],[Premium?]]="Y",$P$4,$P$3)+1)</f>
        <v>24298.737000000001</v>
      </c>
      <c r="I322" s="25" t="str">
        <f>IF(tbl_Inventory[[#This Row],[Num In Stock]]&lt;$P$5,"Y","")</f>
        <v/>
      </c>
      <c r="J322" s="26" t="str">
        <f>IF(AND(tbl_Inventory[[#This Row],[On Backorder]]="",tbl_Inventory[[#This Row],[Below Min]]="Y"),"Y","")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Row],[Reorder?]]="Y",_xlfn.XLOOKUP(tbl_Inventory[[#This Row],[Category]],tbl_ReorderQty[Category],tbl_ReorderQty[Quantity],0),0)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3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tbl_Inventory[[#This Row],[Cost Price]]*(IF(tbl_Inventory[[#This Row],[Premium?]]="Y",$P$4,$P$3)+1)</f>
        <v>10118.263999999999</v>
      </c>
      <c r="I323" s="25" t="str">
        <f>IF(tbl_Inventory[[#This Row],[Num In Stock]]&lt;$P$5,"Y","")</f>
        <v/>
      </c>
      <c r="J323" s="26" t="str">
        <f>IF(AND(tbl_Inventory[[#This Row],[On Backorder]]="",tbl_Inventory[[#This Row],[Below Min]]="Y"),"Y","")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Row],[Reorder?]]="Y",_xlfn.XLOOKUP(tbl_Inventory[[#This Row],[Category]],tbl_ReorderQty[Category],tbl_ReorderQty[Quantity],0),0)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3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tbl_Inventory[[#This Row],[Cost Price]]*(IF(tbl_Inventory[[#This Row],[Premium?]]="Y",$P$4,$P$3)+1)</f>
        <v>29143.375</v>
      </c>
      <c r="I324" s="25" t="str">
        <f>IF(tbl_Inventory[[#This Row],[Num In Stock]]&lt;$P$5,"Y","")</f>
        <v>Y</v>
      </c>
      <c r="J324" s="26" t="str">
        <f>IF(AND(tbl_Inventory[[#This Row],[On Backorder]]="",tbl_Inventory[[#This Row],[Below Min]]="Y"),"Y","")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Row],[Reorder?]]="Y",_xlfn.XLOOKUP(tbl_Inventory[[#This Row],[Category]],tbl_ReorderQty[Category],tbl_ReorderQty[Quantity],0),0)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tbl_Inventory[[#This Row],[Cost Price]]*(IF(tbl_Inventory[[#This Row],[Premium?]]="Y",$P$4,$P$3)+1)</f>
        <v>6873.1459999999997</v>
      </c>
      <c r="I325" s="25" t="str">
        <f>IF(tbl_Inventory[[#This Row],[Num In Stock]]&lt;$P$5,"Y","")</f>
        <v/>
      </c>
      <c r="J325" s="26" t="str">
        <f>IF(AND(tbl_Inventory[[#This Row],[On Backorder]]="",tbl_Inventory[[#This Row],[Below Min]]="Y"),"Y","")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Row],[Reorder?]]="Y",_xlfn.XLOOKUP(tbl_Inventory[[#This Row],[Category]],tbl_ReorderQty[Category],tbl_ReorderQty[Quantity],0),0)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3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tbl_Inventory[[#This Row],[Cost Price]]*(IF(tbl_Inventory[[#This Row],[Premium?]]="Y",$P$4,$P$3)+1)</f>
        <v>16192.903999999999</v>
      </c>
      <c r="I326" s="25" t="str">
        <f>IF(tbl_Inventory[[#This Row],[Num In Stock]]&lt;$P$5,"Y","")</f>
        <v/>
      </c>
      <c r="J326" s="26" t="str">
        <f>IF(AND(tbl_Inventory[[#This Row],[On Backorder]]="",tbl_Inventory[[#This Row],[Below Min]]="Y"),"Y","")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Row],[Reorder?]]="Y",_xlfn.XLOOKUP(tbl_Inventory[[#This Row],[Category]],tbl_ReorderQty[Category],tbl_ReorderQty[Quantity],0),0)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tbl_Inventory[[#This Row],[Cost Price]]*(IF(tbl_Inventory[[#This Row],[Premium?]]="Y",$P$4,$P$3)+1)</f>
        <v>16660.006999999998</v>
      </c>
      <c r="I327" s="25" t="str">
        <f>IF(tbl_Inventory[[#This Row],[Num In Stock]]&lt;$P$5,"Y","")</f>
        <v/>
      </c>
      <c r="J327" s="26" t="str">
        <f>IF(AND(tbl_Inventory[[#This Row],[On Backorder]]="",tbl_Inventory[[#This Row],[Below Min]]="Y"),"Y","")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Row],[Reorder?]]="Y",_xlfn.XLOOKUP(tbl_Inventory[[#This Row],[Category]],tbl_ReorderQty[Category],tbl_ReorderQty[Quantity],0),0)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3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tbl_Inventory[[#This Row],[Cost Price]]*(IF(tbl_Inventory[[#This Row],[Premium?]]="Y",$P$4,$P$3)+1)</f>
        <v>713.7</v>
      </c>
      <c r="I328" s="25" t="str">
        <f>IF(tbl_Inventory[[#This Row],[Num In Stock]]&lt;$P$5,"Y","")</f>
        <v>Y</v>
      </c>
      <c r="J328" s="26" t="str">
        <f>IF(AND(tbl_Inventory[[#This Row],[On Backorder]]="",tbl_Inventory[[#This Row],[Below Min]]="Y"),"Y","")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Row],[Reorder?]]="Y",_xlfn.XLOOKUP(tbl_Inventory[[#This Row],[Category]],tbl_ReorderQty[Category],tbl_ReorderQty[Quantity],0),0)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3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tbl_Inventory[[#This Row],[Cost Price]]*(IF(tbl_Inventory[[#This Row],[Premium?]]="Y",$P$4,$P$3)+1)</f>
        <v>4673.2129999999997</v>
      </c>
      <c r="I329" s="25" t="str">
        <f>IF(tbl_Inventory[[#This Row],[Num In Stock]]&lt;$P$5,"Y","")</f>
        <v/>
      </c>
      <c r="J329" s="26" t="str">
        <f>IF(AND(tbl_Inventory[[#This Row],[On Backorder]]="",tbl_Inventory[[#This Row],[Below Min]]="Y"),"Y","")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Row],[Reorder?]]="Y",_xlfn.XLOOKUP(tbl_Inventory[[#This Row],[Category]],tbl_ReorderQty[Category],tbl_ReorderQty[Quantity],0),0)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3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tbl_Inventory[[#This Row],[Cost Price]]*(IF(tbl_Inventory[[#This Row],[Premium?]]="Y",$P$4,$P$3)+1)</f>
        <v>249.9948</v>
      </c>
      <c r="I330" s="25" t="str">
        <f>IF(tbl_Inventory[[#This Row],[Num In Stock]]&lt;$P$5,"Y","")</f>
        <v>Y</v>
      </c>
      <c r="J330" s="26" t="str">
        <f>IF(AND(tbl_Inventory[[#This Row],[On Backorder]]="",tbl_Inventory[[#This Row],[Below Min]]="Y"),"Y","")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Row],[Reorder?]]="Y",_xlfn.XLOOKUP(tbl_Inventory[[#This Row],[Category]],tbl_ReorderQty[Category],tbl_ReorderQty[Quantity],0),0)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tbl_Inventory[[#This Row],[Cost Price]]*(IF(tbl_Inventory[[#This Row],[Premium?]]="Y",$P$4,$P$3)+1)</f>
        <v>170.45099999999996</v>
      </c>
      <c r="I331" s="25" t="str">
        <f>IF(tbl_Inventory[[#This Row],[Num In Stock]]&lt;$P$5,"Y","")</f>
        <v>Y</v>
      </c>
      <c r="J331" s="26" t="str">
        <f>IF(AND(tbl_Inventory[[#This Row],[On Backorder]]="",tbl_Inventory[[#This Row],[Below Min]]="Y"),"Y","")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Row],[Reorder?]]="Y",_xlfn.XLOOKUP(tbl_Inventory[[#This Row],[Category]],tbl_ReorderQty[Category],tbl_ReorderQty[Quantity],0),0)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tbl_Inventory[[#This Row],[Cost Price]]*(IF(tbl_Inventory[[#This Row],[Premium?]]="Y",$P$4,$P$3)+1)</f>
        <v>1330.8629999999998</v>
      </c>
      <c r="I332" s="25" t="str">
        <f>IF(tbl_Inventory[[#This Row],[Num In Stock]]&lt;$P$5,"Y","")</f>
        <v>Y</v>
      </c>
      <c r="J332" s="26" t="str">
        <f>IF(AND(tbl_Inventory[[#This Row],[On Backorder]]="",tbl_Inventory[[#This Row],[Below Min]]="Y"),"Y","")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Row],[Reorder?]]="Y",_xlfn.XLOOKUP(tbl_Inventory[[#This Row],[Category]],tbl_ReorderQty[Category],tbl_ReorderQty[Quantity],0),0)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tbl_Inventory[[#This Row],[Cost Price]]*(IF(tbl_Inventory[[#This Row],[Premium?]]="Y",$P$4,$P$3)+1)</f>
        <v>234.702</v>
      </c>
      <c r="I333" s="25" t="str">
        <f>IF(tbl_Inventory[[#This Row],[Num In Stock]]&lt;$P$5,"Y","")</f>
        <v>Y</v>
      </c>
      <c r="J333" s="26" t="str">
        <f>IF(AND(tbl_Inventory[[#This Row],[On Backorder]]="",tbl_Inventory[[#This Row],[Below Min]]="Y"),"Y","")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Row],[Reorder?]]="Y",_xlfn.XLOOKUP(tbl_Inventory[[#This Row],[Category]],tbl_ReorderQty[Category],tbl_ReorderQty[Quantity],0),0)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tbl_Inventory[[#This Row],[Cost Price]]*(IF(tbl_Inventory[[#This Row],[Premium?]]="Y",$P$4,$P$3)+1)</f>
        <v>240.64919999999998</v>
      </c>
      <c r="I334" s="25" t="str">
        <f>IF(tbl_Inventory[[#This Row],[Num In Stock]]&lt;$P$5,"Y","")</f>
        <v>Y</v>
      </c>
      <c r="J334" s="26" t="str">
        <f>IF(AND(tbl_Inventory[[#This Row],[On Backorder]]="",tbl_Inventory[[#This Row],[Below Min]]="Y"),"Y","")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Row],[Reorder?]]="Y",_xlfn.XLOOKUP(tbl_Inventory[[#This Row],[Category]],tbl_ReorderQty[Category],tbl_ReorderQty[Quantity],0),0)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tbl_Inventory[[#This Row],[Cost Price]]*(IF(tbl_Inventory[[#This Row],[Premium?]]="Y",$P$4,$P$3)+1)</f>
        <v>681.68600000000004</v>
      </c>
      <c r="I335" s="25" t="str">
        <f>IF(tbl_Inventory[[#This Row],[Num In Stock]]&lt;$P$5,"Y","")</f>
        <v/>
      </c>
      <c r="J335" s="26" t="str">
        <f>IF(AND(tbl_Inventory[[#This Row],[On Backorder]]="",tbl_Inventory[[#This Row],[Below Min]]="Y"),"Y","")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Row],[Reorder?]]="Y",_xlfn.XLOOKUP(tbl_Inventory[[#This Row],[Category]],tbl_ReorderQty[Category],tbl_ReorderQty[Quantity],0),0)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tbl_Inventory[[#This Row],[Cost Price]]*(IF(tbl_Inventory[[#This Row],[Premium?]]="Y",$P$4,$P$3)+1)</f>
        <v>10512.375</v>
      </c>
      <c r="I336" s="25" t="str">
        <f>IF(tbl_Inventory[[#This Row],[Num In Stock]]&lt;$P$5,"Y","")</f>
        <v>Y</v>
      </c>
      <c r="J336" s="26" t="str">
        <f>IF(AND(tbl_Inventory[[#This Row],[On Backorder]]="",tbl_Inventory[[#This Row],[Below Min]]="Y"),"Y","")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Row],[Reorder?]]="Y",_xlfn.XLOOKUP(tbl_Inventory[[#This Row],[Category]],tbl_ReorderQty[Category],tbl_ReorderQty[Quantity],0),0)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tbl_Inventory[[#This Row],[Cost Price]]*(IF(tbl_Inventory[[#This Row],[Premium?]]="Y",$P$4,$P$3)+1)</f>
        <v>129930.9375</v>
      </c>
      <c r="I337" s="25" t="str">
        <f>IF(tbl_Inventory[[#This Row],[Num In Stock]]&lt;$P$5,"Y","")</f>
        <v/>
      </c>
      <c r="J337" s="26" t="str">
        <f>IF(AND(tbl_Inventory[[#This Row],[On Backorder]]="",tbl_Inventory[[#This Row],[Below Min]]="Y"),"Y","")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Row],[Reorder?]]="Y",_xlfn.XLOOKUP(tbl_Inventory[[#This Row],[Category]],tbl_ReorderQty[Category],tbl_ReorderQty[Quantity],0),0)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3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tbl_Inventory[[#This Row],[Cost Price]]*(IF(tbl_Inventory[[#This Row],[Premium?]]="Y",$P$4,$P$3)+1)</f>
        <v>252.45000000000002</v>
      </c>
      <c r="I338" s="25" t="str">
        <f>IF(tbl_Inventory[[#This Row],[Num In Stock]]&lt;$P$5,"Y","")</f>
        <v/>
      </c>
      <c r="J338" s="26" t="str">
        <f>IF(AND(tbl_Inventory[[#This Row],[On Backorder]]="",tbl_Inventory[[#This Row],[Below Min]]="Y"),"Y","")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Row],[Reorder?]]="Y",_xlfn.XLOOKUP(tbl_Inventory[[#This Row],[Category]],tbl_ReorderQty[Category],tbl_ReorderQty[Quantity],0),0)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3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tbl_Inventory[[#This Row],[Cost Price]]*(IF(tbl_Inventory[[#This Row],[Premium?]]="Y",$P$4,$P$3)+1)</f>
        <v>1356.7049999999999</v>
      </c>
      <c r="I339" s="25" t="str">
        <f>IF(tbl_Inventory[[#This Row],[Num In Stock]]&lt;$P$5,"Y","")</f>
        <v/>
      </c>
      <c r="J339" s="26" t="str">
        <f>IF(AND(tbl_Inventory[[#This Row],[On Backorder]]="",tbl_Inventory[[#This Row],[Below Min]]="Y"),"Y","")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Row],[Reorder?]]="Y",_xlfn.XLOOKUP(tbl_Inventory[[#This Row],[Category]],tbl_ReorderQty[Category],tbl_ReorderQty[Quantity],0),0)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3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tbl_Inventory[[#This Row],[Cost Price]]*(IF(tbl_Inventory[[#This Row],[Premium?]]="Y",$P$4,$P$3)+1)</f>
        <v>196755.875</v>
      </c>
      <c r="I340" s="25" t="str">
        <f>IF(tbl_Inventory[[#This Row],[Num In Stock]]&lt;$P$5,"Y","")</f>
        <v>Y</v>
      </c>
      <c r="J340" s="26" t="str">
        <f>IF(AND(tbl_Inventory[[#This Row],[On Backorder]]="",tbl_Inventory[[#This Row],[Below Min]]="Y"),"Y","")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Row],[Reorder?]]="Y",_xlfn.XLOOKUP(tbl_Inventory[[#This Row],[Category]],tbl_ReorderQty[Category],tbl_ReorderQty[Quantity],0),0)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tbl_Inventory[[#This Row],[Cost Price]]*(IF(tbl_Inventory[[#This Row],[Premium?]]="Y",$P$4,$P$3)+1)</f>
        <v>257.39999999999998</v>
      </c>
      <c r="I341" s="25" t="str">
        <f>IF(tbl_Inventory[[#This Row],[Num In Stock]]&lt;$P$5,"Y","")</f>
        <v/>
      </c>
      <c r="J341" s="26" t="str">
        <f>IF(AND(tbl_Inventory[[#This Row],[On Backorder]]="",tbl_Inventory[[#This Row],[Below Min]]="Y"),"Y","")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Row],[Reorder?]]="Y",_xlfn.XLOOKUP(tbl_Inventory[[#This Row],[Category]],tbl_ReorderQty[Category],tbl_ReorderQty[Quantity],0),0)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3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tbl_Inventory[[#This Row],[Cost Price]]*(IF(tbl_Inventory[[#This Row],[Premium?]]="Y",$P$4,$P$3)+1)</f>
        <v>2853.5</v>
      </c>
      <c r="I342" s="25" t="str">
        <f>IF(tbl_Inventory[[#This Row],[Num In Stock]]&lt;$P$5,"Y","")</f>
        <v/>
      </c>
      <c r="J342" s="26" t="str">
        <f>IF(AND(tbl_Inventory[[#This Row],[On Backorder]]="",tbl_Inventory[[#This Row],[Below Min]]="Y"),"Y","")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Row],[Reorder?]]="Y",_xlfn.XLOOKUP(tbl_Inventory[[#This Row],[Category]],tbl_ReorderQty[Category],tbl_ReorderQty[Quantity],0),0)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3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tbl_Inventory[[#This Row],[Cost Price]]*(IF(tbl_Inventory[[#This Row],[Premium?]]="Y",$P$4,$P$3)+1)</f>
        <v>200.54099999999997</v>
      </c>
      <c r="I343" s="25" t="str">
        <f>IF(tbl_Inventory[[#This Row],[Num In Stock]]&lt;$P$5,"Y","")</f>
        <v/>
      </c>
      <c r="J343" s="26" t="str">
        <f>IF(AND(tbl_Inventory[[#This Row],[On Backorder]]="",tbl_Inventory[[#This Row],[Below Min]]="Y"),"Y","")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Row],[Reorder?]]="Y",_xlfn.XLOOKUP(tbl_Inventory[[#This Row],[Category]],tbl_ReorderQty[Category],tbl_ReorderQty[Quantity],0),0)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3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tbl_Inventory[[#This Row],[Cost Price]]*(IF(tbl_Inventory[[#This Row],[Premium?]]="Y",$P$4,$P$3)+1)</f>
        <v>3965.8620000000001</v>
      </c>
      <c r="I344" s="25" t="str">
        <f>IF(tbl_Inventory[[#This Row],[Num In Stock]]&lt;$P$5,"Y","")</f>
        <v/>
      </c>
      <c r="J344" s="26" t="str">
        <f>IF(AND(tbl_Inventory[[#This Row],[On Backorder]]="",tbl_Inventory[[#This Row],[Below Min]]="Y"),"Y","")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Row],[Reorder?]]="Y",_xlfn.XLOOKUP(tbl_Inventory[[#This Row],[Category]],tbl_ReorderQty[Category],tbl_ReorderQty[Quantity],0),0)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3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tbl_Inventory[[#This Row],[Cost Price]]*(IF(tbl_Inventory[[#This Row],[Premium?]]="Y",$P$4,$P$3)+1)</f>
        <v>120318.523</v>
      </c>
      <c r="I345" s="25" t="str">
        <f>IF(tbl_Inventory[[#This Row],[Num In Stock]]&lt;$P$5,"Y","")</f>
        <v>Y</v>
      </c>
      <c r="J345" s="26" t="str">
        <f>IF(AND(tbl_Inventory[[#This Row],[On Backorder]]="",tbl_Inventory[[#This Row],[Below Min]]="Y"),"Y","")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Row],[Reorder?]]="Y",_xlfn.XLOOKUP(tbl_Inventory[[#This Row],[Category]],tbl_ReorderQty[Category],tbl_ReorderQty[Quantity],0),0)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tbl_Inventory[[#This Row],[Cost Price]]*(IF(tbl_Inventory[[#This Row],[Premium?]]="Y",$P$4,$P$3)+1)</f>
        <v>2826.0625</v>
      </c>
      <c r="I346" s="25" t="str">
        <f>IF(tbl_Inventory[[#This Row],[Num In Stock]]&lt;$P$5,"Y","")</f>
        <v/>
      </c>
      <c r="J346" s="26" t="str">
        <f>IF(AND(tbl_Inventory[[#This Row],[On Backorder]]="",tbl_Inventory[[#This Row],[Below Min]]="Y"),"Y","")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Row],[Reorder?]]="Y",_xlfn.XLOOKUP(tbl_Inventory[[#This Row],[Category]],tbl_ReorderQty[Category],tbl_ReorderQty[Quantity],0),0)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3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tbl_Inventory[[#This Row],[Cost Price]]*(IF(tbl_Inventory[[#This Row],[Premium?]]="Y",$P$4,$P$3)+1)</f>
        <v>83325.286999999982</v>
      </c>
      <c r="I347" s="25" t="str">
        <f>IF(tbl_Inventory[[#This Row],[Num In Stock]]&lt;$P$5,"Y","")</f>
        <v>Y</v>
      </c>
      <c r="J347" s="26" t="str">
        <f>IF(AND(tbl_Inventory[[#This Row],[On Backorder]]="",tbl_Inventory[[#This Row],[Below Min]]="Y"),"Y","")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Row],[Reorder?]]="Y",_xlfn.XLOOKUP(tbl_Inventory[[#This Row],[Category]],tbl_ReorderQty[Category],tbl_ReorderQty[Quantity],0),0)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tbl_Inventory[[#This Row],[Cost Price]]*(IF(tbl_Inventory[[#This Row],[Premium?]]="Y",$P$4,$P$3)+1)</f>
        <v>4121.3859999999995</v>
      </c>
      <c r="I348" s="25" t="str">
        <f>IF(tbl_Inventory[[#This Row],[Num In Stock]]&lt;$P$5,"Y","")</f>
        <v/>
      </c>
      <c r="J348" s="26" t="str">
        <f>IF(AND(tbl_Inventory[[#This Row],[On Backorder]]="",tbl_Inventory[[#This Row],[Below Min]]="Y"),"Y","")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Row],[Reorder?]]="Y",_xlfn.XLOOKUP(tbl_Inventory[[#This Row],[Category]],tbl_ReorderQty[Category],tbl_ReorderQty[Quantity],0),0)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3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tbl_Inventory[[#This Row],[Cost Price]]*(IF(tbl_Inventory[[#This Row],[Premium?]]="Y",$P$4,$P$3)+1)</f>
        <v>257.39999999999998</v>
      </c>
      <c r="I349" s="25" t="str">
        <f>IF(tbl_Inventory[[#This Row],[Num In Stock]]&lt;$P$5,"Y","")</f>
        <v/>
      </c>
      <c r="J349" s="26" t="str">
        <f>IF(AND(tbl_Inventory[[#This Row],[On Backorder]]="",tbl_Inventory[[#This Row],[Below Min]]="Y"),"Y","")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Row],[Reorder?]]="Y",_xlfn.XLOOKUP(tbl_Inventory[[#This Row],[Category]],tbl_ReorderQty[Category],tbl_ReorderQty[Quantity],0),0)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3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tbl_Inventory[[#This Row],[Cost Price]]*(IF(tbl_Inventory[[#This Row],[Premium?]]="Y",$P$4,$P$3)+1)</f>
        <v>1093.125</v>
      </c>
      <c r="I350" s="25" t="str">
        <f>IF(tbl_Inventory[[#This Row],[Num In Stock]]&lt;$P$5,"Y","")</f>
        <v/>
      </c>
      <c r="J350" s="26" t="str">
        <f>IF(AND(tbl_Inventory[[#This Row],[On Backorder]]="",tbl_Inventory[[#This Row],[Below Min]]="Y"),"Y","")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Row],[Reorder?]]="Y",_xlfn.XLOOKUP(tbl_Inventory[[#This Row],[Category]],tbl_ReorderQty[Category],tbl_ReorderQty[Quantity],0),0)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3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tbl_Inventory[[#This Row],[Cost Price]]*(IF(tbl_Inventory[[#This Row],[Premium?]]="Y",$P$4,$P$3)+1)</f>
        <v>191187.3125</v>
      </c>
      <c r="I351" s="25" t="str">
        <f>IF(tbl_Inventory[[#This Row],[Num In Stock]]&lt;$P$5,"Y","")</f>
        <v/>
      </c>
      <c r="J351" s="26" t="str">
        <f>IF(AND(tbl_Inventory[[#This Row],[On Backorder]]="",tbl_Inventory[[#This Row],[Below Min]]="Y"),"Y","")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Row],[Reorder?]]="Y",_xlfn.XLOOKUP(tbl_Inventory[[#This Row],[Category]],tbl_ReorderQty[Category],tbl_ReorderQty[Quantity],0),0)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3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tbl_Inventory[[#This Row],[Cost Price]]*(IF(tbl_Inventory[[#This Row],[Premium?]]="Y",$P$4,$P$3)+1)</f>
        <v>262.35000000000002</v>
      </c>
      <c r="I352" s="25" t="str">
        <f>IF(tbl_Inventory[[#This Row],[Num In Stock]]&lt;$P$5,"Y","")</f>
        <v/>
      </c>
      <c r="J352" s="26" t="str">
        <f>IF(AND(tbl_Inventory[[#This Row],[On Backorder]]="",tbl_Inventory[[#This Row],[Below Min]]="Y"),"Y","")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Row],[Reorder?]]="Y",_xlfn.XLOOKUP(tbl_Inventory[[#This Row],[Category]],tbl_ReorderQty[Category],tbl_ReorderQty[Quantity],0),0)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3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tbl_Inventory[[#This Row],[Cost Price]]*(IF(tbl_Inventory[[#This Row],[Premium?]]="Y",$P$4,$P$3)+1)</f>
        <v>13578.5</v>
      </c>
      <c r="I353" s="25" t="str">
        <f>IF(tbl_Inventory[[#This Row],[Num In Stock]]&lt;$P$5,"Y","")</f>
        <v/>
      </c>
      <c r="J353" s="26" t="str">
        <f>IF(AND(tbl_Inventory[[#This Row],[On Backorder]]="",tbl_Inventory[[#This Row],[Below Min]]="Y"),"Y","")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Row],[Reorder?]]="Y",_xlfn.XLOOKUP(tbl_Inventory[[#This Row],[Category]],tbl_ReorderQty[Category],tbl_ReorderQty[Quantity],0),0)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3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tbl_Inventory[[#This Row],[Cost Price]]*(IF(tbl_Inventory[[#This Row],[Premium?]]="Y",$P$4,$P$3)+1)</f>
        <v>50304.462</v>
      </c>
      <c r="I354" s="25" t="str">
        <f>IF(tbl_Inventory[[#This Row],[Num In Stock]]&lt;$P$5,"Y","")</f>
        <v/>
      </c>
      <c r="J354" s="26" t="str">
        <f>IF(AND(tbl_Inventory[[#This Row],[On Backorder]]="",tbl_Inventory[[#This Row],[Below Min]]="Y"),"Y","")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Row],[Reorder?]]="Y",_xlfn.XLOOKUP(tbl_Inventory[[#This Row],[Category]],tbl_ReorderQty[Category],tbl_ReorderQty[Quantity],0),0)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3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tbl_Inventory[[#This Row],[Cost Price]]*(IF(tbl_Inventory[[#This Row],[Premium?]]="Y",$P$4,$P$3)+1)</f>
        <v>23825.261999999999</v>
      </c>
      <c r="I355" s="25" t="str">
        <f>IF(tbl_Inventory[[#This Row],[Num In Stock]]&lt;$P$5,"Y","")</f>
        <v/>
      </c>
      <c r="J355" s="26" t="str">
        <f>IF(AND(tbl_Inventory[[#This Row],[On Backorder]]="",tbl_Inventory[[#This Row],[Below Min]]="Y"),"Y","")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Row],[Reorder?]]="Y",_xlfn.XLOOKUP(tbl_Inventory[[#This Row],[Category]],tbl_ReorderQty[Category],tbl_ReorderQty[Quantity],0),0)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3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tbl_Inventory[[#This Row],[Cost Price]]*(IF(tbl_Inventory[[#This Row],[Premium?]]="Y",$P$4,$P$3)+1)</f>
        <v>28043.625</v>
      </c>
      <c r="I356" s="25" t="str">
        <f>IF(tbl_Inventory[[#This Row],[Num In Stock]]&lt;$P$5,"Y","")</f>
        <v/>
      </c>
      <c r="J356" s="26" t="str">
        <f>IF(AND(tbl_Inventory[[#This Row],[On Backorder]]="",tbl_Inventory[[#This Row],[Below Min]]="Y"),"Y","")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Row],[Reorder?]]="Y",_xlfn.XLOOKUP(tbl_Inventory[[#This Row],[Category]],tbl_ReorderQty[Category],tbl_ReorderQty[Quantity],0),0)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3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tbl_Inventory[[#This Row],[Cost Price]]*(IF(tbl_Inventory[[#This Row],[Premium?]]="Y",$P$4,$P$3)+1)</f>
        <v>26641.125</v>
      </c>
      <c r="I357" s="25" t="str">
        <f>IF(tbl_Inventory[[#This Row],[Num In Stock]]&lt;$P$5,"Y","")</f>
        <v>Y</v>
      </c>
      <c r="J357" s="26" t="str">
        <f>IF(AND(tbl_Inventory[[#This Row],[On Backorder]]="",tbl_Inventory[[#This Row],[Below Min]]="Y"),"Y","")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Row],[Reorder?]]="Y",_xlfn.XLOOKUP(tbl_Inventory[[#This Row],[Category]],tbl_ReorderQty[Category],tbl_ReorderQty[Quantity],0),0)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3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tbl_Inventory[[#This Row],[Cost Price]]*(IF(tbl_Inventory[[#This Row],[Premium?]]="Y",$P$4,$P$3)+1)</f>
        <v>26473.182000000001</v>
      </c>
      <c r="I358" s="25" t="str">
        <f>IF(tbl_Inventory[[#This Row],[Num In Stock]]&lt;$P$5,"Y","")</f>
        <v>Y</v>
      </c>
      <c r="J358" s="26" t="str">
        <f>IF(AND(tbl_Inventory[[#This Row],[On Backorder]]="",tbl_Inventory[[#This Row],[Below Min]]="Y"),"Y","")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Row],[Reorder?]]="Y",_xlfn.XLOOKUP(tbl_Inventory[[#This Row],[Category]],tbl_ReorderQty[Category],tbl_ReorderQty[Quantity],0),0)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3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tbl_Inventory[[#This Row],[Cost Price]]*(IF(tbl_Inventory[[#This Row],[Premium?]]="Y",$P$4,$P$3)+1)</f>
        <v>37861.125</v>
      </c>
      <c r="I359" s="25" t="str">
        <f>IF(tbl_Inventory[[#This Row],[Num In Stock]]&lt;$P$5,"Y","")</f>
        <v/>
      </c>
      <c r="J359" s="26" t="str">
        <f>IF(AND(tbl_Inventory[[#This Row],[On Backorder]]="",tbl_Inventory[[#This Row],[Below Min]]="Y"),"Y","")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Row],[Reorder?]]="Y",_xlfn.XLOOKUP(tbl_Inventory[[#This Row],[Category]],tbl_ReorderQty[Category],tbl_ReorderQty[Quantity],0),0)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3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tbl_Inventory[[#This Row],[Cost Price]]*(IF(tbl_Inventory[[#This Row],[Premium?]]="Y",$P$4,$P$3)+1)</f>
        <v>39206.325999999994</v>
      </c>
      <c r="I360" s="25" t="str">
        <f>IF(tbl_Inventory[[#This Row],[Num In Stock]]&lt;$P$5,"Y","")</f>
        <v/>
      </c>
      <c r="J360" s="26" t="str">
        <f>IF(AND(tbl_Inventory[[#This Row],[On Backorder]]="",tbl_Inventory[[#This Row],[Below Min]]="Y"),"Y","")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Row],[Reorder?]]="Y",_xlfn.XLOOKUP(tbl_Inventory[[#This Row],[Category]],tbl_ReorderQty[Category],tbl_ReorderQty[Quantity],0),0)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3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tbl_Inventory[[#This Row],[Cost Price]]*(IF(tbl_Inventory[[#This Row],[Premium?]]="Y",$P$4,$P$3)+1)</f>
        <v>9467.125</v>
      </c>
      <c r="I361" s="25" t="str">
        <f>IF(tbl_Inventory[[#This Row],[Num In Stock]]&lt;$P$5,"Y","")</f>
        <v/>
      </c>
      <c r="J361" s="26" t="str">
        <f>IF(AND(tbl_Inventory[[#This Row],[On Backorder]]="",tbl_Inventory[[#This Row],[Below Min]]="Y"),"Y","")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Row],[Reorder?]]="Y",_xlfn.XLOOKUP(tbl_Inventory[[#This Row],[Category]],tbl_ReorderQty[Category],tbl_ReorderQty[Quantity],0),0)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3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tbl_Inventory[[#This Row],[Cost Price]]*(IF(tbl_Inventory[[#This Row],[Premium?]]="Y",$P$4,$P$3)+1)</f>
        <v>6743.4639999999999</v>
      </c>
      <c r="I362" s="25" t="str">
        <f>IF(tbl_Inventory[[#This Row],[Num In Stock]]&lt;$P$5,"Y","")</f>
        <v/>
      </c>
      <c r="J362" s="26" t="str">
        <f>IF(AND(tbl_Inventory[[#This Row],[On Backorder]]="",tbl_Inventory[[#This Row],[Below Min]]="Y"),"Y","")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Row],[Reorder?]]="Y",_xlfn.XLOOKUP(tbl_Inventory[[#This Row],[Category]],tbl_ReorderQty[Category],tbl_ReorderQty[Quantity],0),0)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3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tbl_Inventory[[#This Row],[Cost Price]]*(IF(tbl_Inventory[[#This Row],[Premium?]]="Y",$P$4,$P$3)+1)</f>
        <v>11653.375</v>
      </c>
      <c r="I363" s="25" t="str">
        <f>IF(tbl_Inventory[[#This Row],[Num In Stock]]&lt;$P$5,"Y","")</f>
        <v/>
      </c>
      <c r="J363" s="26" t="str">
        <f>IF(AND(tbl_Inventory[[#This Row],[On Backorder]]="",tbl_Inventory[[#This Row],[Below Min]]="Y"),"Y","")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Row],[Reorder?]]="Y",_xlfn.XLOOKUP(tbl_Inventory[[#This Row],[Category]],tbl_ReorderQty[Category],tbl_ReorderQty[Quantity],0),0)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3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tbl_Inventory[[#This Row],[Cost Price]]*(IF(tbl_Inventory[[#This Row],[Premium?]]="Y",$P$4,$P$3)+1)</f>
        <v>28593.5</v>
      </c>
      <c r="I364" s="25" t="str">
        <f>IF(tbl_Inventory[[#This Row],[Num In Stock]]&lt;$P$5,"Y","")</f>
        <v/>
      </c>
      <c r="J364" s="26" t="str">
        <f>IF(AND(tbl_Inventory[[#This Row],[On Backorder]]="",tbl_Inventory[[#This Row],[Below Min]]="Y"),"Y","")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Row],[Reorder?]]="Y",_xlfn.XLOOKUP(tbl_Inventory[[#This Row],[Category]],tbl_ReorderQty[Category],tbl_ReorderQty[Quantity],0),0)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tbl_Inventory[[#This Row],[Cost Price]]*(IF(tbl_Inventory[[#This Row],[Premium?]]="Y",$P$4,$P$3)+1)</f>
        <v>49525.425999999992</v>
      </c>
      <c r="I365" s="25" t="str">
        <f>IF(tbl_Inventory[[#This Row],[Num In Stock]]&lt;$P$5,"Y","")</f>
        <v>Y</v>
      </c>
      <c r="J365" s="26" t="str">
        <f>IF(AND(tbl_Inventory[[#This Row],[On Backorder]]="",tbl_Inventory[[#This Row],[Below Min]]="Y"),"Y","")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Row],[Reorder?]]="Y",_xlfn.XLOOKUP(tbl_Inventory[[#This Row],[Category]],tbl_ReorderQty[Category],tbl_ReorderQty[Quantity],0),0)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tbl_Inventory[[#This Row],[Cost Price]]*(IF(tbl_Inventory[[#This Row],[Premium?]]="Y",$P$4,$P$3)+1)</f>
        <v>40491.464</v>
      </c>
      <c r="I366" s="25" t="str">
        <f>IF(tbl_Inventory[[#This Row],[Num In Stock]]&lt;$P$5,"Y","")</f>
        <v>Y</v>
      </c>
      <c r="J366" s="26" t="str">
        <f>IF(AND(tbl_Inventory[[#This Row],[On Backorder]]="",tbl_Inventory[[#This Row],[Below Min]]="Y"),"Y","")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Row],[Reorder?]]="Y",_xlfn.XLOOKUP(tbl_Inventory[[#This Row],[Category]],tbl_ReorderQty[Category],tbl_ReorderQty[Quantity],0),0)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tbl_Inventory[[#This Row],[Cost Price]]*(IF(tbl_Inventory[[#This Row],[Premium?]]="Y",$P$4,$P$3)+1)</f>
        <v>3143.4375</v>
      </c>
      <c r="I367" s="25" t="str">
        <f>IF(tbl_Inventory[[#This Row],[Num In Stock]]&lt;$P$5,"Y","")</f>
        <v/>
      </c>
      <c r="J367" s="26" t="str">
        <f>IF(AND(tbl_Inventory[[#This Row],[On Backorder]]="",tbl_Inventory[[#This Row],[Below Min]]="Y"),"Y","")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Row],[Reorder?]]="Y",_xlfn.XLOOKUP(tbl_Inventory[[#This Row],[Category]],tbl_ReorderQty[Category],tbl_ReorderQty[Quantity],0),0)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tbl_Inventory[[#This Row],[Cost Price]]*(IF(tbl_Inventory[[#This Row],[Premium?]]="Y",$P$4,$P$3)+1)</f>
        <v>3457.8129999999996</v>
      </c>
      <c r="I368" s="25" t="str">
        <f>IF(tbl_Inventory[[#This Row],[Num In Stock]]&lt;$P$5,"Y","")</f>
        <v/>
      </c>
      <c r="J368" s="26" t="str">
        <f>IF(AND(tbl_Inventory[[#This Row],[On Backorder]]="",tbl_Inventory[[#This Row],[Below Min]]="Y"),"Y","")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Row],[Reorder?]]="Y",_xlfn.XLOOKUP(tbl_Inventory[[#This Row],[Category]],tbl_ReorderQty[Category],tbl_ReorderQty[Quantity],0),0)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tbl_Inventory[[#This Row],[Cost Price]]*(IF(tbl_Inventory[[#This Row],[Premium?]]="Y",$P$4,$P$3)+1)</f>
        <v>2618.4375</v>
      </c>
      <c r="I369" s="25" t="str">
        <f>IF(tbl_Inventory[[#This Row],[Num In Stock]]&lt;$P$5,"Y","")</f>
        <v/>
      </c>
      <c r="J369" s="26" t="str">
        <f>IF(AND(tbl_Inventory[[#This Row],[On Backorder]]="",tbl_Inventory[[#This Row],[Below Min]]="Y"),"Y","")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Row],[Reorder?]]="Y",_xlfn.XLOOKUP(tbl_Inventory[[#This Row],[Category]],tbl_ReorderQty[Category],tbl_ReorderQty[Quantity],0),0)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tbl_Inventory[[#This Row],[Cost Price]]*(IF(tbl_Inventory[[#This Row],[Premium?]]="Y",$P$4,$P$3)+1)</f>
        <v>5603.625</v>
      </c>
      <c r="I370" s="25" t="str">
        <f>IF(tbl_Inventory[[#This Row],[Num In Stock]]&lt;$P$5,"Y","")</f>
        <v/>
      </c>
      <c r="J370" s="26" t="str">
        <f>IF(AND(tbl_Inventory[[#This Row],[On Backorder]]="",tbl_Inventory[[#This Row],[Below Min]]="Y"),"Y","")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Row],[Reorder?]]="Y",_xlfn.XLOOKUP(tbl_Inventory[[#This Row],[Category]],tbl_ReorderQty[Category],tbl_ReorderQty[Quantity],0),0)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3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tbl_Inventory[[#This Row],[Cost Price]]*(IF(tbl_Inventory[[#This Row],[Premium?]]="Y",$P$4,$P$3)+1)</f>
        <v>14705.8125</v>
      </c>
      <c r="I371" s="25" t="str">
        <f>IF(tbl_Inventory[[#This Row],[Num In Stock]]&lt;$P$5,"Y","")</f>
        <v>Y</v>
      </c>
      <c r="J371" s="26" t="str">
        <f>IF(AND(tbl_Inventory[[#This Row],[On Backorder]]="",tbl_Inventory[[#This Row],[Below Min]]="Y"),"Y","")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Row],[Reorder?]]="Y",_xlfn.XLOOKUP(tbl_Inventory[[#This Row],[Category]],tbl_ReorderQty[Category],tbl_ReorderQty[Quantity],0),0)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tbl_Inventory[[#This Row],[Cost Price]]*(IF(tbl_Inventory[[#This Row],[Premium?]]="Y",$P$4,$P$3)+1)</f>
        <v>5220.143</v>
      </c>
      <c r="I372" s="25" t="str">
        <f>IF(tbl_Inventory[[#This Row],[Num In Stock]]&lt;$P$5,"Y","")</f>
        <v/>
      </c>
      <c r="J372" s="26" t="str">
        <f>IF(AND(tbl_Inventory[[#This Row],[On Backorder]]="",tbl_Inventory[[#This Row],[Below Min]]="Y"),"Y","")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Row],[Reorder?]]="Y",_xlfn.XLOOKUP(tbl_Inventory[[#This Row],[Category]],tbl_ReorderQty[Category],tbl_ReorderQty[Quantity],0),0)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3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tbl_Inventory[[#This Row],[Cost Price]]*(IF(tbl_Inventory[[#This Row],[Premium?]]="Y",$P$4,$P$3)+1)</f>
        <v>4283.5</v>
      </c>
      <c r="I373" s="25" t="str">
        <f>IF(tbl_Inventory[[#This Row],[Num In Stock]]&lt;$P$5,"Y","")</f>
        <v>Y</v>
      </c>
      <c r="J373" s="26" t="str">
        <f>IF(AND(tbl_Inventory[[#This Row],[On Backorder]]="",tbl_Inventory[[#This Row],[Below Min]]="Y"),"Y","")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Row],[Reorder?]]="Y",_xlfn.XLOOKUP(tbl_Inventory[[#This Row],[Category]],tbl_ReorderQty[Category],tbl_ReorderQty[Quantity],0),0)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3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tbl_Inventory[[#This Row],[Cost Price]]*(IF(tbl_Inventory[[#This Row],[Premium?]]="Y",$P$4,$P$3)+1)</f>
        <v>7275.7619999999988</v>
      </c>
      <c r="I374" s="25" t="str">
        <f>IF(tbl_Inventory[[#This Row],[Num In Stock]]&lt;$P$5,"Y","")</f>
        <v/>
      </c>
      <c r="J374" s="26" t="str">
        <f>IF(AND(tbl_Inventory[[#This Row],[On Backorder]]="",tbl_Inventory[[#This Row],[Below Min]]="Y"),"Y","")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Row],[Reorder?]]="Y",_xlfn.XLOOKUP(tbl_Inventory[[#This Row],[Category]],tbl_ReorderQty[Category],tbl_ReorderQty[Quantity],0),0)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3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tbl_Inventory[[#This Row],[Cost Price]]*(IF(tbl_Inventory[[#This Row],[Premium?]]="Y",$P$4,$P$3)+1)</f>
        <v>3465.837</v>
      </c>
      <c r="I375" s="25" t="str">
        <f>IF(tbl_Inventory[[#This Row],[Num In Stock]]&lt;$P$5,"Y","")</f>
        <v/>
      </c>
      <c r="J375" s="26" t="str">
        <f>IF(AND(tbl_Inventory[[#This Row],[On Backorder]]="",tbl_Inventory[[#This Row],[Below Min]]="Y"),"Y","")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Row],[Reorder?]]="Y",_xlfn.XLOOKUP(tbl_Inventory[[#This Row],[Category]],tbl_ReorderQty[Category],tbl_ReorderQty[Quantity],0),0)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3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tbl_Inventory[[#This Row],[Cost Price]]*(IF(tbl_Inventory[[#This Row],[Premium?]]="Y",$P$4,$P$3)+1)</f>
        <v>367.8125</v>
      </c>
      <c r="I376" s="25" t="str">
        <f>IF(tbl_Inventory[[#This Row],[Num In Stock]]&lt;$P$5,"Y","")</f>
        <v/>
      </c>
      <c r="J376" s="26" t="str">
        <f>IF(AND(tbl_Inventory[[#This Row],[On Backorder]]="",tbl_Inventory[[#This Row],[Below Min]]="Y"),"Y","")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Row],[Reorder?]]="Y",_xlfn.XLOOKUP(tbl_Inventory[[#This Row],[Category]],tbl_ReorderQty[Category],tbl_ReorderQty[Quantity],0),0)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3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tbl_Inventory[[#This Row],[Cost Price]]*(IF(tbl_Inventory[[#This Row],[Premium?]]="Y",$P$4,$P$3)+1)</f>
        <v>47.400599999999997</v>
      </c>
      <c r="I377" s="25" t="str">
        <f>IF(tbl_Inventory[[#This Row],[Num In Stock]]&lt;$P$5,"Y","")</f>
        <v/>
      </c>
      <c r="J377" s="26" t="str">
        <f>IF(AND(tbl_Inventory[[#This Row],[On Backorder]]="",tbl_Inventory[[#This Row],[Below Min]]="Y"),"Y","")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Row],[Reorder?]]="Y",_xlfn.XLOOKUP(tbl_Inventory[[#This Row],[Category]],tbl_ReorderQty[Category],tbl_ReorderQty[Quantity],0),0)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3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tbl_Inventory[[#This Row],[Cost Price]]*(IF(tbl_Inventory[[#This Row],[Premium?]]="Y",$P$4,$P$3)+1)</f>
        <v>52.162499999999994</v>
      </c>
      <c r="I378" s="25" t="str">
        <f>IF(tbl_Inventory[[#This Row],[Num In Stock]]&lt;$P$5,"Y","")</f>
        <v/>
      </c>
      <c r="J378" s="26" t="str">
        <f>IF(AND(tbl_Inventory[[#This Row],[On Backorder]]="",tbl_Inventory[[#This Row],[Below Min]]="Y"),"Y","")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Row],[Reorder?]]="Y",_xlfn.XLOOKUP(tbl_Inventory[[#This Row],[Category]],tbl_ReorderQty[Category],tbl_ReorderQty[Quantity],0),0)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3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tbl_Inventory[[#This Row],[Cost Price]]*(IF(tbl_Inventory[[#This Row],[Premium?]]="Y",$P$4,$P$3)+1)</f>
        <v>52.162499999999994</v>
      </c>
      <c r="I379" s="25" t="str">
        <f>IF(tbl_Inventory[[#This Row],[Num In Stock]]&lt;$P$5,"Y","")</f>
        <v/>
      </c>
      <c r="J379" s="26" t="str">
        <f>IF(AND(tbl_Inventory[[#This Row],[On Backorder]]="",tbl_Inventory[[#This Row],[Below Min]]="Y"),"Y","")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Row],[Reorder?]]="Y",_xlfn.XLOOKUP(tbl_Inventory[[#This Row],[Category]],tbl_ReorderQty[Category],tbl_ReorderQty[Quantity],0),0)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3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tbl_Inventory[[#This Row],[Cost Price]]*(IF(tbl_Inventory[[#This Row],[Premium?]]="Y",$P$4,$P$3)+1)</f>
        <v>48.320999999999998</v>
      </c>
      <c r="I380" s="25" t="str">
        <f>IF(tbl_Inventory[[#This Row],[Num In Stock]]&lt;$P$5,"Y","")</f>
        <v/>
      </c>
      <c r="J380" s="26" t="str">
        <f>IF(AND(tbl_Inventory[[#This Row],[On Backorder]]="",tbl_Inventory[[#This Row],[Below Min]]="Y"),"Y","")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Row],[Reorder?]]="Y",_xlfn.XLOOKUP(tbl_Inventory[[#This Row],[Category]],tbl_ReorderQty[Category],tbl_ReorderQty[Quantity],0),0)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tbl_Inventory[[#This Row],[Cost Price]]*(IF(tbl_Inventory[[#This Row],[Premium?]]="Y",$P$4,$P$3)+1)</f>
        <v>40.497599999999998</v>
      </c>
      <c r="I381" s="25" t="str">
        <f>IF(tbl_Inventory[[#This Row],[Num In Stock]]&lt;$P$5,"Y","")</f>
        <v/>
      </c>
      <c r="J381" s="26" t="str">
        <f>IF(AND(tbl_Inventory[[#This Row],[On Backorder]]="",tbl_Inventory[[#This Row],[Below Min]]="Y"),"Y","")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Row],[Reorder?]]="Y",_xlfn.XLOOKUP(tbl_Inventory[[#This Row],[Category]],tbl_ReorderQty[Category],tbl_ReorderQty[Quantity],0),0)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tbl_Inventory[[#This Row],[Cost Price]]*(IF(tbl_Inventory[[#This Row],[Premium?]]="Y",$P$4,$P$3)+1)</f>
        <v>130.095</v>
      </c>
      <c r="I382" s="25" t="str">
        <f>IF(tbl_Inventory[[#This Row],[Num In Stock]]&lt;$P$5,"Y","")</f>
        <v>Y</v>
      </c>
      <c r="J382" s="26" t="str">
        <f>IF(AND(tbl_Inventory[[#This Row],[On Backorder]]="",tbl_Inventory[[#This Row],[Below Min]]="Y"),"Y","")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Row],[Reorder?]]="Y",_xlfn.XLOOKUP(tbl_Inventory[[#This Row],[Category]],tbl_ReorderQty[Category],tbl_ReorderQty[Quantity],0),0)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tbl_Inventory[[#This Row],[Cost Price]]*(IF(tbl_Inventory[[#This Row],[Premium?]]="Y",$P$4,$P$3)+1)</f>
        <v>106.8625</v>
      </c>
      <c r="I383" s="25" t="str">
        <f>IF(tbl_Inventory[[#This Row],[Num In Stock]]&lt;$P$5,"Y","")</f>
        <v/>
      </c>
      <c r="J383" s="26" t="str">
        <f>IF(AND(tbl_Inventory[[#This Row],[On Backorder]]="",tbl_Inventory[[#This Row],[Below Min]]="Y"),"Y","")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Row],[Reorder?]]="Y",_xlfn.XLOOKUP(tbl_Inventory[[#This Row],[Category]],tbl_ReorderQty[Category],tbl_ReorderQty[Quantity],0),0)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3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tbl_Inventory[[#This Row],[Cost Price]]*(IF(tbl_Inventory[[#This Row],[Premium?]]="Y",$P$4,$P$3)+1)</f>
        <v>63</v>
      </c>
      <c r="I384" s="25" t="str">
        <f>IF(tbl_Inventory[[#This Row],[Num In Stock]]&lt;$P$5,"Y","")</f>
        <v>Y</v>
      </c>
      <c r="J384" s="26" t="str">
        <f>IF(AND(tbl_Inventory[[#This Row],[On Backorder]]="",tbl_Inventory[[#This Row],[Below Min]]="Y"),"Y","")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Row],[Reorder?]]="Y",_xlfn.XLOOKUP(tbl_Inventory[[#This Row],[Category]],tbl_ReorderQty[Category],tbl_ReorderQty[Quantity],0),0)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tbl_Inventory[[#This Row],[Cost Price]]*(IF(tbl_Inventory[[#This Row],[Premium?]]="Y",$P$4,$P$3)+1)</f>
        <v>99.375</v>
      </c>
      <c r="I385" s="25" t="str">
        <f>IF(tbl_Inventory[[#This Row],[Num In Stock]]&lt;$P$5,"Y","")</f>
        <v>Y</v>
      </c>
      <c r="J385" s="26" t="str">
        <f>IF(AND(tbl_Inventory[[#This Row],[On Backorder]]="",tbl_Inventory[[#This Row],[Below Min]]="Y"),"Y","")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Row],[Reorder?]]="Y",_xlfn.XLOOKUP(tbl_Inventory[[#This Row],[Category]],tbl_ReorderQty[Category],tbl_ReorderQty[Quantity],0),0)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tbl_Inventory[[#This Row],[Cost Price]]*(IF(tbl_Inventory[[#This Row],[Premium?]]="Y",$P$4,$P$3)+1)</f>
        <v>21.675000000000001</v>
      </c>
      <c r="I386" s="25" t="str">
        <f>IF(tbl_Inventory[[#This Row],[Num In Stock]]&lt;$P$5,"Y","")</f>
        <v/>
      </c>
      <c r="J386" s="26" t="str">
        <f>IF(AND(tbl_Inventory[[#This Row],[On Backorder]]="",tbl_Inventory[[#This Row],[Below Min]]="Y"),"Y","")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Row],[Reorder?]]="Y",_xlfn.XLOOKUP(tbl_Inventory[[#This Row],[Category]],tbl_ReorderQty[Category],tbl_ReorderQty[Quantity],0),0)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3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tbl_Inventory[[#This Row],[Cost Price]]*(IF(tbl_Inventory[[#This Row],[Premium?]]="Y",$P$4,$P$3)+1)</f>
        <v>48.781199999999998</v>
      </c>
      <c r="I387" s="25" t="str">
        <f>IF(tbl_Inventory[[#This Row],[Num In Stock]]&lt;$P$5,"Y","")</f>
        <v/>
      </c>
      <c r="J387" s="26" t="str">
        <f>IF(AND(tbl_Inventory[[#This Row],[On Backorder]]="",tbl_Inventory[[#This Row],[Below Min]]="Y"),"Y","")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Row],[Reorder?]]="Y",_xlfn.XLOOKUP(tbl_Inventory[[#This Row],[Category]],tbl_ReorderQty[Category],tbl_ReorderQty[Quantity],0),0)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3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tbl_Inventory[[#This Row],[Cost Price]]*(IF(tbl_Inventory[[#This Row],[Premium?]]="Y",$P$4,$P$3)+1)</f>
        <v>22.3125</v>
      </c>
      <c r="I388" s="25" t="str">
        <f>IF(tbl_Inventory[[#This Row],[Num In Stock]]&lt;$P$5,"Y","")</f>
        <v/>
      </c>
      <c r="J388" s="26" t="str">
        <f>IF(AND(tbl_Inventory[[#This Row],[On Backorder]]="",tbl_Inventory[[#This Row],[Below Min]]="Y"),"Y","")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Row],[Reorder?]]="Y",_xlfn.XLOOKUP(tbl_Inventory[[#This Row],[Category]],tbl_ReorderQty[Category],tbl_ReorderQty[Quantity],0),0)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tbl_Inventory[[#This Row],[Cost Price]]*(IF(tbl_Inventory[[#This Row],[Premium?]]="Y",$P$4,$P$3)+1)</f>
        <v>200.54099999999997</v>
      </c>
      <c r="I389" s="25" t="str">
        <f>IF(tbl_Inventory[[#This Row],[Num In Stock]]&lt;$P$5,"Y","")</f>
        <v/>
      </c>
      <c r="J389" s="26" t="str">
        <f>IF(AND(tbl_Inventory[[#This Row],[On Backorder]]="",tbl_Inventory[[#This Row],[Below Min]]="Y"),"Y","")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Row],[Reorder?]]="Y",_xlfn.XLOOKUP(tbl_Inventory[[#This Row],[Category]],tbl_ReorderQty[Category],tbl_ReorderQty[Quantity],0),0)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tbl_Inventory[[#This Row],[Cost Price]]*(IF(tbl_Inventory[[#This Row],[Premium?]]="Y",$P$4,$P$3)+1)</f>
        <v>170.982</v>
      </c>
      <c r="I390" s="25" t="str">
        <f>IF(tbl_Inventory[[#This Row],[Num In Stock]]&lt;$P$5,"Y","")</f>
        <v>Y</v>
      </c>
      <c r="J390" s="26" t="str">
        <f>IF(AND(tbl_Inventory[[#This Row],[On Backorder]]="",tbl_Inventory[[#This Row],[Below Min]]="Y"),"Y","")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Row],[Reorder?]]="Y",_xlfn.XLOOKUP(tbl_Inventory[[#This Row],[Category]],tbl_ReorderQty[Category],tbl_ReorderQty[Quantity],0),0)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tbl_Inventory[[#This Row],[Cost Price]]*(IF(tbl_Inventory[[#This Row],[Premium?]]="Y",$P$4,$P$3)+1)</f>
        <v>170.982</v>
      </c>
      <c r="I391" s="25" t="str">
        <f>IF(tbl_Inventory[[#This Row],[Num In Stock]]&lt;$P$5,"Y","")</f>
        <v>Y</v>
      </c>
      <c r="J391" s="26" t="str">
        <f>IF(AND(tbl_Inventory[[#This Row],[On Backorder]]="",tbl_Inventory[[#This Row],[Below Min]]="Y"),"Y","")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Row],[Reorder?]]="Y",_xlfn.XLOOKUP(tbl_Inventory[[#This Row],[Category]],tbl_ReorderQty[Category],tbl_ReorderQty[Quantity],0),0)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tbl_Inventory[[#This Row],[Cost Price]]*(IF(tbl_Inventory[[#This Row],[Premium?]]="Y",$P$4,$P$3)+1)</f>
        <v>14.1625</v>
      </c>
      <c r="I392" s="25" t="str">
        <f>IF(tbl_Inventory[[#This Row],[Num In Stock]]&lt;$P$5,"Y","")</f>
        <v/>
      </c>
      <c r="J392" s="26" t="str">
        <f>IF(AND(tbl_Inventory[[#This Row],[On Backorder]]="",tbl_Inventory[[#This Row],[Below Min]]="Y"),"Y","")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Row],[Reorder?]]="Y",_xlfn.XLOOKUP(tbl_Inventory[[#This Row],[Category]],tbl_ReorderQty[Category],tbl_ReorderQty[Quantity],0),0)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tbl_Inventory[[#This Row],[Cost Price]]*(IF(tbl_Inventory[[#This Row],[Premium?]]="Y",$P$4,$P$3)+1)</f>
        <v>20.862399999999997</v>
      </c>
      <c r="I393" s="25" t="str">
        <f>IF(tbl_Inventory[[#This Row],[Num In Stock]]&lt;$P$5,"Y","")</f>
        <v/>
      </c>
      <c r="J393" s="26" t="str">
        <f>IF(AND(tbl_Inventory[[#This Row],[On Backorder]]="",tbl_Inventory[[#This Row],[Below Min]]="Y"),"Y","")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Row],[Reorder?]]="Y",_xlfn.XLOOKUP(tbl_Inventory[[#This Row],[Category]],tbl_ReorderQty[Category],tbl_ReorderQty[Quantity],0),0)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tbl_Inventory[[#This Row],[Cost Price]]*(IF(tbl_Inventory[[#This Row],[Premium?]]="Y",$P$4,$P$3)+1)</f>
        <v>95.0608</v>
      </c>
      <c r="I394" s="25" t="str">
        <f>IF(tbl_Inventory[[#This Row],[Num In Stock]]&lt;$P$5,"Y","")</f>
        <v/>
      </c>
      <c r="J394" s="26" t="str">
        <f>IF(AND(tbl_Inventory[[#This Row],[On Backorder]]="",tbl_Inventory[[#This Row],[Below Min]]="Y"),"Y","")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Row],[Reorder?]]="Y",_xlfn.XLOOKUP(tbl_Inventory[[#This Row],[Category]],tbl_ReorderQty[Category],tbl_ReorderQty[Quantity],0),0)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tbl_Inventory[[#This Row],[Cost Price]]*(IF(tbl_Inventory[[#This Row],[Premium?]]="Y",$P$4,$P$3)+1)</f>
        <v>10689.442999999999</v>
      </c>
      <c r="I395" s="25" t="str">
        <f>IF(tbl_Inventory[[#This Row],[Num In Stock]]&lt;$P$5,"Y","")</f>
        <v/>
      </c>
      <c r="J395" s="26" t="str">
        <f>IF(AND(tbl_Inventory[[#This Row],[On Backorder]]="",tbl_Inventory[[#This Row],[Below Min]]="Y"),"Y","")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Row],[Reorder?]]="Y",_xlfn.XLOOKUP(tbl_Inventory[[#This Row],[Category]],tbl_ReorderQty[Category],tbl_ReorderQty[Quantity],0),0)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tbl_Inventory[[#This Row],[Cost Price]]*(IF(tbl_Inventory[[#This Row],[Premium?]]="Y",$P$4,$P$3)+1)</f>
        <v>13.369399999999999</v>
      </c>
      <c r="I396" s="25" t="str">
        <f>IF(tbl_Inventory[[#This Row],[Num In Stock]]&lt;$P$5,"Y","")</f>
        <v/>
      </c>
      <c r="J396" s="26" t="str">
        <f>IF(AND(tbl_Inventory[[#This Row],[On Backorder]]="",tbl_Inventory[[#This Row],[Below Min]]="Y"),"Y","")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Row],[Reorder?]]="Y",_xlfn.XLOOKUP(tbl_Inventory[[#This Row],[Category]],tbl_ReorderQty[Category],tbl_ReorderQty[Quantity],0),0)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tbl_Inventory[[#This Row],[Cost Price]]*(IF(tbl_Inventory[[#This Row],[Premium?]]="Y",$P$4,$P$3)+1)</f>
        <v>80.995199999999997</v>
      </c>
      <c r="I397" s="25" t="str">
        <f>IF(tbl_Inventory[[#This Row],[Num In Stock]]&lt;$P$5,"Y","")</f>
        <v/>
      </c>
      <c r="J397" s="26" t="str">
        <f>IF(AND(tbl_Inventory[[#This Row],[On Backorder]]="",tbl_Inventory[[#This Row],[Below Min]]="Y"),"Y","")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Row],[Reorder?]]="Y",_xlfn.XLOOKUP(tbl_Inventory[[#This Row],[Category]],tbl_ReorderQty[Category],tbl_ReorderQty[Quantity],0),0)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tbl_Inventory[[#This Row],[Cost Price]]*(IF(tbl_Inventory[[#This Row],[Premium?]]="Y",$P$4,$P$3)+1)</f>
        <v>114.39999999999999</v>
      </c>
      <c r="I398" s="25" t="str">
        <f>IF(tbl_Inventory[[#This Row],[Num In Stock]]&lt;$P$5,"Y","")</f>
        <v>Y</v>
      </c>
      <c r="J398" s="26" t="str">
        <f>IF(AND(tbl_Inventory[[#This Row],[On Backorder]]="",tbl_Inventory[[#This Row],[Below Min]]="Y"),"Y","")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Row],[Reorder?]]="Y",_xlfn.XLOOKUP(tbl_Inventory[[#This Row],[Category]],tbl_ReorderQty[Category],tbl_ReorderQty[Quantity],0),0)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tbl_Inventory[[#This Row],[Cost Price]]*(IF(tbl_Inventory[[#This Row],[Premium?]]="Y",$P$4,$P$3)+1)</f>
        <v>82.552799999999991</v>
      </c>
      <c r="I399" s="25" t="str">
        <f>IF(tbl_Inventory[[#This Row],[Num In Stock]]&lt;$P$5,"Y","")</f>
        <v/>
      </c>
      <c r="J399" s="26" t="str">
        <f>IF(AND(tbl_Inventory[[#This Row],[On Backorder]]="",tbl_Inventory[[#This Row],[Below Min]]="Y"),"Y","")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Row],[Reorder?]]="Y",_xlfn.XLOOKUP(tbl_Inventory[[#This Row],[Category]],tbl_ReorderQty[Category],tbl_ReorderQty[Quantity],0),0)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tbl_Inventory[[#This Row],[Cost Price]]*(IF(tbl_Inventory[[#This Row],[Premium?]]="Y",$P$4,$P$3)+1)</f>
        <v>117.69999999999999</v>
      </c>
      <c r="I400" s="25" t="str">
        <f>IF(tbl_Inventory[[#This Row],[Num In Stock]]&lt;$P$5,"Y","")</f>
        <v/>
      </c>
      <c r="J400" s="26" t="str">
        <f>IF(AND(tbl_Inventory[[#This Row],[On Backorder]]="",tbl_Inventory[[#This Row],[Below Min]]="Y"),"Y","")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Row],[Reorder?]]="Y",_xlfn.XLOOKUP(tbl_Inventory[[#This Row],[Category]],tbl_ReorderQty[Category],tbl_ReorderQty[Quantity],0),0)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tbl_Inventory[[#This Row],[Cost Price]]*(IF(tbl_Inventory[[#This Row],[Premium?]]="Y",$P$4,$P$3)+1)</f>
        <v>107.99359999999999</v>
      </c>
      <c r="I401" s="25" t="str">
        <f>IF(tbl_Inventory[[#This Row],[Num In Stock]]&lt;$P$5,"Y","")</f>
        <v/>
      </c>
      <c r="J401" s="26" t="str">
        <f>IF(AND(tbl_Inventory[[#This Row],[On Backorder]]="",tbl_Inventory[[#This Row],[Below Min]]="Y"),"Y","")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Row],[Reorder?]]="Y",_xlfn.XLOOKUP(tbl_Inventory[[#This Row],[Category]],tbl_ReorderQty[Category],tbl_ReorderQty[Quantity],0),0)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tbl_Inventory[[#This Row],[Cost Price]]*(IF(tbl_Inventory[[#This Row],[Premium?]]="Y",$P$4,$P$3)+1)</f>
        <v>167.72519999999997</v>
      </c>
      <c r="I402" s="25" t="str">
        <f>IF(tbl_Inventory[[#This Row],[Num In Stock]]&lt;$P$5,"Y","")</f>
        <v/>
      </c>
      <c r="J402" s="26" t="str">
        <f>IF(AND(tbl_Inventory[[#This Row],[On Backorder]]="",tbl_Inventory[[#This Row],[Below Min]]="Y"),"Y","")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Row],[Reorder?]]="Y",_xlfn.XLOOKUP(tbl_Inventory[[#This Row],[Category]],tbl_ReorderQty[Category],tbl_ReorderQty[Quantity],0),0)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tbl_Inventory[[#This Row],[Cost Price]]*(IF(tbl_Inventory[[#This Row],[Premium?]]="Y",$P$4,$P$3)+1)</f>
        <v>105.82499999999999</v>
      </c>
      <c r="I403" s="25" t="str">
        <f>IF(tbl_Inventory[[#This Row],[Num In Stock]]&lt;$P$5,"Y","")</f>
        <v>Y</v>
      </c>
      <c r="J403" s="26" t="str">
        <f>IF(AND(tbl_Inventory[[#This Row],[On Backorder]]="",tbl_Inventory[[#This Row],[Below Min]]="Y"),"Y","")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Row],[Reorder?]]="Y",_xlfn.XLOOKUP(tbl_Inventory[[#This Row],[Category]],tbl_ReorderQty[Category],tbl_ReorderQty[Quantity],0),0)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tbl_Inventory[[#This Row],[Cost Price]]*(IF(tbl_Inventory[[#This Row],[Premium?]]="Y",$P$4,$P$3)+1)</f>
        <v>88.358399999999989</v>
      </c>
      <c r="I404" s="25" t="str">
        <f>IF(tbl_Inventory[[#This Row],[Num In Stock]]&lt;$P$5,"Y","")</f>
        <v>Y</v>
      </c>
      <c r="J404" s="26" t="str">
        <f>IF(AND(tbl_Inventory[[#This Row],[On Backorder]]="",tbl_Inventory[[#This Row],[Below Min]]="Y"),"Y","")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Row],[Reorder?]]="Y",_xlfn.XLOOKUP(tbl_Inventory[[#This Row],[Category]],tbl_ReorderQty[Category],tbl_ReorderQty[Quantity],0),0)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tbl_Inventory[[#This Row],[Cost Price]]*(IF(tbl_Inventory[[#This Row],[Premium?]]="Y",$P$4,$P$3)+1)</f>
        <v>139.125</v>
      </c>
      <c r="I405" s="25" t="str">
        <f>IF(tbl_Inventory[[#This Row],[Num In Stock]]&lt;$P$5,"Y","")</f>
        <v>Y</v>
      </c>
      <c r="J405" s="26" t="str">
        <f>IF(AND(tbl_Inventory[[#This Row],[On Backorder]]="",tbl_Inventory[[#This Row],[Below Min]]="Y"),"Y","")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Row],[Reorder?]]="Y",_xlfn.XLOOKUP(tbl_Inventory[[#This Row],[Category]],tbl_ReorderQty[Category],tbl_ReorderQty[Quantity],0),0)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tbl_Inventory[[#This Row],[Cost Price]]*(IF(tbl_Inventory[[#This Row],[Premium?]]="Y",$P$4,$P$3)+1)</f>
        <v>66.197999999999993</v>
      </c>
      <c r="I406" s="25" t="str">
        <f>IF(tbl_Inventory[[#This Row],[Num In Stock]]&lt;$P$5,"Y","")</f>
        <v>Y</v>
      </c>
      <c r="J406" s="26" t="str">
        <f>IF(AND(tbl_Inventory[[#This Row],[On Backorder]]="",tbl_Inventory[[#This Row],[Below Min]]="Y"),"Y","")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Row],[Reorder?]]="Y",_xlfn.XLOOKUP(tbl_Inventory[[#This Row],[Category]],tbl_ReorderQty[Category],tbl_ReorderQty[Quantity],0),0)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tbl_Inventory[[#This Row],[Cost Price]]*(IF(tbl_Inventory[[#This Row],[Premium?]]="Y",$P$4,$P$3)+1)</f>
        <v>1870.3125</v>
      </c>
      <c r="I407" s="25" t="str">
        <f>IF(tbl_Inventory[[#This Row],[Num In Stock]]&lt;$P$5,"Y","")</f>
        <v/>
      </c>
      <c r="J407" s="26" t="str">
        <f>IF(AND(tbl_Inventory[[#This Row],[On Backorder]]="",tbl_Inventory[[#This Row],[Below Min]]="Y"),"Y","")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Row],[Reorder?]]="Y",_xlfn.XLOOKUP(tbl_Inventory[[#This Row],[Category]],tbl_ReorderQty[Category],tbl_ReorderQty[Quantity],0),0)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tbl_Inventory[[#This Row],[Cost Price]]*(IF(tbl_Inventory[[#This Row],[Premium?]]="Y",$P$4,$P$3)+1)</f>
        <v>7280.875</v>
      </c>
      <c r="I408" s="25" t="str">
        <f>IF(tbl_Inventory[[#This Row],[Num In Stock]]&lt;$P$5,"Y","")</f>
        <v/>
      </c>
      <c r="J408" s="26" t="str">
        <f>IF(AND(tbl_Inventory[[#This Row],[On Backorder]]="",tbl_Inventory[[#This Row],[Below Min]]="Y"),"Y","")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Row],[Reorder?]]="Y",_xlfn.XLOOKUP(tbl_Inventory[[#This Row],[Category]],tbl_ReorderQty[Category],tbl_ReorderQty[Quantity],0),0)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tbl_Inventory[[#This Row],[Cost Price]]*(IF(tbl_Inventory[[#This Row],[Premium?]]="Y",$P$4,$P$3)+1)</f>
        <v>1409.8125</v>
      </c>
      <c r="I409" s="25" t="str">
        <f>IF(tbl_Inventory[[#This Row],[Num In Stock]]&lt;$P$5,"Y","")</f>
        <v/>
      </c>
      <c r="J409" s="26" t="str">
        <f>IF(AND(tbl_Inventory[[#This Row],[On Backorder]]="",tbl_Inventory[[#This Row],[Below Min]]="Y"),"Y","")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Row],[Reorder?]]="Y",_xlfn.XLOOKUP(tbl_Inventory[[#This Row],[Category]],tbl_ReorderQty[Category],tbl_ReorderQty[Quantity],0),0)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tbl_Inventory[[#This Row],[Cost Price]]*(IF(tbl_Inventory[[#This Row],[Premium?]]="Y",$P$4,$P$3)+1)</f>
        <v>1437.1875</v>
      </c>
      <c r="I410" s="25" t="str">
        <f>IF(tbl_Inventory[[#This Row],[Num In Stock]]&lt;$P$5,"Y","")</f>
        <v>Y</v>
      </c>
      <c r="J410" s="26" t="str">
        <f>IF(AND(tbl_Inventory[[#This Row],[On Backorder]]="",tbl_Inventory[[#This Row],[Below Min]]="Y"),"Y","")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Row],[Reorder?]]="Y",_xlfn.XLOOKUP(tbl_Inventory[[#This Row],[Category]],tbl_ReorderQty[Category],tbl_ReorderQty[Quantity],0),0)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tbl_Inventory[[#This Row],[Cost Price]]*(IF(tbl_Inventory[[#This Row],[Premium?]]="Y",$P$4,$P$3)+1)</f>
        <v>2097.375</v>
      </c>
      <c r="I411" s="25" t="str">
        <f>IF(tbl_Inventory[[#This Row],[Num In Stock]]&lt;$P$5,"Y","")</f>
        <v>Y</v>
      </c>
      <c r="J411" s="26" t="str">
        <f>IF(AND(tbl_Inventory[[#This Row],[On Backorder]]="",tbl_Inventory[[#This Row],[Below Min]]="Y"),"Y","")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Row],[Reorder?]]="Y",_xlfn.XLOOKUP(tbl_Inventory[[#This Row],[Category]],tbl_ReorderQty[Category],tbl_ReorderQty[Quantity],0),0)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tbl_Inventory[[#This Row],[Cost Price]]*(IF(tbl_Inventory[[#This Row],[Premium?]]="Y",$P$4,$P$3)+1)</f>
        <v>1382.547</v>
      </c>
      <c r="I412" s="25" t="str">
        <f>IF(tbl_Inventory[[#This Row],[Num In Stock]]&lt;$P$5,"Y","")</f>
        <v/>
      </c>
      <c r="J412" s="26" t="str">
        <f>IF(AND(tbl_Inventory[[#This Row],[On Backorder]]="",tbl_Inventory[[#This Row],[Below Min]]="Y"),"Y","")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Row],[Reorder?]]="Y",_xlfn.XLOOKUP(tbl_Inventory[[#This Row],[Category]],tbl_ReorderQty[Category],tbl_ReorderQty[Quantity],0),0)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tbl_Inventory[[#This Row],[Cost Price]]*(IF(tbl_Inventory[[#This Row],[Premium?]]="Y",$P$4,$P$3)+1)</f>
        <v>7143.5</v>
      </c>
      <c r="I413" s="25" t="str">
        <f>IF(tbl_Inventory[[#This Row],[Num In Stock]]&lt;$P$5,"Y","")</f>
        <v/>
      </c>
      <c r="J413" s="26" t="str">
        <f>IF(AND(tbl_Inventory[[#This Row],[On Backorder]]="",tbl_Inventory[[#This Row],[Below Min]]="Y"),"Y","")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Row],[Reorder?]]="Y",_xlfn.XLOOKUP(tbl_Inventory[[#This Row],[Category]],tbl_ReorderQty[Category],tbl_ReorderQty[Quantity],0),0)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tbl_Inventory[[#This Row],[Cost Price]]*(IF(tbl_Inventory[[#This Row],[Premium?]]="Y",$P$4,$P$3)+1)</f>
        <v>2076.9769999999999</v>
      </c>
      <c r="I414" s="25" t="str">
        <f>IF(tbl_Inventory[[#This Row],[Num In Stock]]&lt;$P$5,"Y","")</f>
        <v/>
      </c>
      <c r="J414" s="26" t="str">
        <f>IF(AND(tbl_Inventory[[#This Row],[On Backorder]]="",tbl_Inventory[[#This Row],[Below Min]]="Y"),"Y","")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Row],[Reorder?]]="Y",_xlfn.XLOOKUP(tbl_Inventory[[#This Row],[Category]],tbl_ReorderQty[Category],tbl_ReorderQty[Quantity],0),0)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tbl_Inventory[[#This Row],[Cost Price]]*(IF(tbl_Inventory[[#This Row],[Premium?]]="Y",$P$4,$P$3)+1)</f>
        <v>8738.375</v>
      </c>
      <c r="I415" s="25" t="str">
        <f>IF(tbl_Inventory[[#This Row],[Num In Stock]]&lt;$P$5,"Y","")</f>
        <v/>
      </c>
      <c r="J415" s="26" t="str">
        <f>IF(AND(tbl_Inventory[[#This Row],[On Backorder]]="",tbl_Inventory[[#This Row],[Below Min]]="Y"),"Y","")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Row],[Reorder?]]="Y",_xlfn.XLOOKUP(tbl_Inventory[[#This Row],[Category]],tbl_ReorderQty[Category],tbl_ReorderQty[Quantity],0),0)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tbl_Inventory[[#This Row],[Cost Price]]*(IF(tbl_Inventory[[#This Row],[Premium?]]="Y",$P$4,$P$3)+1)</f>
        <v>2093.4375</v>
      </c>
      <c r="I416" s="25" t="str">
        <f>IF(tbl_Inventory[[#This Row],[Num In Stock]]&lt;$P$5,"Y","")</f>
        <v/>
      </c>
      <c r="J416" s="26" t="str">
        <f>IF(AND(tbl_Inventory[[#This Row],[On Backorder]]="",tbl_Inventory[[#This Row],[Below Min]]="Y"),"Y","")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Row],[Reorder?]]="Y",_xlfn.XLOOKUP(tbl_Inventory[[#This Row],[Category]],tbl_ReorderQty[Category],tbl_ReorderQty[Quantity],0),0)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tbl_Inventory[[#This Row],[Cost Price]]*(IF(tbl_Inventory[[#This Row],[Premium?]]="Y",$P$4,$P$3)+1)</f>
        <v>3401.0549999999998</v>
      </c>
      <c r="I417" s="25" t="str">
        <f>IF(tbl_Inventory[[#This Row],[Num In Stock]]&lt;$P$5,"Y","")</f>
        <v/>
      </c>
      <c r="J417" s="26" t="str">
        <f>IF(AND(tbl_Inventory[[#This Row],[On Backorder]]="",tbl_Inventory[[#This Row],[Below Min]]="Y"),"Y","")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Row],[Reorder?]]="Y",_xlfn.XLOOKUP(tbl_Inventory[[#This Row],[Category]],tbl_ReorderQty[Category],tbl_ReorderQty[Quantity],0),0)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tbl_Inventory[[#This Row],[Cost Price]]*(IF(tbl_Inventory[[#This Row],[Premium?]]="Y",$P$4,$P$3)+1)</f>
        <v>1782.3899999999999</v>
      </c>
      <c r="I418" s="25" t="str">
        <f>IF(tbl_Inventory[[#This Row],[Num In Stock]]&lt;$P$5,"Y","")</f>
        <v/>
      </c>
      <c r="J418" s="26" t="str">
        <f>IF(AND(tbl_Inventory[[#This Row],[On Backorder]]="",tbl_Inventory[[#This Row],[Below Min]]="Y"),"Y","")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Row],[Reorder?]]="Y",_xlfn.XLOOKUP(tbl_Inventory[[#This Row],[Category]],tbl_ReorderQty[Category],tbl_ReorderQty[Quantity],0),0)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tbl_Inventory[[#This Row],[Cost Price]]*(IF(tbl_Inventory[[#This Row],[Premium?]]="Y",$P$4,$P$3)+1)</f>
        <v>3965.8620000000001</v>
      </c>
      <c r="I419" s="25" t="str">
        <f>IF(tbl_Inventory[[#This Row],[Num In Stock]]&lt;$P$5,"Y","")</f>
        <v>Y</v>
      </c>
      <c r="J419" s="26" t="str">
        <f>IF(AND(tbl_Inventory[[#This Row],[On Backorder]]="",tbl_Inventory[[#This Row],[Below Min]]="Y"),"Y","")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Row],[Reorder?]]="Y",_xlfn.XLOOKUP(tbl_Inventory[[#This Row],[Category]],tbl_ReorderQty[Category],tbl_ReorderQty[Quantity],0),0)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tbl_Inventory[[#This Row],[Cost Price]]*(IF(tbl_Inventory[[#This Row],[Premium?]]="Y",$P$4,$P$3)+1)</f>
        <v>2018.7439999999999</v>
      </c>
      <c r="I420" s="25" t="str">
        <f>IF(tbl_Inventory[[#This Row],[Num In Stock]]&lt;$P$5,"Y","")</f>
        <v/>
      </c>
      <c r="J420" s="26" t="str">
        <f>IF(AND(tbl_Inventory[[#This Row],[On Backorder]]="",tbl_Inventory[[#This Row],[Below Min]]="Y"),"Y","")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Row],[Reorder?]]="Y",_xlfn.XLOOKUP(tbl_Inventory[[#This Row],[Category]],tbl_ReorderQty[Category],tbl_ReorderQty[Quantity],0),0)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tbl_Inventory[[#This Row],[Cost Price]]*(IF(tbl_Inventory[[#This Row],[Premium?]]="Y",$P$4,$P$3)+1)</f>
        <v>1765.5749999999998</v>
      </c>
      <c r="I421" s="25" t="str">
        <f>IF(tbl_Inventory[[#This Row],[Num In Stock]]&lt;$P$5,"Y","")</f>
        <v/>
      </c>
      <c r="J421" s="26" t="str">
        <f>IF(AND(tbl_Inventory[[#This Row],[On Backorder]]="",tbl_Inventory[[#This Row],[Below Min]]="Y"),"Y","")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Row],[Reorder?]]="Y",_xlfn.XLOOKUP(tbl_Inventory[[#This Row],[Category]],tbl_ReorderQty[Category],tbl_ReorderQty[Quantity],0),0)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tbl_Inventory[[#This Row],[Cost Price]]*(IF(tbl_Inventory[[#This Row],[Premium?]]="Y",$P$4,$P$3)+1)</f>
        <v>2470.33</v>
      </c>
      <c r="I422" s="25" t="str">
        <f>IF(tbl_Inventory[[#This Row],[Num In Stock]]&lt;$P$5,"Y","")</f>
        <v>Y</v>
      </c>
      <c r="J422" s="26" t="str">
        <f>IF(AND(tbl_Inventory[[#This Row],[On Backorder]]="",tbl_Inventory[[#This Row],[Below Min]]="Y"),"Y","")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Row],[Reorder?]]="Y",_xlfn.XLOOKUP(tbl_Inventory[[#This Row],[Category]],tbl_ReorderQty[Category],tbl_ReorderQty[Quantity],0),0)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tbl_Inventory[[#This Row],[Cost Price]]*(IF(tbl_Inventory[[#This Row],[Premium?]]="Y",$P$4,$P$3)+1)</f>
        <v>2542.8125</v>
      </c>
      <c r="I423" s="25" t="str">
        <f>IF(tbl_Inventory[[#This Row],[Num In Stock]]&lt;$P$5,"Y","")</f>
        <v>Y</v>
      </c>
      <c r="J423" s="26" t="str">
        <f>IF(AND(tbl_Inventory[[#This Row],[On Backorder]]="",tbl_Inventory[[#This Row],[Below Min]]="Y"),"Y","")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Row],[Reorder?]]="Y",_xlfn.XLOOKUP(tbl_Inventory[[#This Row],[Category]],tbl_ReorderQty[Category],tbl_ReorderQty[Quantity],0),0)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tbl_Inventory[[#This Row],[Cost Price]]*(IF(tbl_Inventory[[#This Row],[Premium?]]="Y",$P$4,$P$3)+1)</f>
        <v>2200.1875</v>
      </c>
      <c r="I424" s="25" t="str">
        <f>IF(tbl_Inventory[[#This Row],[Num In Stock]]&lt;$P$5,"Y","")</f>
        <v/>
      </c>
      <c r="J424" s="26" t="str">
        <f>IF(AND(tbl_Inventory[[#This Row],[On Backorder]]="",tbl_Inventory[[#This Row],[Below Min]]="Y"),"Y","")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Row],[Reorder?]]="Y",_xlfn.XLOOKUP(tbl_Inventory[[#This Row],[Category]],tbl_ReorderQty[Category],tbl_ReorderQty[Quantity],0),0)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tbl_Inventory[[#This Row],[Cost Price]]*(IF(tbl_Inventory[[#This Row],[Premium?]]="Y",$P$4,$P$3)+1)</f>
        <v>3203.3125</v>
      </c>
      <c r="I425" s="25" t="str">
        <f>IF(tbl_Inventory[[#This Row],[Num In Stock]]&lt;$P$5,"Y","")</f>
        <v/>
      </c>
      <c r="J425" s="26" t="str">
        <f>IF(AND(tbl_Inventory[[#This Row],[On Backorder]]="",tbl_Inventory[[#This Row],[Below Min]]="Y"),"Y","")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Row],[Reorder?]]="Y",_xlfn.XLOOKUP(tbl_Inventory[[#This Row],[Category]],tbl_ReorderQty[Category],tbl_ReorderQty[Quantity],0),0)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tbl_Inventory[[#This Row],[Cost Price]]*(IF(tbl_Inventory[[#This Row],[Premium?]]="Y",$P$4,$P$3)+1)</f>
        <v>2567.5</v>
      </c>
      <c r="I426" s="25" t="str">
        <f>IF(tbl_Inventory[[#This Row],[Num In Stock]]&lt;$P$5,"Y","")</f>
        <v/>
      </c>
      <c r="J426" s="26" t="str">
        <f>IF(AND(tbl_Inventory[[#This Row],[On Backorder]]="",tbl_Inventory[[#This Row],[Below Min]]="Y"),"Y","")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Row],[Reorder?]]="Y",_xlfn.XLOOKUP(tbl_Inventory[[#This Row],[Category]],tbl_ReorderQty[Category],tbl_ReorderQty[Quantity],0),0)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tbl_Inventory[[#This Row],[Cost Price]]*(IF(tbl_Inventory[[#This Row],[Premium?]]="Y",$P$4,$P$3)+1)</f>
        <v>2542.8125</v>
      </c>
      <c r="I427" s="25" t="str">
        <f>IF(tbl_Inventory[[#This Row],[Num In Stock]]&lt;$P$5,"Y","")</f>
        <v/>
      </c>
      <c r="J427" s="26" t="str">
        <f>IF(AND(tbl_Inventory[[#This Row],[On Backorder]]="",tbl_Inventory[[#This Row],[Below Min]]="Y"),"Y","")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Row],[Reorder?]]="Y",_xlfn.XLOOKUP(tbl_Inventory[[#This Row],[Category]],tbl_ReorderQty[Category],tbl_ReorderQty[Quantity],0),0)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tbl_Inventory[[#This Row],[Cost Price]]*(IF(tbl_Inventory[[#This Row],[Premium?]]="Y",$P$4,$P$3)+1)</f>
        <v>2159.0625</v>
      </c>
      <c r="I428" s="25" t="str">
        <f>IF(tbl_Inventory[[#This Row],[Num In Stock]]&lt;$P$5,"Y","")</f>
        <v/>
      </c>
      <c r="J428" s="26" t="str">
        <f>IF(AND(tbl_Inventory[[#This Row],[On Backorder]]="",tbl_Inventory[[#This Row],[Below Min]]="Y"),"Y","")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Row],[Reorder?]]="Y",_xlfn.XLOOKUP(tbl_Inventory[[#This Row],[Category]],tbl_ReorderQty[Category],tbl_ReorderQty[Quantity],0),0)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tbl_Inventory[[#This Row],[Cost Price]]*(IF(tbl_Inventory[[#This Row],[Premium?]]="Y",$P$4,$P$3)+1)</f>
        <v>1816.875</v>
      </c>
      <c r="I429" s="25" t="str">
        <f>IF(tbl_Inventory[[#This Row],[Num In Stock]]&lt;$P$5,"Y","")</f>
        <v/>
      </c>
      <c r="J429" s="26" t="str">
        <f>IF(AND(tbl_Inventory[[#This Row],[On Backorder]]="",tbl_Inventory[[#This Row],[Below Min]]="Y"),"Y","")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Row],[Reorder?]]="Y",_xlfn.XLOOKUP(tbl_Inventory[[#This Row],[Category]],tbl_ReorderQty[Category],tbl_ReorderQty[Quantity],0),0)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tbl_Inventory[[#This Row],[Cost Price]]*(IF(tbl_Inventory[[#This Row],[Premium?]]="Y",$P$4,$P$3)+1)</f>
        <v>1382.547</v>
      </c>
      <c r="I430" s="25" t="str">
        <f>IF(tbl_Inventory[[#This Row],[Num In Stock]]&lt;$P$5,"Y","")</f>
        <v/>
      </c>
      <c r="J430" s="26" t="str">
        <f>IF(AND(tbl_Inventory[[#This Row],[On Backorder]]="",tbl_Inventory[[#This Row],[Below Min]]="Y"),"Y","")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Row],[Reorder?]]="Y",_xlfn.XLOOKUP(tbl_Inventory[[#This Row],[Category]],tbl_ReorderQty[Category],tbl_ReorderQty[Quantity],0),0)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tbl_Inventory[[#This Row],[Cost Price]]*(IF(tbl_Inventory[[#This Row],[Premium?]]="Y",$P$4,$P$3)+1)</f>
        <v>79.437599999999989</v>
      </c>
      <c r="I431" s="25" t="str">
        <f>IF(tbl_Inventory[[#This Row],[Num In Stock]]&lt;$P$5,"Y","")</f>
        <v>Y</v>
      </c>
      <c r="J431" s="26" t="str">
        <f>IF(AND(tbl_Inventory[[#This Row],[On Backorder]]="",tbl_Inventory[[#This Row],[Below Min]]="Y"),"Y","")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Row],[Reorder?]]="Y",_xlfn.XLOOKUP(tbl_Inventory[[#This Row],[Category]],tbl_ReorderQty[Category],tbl_ReorderQty[Quantity],0),0)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tbl_Inventory[[#This Row],[Cost Price]]*(IF(tbl_Inventory[[#This Row],[Premium?]]="Y",$P$4,$P$3)+1)</f>
        <v>4082.5049999999997</v>
      </c>
      <c r="I432" s="25" t="str">
        <f>IF(tbl_Inventory[[#This Row],[Num In Stock]]&lt;$P$5,"Y","")</f>
        <v/>
      </c>
      <c r="J432" s="26" t="str">
        <f>IF(AND(tbl_Inventory[[#This Row],[On Backorder]]="",tbl_Inventory[[#This Row],[Below Min]]="Y"),"Y","")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Row],[Reorder?]]="Y",_xlfn.XLOOKUP(tbl_Inventory[[#This Row],[Category]],tbl_ReorderQty[Category],tbl_ReorderQty[Quantity],0),0)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3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tbl_Inventory[[#This Row],[Cost Price]]*(IF(tbl_Inventory[[#This Row],[Premium?]]="Y",$P$4,$P$3)+1)</f>
        <v>2641.902</v>
      </c>
      <c r="I433" s="25" t="str">
        <f>IF(tbl_Inventory[[#This Row],[Num In Stock]]&lt;$P$5,"Y","")</f>
        <v/>
      </c>
      <c r="J433" s="26" t="str">
        <f>IF(AND(tbl_Inventory[[#This Row],[On Backorder]]="",tbl_Inventory[[#This Row],[Below Min]]="Y"),"Y","")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Row],[Reorder?]]="Y",_xlfn.XLOOKUP(tbl_Inventory[[#This Row],[Category]],tbl_ReorderQty[Category],tbl_ReorderQty[Quantity],0),0)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3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tbl_Inventory[[#This Row],[Cost Price]]*(IF(tbl_Inventory[[#This Row],[Premium?]]="Y",$P$4,$P$3)+1)</f>
        <v>2880.9375</v>
      </c>
      <c r="I434" s="25" t="str">
        <f>IF(tbl_Inventory[[#This Row],[Num In Stock]]&lt;$P$5,"Y","")</f>
        <v/>
      </c>
      <c r="J434" s="26" t="str">
        <f>IF(AND(tbl_Inventory[[#This Row],[On Backorder]]="",tbl_Inventory[[#This Row],[Below Min]]="Y"),"Y","")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Row],[Reorder?]]="Y",_xlfn.XLOOKUP(tbl_Inventory[[#This Row],[Category]],tbl_ReorderQty[Category],tbl_ReorderQty[Quantity],0),0)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3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tbl_Inventory[[#This Row],[Cost Price]]*(IF(tbl_Inventory[[#This Row],[Premium?]]="Y",$P$4,$P$3)+1)</f>
        <v>2057.5659999999998</v>
      </c>
      <c r="I435" s="25" t="str">
        <f>IF(tbl_Inventory[[#This Row],[Num In Stock]]&lt;$P$5,"Y","")</f>
        <v/>
      </c>
      <c r="J435" s="26" t="str">
        <f>IF(AND(tbl_Inventory[[#This Row],[On Backorder]]="",tbl_Inventory[[#This Row],[Below Min]]="Y"),"Y","")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Row],[Reorder?]]="Y",_xlfn.XLOOKUP(tbl_Inventory[[#This Row],[Category]],tbl_ReorderQty[Category],tbl_ReorderQty[Quantity],0),0)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3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tbl_Inventory[[#This Row],[Cost Price]]*(IF(tbl_Inventory[[#This Row],[Premium?]]="Y",$P$4,$P$3)+1)</f>
        <v>5094.625</v>
      </c>
      <c r="I436" s="25" t="str">
        <f>IF(tbl_Inventory[[#This Row],[Num In Stock]]&lt;$P$5,"Y","")</f>
        <v>Y</v>
      </c>
      <c r="J436" s="26" t="str">
        <f>IF(AND(tbl_Inventory[[#This Row],[On Backorder]]="",tbl_Inventory[[#This Row],[Below Min]]="Y"),"Y","")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Row],[Reorder?]]="Y",_xlfn.XLOOKUP(tbl_Inventory[[#This Row],[Category]],tbl_ReorderQty[Category],tbl_ReorderQty[Quantity],0),0)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tbl_Inventory[[#This Row],[Cost Price]]*(IF(tbl_Inventory[[#This Row],[Premium?]]="Y",$P$4,$P$3)+1)</f>
        <v>242.98559999999998</v>
      </c>
      <c r="I437" s="25" t="str">
        <f>IF(tbl_Inventory[[#This Row],[Num In Stock]]&lt;$P$5,"Y","")</f>
        <v/>
      </c>
      <c r="J437" s="26" t="str">
        <f>IF(AND(tbl_Inventory[[#This Row],[On Backorder]]="",tbl_Inventory[[#This Row],[Below Min]]="Y"),"Y","")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Row],[Reorder?]]="Y",_xlfn.XLOOKUP(tbl_Inventory[[#This Row],[Category]],tbl_ReorderQty[Category],tbl_ReorderQty[Quantity],0),0)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3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tbl_Inventory[[#This Row],[Cost Price]]*(IF(tbl_Inventory[[#This Row],[Premium?]]="Y",$P$4,$P$3)+1)</f>
        <v>247.65839999999997</v>
      </c>
      <c r="I438" s="25" t="str">
        <f>IF(tbl_Inventory[[#This Row],[Num In Stock]]&lt;$P$5,"Y","")</f>
        <v/>
      </c>
      <c r="J438" s="26" t="str">
        <f>IF(AND(tbl_Inventory[[#This Row],[On Backorder]]="",tbl_Inventory[[#This Row],[Below Min]]="Y"),"Y","")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Row],[Reorder?]]="Y",_xlfn.XLOOKUP(tbl_Inventory[[#This Row],[Category]],tbl_ReorderQty[Category],tbl_ReorderQty[Quantity],0),0)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3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tbl_Inventory[[#This Row],[Cost Price]]*(IF(tbl_Inventory[[#This Row],[Premium?]]="Y",$P$4,$P$3)+1)</f>
        <v>11433.5</v>
      </c>
      <c r="I439" s="25" t="str">
        <f>IF(tbl_Inventory[[#This Row],[Num In Stock]]&lt;$P$5,"Y","")</f>
        <v>Y</v>
      </c>
      <c r="J439" s="26" t="str">
        <f>IF(AND(tbl_Inventory[[#This Row],[On Backorder]]="",tbl_Inventory[[#This Row],[Below Min]]="Y"),"Y","")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Row],[Reorder?]]="Y",_xlfn.XLOOKUP(tbl_Inventory[[#This Row],[Category]],tbl_ReorderQty[Category],tbl_ReorderQty[Quantity],0),0)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tbl_Inventory[[#This Row],[Cost Price]]*(IF(tbl_Inventory[[#This Row],[Premium?]]="Y",$P$4,$P$3)+1)</f>
        <v>21177.342000000001</v>
      </c>
      <c r="I440" s="25" t="str">
        <f>IF(tbl_Inventory[[#This Row],[Num In Stock]]&lt;$P$5,"Y","")</f>
        <v/>
      </c>
      <c r="J440" s="26" t="str">
        <f>IF(AND(tbl_Inventory[[#This Row],[On Backorder]]="",tbl_Inventory[[#This Row],[Below Min]]="Y"),"Y","")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Row],[Reorder?]]="Y",_xlfn.XLOOKUP(tbl_Inventory[[#This Row],[Category]],tbl_ReorderQty[Category],tbl_ReorderQty[Quantity],0),0)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tbl_Inventory[[#This Row],[Cost Price]]*(IF(tbl_Inventory[[#This Row],[Premium?]]="Y",$P$4,$P$3)+1)</f>
        <v>247.65839999999997</v>
      </c>
      <c r="I441" s="25" t="str">
        <f>IF(tbl_Inventory[[#This Row],[Num In Stock]]&lt;$P$5,"Y","")</f>
        <v>Y</v>
      </c>
      <c r="J441" s="26" t="str">
        <f>IF(AND(tbl_Inventory[[#This Row],[On Backorder]]="",tbl_Inventory[[#This Row],[Below Min]]="Y"),"Y","")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Row],[Reorder?]]="Y",_xlfn.XLOOKUP(tbl_Inventory[[#This Row],[Category]],tbl_ReorderQty[Category],tbl_ReorderQty[Quantity],0),0)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tbl_Inventory[[#This Row],[Cost Price]]*(IF(tbl_Inventory[[#This Row],[Premium?]]="Y",$P$4,$P$3)+1)</f>
        <v>12987.1875</v>
      </c>
      <c r="I442" s="25" t="str">
        <f>IF(tbl_Inventory[[#This Row],[Num In Stock]]&lt;$P$5,"Y","")</f>
        <v>Y</v>
      </c>
      <c r="J442" s="26" t="str">
        <f>IF(AND(tbl_Inventory[[#This Row],[On Backorder]]="",tbl_Inventory[[#This Row],[Below Min]]="Y"),"Y","")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Row],[Reorder?]]="Y",_xlfn.XLOOKUP(tbl_Inventory[[#This Row],[Category]],tbl_ReorderQty[Category],tbl_ReorderQty[Quantity],0),0)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tbl_Inventory[[#This Row],[Cost Price]]*(IF(tbl_Inventory[[#This Row],[Premium?]]="Y",$P$4,$P$3)+1)</f>
        <v>21800.204999999998</v>
      </c>
      <c r="I443" s="25" t="str">
        <f>IF(tbl_Inventory[[#This Row],[Num In Stock]]&lt;$P$5,"Y","")</f>
        <v/>
      </c>
      <c r="J443" s="26" t="str">
        <f>IF(AND(tbl_Inventory[[#This Row],[On Backorder]]="",tbl_Inventory[[#This Row],[Below Min]]="Y"),"Y","")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Row],[Reorder?]]="Y",_xlfn.XLOOKUP(tbl_Inventory[[#This Row],[Category]],tbl_ReorderQty[Category],tbl_ReorderQty[Quantity],0),0)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tbl_Inventory[[#This Row],[Cost Price]]*(IF(tbl_Inventory[[#This Row],[Premium?]]="Y",$P$4,$P$3)+1)</f>
        <v>13709.0625</v>
      </c>
      <c r="I444" s="25" t="str">
        <f>IF(tbl_Inventory[[#This Row],[Num In Stock]]&lt;$P$5,"Y","")</f>
        <v/>
      </c>
      <c r="J444" s="26" t="str">
        <f>IF(AND(tbl_Inventory[[#This Row],[On Backorder]]="",tbl_Inventory[[#This Row],[Below Min]]="Y"),"Y","")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Row],[Reorder?]]="Y",_xlfn.XLOOKUP(tbl_Inventory[[#This Row],[Category]],tbl_ReorderQty[Category],tbl_ReorderQty[Quantity],0),0)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tbl_Inventory[[#This Row],[Cost Price]]*(IF(tbl_Inventory[[#This Row],[Premium?]]="Y",$P$4,$P$3)+1)</f>
        <v>1999.3329999999999</v>
      </c>
      <c r="I445" s="25" t="str">
        <f>IF(tbl_Inventory[[#This Row],[Num In Stock]]&lt;$P$5,"Y","")</f>
        <v/>
      </c>
      <c r="J445" s="26" t="str">
        <f>IF(AND(tbl_Inventory[[#This Row],[On Backorder]]="",tbl_Inventory[[#This Row],[Below Min]]="Y"),"Y","")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Row],[Reorder?]]="Y",_xlfn.XLOOKUP(tbl_Inventory[[#This Row],[Category]],tbl_ReorderQty[Category],tbl_ReorderQty[Quantity],0),0)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3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tbl_Inventory[[#This Row],[Cost Price]]*(IF(tbl_Inventory[[#This Row],[Premium?]]="Y",$P$4,$P$3)+1)</f>
        <v>10924.625</v>
      </c>
      <c r="I446" s="25" t="str">
        <f>IF(tbl_Inventory[[#This Row],[Num In Stock]]&lt;$P$5,"Y","")</f>
        <v/>
      </c>
      <c r="J446" s="26" t="str">
        <f>IF(AND(tbl_Inventory[[#This Row],[On Backorder]]="",tbl_Inventory[[#This Row],[Below Min]]="Y"),"Y","")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Row],[Reorder?]]="Y",_xlfn.XLOOKUP(tbl_Inventory[[#This Row],[Category]],tbl_ReorderQty[Category],tbl_ReorderQty[Quantity],0),0)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3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tbl_Inventory[[#This Row],[Cost Price]]*(IF(tbl_Inventory[[#This Row],[Premium?]]="Y",$P$4,$P$3)+1)</f>
        <v>264.82500000000005</v>
      </c>
      <c r="I447" s="25" t="str">
        <f>IF(tbl_Inventory[[#This Row],[Num In Stock]]&lt;$P$5,"Y","")</f>
        <v/>
      </c>
      <c r="J447" s="26" t="str">
        <f>IF(AND(tbl_Inventory[[#This Row],[On Backorder]]="",tbl_Inventory[[#This Row],[Below Min]]="Y"),"Y","")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Row],[Reorder?]]="Y",_xlfn.XLOOKUP(tbl_Inventory[[#This Row],[Category]],tbl_ReorderQty[Category],tbl_ReorderQty[Quantity],0),0)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3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tbl_Inventory[[#This Row],[Cost Price]]*(IF(tbl_Inventory[[#This Row],[Premium?]]="Y",$P$4,$P$3)+1)</f>
        <v>14018.625</v>
      </c>
      <c r="I448" s="25" t="str">
        <f>IF(tbl_Inventory[[#This Row],[Num In Stock]]&lt;$P$5,"Y","")</f>
        <v>Y</v>
      </c>
      <c r="J448" s="26" t="str">
        <f>IF(AND(tbl_Inventory[[#This Row],[On Backorder]]="",tbl_Inventory[[#This Row],[Below Min]]="Y"),"Y","")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Row],[Reorder?]]="Y",_xlfn.XLOOKUP(tbl_Inventory[[#This Row],[Category]],tbl_ReorderQty[Category],tbl_ReorderQty[Quantity],0),0)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tbl_Inventory[[#This Row],[Cost Price]]*(IF(tbl_Inventory[[#This Row],[Premium?]]="Y",$P$4,$P$3)+1)</f>
        <v>11104.566999999999</v>
      </c>
      <c r="I449" s="25" t="str">
        <f>IF(tbl_Inventory[[#This Row],[Num In Stock]]&lt;$P$5,"Y","")</f>
        <v/>
      </c>
      <c r="J449" s="26" t="str">
        <f>IF(AND(tbl_Inventory[[#This Row],[On Backorder]]="",tbl_Inventory[[#This Row],[Below Min]]="Y"),"Y","")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Row],[Reorder?]]="Y",_xlfn.XLOOKUP(tbl_Inventory[[#This Row],[Category]],tbl_ReorderQty[Category],tbl_ReorderQty[Quantity],0),0)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3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tbl_Inventory[[#This Row],[Cost Price]]*(IF(tbl_Inventory[[#This Row],[Premium?]]="Y",$P$4,$P$3)+1)</f>
        <v>9624.905999999999</v>
      </c>
      <c r="I450" s="25" t="str">
        <f>IF(tbl_Inventory[[#This Row],[Num In Stock]]&lt;$P$5,"Y","")</f>
        <v/>
      </c>
      <c r="J450" s="26" t="str">
        <f>IF(AND(tbl_Inventory[[#This Row],[On Backorder]]="",tbl_Inventory[[#This Row],[Below Min]]="Y"),"Y","")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Row],[Reorder?]]="Y",_xlfn.XLOOKUP(tbl_Inventory[[#This Row],[Category]],tbl_ReorderQty[Category],tbl_ReorderQty[Quantity],0),0)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3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tbl_Inventory[[#This Row],[Cost Price]]*(IF(tbl_Inventory[[#This Row],[Premium?]]="Y",$P$4,$P$3)+1)</f>
        <v>3965.8620000000001</v>
      </c>
      <c r="I451" s="25" t="str">
        <f>IF(tbl_Inventory[[#This Row],[Num In Stock]]&lt;$P$5,"Y","")</f>
        <v/>
      </c>
      <c r="J451" s="26" t="str">
        <f>IF(AND(tbl_Inventory[[#This Row],[On Backorder]]="",tbl_Inventory[[#This Row],[Below Min]]="Y"),"Y","")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Row],[Reorder?]]="Y",_xlfn.XLOOKUP(tbl_Inventory[[#This Row],[Category]],tbl_ReorderQty[Category],tbl_ReorderQty[Quantity],0),0)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tbl_Inventory[[#This Row],[Cost Price]]*(IF(tbl_Inventory[[#This Row],[Premium?]]="Y",$P$4,$P$3)+1)</f>
        <v>4082.5049999999997</v>
      </c>
      <c r="I452" s="25" t="str">
        <f>IF(tbl_Inventory[[#This Row],[Num In Stock]]&lt;$P$5,"Y","")</f>
        <v/>
      </c>
      <c r="J452" s="26" t="str">
        <f>IF(AND(tbl_Inventory[[#This Row],[On Backorder]]="",tbl_Inventory[[#This Row],[Below Min]]="Y"),"Y","")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Row],[Reorder?]]="Y",_xlfn.XLOOKUP(tbl_Inventory[[#This Row],[Category]],tbl_ReorderQty[Category],tbl_ReorderQty[Quantity],0),0)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3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tbl_Inventory[[#This Row],[Cost Price]]*(IF(tbl_Inventory[[#This Row],[Premium?]]="Y",$P$4,$P$3)+1)</f>
        <v>259.875</v>
      </c>
      <c r="I453" s="25" t="str">
        <f>IF(tbl_Inventory[[#This Row],[Num In Stock]]&lt;$P$5,"Y","")</f>
        <v/>
      </c>
      <c r="J453" s="26" t="str">
        <f>IF(AND(tbl_Inventory[[#This Row],[On Backorder]]="",tbl_Inventory[[#This Row],[Below Min]]="Y"),"Y","")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Row],[Reorder?]]="Y",_xlfn.XLOOKUP(tbl_Inventory[[#This Row],[Category]],tbl_ReorderQty[Category],tbl_ReorderQty[Quantity],0),0)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3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tbl_Inventory[[#This Row],[Cost Price]]*(IF(tbl_Inventory[[#This Row],[Premium?]]="Y",$P$4,$P$3)+1)</f>
        <v>245.322</v>
      </c>
      <c r="I454" s="25" t="str">
        <f>IF(tbl_Inventory[[#This Row],[Num In Stock]]&lt;$P$5,"Y","")</f>
        <v/>
      </c>
      <c r="J454" s="26" t="str">
        <f>IF(AND(tbl_Inventory[[#This Row],[On Backorder]]="",tbl_Inventory[[#This Row],[Below Min]]="Y"),"Y","")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Row],[Reorder?]]="Y",_xlfn.XLOOKUP(tbl_Inventory[[#This Row],[Category]],tbl_ReorderQty[Category],tbl_ReorderQty[Quantity],0),0)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3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tbl_Inventory[[#This Row],[Cost Price]]*(IF(tbl_Inventory[[#This Row],[Premium?]]="Y",$P$4,$P$3)+1)</f>
        <v>4808.3819999999996</v>
      </c>
      <c r="I455" s="25" t="str">
        <f>IF(tbl_Inventory[[#This Row],[Num In Stock]]&lt;$P$5,"Y","")</f>
        <v>Y</v>
      </c>
      <c r="J455" s="26" t="str">
        <f>IF(AND(tbl_Inventory[[#This Row],[On Backorder]]="",tbl_Inventory[[#This Row],[Below Min]]="Y"),"Y","")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Row],[Reorder?]]="Y",_xlfn.XLOOKUP(tbl_Inventory[[#This Row],[Category]],tbl_ReorderQty[Category],tbl_ReorderQty[Quantity],0),0)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3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tbl_Inventory[[#This Row],[Cost Price]]*(IF(tbl_Inventory[[#This Row],[Premium?]]="Y",$P$4,$P$3)+1)</f>
        <v>8744.8029999999999</v>
      </c>
      <c r="I456" s="25" t="str">
        <f>IF(tbl_Inventory[[#This Row],[Num In Stock]]&lt;$P$5,"Y","")</f>
        <v/>
      </c>
      <c r="J456" s="26" t="str">
        <f>IF(AND(tbl_Inventory[[#This Row],[On Backorder]]="",tbl_Inventory[[#This Row],[Below Min]]="Y"),"Y","")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Row],[Reorder?]]="Y",_xlfn.XLOOKUP(tbl_Inventory[[#This Row],[Category]],tbl_ReorderQty[Category],tbl_ReorderQty[Quantity],0),0)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3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tbl_Inventory[[#This Row],[Cost Price]]*(IF(tbl_Inventory[[#This Row],[Premium?]]="Y",$P$4,$P$3)+1)</f>
        <v>2771.4070000000002</v>
      </c>
      <c r="I457" s="25" t="str">
        <f>IF(tbl_Inventory[[#This Row],[Num In Stock]]&lt;$P$5,"Y","")</f>
        <v/>
      </c>
      <c r="J457" s="26" t="str">
        <f>IF(AND(tbl_Inventory[[#This Row],[On Backorder]]="",tbl_Inventory[[#This Row],[Below Min]]="Y"),"Y","")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Row],[Reorder?]]="Y",_xlfn.XLOOKUP(tbl_Inventory[[#This Row],[Category]],tbl_ReorderQty[Category],tbl_ReorderQty[Quantity],0),0)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3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tbl_Inventory[[#This Row],[Cost Price]]*(IF(tbl_Inventory[[#This Row],[Premium?]]="Y",$P$4,$P$3)+1)</f>
        <v>5393.5439999999999</v>
      </c>
      <c r="I458" s="25" t="str">
        <f>IF(tbl_Inventory[[#This Row],[Num In Stock]]&lt;$P$5,"Y","")</f>
        <v/>
      </c>
      <c r="J458" s="26" t="str">
        <f>IF(AND(tbl_Inventory[[#This Row],[On Backorder]]="",tbl_Inventory[[#This Row],[Below Min]]="Y"),"Y","")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Row],[Reorder?]]="Y",_xlfn.XLOOKUP(tbl_Inventory[[#This Row],[Category]],tbl_ReorderQty[Category],tbl_ReorderQty[Quantity],0),0)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3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tbl_Inventory[[#This Row],[Cost Price]]*(IF(tbl_Inventory[[#This Row],[Premium?]]="Y",$P$4,$P$3)+1)</f>
        <v>9263.5625</v>
      </c>
      <c r="I459" s="25" t="str">
        <f>IF(tbl_Inventory[[#This Row],[Num In Stock]]&lt;$P$5,"Y","")</f>
        <v/>
      </c>
      <c r="J459" s="26" t="str">
        <f>IF(AND(tbl_Inventory[[#This Row],[On Backorder]]="",tbl_Inventory[[#This Row],[Below Min]]="Y"),"Y","")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Row],[Reorder?]]="Y",_xlfn.XLOOKUP(tbl_Inventory[[#This Row],[Category]],tbl_ReorderQty[Category],tbl_ReorderQty[Quantity],0),0)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3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tbl_Inventory[[#This Row],[Cost Price]]*(IF(tbl_Inventory[[#This Row],[Premium?]]="Y",$P$4,$P$3)+1)</f>
        <v>3563.625</v>
      </c>
      <c r="I460" s="25" t="str">
        <f>IF(tbl_Inventory[[#This Row],[Num In Stock]]&lt;$P$5,"Y","")</f>
        <v/>
      </c>
      <c r="J460" s="26" t="str">
        <f>IF(AND(tbl_Inventory[[#This Row],[On Backorder]]="",tbl_Inventory[[#This Row],[Below Min]]="Y"),"Y","")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Row],[Reorder?]]="Y",_xlfn.XLOOKUP(tbl_Inventory[[#This Row],[Category]],tbl_ReorderQty[Category],tbl_ReorderQty[Quantity],0),0)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3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tbl_Inventory[[#This Row],[Cost Price]]*(IF(tbl_Inventory[[#This Row],[Premium?]]="Y",$P$4,$P$3)+1)</f>
        <v>11653.375</v>
      </c>
      <c r="I461" s="25" t="str">
        <f>IF(tbl_Inventory[[#This Row],[Num In Stock]]&lt;$P$5,"Y","")</f>
        <v/>
      </c>
      <c r="J461" s="26" t="str">
        <f>IF(AND(tbl_Inventory[[#This Row],[On Backorder]]="",tbl_Inventory[[#This Row],[Below Min]]="Y"),"Y","")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Row],[Reorder?]]="Y",_xlfn.XLOOKUP(tbl_Inventory[[#This Row],[Category]],tbl_ReorderQty[Category],tbl_ReorderQty[Quantity],0),0)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3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tbl_Inventory[[#This Row],[Cost Price]]*(IF(tbl_Inventory[[#This Row],[Premium?]]="Y",$P$4,$P$3)+1)</f>
        <v>13971.022999999999</v>
      </c>
      <c r="I462" s="25" t="str">
        <f>IF(tbl_Inventory[[#This Row],[Num In Stock]]&lt;$P$5,"Y","")</f>
        <v/>
      </c>
      <c r="J462" s="26" t="str">
        <f>IF(AND(tbl_Inventory[[#This Row],[On Backorder]]="",tbl_Inventory[[#This Row],[Below Min]]="Y"),"Y","")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Row],[Reorder?]]="Y",_xlfn.XLOOKUP(tbl_Inventory[[#This Row],[Category]],tbl_ReorderQty[Category],tbl_ReorderQty[Quantity],0),0)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3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tbl_Inventory[[#This Row],[Cost Price]]*(IF(tbl_Inventory[[#This Row],[Premium?]]="Y",$P$4,$P$3)+1)</f>
        <v>9173.625</v>
      </c>
      <c r="I463" s="25" t="str">
        <f>IF(tbl_Inventory[[#This Row],[Num In Stock]]&lt;$P$5,"Y","")</f>
        <v/>
      </c>
      <c r="J463" s="26" t="str">
        <f>IF(AND(tbl_Inventory[[#This Row],[On Backorder]]="",tbl_Inventory[[#This Row],[Below Min]]="Y"),"Y","")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Row],[Reorder?]]="Y",_xlfn.XLOOKUP(tbl_Inventory[[#This Row],[Category]],tbl_ReorderQty[Category],tbl_ReorderQty[Quantity],0),0)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3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tbl_Inventory[[#This Row],[Cost Price]]*(IF(tbl_Inventory[[#This Row],[Premium?]]="Y",$P$4,$P$3)+1)</f>
        <v>19853.382000000001</v>
      </c>
      <c r="I464" s="25" t="str">
        <f>IF(tbl_Inventory[[#This Row],[Num In Stock]]&lt;$P$5,"Y","")</f>
        <v>Y</v>
      </c>
      <c r="J464" s="26" t="str">
        <f>IF(AND(tbl_Inventory[[#This Row],[On Backorder]]="",tbl_Inventory[[#This Row],[Below Min]]="Y"),"Y","")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Row],[Reorder?]]="Y",_xlfn.XLOOKUP(tbl_Inventory[[#This Row],[Category]],tbl_ReorderQty[Category],tbl_ReorderQty[Quantity],0),0)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3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tbl_Inventory[[#This Row],[Cost Price]]*(IF(tbl_Inventory[[#This Row],[Premium?]]="Y",$P$4,$P$3)+1)</f>
        <v>17542.823999999997</v>
      </c>
      <c r="I465" s="25" t="str">
        <f>IF(tbl_Inventory[[#This Row],[Num In Stock]]&lt;$P$5,"Y","")</f>
        <v>Y</v>
      </c>
      <c r="J465" s="26" t="str">
        <f>IF(AND(tbl_Inventory[[#This Row],[On Backorder]]="",tbl_Inventory[[#This Row],[Below Min]]="Y"),"Y","")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Row],[Reorder?]]="Y",_xlfn.XLOOKUP(tbl_Inventory[[#This Row],[Category]],tbl_ReorderQty[Category],tbl_ReorderQty[Quantity],0),0)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tbl_Inventory[[#This Row],[Cost Price]]*(IF(tbl_Inventory[[#This Row],[Premium?]]="Y",$P$4,$P$3)+1)</f>
        <v>21056.805</v>
      </c>
      <c r="I466" s="25" t="str">
        <f>IF(tbl_Inventory[[#This Row],[Num In Stock]]&lt;$P$5,"Y","")</f>
        <v/>
      </c>
      <c r="J466" s="26" t="str">
        <f>IF(AND(tbl_Inventory[[#This Row],[On Backorder]]="",tbl_Inventory[[#This Row],[Below Min]]="Y"),"Y","")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Row],[Reorder?]]="Y",_xlfn.XLOOKUP(tbl_Inventory[[#This Row],[Category]],tbl_ReorderQty[Category],tbl_ReorderQty[Quantity],0),0)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tbl_Inventory[[#This Row],[Cost Price]]*(IF(tbl_Inventory[[#This Row],[Premium?]]="Y",$P$4,$P$3)+1)</f>
        <v>27251.805</v>
      </c>
      <c r="I467" s="25" t="str">
        <f>IF(tbl_Inventory[[#This Row],[Num In Stock]]&lt;$P$5,"Y","")</f>
        <v>Y</v>
      </c>
      <c r="J467" s="26" t="str">
        <f>IF(AND(tbl_Inventory[[#This Row],[On Backorder]]="",tbl_Inventory[[#This Row],[Below Min]]="Y"),"Y","")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Row],[Reorder?]]="Y",_xlfn.XLOOKUP(tbl_Inventory[[#This Row],[Category]],tbl_ReorderQty[Category],tbl_ReorderQty[Quantity],0),0)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tbl_Inventory[[#This Row],[Cost Price]]*(IF(tbl_Inventory[[#This Row],[Premium?]]="Y",$P$4,$P$3)+1)</f>
        <v>40102.123</v>
      </c>
      <c r="I468" s="25" t="str">
        <f>IF(tbl_Inventory[[#This Row],[Num In Stock]]&lt;$P$5,"Y","")</f>
        <v/>
      </c>
      <c r="J468" s="26" t="str">
        <f>IF(AND(tbl_Inventory[[#This Row],[On Backorder]]="",tbl_Inventory[[#This Row],[Below Min]]="Y"),"Y","")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Row],[Reorder?]]="Y",_xlfn.XLOOKUP(tbl_Inventory[[#This Row],[Category]],tbl_ReorderQty[Category],tbl_ReorderQty[Quantity],0),0)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tbl_Inventory[[#This Row],[Cost Price]]*(IF(tbl_Inventory[[#This Row],[Premium?]]="Y",$P$4,$P$3)+1)</f>
        <v>36774.5625</v>
      </c>
      <c r="I469" s="25" t="str">
        <f>IF(tbl_Inventory[[#This Row],[Num In Stock]]&lt;$P$5,"Y","")</f>
        <v/>
      </c>
      <c r="J469" s="26" t="str">
        <f>IF(AND(tbl_Inventory[[#This Row],[On Backorder]]="",tbl_Inventory[[#This Row],[Below Min]]="Y"),"Y","")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Row],[Reorder?]]="Y",_xlfn.XLOOKUP(tbl_Inventory[[#This Row],[Category]],tbl_ReorderQty[Category],tbl_ReorderQty[Quantity],0),0)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tbl_Inventory[[#This Row],[Cost Price]]*(IF(tbl_Inventory[[#This Row],[Premium?]]="Y",$P$4,$P$3)+1)</f>
        <v>28593.5</v>
      </c>
      <c r="I470" s="25" t="str">
        <f>IF(tbl_Inventory[[#This Row],[Num In Stock]]&lt;$P$5,"Y","")</f>
        <v>Y</v>
      </c>
      <c r="J470" s="26" t="str">
        <f>IF(AND(tbl_Inventory[[#This Row],[On Backorder]]="",tbl_Inventory[[#This Row],[Below Min]]="Y"),"Y","")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Row],[Reorder?]]="Y",_xlfn.XLOOKUP(tbl_Inventory[[#This Row],[Category]],tbl_ReorderQty[Category],tbl_ReorderQty[Quantity],0),0)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tbl_Inventory[[#This Row],[Cost Price]]*(IF(tbl_Inventory[[#This Row],[Premium?]]="Y",$P$4,$P$3)+1)</f>
        <v>32493.5</v>
      </c>
      <c r="I471" s="25" t="str">
        <f>IF(tbl_Inventory[[#This Row],[Num In Stock]]&lt;$P$5,"Y","")</f>
        <v/>
      </c>
      <c r="J471" s="26" t="str">
        <f>IF(AND(tbl_Inventory[[#This Row],[On Backorder]]="",tbl_Inventory[[#This Row],[Below Min]]="Y"),"Y","")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Row],[Reorder?]]="Y",_xlfn.XLOOKUP(tbl_Inventory[[#This Row],[Category]],tbl_ReorderQty[Category],tbl_ReorderQty[Quantity],0),0)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tbl_Inventory[[#This Row],[Cost Price]]*(IF(tbl_Inventory[[#This Row],[Premium?]]="Y",$P$4,$P$3)+1)</f>
        <v>5243.4375</v>
      </c>
      <c r="I472" s="25" t="str">
        <f>IF(tbl_Inventory[[#This Row],[Num In Stock]]&lt;$P$5,"Y","")</f>
        <v/>
      </c>
      <c r="J472" s="26" t="str">
        <f>IF(AND(tbl_Inventory[[#This Row],[On Backorder]]="",tbl_Inventory[[#This Row],[Below Min]]="Y"),"Y","")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Row],[Reorder?]]="Y",_xlfn.XLOOKUP(tbl_Inventory[[#This Row],[Category]],tbl_ReorderQty[Category],tbl_ReorderQty[Quantity],0),0)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tbl_Inventory[[#This Row],[Cost Price]]*(IF(tbl_Inventory[[#This Row],[Premium?]]="Y",$P$4,$P$3)+1)</f>
        <v>2798.625</v>
      </c>
      <c r="I473" s="25" t="str">
        <f>IF(tbl_Inventory[[#This Row],[Num In Stock]]&lt;$P$5,"Y","")</f>
        <v/>
      </c>
      <c r="J473" s="26" t="str">
        <f>IF(AND(tbl_Inventory[[#This Row],[On Backorder]]="",tbl_Inventory[[#This Row],[Below Min]]="Y"),"Y","")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Row],[Reorder?]]="Y",_xlfn.XLOOKUP(tbl_Inventory[[#This Row],[Category]],tbl_ReorderQty[Category],tbl_ReorderQty[Quantity],0),0)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tbl_Inventory[[#This Row],[Cost Price]]*(IF(tbl_Inventory[[#This Row],[Premium?]]="Y",$P$4,$P$3)+1)</f>
        <v>8659.9019999999982</v>
      </c>
      <c r="I474" s="25" t="str">
        <f>IF(tbl_Inventory[[#This Row],[Num In Stock]]&lt;$P$5,"Y","")</f>
        <v>Y</v>
      </c>
      <c r="J474" s="26" t="str">
        <f>IF(AND(tbl_Inventory[[#This Row],[On Backorder]]="",tbl_Inventory[[#This Row],[Below Min]]="Y"),"Y","")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Row],[Reorder?]]="Y",_xlfn.XLOOKUP(tbl_Inventory[[#This Row],[Category]],tbl_ReorderQty[Category],tbl_ReorderQty[Quantity],0),0)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3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tbl_Inventory[[#This Row],[Cost Price]]*(IF(tbl_Inventory[[#This Row],[Premium?]]="Y",$P$4,$P$3)+1)</f>
        <v>43305.9375</v>
      </c>
      <c r="I475" s="25" t="str">
        <f>IF(tbl_Inventory[[#This Row],[Num In Stock]]&lt;$P$5,"Y","")</f>
        <v/>
      </c>
      <c r="J475" s="26" t="str">
        <f>IF(AND(tbl_Inventory[[#This Row],[On Backorder]]="",tbl_Inventory[[#This Row],[Below Min]]="Y"),"Y","")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Row],[Reorder?]]="Y",_xlfn.XLOOKUP(tbl_Inventory[[#This Row],[Category]],tbl_ReorderQty[Category],tbl_ReorderQty[Quantity],0),0)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tbl_Inventory[[#This Row],[Cost Price]]*(IF(tbl_Inventory[[#This Row],[Premium?]]="Y",$P$4,$P$3)+1)</f>
        <v>47875.8125</v>
      </c>
      <c r="I476" s="25" t="str">
        <f>IF(tbl_Inventory[[#This Row],[Num In Stock]]&lt;$P$5,"Y","")</f>
        <v>Y</v>
      </c>
      <c r="J476" s="26" t="str">
        <f>IF(AND(tbl_Inventory[[#This Row],[On Backorder]]="",tbl_Inventory[[#This Row],[Below Min]]="Y"),"Y","")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Row],[Reorder?]]="Y",_xlfn.XLOOKUP(tbl_Inventory[[#This Row],[Category]],tbl_ReorderQty[Category],tbl_ReorderQty[Quantity],0),0)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tbl_Inventory[[#This Row],[Cost Price]]*(IF(tbl_Inventory[[#This Row],[Premium?]]="Y",$P$4,$P$3)+1)</f>
        <v>48149.545999999995</v>
      </c>
      <c r="I477" s="25" t="str">
        <f>IF(tbl_Inventory[[#This Row],[Num In Stock]]&lt;$P$5,"Y","")</f>
        <v/>
      </c>
      <c r="J477" s="26" t="str">
        <f>IF(AND(tbl_Inventory[[#This Row],[On Backorder]]="",tbl_Inventory[[#This Row],[Below Min]]="Y"),"Y","")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Row],[Reorder?]]="Y",_xlfn.XLOOKUP(tbl_Inventory[[#This Row],[Category]],tbl_ReorderQty[Category],tbl_ReorderQty[Quantity],0),0)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tbl_Inventory[[#This Row],[Cost Price]]*(IF(tbl_Inventory[[#This Row],[Premium?]]="Y",$P$4,$P$3)+1)</f>
        <v>50189.942999999992</v>
      </c>
      <c r="I478" s="25" t="str">
        <f>IF(tbl_Inventory[[#This Row],[Num In Stock]]&lt;$P$5,"Y","")</f>
        <v>Y</v>
      </c>
      <c r="J478" s="26" t="str">
        <f>IF(AND(tbl_Inventory[[#This Row],[On Backorder]]="",tbl_Inventory[[#This Row],[Below Min]]="Y"),"Y","")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Row],[Reorder?]]="Y",_xlfn.XLOOKUP(tbl_Inventory[[#This Row],[Category]],tbl_ReorderQty[Category],tbl_ReorderQty[Quantity],0),0)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tbl_Inventory[[#This Row],[Cost Price]]*(IF(tbl_Inventory[[#This Row],[Premium?]]="Y",$P$4,$P$3)+1)</f>
        <v>43305.9375</v>
      </c>
      <c r="I479" s="25" t="str">
        <f>IF(tbl_Inventory[[#This Row],[Num In Stock]]&lt;$P$5,"Y","")</f>
        <v/>
      </c>
      <c r="J479" s="26" t="str">
        <f>IF(AND(tbl_Inventory[[#This Row],[On Backorder]]="",tbl_Inventory[[#This Row],[Below Min]]="Y"),"Y","")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Row],[Reorder?]]="Y",_xlfn.XLOOKUP(tbl_Inventory[[#This Row],[Category]],tbl_ReorderQty[Category],tbl_ReorderQty[Quantity],0),0)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tbl_Inventory[[#This Row],[Cost Price]]*(IF(tbl_Inventory[[#This Row],[Premium?]]="Y",$P$4,$P$3)+1)</f>
        <v>46980.9375</v>
      </c>
      <c r="I480" s="25" t="str">
        <f>IF(tbl_Inventory[[#This Row],[Num In Stock]]&lt;$P$5,"Y","")</f>
        <v/>
      </c>
      <c r="J480" s="26" t="str">
        <f>IF(AND(tbl_Inventory[[#This Row],[On Backorder]]="",tbl_Inventory[[#This Row],[Below Min]]="Y"),"Y","")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Row],[Reorder?]]="Y",_xlfn.XLOOKUP(tbl_Inventory[[#This Row],[Category]],tbl_ReorderQty[Category],tbl_ReorderQty[Quantity],0),0)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tbl_Inventory[[#This Row],[Cost Price]]*(IF(tbl_Inventory[[#This Row],[Premium?]]="Y",$P$4,$P$3)+1)</f>
        <v>5713.5</v>
      </c>
      <c r="I481" s="25" t="str">
        <f>IF(tbl_Inventory[[#This Row],[Num In Stock]]&lt;$P$5,"Y","")</f>
        <v>Y</v>
      </c>
      <c r="J481" s="26" t="str">
        <f>IF(AND(tbl_Inventory[[#This Row],[On Backorder]]="",tbl_Inventory[[#This Row],[Below Min]]="Y"),"Y","")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Row],[Reorder?]]="Y",_xlfn.XLOOKUP(tbl_Inventory[[#This Row],[Category]],tbl_ReorderQty[Category],tbl_ReorderQty[Quantity],0),0)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tbl_Inventory[[#This Row],[Cost Price]]*(IF(tbl_Inventory[[#This Row],[Premium?]]="Y",$P$4,$P$3)+1)</f>
        <v>48149.545999999995</v>
      </c>
      <c r="I482" s="25" t="str">
        <f>IF(tbl_Inventory[[#This Row],[Num In Stock]]&lt;$P$5,"Y","")</f>
        <v/>
      </c>
      <c r="J482" s="26" t="str">
        <f>IF(AND(tbl_Inventory[[#This Row],[On Backorder]]="",tbl_Inventory[[#This Row],[Below Min]]="Y"),"Y","")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Row],[Reorder?]]="Y",_xlfn.XLOOKUP(tbl_Inventory[[#This Row],[Category]],tbl_ReorderQty[Category],tbl_ReorderQty[Quantity],0),0)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tbl_Inventory[[#This Row],[Cost Price]]*(IF(tbl_Inventory[[#This Row],[Premium?]]="Y",$P$4,$P$3)+1)</f>
        <v>50189.942999999992</v>
      </c>
      <c r="I483" s="25" t="str">
        <f>IF(tbl_Inventory[[#This Row],[Num In Stock]]&lt;$P$5,"Y","")</f>
        <v>Y</v>
      </c>
      <c r="J483" s="26" t="str">
        <f>IF(AND(tbl_Inventory[[#This Row],[On Backorder]]="",tbl_Inventory[[#This Row],[Below Min]]="Y"),"Y","")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Row],[Reorder?]]="Y",_xlfn.XLOOKUP(tbl_Inventory[[#This Row],[Category]],tbl_ReorderQty[Category],tbl_ReorderQty[Quantity],0),0)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tbl_Inventory[[#This Row],[Cost Price]]*(IF(tbl_Inventory[[#This Row],[Premium?]]="Y",$P$4,$P$3)+1)</f>
        <v>50015.8125</v>
      </c>
      <c r="I484" s="25" t="str">
        <f>IF(tbl_Inventory[[#This Row],[Num In Stock]]&lt;$P$5,"Y","")</f>
        <v>Y</v>
      </c>
      <c r="J484" s="26" t="str">
        <f>IF(AND(tbl_Inventory[[#This Row],[On Backorder]]="",tbl_Inventory[[#This Row],[Below Min]]="Y"),"Y","")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Row],[Reorder?]]="Y",_xlfn.XLOOKUP(tbl_Inventory[[#This Row],[Category]],tbl_ReorderQty[Category],tbl_ReorderQty[Quantity],0),0)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tbl_Inventory[[#This Row],[Cost Price]]*(IF(tbl_Inventory[[#This Row],[Premium?]]="Y",$P$4,$P$3)+1)</f>
        <v>51180.9375</v>
      </c>
      <c r="I485" s="25" t="str">
        <f>IF(tbl_Inventory[[#This Row],[Num In Stock]]&lt;$P$5,"Y","")</f>
        <v/>
      </c>
      <c r="J485" s="26" t="str">
        <f>IF(AND(tbl_Inventory[[#This Row],[On Backorder]]="",tbl_Inventory[[#This Row],[Below Min]]="Y"),"Y","")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Row],[Reorder?]]="Y",_xlfn.XLOOKUP(tbl_Inventory[[#This Row],[Category]],tbl_ReorderQty[Category],tbl_ReorderQty[Quantity],0),0)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tbl_Inventory[[#This Row],[Cost Price]]*(IF(tbl_Inventory[[#This Row],[Premium?]]="Y",$P$4,$P$3)+1)</f>
        <v>52640.743999999999</v>
      </c>
      <c r="I486" s="25" t="str">
        <f>IF(tbl_Inventory[[#This Row],[Num In Stock]]&lt;$P$5,"Y","")</f>
        <v>Y</v>
      </c>
      <c r="J486" s="26" t="str">
        <f>IF(AND(tbl_Inventory[[#This Row],[On Backorder]]="",tbl_Inventory[[#This Row],[Below Min]]="Y"),"Y","")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Row],[Reorder?]]="Y",_xlfn.XLOOKUP(tbl_Inventory[[#This Row],[Category]],tbl_ReorderQty[Category],tbl_ReorderQty[Quantity],0),0)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tbl_Inventory[[#This Row],[Cost Price]]*(IF(tbl_Inventory[[#This Row],[Premium?]]="Y",$P$4,$P$3)+1)</f>
        <v>61117.0625</v>
      </c>
      <c r="I487" s="25" t="str">
        <f>IF(tbl_Inventory[[#This Row],[Num In Stock]]&lt;$P$5,"Y","")</f>
        <v/>
      </c>
      <c r="J487" s="26" t="str">
        <f>IF(AND(tbl_Inventory[[#This Row],[On Backorder]]="",tbl_Inventory[[#This Row],[Below Min]]="Y"),"Y","")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Row],[Reorder?]]="Y",_xlfn.XLOOKUP(tbl_Inventory[[#This Row],[Category]],tbl_ReorderQty[Category],tbl_ReorderQty[Quantity],0),0)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tbl_Inventory[[#This Row],[Cost Price]]*(IF(tbl_Inventory[[#This Row],[Premium?]]="Y",$P$4,$P$3)+1)</f>
        <v>56858.625</v>
      </c>
      <c r="I488" s="25" t="str">
        <f>IF(tbl_Inventory[[#This Row],[Num In Stock]]&lt;$P$5,"Y","")</f>
        <v/>
      </c>
      <c r="J488" s="26" t="str">
        <f>IF(AND(tbl_Inventory[[#This Row],[On Backorder]]="",tbl_Inventory[[#This Row],[Below Min]]="Y"),"Y","")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Row],[Reorder?]]="Y",_xlfn.XLOOKUP(tbl_Inventory[[#This Row],[Category]],tbl_ReorderQty[Category],tbl_ReorderQty[Quantity],0),0)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3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tbl_Inventory[[#This Row],[Cost Price]]*(IF(tbl_Inventory[[#This Row],[Premium?]]="Y",$P$4,$P$3)+1)</f>
        <v>54855.9375</v>
      </c>
      <c r="I489" s="25" t="str">
        <f>IF(tbl_Inventory[[#This Row],[Num In Stock]]&lt;$P$5,"Y","")</f>
        <v/>
      </c>
      <c r="J489" s="26" t="str">
        <f>IF(AND(tbl_Inventory[[#This Row],[On Backorder]]="",tbl_Inventory[[#This Row],[Below Min]]="Y"),"Y","")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Row],[Reorder?]]="Y",_xlfn.XLOOKUP(tbl_Inventory[[#This Row],[Category]],tbl_ReorderQty[Category],tbl_ReorderQty[Quantity],0),0)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3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tbl_Inventory[[#This Row],[Cost Price]]*(IF(tbl_Inventory[[#This Row],[Premium?]]="Y",$P$4,$P$3)+1)</f>
        <v>40140.875</v>
      </c>
      <c r="I490" s="25" t="str">
        <f>IF(tbl_Inventory[[#This Row],[Num In Stock]]&lt;$P$5,"Y","")</f>
        <v/>
      </c>
      <c r="J490" s="26" t="str">
        <f>IF(AND(tbl_Inventory[[#This Row],[On Backorder]]="",tbl_Inventory[[#This Row],[Below Min]]="Y"),"Y","")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Row],[Reorder?]]="Y",_xlfn.XLOOKUP(tbl_Inventory[[#This Row],[Category]],tbl_ReorderQty[Category],tbl_ReorderQty[Quantity],0),0)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3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tbl_Inventory[[#This Row],[Cost Price]]*(IF(tbl_Inventory[[#This Row],[Premium?]]="Y",$P$4,$P$3)+1)</f>
        <v>24058.842999999997</v>
      </c>
      <c r="I491" s="25" t="str">
        <f>IF(tbl_Inventory[[#This Row],[Num In Stock]]&lt;$P$5,"Y","")</f>
        <v/>
      </c>
      <c r="J491" s="26" t="str">
        <f>IF(AND(tbl_Inventory[[#This Row],[On Backorder]]="",tbl_Inventory[[#This Row],[Below Min]]="Y"),"Y","")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Row],[Reorder?]]="Y",_xlfn.XLOOKUP(tbl_Inventory[[#This Row],[Category]],tbl_ReorderQty[Category],tbl_ReorderQty[Quantity],0),0)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tbl_Inventory[[#This Row],[Cost Price]]*(IF(tbl_Inventory[[#This Row],[Premium?]]="Y",$P$4,$P$3)+1)</f>
        <v>38232.3125</v>
      </c>
      <c r="I492" s="25" t="str">
        <f>IF(tbl_Inventory[[#This Row],[Num In Stock]]&lt;$P$5,"Y","")</f>
        <v/>
      </c>
      <c r="J492" s="26" t="str">
        <f>IF(AND(tbl_Inventory[[#This Row],[On Backorder]]="",tbl_Inventory[[#This Row],[Below Min]]="Y"),"Y","")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Row],[Reorder?]]="Y",_xlfn.XLOOKUP(tbl_Inventory[[#This Row],[Category]],tbl_ReorderQty[Category],tbl_ReorderQty[Quantity],0),0)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tbl_Inventory[[#This Row],[Cost Price]]*(IF(tbl_Inventory[[#This Row],[Premium?]]="Y",$P$4,$P$3)+1)</f>
        <v>58293.375</v>
      </c>
      <c r="I493" s="25" t="str">
        <f>IF(tbl_Inventory[[#This Row],[Num In Stock]]&lt;$P$5,"Y","")</f>
        <v>Y</v>
      </c>
      <c r="J493" s="26" t="str">
        <f>IF(AND(tbl_Inventory[[#This Row],[On Backorder]]="",tbl_Inventory[[#This Row],[Below Min]]="Y"),"Y","")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Row],[Reorder?]]="Y",_xlfn.XLOOKUP(tbl_Inventory[[#This Row],[Category]],tbl_ReorderQty[Category],tbl_ReorderQty[Quantity],0),0)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tbl_Inventory[[#This Row],[Cost Price]]*(IF(tbl_Inventory[[#This Row],[Premium?]]="Y",$P$4,$P$3)+1)</f>
        <v>25980.9375</v>
      </c>
      <c r="I494" s="25" t="str">
        <f>IF(tbl_Inventory[[#This Row],[Num In Stock]]&lt;$P$5,"Y","")</f>
        <v/>
      </c>
      <c r="J494" s="26" t="str">
        <f>IF(AND(tbl_Inventory[[#This Row],[On Backorder]]="",tbl_Inventory[[#This Row],[Below Min]]="Y"),"Y","")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Row],[Reorder?]]="Y",_xlfn.XLOOKUP(tbl_Inventory[[#This Row],[Category]],tbl_ReorderQty[Category],tbl_ReorderQty[Quantity],0),0)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tbl_Inventory[[#This Row],[Cost Price]]*(IF(tbl_Inventory[[#This Row],[Premium?]]="Y",$P$4,$P$3)+1)</f>
        <v>5289.8219999999992</v>
      </c>
      <c r="I495" s="25" t="str">
        <f>IF(tbl_Inventory[[#This Row],[Num In Stock]]&lt;$P$5,"Y","")</f>
        <v/>
      </c>
      <c r="J495" s="26" t="str">
        <f>IF(AND(tbl_Inventory[[#This Row],[On Backorder]]="",tbl_Inventory[[#This Row],[Below Min]]="Y"),"Y","")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Row],[Reorder?]]="Y",_xlfn.XLOOKUP(tbl_Inventory[[#This Row],[Category]],tbl_ReorderQty[Category],tbl_ReorderQty[Quantity],0),0)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3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tbl_Inventory[[#This Row],[Cost Price]]*(IF(tbl_Inventory[[#This Row],[Premium?]]="Y",$P$4,$P$3)+1)</f>
        <v>28868.4375</v>
      </c>
      <c r="I496" s="25" t="str">
        <f>IF(tbl_Inventory[[#This Row],[Num In Stock]]&lt;$P$5,"Y","")</f>
        <v>Y</v>
      </c>
      <c r="J496" s="26" t="str">
        <f>IF(AND(tbl_Inventory[[#This Row],[On Backorder]]="",tbl_Inventory[[#This Row],[Below Min]]="Y"),"Y","")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Row],[Reorder?]]="Y",_xlfn.XLOOKUP(tbl_Inventory[[#This Row],[Category]],tbl_ReorderQty[Category],tbl_ReorderQty[Quantity],0),0)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tbl_Inventory[[#This Row],[Cost Price]]*(IF(tbl_Inventory[[#This Row],[Premium?]]="Y",$P$4,$P$3)+1)</f>
        <v>27770.886999999999</v>
      </c>
      <c r="I497" s="25" t="str">
        <f>IF(tbl_Inventory[[#This Row],[Num In Stock]]&lt;$P$5,"Y","")</f>
        <v/>
      </c>
      <c r="J497" s="26" t="str">
        <f>IF(AND(tbl_Inventory[[#This Row],[On Backorder]]="",tbl_Inventory[[#This Row],[Below Min]]="Y"),"Y","")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Row],[Reorder?]]="Y",_xlfn.XLOOKUP(tbl_Inventory[[#This Row],[Category]],tbl_ReorderQty[Category],tbl_ReorderQty[Quantity],0),0)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tbl_Inventory[[#This Row],[Cost Price]]*(IF(tbl_Inventory[[#This Row],[Premium?]]="Y",$P$4,$P$3)+1)</f>
        <v>36430.875</v>
      </c>
      <c r="I498" s="25" t="str">
        <f>IF(tbl_Inventory[[#This Row],[Num In Stock]]&lt;$P$5,"Y","")</f>
        <v>Y</v>
      </c>
      <c r="J498" s="26" t="str">
        <f>IF(AND(tbl_Inventory[[#This Row],[On Backorder]]="",tbl_Inventory[[#This Row],[Below Min]]="Y"),"Y","")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Row],[Reorder?]]="Y",_xlfn.XLOOKUP(tbl_Inventory[[#This Row],[Category]],tbl_ReorderQty[Category],tbl_ReorderQty[Quantity],0),0)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tbl_Inventory[[#This Row],[Cost Price]]*(IF(tbl_Inventory[[#This Row],[Premium?]]="Y",$P$4,$P$3)+1)</f>
        <v>29143.375</v>
      </c>
      <c r="I499" s="25" t="str">
        <f>IF(tbl_Inventory[[#This Row],[Num In Stock]]&lt;$P$5,"Y","")</f>
        <v>Y</v>
      </c>
      <c r="J499" s="26" t="str">
        <f>IF(AND(tbl_Inventory[[#This Row],[On Backorder]]="",tbl_Inventory[[#This Row],[Below Min]]="Y"),"Y","")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Row],[Reorder?]]="Y",_xlfn.XLOOKUP(tbl_Inventory[[#This Row],[Category]],tbl_ReorderQty[Category],tbl_ReorderQty[Quantity],0),0)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tbl_Inventory[[#This Row],[Cost Price]]*(IF(tbl_Inventory[[#This Row],[Premium?]]="Y",$P$4,$P$3)+1)</f>
        <v>26003.625</v>
      </c>
      <c r="I500" s="25" t="str">
        <f>IF(tbl_Inventory[[#This Row],[Num In Stock]]&lt;$P$5,"Y","")</f>
        <v/>
      </c>
      <c r="J500" s="26" t="str">
        <f>IF(AND(tbl_Inventory[[#This Row],[On Backorder]]="",tbl_Inventory[[#This Row],[Below Min]]="Y"),"Y","")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Row],[Reorder?]]="Y",_xlfn.XLOOKUP(tbl_Inventory[[#This Row],[Category]],tbl_ReorderQty[Category],tbl_ReorderQty[Quantity],0),0)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tbl_Inventory[[#This Row],[Cost Price]]*(IF(tbl_Inventory[[#This Row],[Premium?]]="Y",$P$4,$P$3)+1)</f>
        <v>52952.381999999998</v>
      </c>
      <c r="I501" s="25" t="str">
        <f>IF(tbl_Inventory[[#This Row],[Num In Stock]]&lt;$P$5,"Y","")</f>
        <v>Y</v>
      </c>
      <c r="J501" s="26" t="str">
        <f>IF(AND(tbl_Inventory[[#This Row],[On Backorder]]="",tbl_Inventory[[#This Row],[Below Min]]="Y"),"Y","")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Row],[Reorder?]]="Y",_xlfn.XLOOKUP(tbl_Inventory[[#This Row],[Category]],tbl_ReorderQty[Category],tbl_ReorderQty[Quantity],0),0)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tbl_Inventory[[#This Row],[Cost Price]]*(IF(tbl_Inventory[[#This Row],[Premium?]]="Y",$P$4,$P$3)+1)</f>
        <v>22873.5</v>
      </c>
      <c r="I502" s="25" t="str">
        <f>IF(tbl_Inventory[[#This Row],[Num In Stock]]&lt;$P$5,"Y","")</f>
        <v/>
      </c>
      <c r="J502" s="26" t="str">
        <f>IF(AND(tbl_Inventory[[#This Row],[On Backorder]]="",tbl_Inventory[[#This Row],[Below Min]]="Y"),"Y","")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Row],[Reorder?]]="Y",_xlfn.XLOOKUP(tbl_Inventory[[#This Row],[Category]],tbl_ReorderQty[Category],tbl_ReorderQty[Quantity],0),0)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tbl_Inventory[[#This Row],[Cost Price]]*(IF(tbl_Inventory[[#This Row],[Premium?]]="Y",$P$4,$P$3)+1)</f>
        <v>21384.962999999996</v>
      </c>
      <c r="I503" s="25" t="str">
        <f>IF(tbl_Inventory[[#This Row],[Num In Stock]]&lt;$P$5,"Y","")</f>
        <v/>
      </c>
      <c r="J503" s="26" t="str">
        <f>IF(AND(tbl_Inventory[[#This Row],[On Backorder]]="",tbl_Inventory[[#This Row],[Below Min]]="Y"),"Y","")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Row],[Reorder?]]="Y",_xlfn.XLOOKUP(tbl_Inventory[[#This Row],[Category]],tbl_ReorderQty[Category],tbl_ReorderQty[Quantity],0),0)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tbl_Inventory[[#This Row],[Cost Price]]*(IF(tbl_Inventory[[#This Row],[Premium?]]="Y",$P$4,$P$3)+1)</f>
        <v>39717.0625</v>
      </c>
      <c r="I504" s="25" t="str">
        <f>IF(tbl_Inventory[[#This Row],[Num In Stock]]&lt;$P$5,"Y","")</f>
        <v>Y</v>
      </c>
      <c r="J504" s="26" t="str">
        <f>IF(AND(tbl_Inventory[[#This Row],[On Backorder]]="",tbl_Inventory[[#This Row],[Below Min]]="Y"),"Y","")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Row],[Reorder?]]="Y",_xlfn.XLOOKUP(tbl_Inventory[[#This Row],[Category]],tbl_ReorderQty[Category],tbl_ReorderQty[Quantity],0),0)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tbl_Inventory[[#This Row],[Cost Price]]*(IF(tbl_Inventory[[#This Row],[Premium?]]="Y",$P$4,$P$3)+1)</f>
        <v>28043.625</v>
      </c>
      <c r="I505" s="25" t="str">
        <f>IF(tbl_Inventory[[#This Row],[Num In Stock]]&lt;$P$5,"Y","")</f>
        <v/>
      </c>
      <c r="J505" s="26" t="str">
        <f>IF(AND(tbl_Inventory[[#This Row],[On Backorder]]="",tbl_Inventory[[#This Row],[Below Min]]="Y"),"Y","")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Row],[Reorder?]]="Y",_xlfn.XLOOKUP(tbl_Inventory[[#This Row],[Category]],tbl_ReorderQty[Category],tbl_ReorderQty[Quantity],0),0)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tbl_Inventory[[#This Row],[Cost Price]]*(IF(tbl_Inventory[[#This Row],[Premium?]]="Y",$P$4,$P$3)+1)</f>
        <v>4407.0625</v>
      </c>
      <c r="I506" s="25" t="str">
        <f>IF(tbl_Inventory[[#This Row],[Num In Stock]]&lt;$P$5,"Y","")</f>
        <v/>
      </c>
      <c r="J506" s="26" t="str">
        <f>IF(AND(tbl_Inventory[[#This Row],[On Backorder]]="",tbl_Inventory[[#This Row],[Below Min]]="Y"),"Y","")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Row],[Reorder?]]="Y",_xlfn.XLOOKUP(tbl_Inventory[[#This Row],[Category]],tbl_ReorderQty[Category],tbl_ReorderQty[Quantity],0),0)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tbl_Inventory[[#This Row],[Cost Price]]*(IF(tbl_Inventory[[#This Row],[Premium?]]="Y",$P$4,$P$3)+1)</f>
        <v>4043.6239999999998</v>
      </c>
      <c r="I507" s="25" t="str">
        <f>IF(tbl_Inventory[[#This Row],[Num In Stock]]&lt;$P$5,"Y","")</f>
        <v/>
      </c>
      <c r="J507" s="26" t="str">
        <f>IF(AND(tbl_Inventory[[#This Row],[On Backorder]]="",tbl_Inventory[[#This Row],[Below Min]]="Y"),"Y","")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Row],[Reorder?]]="Y",_xlfn.XLOOKUP(tbl_Inventory[[#This Row],[Category]],tbl_ReorderQty[Category],tbl_ReorderQty[Quantity],0),0)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tbl_Inventory[[#This Row],[Cost Price]]*(IF(tbl_Inventory[[#This Row],[Premium?]]="Y",$P$4,$P$3)+1)</f>
        <v>14568.375</v>
      </c>
      <c r="I508" s="25" t="str">
        <f>IF(tbl_Inventory[[#This Row],[Num In Stock]]&lt;$P$5,"Y","")</f>
        <v>Y</v>
      </c>
      <c r="J508" s="26" t="str">
        <f>IF(AND(tbl_Inventory[[#This Row],[On Backorder]]="",tbl_Inventory[[#This Row],[Below Min]]="Y"),"Y","")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Row],[Reorder?]]="Y",_xlfn.XLOOKUP(tbl_Inventory[[#This Row],[Category]],tbl_ReorderQty[Category],tbl_ReorderQty[Quantity],0),0)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tbl_Inventory[[#This Row],[Cost Price]]*(IF(tbl_Inventory[[#This Row],[Premium?]]="Y",$P$4,$P$3)+1)</f>
        <v>24058.842999999997</v>
      </c>
      <c r="I509" s="25" t="str">
        <f>IF(tbl_Inventory[[#This Row],[Num In Stock]]&lt;$P$5,"Y","")</f>
        <v/>
      </c>
      <c r="J509" s="26" t="str">
        <f>IF(AND(tbl_Inventory[[#This Row],[On Backorder]]="",tbl_Inventory[[#This Row],[Below Min]]="Y"),"Y","")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Row],[Reorder?]]="Y",_xlfn.XLOOKUP(tbl_Inventory[[#This Row],[Category]],tbl_ReorderQty[Category],tbl_ReorderQty[Quantity],0),0)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tbl_Inventory[[#This Row],[Cost Price]]*(IF(tbl_Inventory[[#This Row],[Premium?]]="Y",$P$4,$P$3)+1)</f>
        <v>17483.375</v>
      </c>
      <c r="I510" s="25" t="str">
        <f>IF(tbl_Inventory[[#This Row],[Num In Stock]]&lt;$P$5,"Y","")</f>
        <v/>
      </c>
      <c r="J510" s="26" t="str">
        <f>IF(AND(tbl_Inventory[[#This Row],[On Backorder]]="",tbl_Inventory[[#This Row],[Below Min]]="Y"),"Y","")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Row],[Reorder?]]="Y",_xlfn.XLOOKUP(tbl_Inventory[[#This Row],[Category]],tbl_ReorderQty[Category],tbl_ReorderQty[Quantity],0),0)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tbl_Inventory[[#This Row],[Cost Price]]*(IF(tbl_Inventory[[#This Row],[Premium?]]="Y",$P$4,$P$3)+1)</f>
        <v>26135.466</v>
      </c>
      <c r="I511" s="25" t="str">
        <f>IF(tbl_Inventory[[#This Row],[Num In Stock]]&lt;$P$5,"Y","")</f>
        <v>Y</v>
      </c>
      <c r="J511" s="26" t="str">
        <f>IF(AND(tbl_Inventory[[#This Row],[On Backorder]]="",tbl_Inventory[[#This Row],[Below Min]]="Y"),"Y","")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Row],[Reorder?]]="Y",_xlfn.XLOOKUP(tbl_Inventory[[#This Row],[Category]],tbl_ReorderQty[Category],tbl_ReorderQty[Quantity],0),0)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tbl_Inventory[[#This Row],[Cost Price]]*(IF(tbl_Inventory[[#This Row],[Premium?]]="Y",$P$4,$P$3)+1)</f>
        <v>2200.1875</v>
      </c>
      <c r="I512" s="25" t="str">
        <f>IF(tbl_Inventory[[#This Row],[Num In Stock]]&lt;$P$5,"Y","")</f>
        <v/>
      </c>
      <c r="J512" s="26" t="str">
        <f>IF(AND(tbl_Inventory[[#This Row],[On Backorder]]="",tbl_Inventory[[#This Row],[Below Min]]="Y"),"Y","")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Row],[Reorder?]]="Y",_xlfn.XLOOKUP(tbl_Inventory[[#This Row],[Category]],tbl_ReorderQty[Category],tbl_ReorderQty[Quantity],0),0)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tbl_Inventory[[#This Row],[Cost Price]]*(IF(tbl_Inventory[[#This Row],[Premium?]]="Y",$P$4,$P$3)+1)</f>
        <v>661.98</v>
      </c>
      <c r="I513" s="25" t="str">
        <f>IF(tbl_Inventory[[#This Row],[Num In Stock]]&lt;$P$5,"Y","")</f>
        <v>Y</v>
      </c>
      <c r="J513" s="26" t="str">
        <f>IF(AND(tbl_Inventory[[#This Row],[On Backorder]]="",tbl_Inventory[[#This Row],[Below Min]]="Y"),"Y","")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Row],[Reorder?]]="Y",_xlfn.XLOOKUP(tbl_Inventory[[#This Row],[Category]],tbl_ReorderQty[Category],tbl_ReorderQty[Quantity],0),0)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tbl_Inventory[[#This Row],[Cost Price]]*(IF(tbl_Inventory[[#This Row],[Premium?]]="Y",$P$4,$P$3)+1)</f>
        <v>2667.8029999999999</v>
      </c>
      <c r="I514" s="25" t="str">
        <f>IF(tbl_Inventory[[#This Row],[Num In Stock]]&lt;$P$5,"Y","")</f>
        <v>Y</v>
      </c>
      <c r="J514" s="26" t="str">
        <f>IF(AND(tbl_Inventory[[#This Row],[On Backorder]]="",tbl_Inventory[[#This Row],[Below Min]]="Y"),"Y","")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Row],[Reorder?]]="Y",_xlfn.XLOOKUP(tbl_Inventory[[#This Row],[Category]],tbl_ReorderQty[Category],tbl_ReorderQty[Quantity],0),0)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tbl_Inventory[[#This Row],[Cost Price]]*(IF(tbl_Inventory[[#This Row],[Premium?]]="Y",$P$4,$P$3)+1)</f>
        <v>2117.9375</v>
      </c>
      <c r="I515" s="25" t="str">
        <f>IF(tbl_Inventory[[#This Row],[Num In Stock]]&lt;$P$5,"Y","")</f>
        <v/>
      </c>
      <c r="J515" s="26" t="str">
        <f>IF(AND(tbl_Inventory[[#This Row],[On Backorder]]="",tbl_Inventory[[#This Row],[Below Min]]="Y"),"Y","")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Row],[Reorder?]]="Y",_xlfn.XLOOKUP(tbl_Inventory[[#This Row],[Category]],tbl_ReorderQty[Category],tbl_ReorderQty[Quantity],0),0)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tbl_Inventory[[#This Row],[Cost Price]]*(IF(tbl_Inventory[[#This Row],[Premium?]]="Y",$P$4,$P$3)+1)</f>
        <v>2493.6349999999998</v>
      </c>
      <c r="I516" s="25" t="str">
        <f>IF(tbl_Inventory[[#This Row],[Num In Stock]]&lt;$P$5,"Y","")</f>
        <v>Y</v>
      </c>
      <c r="J516" s="26" t="str">
        <f>IF(AND(tbl_Inventory[[#This Row],[On Backorder]]="",tbl_Inventory[[#This Row],[Below Min]]="Y"),"Y","")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Row],[Reorder?]]="Y",_xlfn.XLOOKUP(tbl_Inventory[[#This Row],[Category]],tbl_ReorderQty[Category],tbl_ReorderQty[Quantity],0),0)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tbl_Inventory[[#This Row],[Cost Price]]*(IF(tbl_Inventory[[#This Row],[Premium?]]="Y",$P$4,$P$3)+1)</f>
        <v>2377.1099999999997</v>
      </c>
      <c r="I517" s="25" t="str">
        <f>IF(tbl_Inventory[[#This Row],[Num In Stock]]&lt;$P$5,"Y","")</f>
        <v/>
      </c>
      <c r="J517" s="26" t="str">
        <f>IF(AND(tbl_Inventory[[#This Row],[On Backorder]]="",tbl_Inventory[[#This Row],[Below Min]]="Y"),"Y","")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Row],[Reorder?]]="Y",_xlfn.XLOOKUP(tbl_Inventory[[#This Row],[Category]],tbl_ReorderQty[Category],tbl_ReorderQty[Quantity],0),0)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tbl_Inventory[[#This Row],[Cost Price]]*(IF(tbl_Inventory[[#This Row],[Premium?]]="Y",$P$4,$P$3)+1)</f>
        <v>14700.262999999999</v>
      </c>
      <c r="I518" s="25" t="str">
        <f>IF(tbl_Inventory[[#This Row],[Num In Stock]]&lt;$P$5,"Y","")</f>
        <v/>
      </c>
      <c r="J518" s="26" t="str">
        <f>IF(AND(tbl_Inventory[[#This Row],[On Backorder]]="",tbl_Inventory[[#This Row],[Below Min]]="Y"),"Y","")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Row],[Reorder?]]="Y",_xlfn.XLOOKUP(tbl_Inventory[[#This Row],[Category]],tbl_ReorderQty[Category],tbl_ReorderQty[Quantity],0),0)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tbl_Inventory[[#This Row],[Cost Price]]*(IF(tbl_Inventory[[#This Row],[Premium?]]="Y",$P$4,$P$3)+1)</f>
        <v>17880.186000000002</v>
      </c>
      <c r="I519" s="25" t="str">
        <f>IF(tbl_Inventory[[#This Row],[Num In Stock]]&lt;$P$5,"Y","")</f>
        <v/>
      </c>
      <c r="J519" s="26" t="str">
        <f>IF(AND(tbl_Inventory[[#This Row],[On Backorder]]="",tbl_Inventory[[#This Row],[Below Min]]="Y"),"Y","")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Row],[Reorder?]]="Y",_xlfn.XLOOKUP(tbl_Inventory[[#This Row],[Category]],tbl_ReorderQty[Category],tbl_ReorderQty[Quantity],0),0)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tbl_Inventory[[#This Row],[Cost Price]]*(IF(tbl_Inventory[[#This Row],[Premium?]]="Y",$P$4,$P$3)+1)</f>
        <v>9250.125</v>
      </c>
      <c r="I520" s="25" t="str">
        <f>IF(tbl_Inventory[[#This Row],[Num In Stock]]&lt;$P$5,"Y","")</f>
        <v/>
      </c>
      <c r="J520" s="26" t="str">
        <f>IF(AND(tbl_Inventory[[#This Row],[On Backorder]]="",tbl_Inventory[[#This Row],[Below Min]]="Y"),"Y","")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Row],[Reorder?]]="Y",_xlfn.XLOOKUP(tbl_Inventory[[#This Row],[Category]],tbl_ReorderQty[Category],tbl_ReorderQty[Quantity],0),0)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tbl_Inventory[[#This Row],[Cost Price]]*(IF(tbl_Inventory[[#This Row],[Premium?]]="Y",$P$4,$P$3)+1)</f>
        <v>12739.8125</v>
      </c>
      <c r="I521" s="25" t="str">
        <f>IF(tbl_Inventory[[#This Row],[Num In Stock]]&lt;$P$5,"Y","")</f>
        <v>Y</v>
      </c>
      <c r="J521" s="26" t="str">
        <f>IF(AND(tbl_Inventory[[#This Row],[On Backorder]]="",tbl_Inventory[[#This Row],[Below Min]]="Y"),"Y","")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Row],[Reorder?]]="Y",_xlfn.XLOOKUP(tbl_Inventory[[#This Row],[Category]],tbl_ReorderQty[Category],tbl_ReorderQty[Quantity],0),0)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tbl_Inventory[[#This Row],[Cost Price]]*(IF(tbl_Inventory[[#This Row],[Premium?]]="Y",$P$4,$P$3)+1)</f>
        <v>26475.8125</v>
      </c>
      <c r="I522" s="25" t="str">
        <f>IF(tbl_Inventory[[#This Row],[Num In Stock]]&lt;$P$5,"Y","")</f>
        <v/>
      </c>
      <c r="J522" s="26" t="str">
        <f>IF(AND(tbl_Inventory[[#This Row],[On Backorder]]="",tbl_Inventory[[#This Row],[Below Min]]="Y"),"Y","")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Row],[Reorder?]]="Y",_xlfn.XLOOKUP(tbl_Inventory[[#This Row],[Category]],tbl_ReorderQty[Category],tbl_ReorderQty[Quantity],0),0)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tbl_Inventory[[#This Row],[Cost Price]]*(IF(tbl_Inventory[[#This Row],[Premium?]]="Y",$P$4,$P$3)+1)</f>
        <v>12376.666000000001</v>
      </c>
      <c r="I523" s="25" t="str">
        <f>IF(tbl_Inventory[[#This Row],[Num In Stock]]&lt;$P$5,"Y","")</f>
        <v/>
      </c>
      <c r="J523" s="26" t="str">
        <f>IF(AND(tbl_Inventory[[#This Row],[On Backorder]]="",tbl_Inventory[[#This Row],[Below Min]]="Y"),"Y","")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Row],[Reorder?]]="Y",_xlfn.XLOOKUP(tbl_Inventory[[#This Row],[Category]],tbl_ReorderQty[Category],tbl_ReorderQty[Quantity],0),0)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tbl_Inventory[[#This Row],[Cost Price]]*(IF(tbl_Inventory[[#This Row],[Premium?]]="Y",$P$4,$P$3)+1)</f>
        <v>8655.9375</v>
      </c>
      <c r="I524" s="25" t="str">
        <f>IF(tbl_Inventory[[#This Row],[Num In Stock]]&lt;$P$5,"Y","")</f>
        <v/>
      </c>
      <c r="J524" s="26" t="str">
        <f>IF(AND(tbl_Inventory[[#This Row],[On Backorder]]="",tbl_Inventory[[#This Row],[Below Min]]="Y"),"Y","")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Row],[Reorder?]]="Y",_xlfn.XLOOKUP(tbl_Inventory[[#This Row],[Category]],tbl_ReorderQty[Category],tbl_ReorderQty[Quantity],0),0)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tbl_Inventory[[#This Row],[Cost Price]]*(IF(tbl_Inventory[[#This Row],[Premium?]]="Y",$P$4,$P$3)+1)</f>
        <v>9811.125</v>
      </c>
      <c r="I525" s="25" t="str">
        <f>IF(tbl_Inventory[[#This Row],[Num In Stock]]&lt;$P$5,"Y","")</f>
        <v/>
      </c>
      <c r="J525" s="26" t="str">
        <f>IF(AND(tbl_Inventory[[#This Row],[On Backorder]]="",tbl_Inventory[[#This Row],[Below Min]]="Y"),"Y","")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Row],[Reorder?]]="Y",_xlfn.XLOOKUP(tbl_Inventory[[#This Row],[Category]],tbl_ReorderQty[Category],tbl_ReorderQty[Quantity],0),0)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tbl_Inventory[[#This Row],[Cost Price]]*(IF(tbl_Inventory[[#This Row],[Premium?]]="Y",$P$4,$P$3)+1)</f>
        <v>619.14600000000007</v>
      </c>
      <c r="I526" s="25" t="str">
        <f>IF(tbl_Inventory[[#This Row],[Num In Stock]]&lt;$P$5,"Y","")</f>
        <v>Y</v>
      </c>
      <c r="J526" s="26" t="str">
        <f>IF(AND(tbl_Inventory[[#This Row],[On Backorder]]="",tbl_Inventory[[#This Row],[Below Min]]="Y"),"Y","")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Row],[Reorder?]]="Y",_xlfn.XLOOKUP(tbl_Inventory[[#This Row],[Category]],tbl_ReorderQty[Category],tbl_ReorderQty[Quantity],0),0)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tbl_Inventory[[#This Row],[Cost Price]]*(IF(tbl_Inventory[[#This Row],[Premium?]]="Y",$P$4,$P$3)+1)</f>
        <v>13233.581999999999</v>
      </c>
      <c r="I527" s="25" t="str">
        <f>IF(tbl_Inventory[[#This Row],[Num In Stock]]&lt;$P$5,"Y","")</f>
        <v/>
      </c>
      <c r="J527" s="26" t="str">
        <f>IF(AND(tbl_Inventory[[#This Row],[On Backorder]]="",tbl_Inventory[[#This Row],[Below Min]]="Y"),"Y","")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Row],[Reorder?]]="Y",_xlfn.XLOOKUP(tbl_Inventory[[#This Row],[Category]],tbl_ReorderQty[Category],tbl_ReorderQty[Quantity],0),0)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tbl_Inventory[[#This Row],[Cost Price]]*(IF(tbl_Inventory[[#This Row],[Premium?]]="Y",$P$4,$P$3)+1)</f>
        <v>5603.625</v>
      </c>
      <c r="I528" s="25" t="str">
        <f>IF(tbl_Inventory[[#This Row],[Num In Stock]]&lt;$P$5,"Y","")</f>
        <v/>
      </c>
      <c r="J528" s="26" t="str">
        <f>IF(AND(tbl_Inventory[[#This Row],[On Backorder]]="",tbl_Inventory[[#This Row],[Below Min]]="Y"),"Y","")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Row],[Reorder?]]="Y",_xlfn.XLOOKUP(tbl_Inventory[[#This Row],[Category]],tbl_ReorderQty[Category],tbl_ReorderQty[Quantity],0),0)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tbl_Inventory[[#This Row],[Cost Price]]*(IF(tbl_Inventory[[#This Row],[Premium?]]="Y",$P$4,$P$3)+1)</f>
        <v>4701.3125</v>
      </c>
      <c r="I529" s="25" t="str">
        <f>IF(tbl_Inventory[[#This Row],[Num In Stock]]&lt;$P$5,"Y","")</f>
        <v>Y</v>
      </c>
      <c r="J529" s="26" t="str">
        <f>IF(AND(tbl_Inventory[[#This Row],[On Backorder]]="",tbl_Inventory[[#This Row],[Below Min]]="Y"),"Y","")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Row],[Reorder?]]="Y",_xlfn.XLOOKUP(tbl_Inventory[[#This Row],[Category]],tbl_ReorderQty[Category],tbl_ReorderQty[Quantity],0),0)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tbl_Inventory[[#This Row],[Cost Price]]*(IF(tbl_Inventory[[#This Row],[Premium?]]="Y",$P$4,$P$3)+1)</f>
        <v>6937.9869999999992</v>
      </c>
      <c r="I530" s="25" t="str">
        <f>IF(tbl_Inventory[[#This Row],[Num In Stock]]&lt;$P$5,"Y","")</f>
        <v>Y</v>
      </c>
      <c r="J530" s="26" t="str">
        <f>IF(AND(tbl_Inventory[[#This Row],[On Backorder]]="",tbl_Inventory[[#This Row],[Below Min]]="Y"),"Y","")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Row],[Reorder?]]="Y",_xlfn.XLOOKUP(tbl_Inventory[[#This Row],[Category]],tbl_ReorderQty[Category],tbl_ReorderQty[Quantity],0),0)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tbl_Inventory[[#This Row],[Cost Price]]*(IF(tbl_Inventory[[#This Row],[Premium?]]="Y",$P$4,$P$3)+1)</f>
        <v>9811.125</v>
      </c>
      <c r="I531" s="25" t="str">
        <f>IF(tbl_Inventory[[#This Row],[Num In Stock]]&lt;$P$5,"Y","")</f>
        <v/>
      </c>
      <c r="J531" s="26" t="str">
        <f>IF(AND(tbl_Inventory[[#This Row],[On Backorder]]="",tbl_Inventory[[#This Row],[Below Min]]="Y"),"Y","")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Row],[Reorder?]]="Y",_xlfn.XLOOKUP(tbl_Inventory[[#This Row],[Category]],tbl_ReorderQty[Category],tbl_ReorderQty[Quantity],0),0)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tbl_Inventory[[#This Row],[Cost Price]]*(IF(tbl_Inventory[[#This Row],[Premium?]]="Y",$P$4,$P$3)+1)</f>
        <v>8171.2049999999999</v>
      </c>
      <c r="I532" s="25" t="str">
        <f>IF(tbl_Inventory[[#This Row],[Num In Stock]]&lt;$P$5,"Y","")</f>
        <v>Y</v>
      </c>
      <c r="J532" s="26" t="str">
        <f>IF(AND(tbl_Inventory[[#This Row],[On Backorder]]="",tbl_Inventory[[#This Row],[Below Min]]="Y"),"Y","")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Row],[Reorder?]]="Y",_xlfn.XLOOKUP(tbl_Inventory[[#This Row],[Category]],tbl_ReorderQty[Category],tbl_ReorderQty[Quantity],0),0)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tbl_Inventory[[#This Row],[Cost Price]]*(IF(tbl_Inventory[[#This Row],[Premium?]]="Y",$P$4,$P$3)+1)</f>
        <v>86.9375</v>
      </c>
      <c r="I533" s="25" t="str">
        <f>IF(tbl_Inventory[[#This Row],[Num In Stock]]&lt;$P$5,"Y","")</f>
        <v/>
      </c>
      <c r="J533" s="26" t="str">
        <f>IF(AND(tbl_Inventory[[#This Row],[On Backorder]]="",tbl_Inventory[[#This Row],[Below Min]]="Y"),"Y","")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Row],[Reorder?]]="Y",_xlfn.XLOOKUP(tbl_Inventory[[#This Row],[Category]],tbl_ReorderQty[Category],tbl_ReorderQty[Quantity],0),0)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tbl_Inventory[[#This Row],[Cost Price]]*(IF(tbl_Inventory[[#This Row],[Premium?]]="Y",$P$4,$P$3)+1)</f>
        <v>4998.5</v>
      </c>
      <c r="I534" s="25" t="str">
        <f>IF(tbl_Inventory[[#This Row],[Num In Stock]]&lt;$P$5,"Y","")</f>
        <v>Y</v>
      </c>
      <c r="J534" s="26" t="str">
        <f>IF(AND(tbl_Inventory[[#This Row],[On Backorder]]="",tbl_Inventory[[#This Row],[Below Min]]="Y"),"Y","")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Row],[Reorder?]]="Y",_xlfn.XLOOKUP(tbl_Inventory[[#This Row],[Category]],tbl_ReorderQty[Category],tbl_ReorderQty[Quantity],0),0)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tbl_Inventory[[#This Row],[Cost Price]]*(IF(tbl_Inventory[[#This Row],[Premium?]]="Y",$P$4,$P$3)+1)</f>
        <v>8015.5630000000001</v>
      </c>
      <c r="I535" s="25" t="str">
        <f>IF(tbl_Inventory[[#This Row],[Num In Stock]]&lt;$P$5,"Y","")</f>
        <v/>
      </c>
      <c r="J535" s="26" t="str">
        <f>IF(AND(tbl_Inventory[[#This Row],[On Backorder]]="",tbl_Inventory[[#This Row],[Below Min]]="Y"),"Y","")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Row],[Reorder?]]="Y",_xlfn.XLOOKUP(tbl_Inventory[[#This Row],[Category]],tbl_ReorderQty[Category],tbl_ReorderQty[Quantity],0),0)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tbl_Inventory[[#This Row],[Cost Price]]*(IF(tbl_Inventory[[#This Row],[Premium?]]="Y",$P$4,$P$3)+1)</f>
        <v>114.39999999999999</v>
      </c>
      <c r="I536" s="25" t="str">
        <f>IF(tbl_Inventory[[#This Row],[Num In Stock]]&lt;$P$5,"Y","")</f>
        <v>Y</v>
      </c>
      <c r="J536" s="26" t="str">
        <f>IF(AND(tbl_Inventory[[#This Row],[On Backorder]]="",tbl_Inventory[[#This Row],[Below Min]]="Y"),"Y","")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Row],[Reorder?]]="Y",_xlfn.XLOOKUP(tbl_Inventory[[#This Row],[Category]],tbl_ReorderQty[Category],tbl_ReorderQty[Quantity],0),0)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tbl_Inventory[[#This Row],[Cost Price]]*(IF(tbl_Inventory[[#This Row],[Premium?]]="Y",$P$4,$P$3)+1)</f>
        <v>135.1875</v>
      </c>
      <c r="I537" s="25" t="str">
        <f>IF(tbl_Inventory[[#This Row],[Num In Stock]]&lt;$P$5,"Y","")</f>
        <v>Y</v>
      </c>
      <c r="J537" s="26" t="str">
        <f>IF(AND(tbl_Inventory[[#This Row],[On Backorder]]="",tbl_Inventory[[#This Row],[Below Min]]="Y"),"Y","")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Row],[Reorder?]]="Y",_xlfn.XLOOKUP(tbl_Inventory[[#This Row],[Category]],tbl_ReorderQty[Category],tbl_ReorderQty[Quantity],0),0)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tbl_Inventory[[#This Row],[Cost Price]]*(IF(tbl_Inventory[[#This Row],[Premium?]]="Y",$P$4,$P$3)+1)</f>
        <v>1464.5625</v>
      </c>
      <c r="I538" s="25" t="str">
        <f>IF(tbl_Inventory[[#This Row],[Num In Stock]]&lt;$P$5,"Y","")</f>
        <v>Y</v>
      </c>
      <c r="J538" s="26" t="str">
        <f>IF(AND(tbl_Inventory[[#This Row],[On Backorder]]="",tbl_Inventory[[#This Row],[Below Min]]="Y"),"Y","")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Row],[Reorder?]]="Y",_xlfn.XLOOKUP(tbl_Inventory[[#This Row],[Category]],tbl_ReorderQty[Category],tbl_ReorderQty[Quantity],0),0)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tbl_Inventory[[#This Row],[Cost Price]]*(IF(tbl_Inventory[[#This Row],[Premium?]]="Y",$P$4,$P$3)+1)</f>
        <v>170.45099999999996</v>
      </c>
      <c r="I539" s="25" t="str">
        <f>IF(tbl_Inventory[[#This Row],[Num In Stock]]&lt;$P$5,"Y","")</f>
        <v/>
      </c>
      <c r="J539" s="26" t="str">
        <f>IF(AND(tbl_Inventory[[#This Row],[On Backorder]]="",tbl_Inventory[[#This Row],[Below Min]]="Y"),"Y","")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Row],[Reorder?]]="Y",_xlfn.XLOOKUP(tbl_Inventory[[#This Row],[Category]],tbl_ReorderQty[Category],tbl_ReorderQty[Quantity],0),0)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tbl_Inventory[[#This Row],[Cost Price]]*(IF(tbl_Inventory[[#This Row],[Premium?]]="Y",$P$4,$P$3)+1)</f>
        <v>1437.1875</v>
      </c>
      <c r="I540" s="25" t="str">
        <f>IF(tbl_Inventory[[#This Row],[Num In Stock]]&lt;$P$5,"Y","")</f>
        <v>Y</v>
      </c>
      <c r="J540" s="26" t="str">
        <f>IF(AND(tbl_Inventory[[#This Row],[On Backorder]]="",tbl_Inventory[[#This Row],[Below Min]]="Y"),"Y","")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Row],[Reorder?]]="Y",_xlfn.XLOOKUP(tbl_Inventory[[#This Row],[Category]],tbl_ReorderQty[Category],tbl_ReorderQty[Quantity],0),0)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tbl_Inventory[[#This Row],[Cost Price]]*(IF(tbl_Inventory[[#This Row],[Premium?]]="Y",$P$4,$P$3)+1)</f>
        <v>11433.5</v>
      </c>
      <c r="I541" s="25" t="str">
        <f>IF(tbl_Inventory[[#This Row],[Num In Stock]]&lt;$P$5,"Y","")</f>
        <v/>
      </c>
      <c r="J541" s="26" t="str">
        <f>IF(AND(tbl_Inventory[[#This Row],[On Backorder]]="",tbl_Inventory[[#This Row],[Below Min]]="Y"),"Y","")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Row],[Reorder?]]="Y",_xlfn.XLOOKUP(tbl_Inventory[[#This Row],[Category]],tbl_ReorderQty[Category],tbl_ReorderQty[Quantity],0),0)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tbl_Inventory[[#This Row],[Cost Price]]*(IF(tbl_Inventory[[#This Row],[Premium?]]="Y",$P$4,$P$3)+1)</f>
        <v>4688.0219999999999</v>
      </c>
      <c r="I542" s="25" t="str">
        <f>IF(tbl_Inventory[[#This Row],[Num In Stock]]&lt;$P$5,"Y","")</f>
        <v>Y</v>
      </c>
      <c r="J542" s="26" t="str">
        <f>IF(AND(tbl_Inventory[[#This Row],[On Backorder]]="",tbl_Inventory[[#This Row],[Below Min]]="Y"),"Y","")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Row],[Reorder?]]="Y",_xlfn.XLOOKUP(tbl_Inventory[[#This Row],[Category]],tbl_ReorderQty[Category],tbl_ReorderQty[Quantity],0),0)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tbl_Inventory[[#This Row],[Cost Price]]*(IF(tbl_Inventory[[#This Row],[Premium?]]="Y",$P$4,$P$3)+1)</f>
        <v>2424.192</v>
      </c>
      <c r="I543" s="25" t="str">
        <f>IF(tbl_Inventory[[#This Row],[Num In Stock]]&lt;$P$5,"Y","")</f>
        <v>Y</v>
      </c>
      <c r="J543" s="26" t="str">
        <f>IF(AND(tbl_Inventory[[#This Row],[On Backorder]]="",tbl_Inventory[[#This Row],[Below Min]]="Y"),"Y","")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Row],[Reorder?]]="Y",_xlfn.XLOOKUP(tbl_Inventory[[#This Row],[Category]],tbl_ReorderQty[Category],tbl_ReorderQty[Quantity],0),0)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tbl_Inventory[[#This Row],[Cost Price]]*(IF(tbl_Inventory[[#This Row],[Premium?]]="Y",$P$4,$P$3)+1)</f>
        <v>5075.8125</v>
      </c>
      <c r="I544" s="25" t="str">
        <f>IF(tbl_Inventory[[#This Row],[Num In Stock]]&lt;$P$5,"Y","")</f>
        <v>Y</v>
      </c>
      <c r="J544" s="26" t="str">
        <f>IF(AND(tbl_Inventory[[#This Row],[On Backorder]]="",tbl_Inventory[[#This Row],[Below Min]]="Y"),"Y","")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Row],[Reorder?]]="Y",_xlfn.XLOOKUP(tbl_Inventory[[#This Row],[Category]],tbl_ReorderQty[Category],tbl_ReorderQty[Quantity],0),0)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tbl_Inventory[[#This Row],[Cost Price]]*(IF(tbl_Inventory[[#This Row],[Premium?]]="Y",$P$4,$P$3)+1)</f>
        <v>82.552799999999991</v>
      </c>
      <c r="I545" s="25" t="str">
        <f>IF(tbl_Inventory[[#This Row],[Num In Stock]]&lt;$P$5,"Y","")</f>
        <v>Y</v>
      </c>
      <c r="J545" s="26" t="str">
        <f>IF(AND(tbl_Inventory[[#This Row],[On Backorder]]="",tbl_Inventory[[#This Row],[Below Min]]="Y"),"Y","")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Row],[Reorder?]]="Y",_xlfn.XLOOKUP(tbl_Inventory[[#This Row],[Category]],tbl_ReorderQty[Category],tbl_ReorderQty[Quantity],0),0)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tbl_Inventory[[#This Row],[Cost Price]]*(IF(tbl_Inventory[[#This Row],[Premium?]]="Y",$P$4,$P$3)+1)</f>
        <v>20048.022999999997</v>
      </c>
      <c r="I546" s="25" t="str">
        <f>IF(tbl_Inventory[[#This Row],[Num In Stock]]&lt;$P$5,"Y","")</f>
        <v>Y</v>
      </c>
      <c r="J546" s="26" t="str">
        <f>IF(AND(tbl_Inventory[[#This Row],[On Backorder]]="",tbl_Inventory[[#This Row],[Below Min]]="Y"),"Y","")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Row],[Reorder?]]="Y",_xlfn.XLOOKUP(tbl_Inventory[[#This Row],[Category]],tbl_ReorderQty[Category],tbl_ReorderQty[Quantity],0),0)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tbl_Inventory[[#This Row],[Cost Price]]*(IF(tbl_Inventory[[#This Row],[Premium?]]="Y",$P$4,$P$3)+1)</f>
        <v>28593.5</v>
      </c>
      <c r="I547" s="25" t="str">
        <f>IF(tbl_Inventory[[#This Row],[Num In Stock]]&lt;$P$5,"Y","")</f>
        <v/>
      </c>
      <c r="J547" s="26" t="str">
        <f>IF(AND(tbl_Inventory[[#This Row],[On Backorder]]="",tbl_Inventory[[#This Row],[Below Min]]="Y"),"Y","")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Row],[Reorder?]]="Y",_xlfn.XLOOKUP(tbl_Inventory[[#This Row],[Category]],tbl_ReorderQty[Category],tbl_ReorderQty[Quantity],0),0)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tbl_Inventory[[#This Row],[Cost Price]]*(IF(tbl_Inventory[[#This Row],[Premium?]]="Y",$P$4,$P$3)+1)</f>
        <v>43606.604999999996</v>
      </c>
      <c r="I548" s="25" t="str">
        <f>IF(tbl_Inventory[[#This Row],[Num In Stock]]&lt;$P$5,"Y","")</f>
        <v>Y</v>
      </c>
      <c r="J548" s="26" t="str">
        <f>IF(AND(tbl_Inventory[[#This Row],[On Backorder]]="",tbl_Inventory[[#This Row],[Below Min]]="Y"),"Y","")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Row],[Reorder?]]="Y",_xlfn.XLOOKUP(tbl_Inventory[[#This Row],[Category]],tbl_ReorderQty[Category],tbl_ReorderQty[Quantity],0),0)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tbl_Inventory[[#This Row],[Cost Price]]*(IF(tbl_Inventory[[#This Row],[Premium?]]="Y",$P$4,$P$3)+1)</f>
        <v>37492.906999999999</v>
      </c>
      <c r="I549" s="25" t="str">
        <f>IF(tbl_Inventory[[#This Row],[Num In Stock]]&lt;$P$5,"Y","")</f>
        <v>Y</v>
      </c>
      <c r="J549" s="26" t="str">
        <f>IF(AND(tbl_Inventory[[#This Row],[On Backorder]]="",tbl_Inventory[[#This Row],[Below Min]]="Y"),"Y","")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Row],[Reorder?]]="Y",_xlfn.XLOOKUP(tbl_Inventory[[#This Row],[Category]],tbl_ReorderQty[Category],tbl_ReorderQty[Quantity],0),0)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tbl_Inventory[[#This Row],[Cost Price]]*(IF(tbl_Inventory[[#This Row],[Premium?]]="Y",$P$4,$P$3)+1)</f>
        <v>23313.375</v>
      </c>
      <c r="I550" s="25" t="str">
        <f>IF(tbl_Inventory[[#This Row],[Num In Stock]]&lt;$P$5,"Y","")</f>
        <v/>
      </c>
      <c r="J550" s="26" t="str">
        <f>IF(AND(tbl_Inventory[[#This Row],[On Backorder]]="",tbl_Inventory[[#This Row],[Below Min]]="Y"),"Y","")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Row],[Reorder?]]="Y",_xlfn.XLOOKUP(tbl_Inventory[[#This Row],[Category]],tbl_ReorderQty[Category],tbl_ReorderQty[Quantity],0),0)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tbl_Inventory[[#This Row],[Cost Price]]*(IF(tbl_Inventory[[#This Row],[Premium?]]="Y",$P$4,$P$3)+1)</f>
        <v>31340.504999999997</v>
      </c>
      <c r="I551" s="25" t="str">
        <f>IF(tbl_Inventory[[#This Row],[Num In Stock]]&lt;$P$5,"Y","")</f>
        <v/>
      </c>
      <c r="J551" s="26" t="str">
        <f>IF(AND(tbl_Inventory[[#This Row],[On Backorder]]="",tbl_Inventory[[#This Row],[Below Min]]="Y"),"Y","")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Row],[Reorder?]]="Y",_xlfn.XLOOKUP(tbl_Inventory[[#This Row],[Category]],tbl_ReorderQty[Category],tbl_ReorderQty[Quantity],0),0)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tbl_Inventory[[#This Row],[Cost Price]]*(IF(tbl_Inventory[[#This Row],[Premium?]]="Y",$P$4,$P$3)+1)</f>
        <v>3465.837</v>
      </c>
      <c r="I552" s="25" t="str">
        <f>IF(tbl_Inventory[[#This Row],[Num In Stock]]&lt;$P$5,"Y","")</f>
        <v>Y</v>
      </c>
      <c r="J552" s="26" t="str">
        <f>IF(AND(tbl_Inventory[[#This Row],[On Backorder]]="",tbl_Inventory[[#This Row],[Below Min]]="Y"),"Y","")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Row],[Reorder?]]="Y",_xlfn.XLOOKUP(tbl_Inventory[[#This Row],[Category]],tbl_ReorderQty[Category],tbl_ReorderQty[Quantity],0),0)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3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">
      <c r="M762"/>
      <c r="N762" s="8"/>
      <c r="O762" s="9"/>
      <c r="P762" s="8"/>
      <c r="R762"/>
      <c r="S762" s="8"/>
      <c r="AC762" s="17">
        <v>21995</v>
      </c>
    </row>
    <row r="763" spans="1:29" x14ac:dyDescent="0.3">
      <c r="M763"/>
      <c r="N763" s="8"/>
      <c r="O763" s="9"/>
      <c r="P763" s="8"/>
      <c r="R763"/>
      <c r="S763" s="8"/>
      <c r="AC763" s="17">
        <v>21995</v>
      </c>
    </row>
    <row r="764" spans="1:29" x14ac:dyDescent="0.3">
      <c r="M764"/>
      <c r="N764" s="8"/>
      <c r="O764" s="9"/>
      <c r="P764" s="8"/>
      <c r="R764"/>
      <c r="S764" s="8"/>
      <c r="AC764" s="17">
        <v>21995</v>
      </c>
    </row>
    <row r="765" spans="1:29" x14ac:dyDescent="0.3">
      <c r="M765"/>
      <c r="N765" s="8"/>
      <c r="O765" s="9"/>
      <c r="P765" s="8"/>
      <c r="R765"/>
      <c r="S765" s="8"/>
      <c r="AC765" s="17">
        <v>325</v>
      </c>
    </row>
    <row r="766" spans="1:29" x14ac:dyDescent="0.3">
      <c r="M766"/>
      <c r="N766" s="8"/>
      <c r="O766" s="9"/>
      <c r="P766" s="8"/>
      <c r="R766"/>
      <c r="S766" s="8"/>
      <c r="AC766" s="17">
        <v>490</v>
      </c>
    </row>
    <row r="767" spans="1:29" x14ac:dyDescent="0.3">
      <c r="M767"/>
      <c r="N767" s="8"/>
      <c r="O767" s="9"/>
      <c r="P767" s="8"/>
      <c r="R767"/>
      <c r="S767" s="8"/>
      <c r="AC767" s="17">
        <v>490</v>
      </c>
    </row>
    <row r="768" spans="1:29" x14ac:dyDescent="0.3">
      <c r="M768"/>
      <c r="N768" s="8"/>
      <c r="O768" s="9"/>
      <c r="P768" s="8"/>
      <c r="R768"/>
      <c r="S768" s="8"/>
      <c r="AC768" s="17">
        <v>1095</v>
      </c>
    </row>
    <row r="769" spans="13:29" x14ac:dyDescent="0.3">
      <c r="M769"/>
      <c r="N769" s="8"/>
      <c r="O769" s="9"/>
      <c r="P769" s="8"/>
      <c r="R769"/>
      <c r="S769" s="8"/>
      <c r="AC769" s="17">
        <v>4395</v>
      </c>
    </row>
    <row r="770" spans="13:29" x14ac:dyDescent="0.3">
      <c r="M770"/>
      <c r="N770" s="8"/>
      <c r="O770" s="9"/>
      <c r="P770" s="8"/>
      <c r="R770"/>
      <c r="S770" s="8"/>
      <c r="AC770" s="17">
        <v>5495</v>
      </c>
    </row>
    <row r="771" spans="13:29" x14ac:dyDescent="0.3">
      <c r="M771"/>
      <c r="N771" s="8"/>
      <c r="O771" s="9"/>
      <c r="P771" s="8"/>
      <c r="R771"/>
      <c r="S771" s="8"/>
      <c r="AC771" s="17">
        <v>5495</v>
      </c>
    </row>
    <row r="772" spans="13:29" x14ac:dyDescent="0.3">
      <c r="M772"/>
      <c r="N772" s="8"/>
      <c r="O772" s="9"/>
      <c r="P772" s="8"/>
      <c r="R772"/>
      <c r="S772" s="8"/>
      <c r="AC772" s="17">
        <v>5495</v>
      </c>
    </row>
    <row r="773" spans="13:29" x14ac:dyDescent="0.3">
      <c r="M773"/>
      <c r="N773" s="8"/>
      <c r="O773" s="9"/>
      <c r="P773" s="8"/>
      <c r="R773"/>
      <c r="S773" s="8"/>
      <c r="AC773" s="17">
        <v>5495</v>
      </c>
    </row>
    <row r="774" spans="13:29" x14ac:dyDescent="0.3">
      <c r="M774"/>
      <c r="N774" s="8"/>
      <c r="O774" s="9"/>
      <c r="P774" s="8"/>
      <c r="R774"/>
      <c r="S774" s="8"/>
      <c r="AC774" s="17">
        <v>5495</v>
      </c>
    </row>
    <row r="775" spans="13:29" x14ac:dyDescent="0.3">
      <c r="M775"/>
      <c r="N775" s="8"/>
      <c r="O775" s="9"/>
      <c r="P775" s="8"/>
      <c r="R775"/>
      <c r="S775" s="8"/>
      <c r="AC775" s="17">
        <v>5495</v>
      </c>
    </row>
    <row r="776" spans="13:29" x14ac:dyDescent="0.3">
      <c r="M776"/>
      <c r="N776" s="8"/>
      <c r="O776" s="9"/>
      <c r="P776" s="8"/>
      <c r="R776"/>
      <c r="S776" s="8"/>
      <c r="AC776" s="17">
        <v>5495</v>
      </c>
    </row>
    <row r="777" spans="13:29" x14ac:dyDescent="0.3">
      <c r="M777"/>
      <c r="N777" s="8"/>
      <c r="O777" s="9"/>
      <c r="P777" s="8"/>
      <c r="R777"/>
      <c r="S777" s="8"/>
      <c r="AC777" s="17">
        <v>5495</v>
      </c>
    </row>
    <row r="778" spans="13:29" x14ac:dyDescent="0.3">
      <c r="M778"/>
      <c r="N778" s="8"/>
      <c r="O778" s="9"/>
      <c r="P778" s="8"/>
      <c r="R778"/>
      <c r="S778" s="8"/>
      <c r="AC778" s="17">
        <v>5495</v>
      </c>
    </row>
    <row r="779" spans="13:29" x14ac:dyDescent="0.3">
      <c r="M779"/>
      <c r="N779" s="8"/>
      <c r="O779" s="9"/>
      <c r="P779" s="8"/>
      <c r="R779"/>
      <c r="S779" s="8"/>
      <c r="AC779" s="17">
        <v>1315</v>
      </c>
    </row>
    <row r="780" spans="13:29" x14ac:dyDescent="0.3">
      <c r="M780"/>
      <c r="N780" s="8"/>
      <c r="O780" s="9"/>
      <c r="P780" s="8"/>
      <c r="R780"/>
      <c r="S780" s="8"/>
      <c r="AC780" s="17">
        <v>1315</v>
      </c>
    </row>
    <row r="781" spans="13:29" x14ac:dyDescent="0.3">
      <c r="M781"/>
      <c r="N781" s="8"/>
      <c r="O781" s="9"/>
      <c r="P781" s="8"/>
      <c r="R781"/>
      <c r="S781" s="8"/>
      <c r="AC781" s="17">
        <v>655</v>
      </c>
    </row>
    <row r="782" spans="13:29" x14ac:dyDescent="0.3">
      <c r="M782"/>
      <c r="N782" s="8"/>
      <c r="O782" s="9"/>
      <c r="P782" s="8"/>
      <c r="R782"/>
      <c r="S782" s="8"/>
      <c r="AC782" s="17">
        <v>435</v>
      </c>
    </row>
    <row r="783" spans="13:29" x14ac:dyDescent="0.3">
      <c r="M783"/>
      <c r="N783" s="8"/>
      <c r="O783" s="9"/>
      <c r="P783" s="8"/>
      <c r="R783"/>
      <c r="S783" s="8"/>
      <c r="AC783" s="17">
        <v>435</v>
      </c>
    </row>
    <row r="784" spans="13:29" x14ac:dyDescent="0.3">
      <c r="M784"/>
      <c r="N784" s="8"/>
      <c r="O784" s="9"/>
      <c r="P784" s="8"/>
      <c r="R784"/>
      <c r="S784" s="8"/>
      <c r="AC784" s="17">
        <v>185</v>
      </c>
    </row>
    <row r="785" spans="13:29" x14ac:dyDescent="0.3">
      <c r="M785"/>
      <c r="N785" s="8"/>
      <c r="O785" s="9"/>
      <c r="P785" s="8"/>
      <c r="R785"/>
      <c r="S785" s="8"/>
      <c r="AC785" s="17">
        <v>4395</v>
      </c>
    </row>
    <row r="786" spans="13:29" x14ac:dyDescent="0.3">
      <c r="M786"/>
      <c r="N786" s="8"/>
      <c r="O786" s="9"/>
      <c r="P786" s="8"/>
      <c r="R786"/>
      <c r="S786" s="8"/>
      <c r="AC786" s="17">
        <v>10995</v>
      </c>
    </row>
    <row r="787" spans="13:29" x14ac:dyDescent="0.3">
      <c r="M787"/>
      <c r="N787" s="8"/>
      <c r="O787" s="9"/>
      <c r="P787" s="8"/>
      <c r="R787"/>
      <c r="S787" s="8"/>
      <c r="AC787" s="17">
        <v>2745</v>
      </c>
    </row>
    <row r="788" spans="13:29" x14ac:dyDescent="0.3">
      <c r="M788"/>
      <c r="N788" s="8"/>
      <c r="O788" s="9"/>
      <c r="P788" s="8"/>
      <c r="R788"/>
      <c r="S788" s="8"/>
      <c r="AC788" s="17">
        <v>3295</v>
      </c>
    </row>
    <row r="789" spans="13:29" x14ac:dyDescent="0.3">
      <c r="M789"/>
      <c r="N789" s="8"/>
      <c r="O789" s="9"/>
      <c r="P789" s="8"/>
      <c r="R789"/>
      <c r="S789" s="8"/>
      <c r="AC789" s="17">
        <v>4295</v>
      </c>
    </row>
    <row r="790" spans="13:29" x14ac:dyDescent="0.3">
      <c r="M790"/>
      <c r="N790" s="8"/>
      <c r="O790" s="9"/>
      <c r="P790" s="8"/>
      <c r="R790"/>
      <c r="S790" s="8"/>
      <c r="AC790" s="17">
        <v>6045</v>
      </c>
    </row>
    <row r="791" spans="13:29" x14ac:dyDescent="0.3">
      <c r="M791"/>
      <c r="N791" s="8"/>
      <c r="O791" s="9"/>
      <c r="P791" s="8"/>
      <c r="R791"/>
      <c r="S791" s="8"/>
      <c r="AC791" s="17">
        <v>1995</v>
      </c>
    </row>
    <row r="792" spans="13:29" x14ac:dyDescent="0.3">
      <c r="M792"/>
      <c r="N792" s="8"/>
      <c r="O792" s="9"/>
      <c r="P792" s="8"/>
      <c r="R792"/>
      <c r="S792" s="8"/>
      <c r="AC792" s="17">
        <v>2395</v>
      </c>
    </row>
    <row r="793" spans="13:29" x14ac:dyDescent="0.3">
      <c r="M793"/>
      <c r="N793" s="8"/>
      <c r="O793" s="9"/>
      <c r="P793" s="8"/>
      <c r="R793"/>
      <c r="S793" s="8"/>
      <c r="AC793" s="17">
        <v>2845</v>
      </c>
    </row>
    <row r="794" spans="13:29" x14ac:dyDescent="0.3">
      <c r="M794"/>
      <c r="N794" s="8"/>
      <c r="O794" s="9"/>
      <c r="P794" s="8"/>
      <c r="R794"/>
      <c r="S794" s="8"/>
      <c r="AC794" s="17">
        <v>325</v>
      </c>
    </row>
    <row r="795" spans="13:29" x14ac:dyDescent="0.3">
      <c r="M795"/>
      <c r="N795" s="8"/>
      <c r="O795" s="9"/>
      <c r="P795" s="8"/>
      <c r="R795"/>
      <c r="S795" s="8"/>
      <c r="AC795" s="17">
        <v>10995</v>
      </c>
    </row>
    <row r="796" spans="13:29" x14ac:dyDescent="0.3">
      <c r="M796"/>
      <c r="N796" s="8"/>
      <c r="O796" s="9"/>
      <c r="P796" s="8"/>
      <c r="R796"/>
      <c r="S796" s="8"/>
      <c r="AC796" s="17">
        <v>11495</v>
      </c>
    </row>
    <row r="797" spans="13:29" x14ac:dyDescent="0.3">
      <c r="M797"/>
      <c r="N797" s="8"/>
      <c r="O797" s="9"/>
      <c r="P797" s="8"/>
      <c r="R797"/>
      <c r="S797" s="8"/>
      <c r="AC797" s="17">
        <v>13995</v>
      </c>
    </row>
    <row r="798" spans="13:29" x14ac:dyDescent="0.3">
      <c r="M798"/>
      <c r="N798" s="8"/>
      <c r="O798" s="9"/>
      <c r="P798" s="8"/>
      <c r="R798"/>
      <c r="S798" s="8"/>
      <c r="AC798" s="17">
        <v>14495</v>
      </c>
    </row>
    <row r="799" spans="13:29" x14ac:dyDescent="0.3">
      <c r="M799"/>
      <c r="N799" s="8"/>
      <c r="O799" s="9"/>
      <c r="P799" s="8"/>
      <c r="R799"/>
      <c r="S799" s="8"/>
      <c r="AC799" s="17">
        <v>875</v>
      </c>
    </row>
    <row r="800" spans="13:29" x14ac:dyDescent="0.3">
      <c r="M800"/>
      <c r="N800" s="8"/>
      <c r="O800" s="9"/>
      <c r="P800" s="8"/>
      <c r="R800"/>
      <c r="S800" s="8"/>
      <c r="AC800" s="17">
        <v>995</v>
      </c>
    </row>
    <row r="801" spans="13:29" x14ac:dyDescent="0.3">
      <c r="M801"/>
      <c r="N801" s="8"/>
      <c r="O801" s="9"/>
      <c r="P801" s="8"/>
      <c r="R801"/>
      <c r="S801" s="8"/>
      <c r="AC801" s="17">
        <v>325</v>
      </c>
    </row>
    <row r="802" spans="13:29" x14ac:dyDescent="0.3">
      <c r="M802"/>
      <c r="N802" s="8"/>
      <c r="O802" s="9"/>
      <c r="P802" s="8"/>
      <c r="R802"/>
      <c r="S802" s="8"/>
      <c r="AC802" s="17">
        <v>490</v>
      </c>
    </row>
    <row r="803" spans="13:29" x14ac:dyDescent="0.3">
      <c r="M803"/>
      <c r="N803" s="8"/>
      <c r="O803" s="9"/>
      <c r="P803" s="8"/>
      <c r="R803"/>
      <c r="S803" s="8"/>
      <c r="AC803" s="17">
        <v>490</v>
      </c>
    </row>
    <row r="804" spans="13:29" x14ac:dyDescent="0.3">
      <c r="M804"/>
      <c r="N804" s="8"/>
      <c r="O804" s="9"/>
      <c r="P804" s="8"/>
      <c r="R804"/>
      <c r="S804" s="8"/>
      <c r="AC804" s="17">
        <v>1095</v>
      </c>
    </row>
    <row r="805" spans="13:29" x14ac:dyDescent="0.3">
      <c r="M805"/>
      <c r="N805" s="8"/>
      <c r="O805" s="9"/>
      <c r="P805" s="8"/>
      <c r="R805"/>
      <c r="S805" s="8"/>
      <c r="AC805" s="17">
        <v>4395</v>
      </c>
    </row>
    <row r="806" spans="13:29" x14ac:dyDescent="0.3">
      <c r="M806"/>
      <c r="N806" s="8"/>
      <c r="O806" s="9"/>
      <c r="P806" s="8"/>
      <c r="R806"/>
      <c r="S806" s="8"/>
      <c r="AC806" s="17">
        <v>5495</v>
      </c>
    </row>
    <row r="807" spans="13:29" x14ac:dyDescent="0.3">
      <c r="M807"/>
      <c r="N807" s="8"/>
      <c r="O807" s="9"/>
      <c r="P807" s="8"/>
      <c r="R807"/>
      <c r="S807" s="8"/>
      <c r="AC807" s="17">
        <v>5495</v>
      </c>
    </row>
    <row r="808" spans="13:29" x14ac:dyDescent="0.3">
      <c r="M808"/>
      <c r="N808" s="8"/>
      <c r="O808" s="9"/>
      <c r="P808" s="8"/>
      <c r="R808"/>
      <c r="S808" s="8"/>
      <c r="AC808" s="17">
        <v>5495</v>
      </c>
    </row>
    <row r="809" spans="13:29" x14ac:dyDescent="0.3">
      <c r="M809"/>
      <c r="N809" s="8"/>
      <c r="O809" s="9"/>
      <c r="P809" s="8"/>
      <c r="R809"/>
      <c r="S809" s="8"/>
      <c r="AC809" s="17">
        <v>5495</v>
      </c>
    </row>
    <row r="810" spans="13:29" x14ac:dyDescent="0.3">
      <c r="M810"/>
      <c r="N810" s="8"/>
      <c r="O810" s="9"/>
      <c r="P810" s="8"/>
      <c r="R810"/>
      <c r="S810" s="8"/>
      <c r="AC810" s="17">
        <v>5495</v>
      </c>
    </row>
    <row r="811" spans="13:29" x14ac:dyDescent="0.3">
      <c r="M811"/>
      <c r="N811" s="8"/>
      <c r="O811" s="9"/>
      <c r="P811" s="8"/>
      <c r="R811"/>
      <c r="S811" s="8"/>
      <c r="AC811" s="17">
        <v>5495</v>
      </c>
    </row>
    <row r="812" spans="13:29" x14ac:dyDescent="0.3">
      <c r="M812"/>
      <c r="N812" s="8"/>
      <c r="O812" s="9"/>
      <c r="P812" s="8"/>
      <c r="R812"/>
      <c r="S812" s="8"/>
      <c r="AC812" s="17">
        <v>5495</v>
      </c>
    </row>
    <row r="813" spans="13:29" x14ac:dyDescent="0.3">
      <c r="M813"/>
      <c r="N813" s="8"/>
      <c r="O813" s="9"/>
      <c r="P813" s="8"/>
      <c r="R813"/>
      <c r="S813" s="8"/>
      <c r="AC813" s="17">
        <v>5495</v>
      </c>
    </row>
    <row r="814" spans="13:29" x14ac:dyDescent="0.3">
      <c r="M814"/>
      <c r="N814" s="8"/>
      <c r="O814" s="9"/>
      <c r="P814" s="8"/>
      <c r="R814"/>
      <c r="S814" s="8"/>
      <c r="AC814" s="17">
        <v>5495</v>
      </c>
    </row>
    <row r="815" spans="13:29" x14ac:dyDescent="0.3">
      <c r="M815"/>
      <c r="N815" s="8"/>
      <c r="O815" s="9"/>
      <c r="P815" s="8"/>
      <c r="R815"/>
      <c r="S815" s="8"/>
      <c r="AC815" s="17">
        <v>1315</v>
      </c>
    </row>
    <row r="816" spans="13:29" x14ac:dyDescent="0.3">
      <c r="M816"/>
      <c r="N816" s="8"/>
      <c r="O816" s="9"/>
      <c r="P816" s="8"/>
      <c r="R816"/>
      <c r="S816" s="8"/>
      <c r="AC816" s="17">
        <v>1315</v>
      </c>
    </row>
    <row r="817" spans="13:29" x14ac:dyDescent="0.3">
      <c r="M817"/>
      <c r="N817" s="8"/>
      <c r="O817" s="9"/>
      <c r="P817" s="8"/>
      <c r="R817"/>
      <c r="S817" s="8"/>
      <c r="AC817" s="17">
        <v>655</v>
      </c>
    </row>
    <row r="818" spans="13:29" x14ac:dyDescent="0.3">
      <c r="M818"/>
      <c r="N818" s="8"/>
      <c r="O818" s="9"/>
      <c r="P818" s="8"/>
      <c r="R818"/>
      <c r="S818" s="8"/>
      <c r="AC818" s="17">
        <v>435</v>
      </c>
    </row>
    <row r="819" spans="13:29" x14ac:dyDescent="0.3">
      <c r="M819"/>
      <c r="N819" s="8"/>
      <c r="O819" s="9"/>
      <c r="P819" s="8"/>
      <c r="R819"/>
      <c r="S819" s="8"/>
      <c r="AC819" s="17">
        <v>435</v>
      </c>
    </row>
    <row r="820" spans="13:29" x14ac:dyDescent="0.3">
      <c r="M820"/>
      <c r="N820" s="8"/>
      <c r="O820" s="9"/>
      <c r="P820" s="8"/>
      <c r="R820"/>
      <c r="S820" s="8"/>
      <c r="AC820" s="17">
        <v>185</v>
      </c>
    </row>
    <row r="821" spans="13:29" x14ac:dyDescent="0.3">
      <c r="M821"/>
      <c r="N821" s="8"/>
      <c r="O821" s="9"/>
      <c r="P821" s="8"/>
      <c r="R821"/>
      <c r="S821" s="8"/>
      <c r="AC821" s="17">
        <v>16495</v>
      </c>
    </row>
    <row r="822" spans="13:29" x14ac:dyDescent="0.3">
      <c r="M822"/>
      <c r="N822" s="8"/>
      <c r="O822" s="9"/>
      <c r="P822" s="8"/>
      <c r="R822"/>
      <c r="S822" s="8"/>
      <c r="AC822" s="17">
        <v>21995</v>
      </c>
    </row>
    <row r="823" spans="13:29" x14ac:dyDescent="0.3">
      <c r="M823"/>
      <c r="N823" s="8"/>
      <c r="O823" s="9"/>
      <c r="P823" s="8"/>
      <c r="R823"/>
      <c r="S823" s="8"/>
      <c r="AC823" s="17">
        <v>27495</v>
      </c>
    </row>
    <row r="824" spans="13:29" x14ac:dyDescent="0.3">
      <c r="M824"/>
      <c r="N824" s="8"/>
      <c r="O824" s="9"/>
      <c r="P824" s="8"/>
      <c r="R824"/>
      <c r="S824" s="8"/>
      <c r="AC824" s="17">
        <v>32995</v>
      </c>
    </row>
    <row r="825" spans="13:29" x14ac:dyDescent="0.3">
      <c r="M825"/>
      <c r="N825" s="8"/>
      <c r="O825" s="9"/>
      <c r="P825" s="8"/>
      <c r="R825"/>
      <c r="S825" s="8"/>
      <c r="AC825" s="17">
        <v>20895</v>
      </c>
    </row>
    <row r="826" spans="13:29" x14ac:dyDescent="0.3">
      <c r="M826"/>
      <c r="N826" s="8"/>
      <c r="O826" s="9"/>
      <c r="P826" s="8"/>
      <c r="R826"/>
      <c r="S826" s="8"/>
      <c r="AC826" s="17">
        <v>12195</v>
      </c>
    </row>
    <row r="827" spans="13:29" x14ac:dyDescent="0.3">
      <c r="M827"/>
      <c r="N827" s="8"/>
      <c r="O827" s="9"/>
      <c r="P827" s="8"/>
      <c r="R827"/>
      <c r="S827" s="8"/>
      <c r="AC827" s="17">
        <v>14295</v>
      </c>
    </row>
    <row r="828" spans="13:29" x14ac:dyDescent="0.3">
      <c r="M828"/>
      <c r="N828" s="8"/>
      <c r="O828" s="9"/>
      <c r="P828" s="8"/>
      <c r="R828"/>
      <c r="S828" s="8"/>
      <c r="AC828" s="17">
        <v>16995</v>
      </c>
    </row>
    <row r="829" spans="13:29" x14ac:dyDescent="0.3">
      <c r="M829"/>
      <c r="N829" s="8"/>
      <c r="O829" s="9"/>
      <c r="P829" s="8"/>
      <c r="R829"/>
      <c r="S829" s="8"/>
      <c r="AC829" s="17">
        <v>21995</v>
      </c>
    </row>
    <row r="830" spans="13:29" x14ac:dyDescent="0.3">
      <c r="M830"/>
      <c r="N830" s="8"/>
      <c r="O830" s="9"/>
      <c r="P830" s="8"/>
      <c r="R830"/>
      <c r="S830" s="8"/>
      <c r="AC830" s="17">
        <v>24995</v>
      </c>
    </row>
    <row r="831" spans="13:29" x14ac:dyDescent="0.3">
      <c r="M831"/>
      <c r="N831" s="8"/>
      <c r="O831" s="9"/>
      <c r="P831" s="8"/>
      <c r="R831"/>
      <c r="S831" s="8"/>
      <c r="AC831" s="17">
        <v>3995</v>
      </c>
    </row>
    <row r="832" spans="13:29" x14ac:dyDescent="0.3">
      <c r="M832"/>
      <c r="N832" s="8"/>
      <c r="O832" s="9"/>
      <c r="P832" s="8"/>
      <c r="R832"/>
      <c r="S832" s="8"/>
      <c r="AC832" s="17">
        <v>2195</v>
      </c>
    </row>
    <row r="833" spans="13:29" x14ac:dyDescent="0.3">
      <c r="M833"/>
      <c r="N833" s="8"/>
      <c r="O833" s="9"/>
      <c r="P833" s="8"/>
      <c r="R833"/>
      <c r="S833" s="8"/>
      <c r="AC833" s="17">
        <v>20895</v>
      </c>
    </row>
    <row r="834" spans="13:29" x14ac:dyDescent="0.3">
      <c r="M834"/>
      <c r="N834" s="8"/>
      <c r="O834" s="9"/>
      <c r="P834" s="8"/>
      <c r="R834"/>
      <c r="S834" s="8"/>
      <c r="AC834" s="17">
        <v>13195</v>
      </c>
    </row>
    <row r="835" spans="13:29" x14ac:dyDescent="0.3">
      <c r="M835"/>
      <c r="N835" s="8"/>
      <c r="O835" s="9"/>
      <c r="P835" s="8"/>
      <c r="R835"/>
      <c r="S835" s="8"/>
      <c r="AC835" s="17">
        <v>8795</v>
      </c>
    </row>
    <row r="836" spans="13:29" x14ac:dyDescent="0.3">
      <c r="M836"/>
      <c r="N836" s="8"/>
      <c r="O836" s="9"/>
      <c r="P836" s="8"/>
      <c r="R836"/>
      <c r="S836" s="8"/>
      <c r="AC836" s="17">
        <v>6045</v>
      </c>
    </row>
    <row r="837" spans="13:29" x14ac:dyDescent="0.3">
      <c r="M837"/>
      <c r="N837" s="8"/>
      <c r="O837" s="9"/>
      <c r="P837" s="8"/>
      <c r="R837"/>
      <c r="S837" s="8"/>
      <c r="AC837" s="17">
        <v>10995</v>
      </c>
    </row>
    <row r="838" spans="13:29" x14ac:dyDescent="0.3">
      <c r="M838"/>
      <c r="N838" s="8"/>
      <c r="O838" s="9"/>
      <c r="P838" s="8"/>
      <c r="R838"/>
      <c r="S838" s="8"/>
      <c r="AC838" s="17">
        <v>5495</v>
      </c>
    </row>
    <row r="839" spans="13:29" x14ac:dyDescent="0.3">
      <c r="M839"/>
      <c r="N839" s="8"/>
      <c r="O839" s="9"/>
      <c r="P839" s="8"/>
      <c r="R839"/>
      <c r="S839" s="8"/>
      <c r="AC839" s="17">
        <v>7695</v>
      </c>
    </row>
    <row r="840" spans="13:29" x14ac:dyDescent="0.3">
      <c r="M840"/>
      <c r="N840" s="8"/>
      <c r="O840" s="9"/>
      <c r="P840" s="8"/>
      <c r="R840"/>
      <c r="S840" s="8"/>
      <c r="AC840" s="17">
        <v>14295</v>
      </c>
    </row>
    <row r="841" spans="13:29" x14ac:dyDescent="0.3">
      <c r="M841"/>
      <c r="N841" s="8"/>
      <c r="O841" s="9"/>
      <c r="P841" s="8"/>
      <c r="R841"/>
      <c r="S841" s="8"/>
      <c r="AC841" s="17">
        <v>13195</v>
      </c>
    </row>
    <row r="842" spans="13:29" x14ac:dyDescent="0.3">
      <c r="M842"/>
      <c r="N842" s="8"/>
      <c r="O842" s="9"/>
      <c r="P842" s="8"/>
      <c r="R842"/>
      <c r="S842" s="8"/>
      <c r="AC842" s="17">
        <v>7695</v>
      </c>
    </row>
    <row r="843" spans="13:29" x14ac:dyDescent="0.3">
      <c r="M843"/>
      <c r="N843" s="8"/>
      <c r="O843" s="9"/>
      <c r="P843" s="8"/>
      <c r="R843"/>
      <c r="S843" s="8"/>
      <c r="AC843" s="17">
        <v>7695</v>
      </c>
    </row>
    <row r="844" spans="13:29" x14ac:dyDescent="0.3">
      <c r="M844"/>
      <c r="N844" s="8"/>
      <c r="O844" s="9"/>
      <c r="P844" s="8"/>
      <c r="R844"/>
      <c r="S844" s="8"/>
      <c r="AC844" s="17">
        <v>10995</v>
      </c>
    </row>
    <row r="845" spans="13:29" x14ac:dyDescent="0.3">
      <c r="M845"/>
      <c r="N845" s="8"/>
      <c r="O845" s="9"/>
      <c r="P845" s="8"/>
      <c r="R845"/>
      <c r="S845" s="8"/>
      <c r="AC845" s="17">
        <v>2745</v>
      </c>
    </row>
    <row r="846" spans="13:29" x14ac:dyDescent="0.3">
      <c r="M846"/>
      <c r="N846" s="8"/>
      <c r="O846" s="9"/>
      <c r="P846" s="8"/>
      <c r="R846"/>
      <c r="S846" s="8"/>
      <c r="AC846" s="17">
        <v>3845</v>
      </c>
    </row>
    <row r="847" spans="13:29" x14ac:dyDescent="0.3">
      <c r="M847"/>
      <c r="N847" s="8"/>
      <c r="O847" s="9"/>
      <c r="P847" s="8"/>
      <c r="R847"/>
      <c r="S847" s="8"/>
      <c r="AC847" s="17">
        <v>10995</v>
      </c>
    </row>
    <row r="848" spans="13:29" x14ac:dyDescent="0.3">
      <c r="M848"/>
      <c r="N848" s="8"/>
      <c r="O848" s="9"/>
      <c r="P848" s="8"/>
      <c r="R848"/>
      <c r="S848" s="8"/>
      <c r="AC848" s="17">
        <v>14295</v>
      </c>
    </row>
    <row r="849" spans="13:29" x14ac:dyDescent="0.3">
      <c r="M849"/>
      <c r="N849" s="8"/>
      <c r="O849" s="9"/>
      <c r="P849" s="8"/>
      <c r="R849"/>
      <c r="S849" s="8"/>
      <c r="AC849" s="17">
        <v>5495</v>
      </c>
    </row>
    <row r="850" spans="13:29" x14ac:dyDescent="0.3">
      <c r="M850"/>
      <c r="N850" s="8"/>
      <c r="O850" s="9"/>
      <c r="P850" s="8"/>
      <c r="R850"/>
      <c r="S850" s="8"/>
      <c r="AC850" s="17">
        <v>1095</v>
      </c>
    </row>
    <row r="851" spans="13:29" x14ac:dyDescent="0.3">
      <c r="M851"/>
      <c r="N851" s="8"/>
      <c r="O851" s="9"/>
      <c r="P851" s="8"/>
      <c r="R851"/>
      <c r="S851" s="8"/>
      <c r="AC851" s="17">
        <v>2745</v>
      </c>
    </row>
    <row r="852" spans="13:29" x14ac:dyDescent="0.3">
      <c r="M852"/>
      <c r="N852" s="8"/>
      <c r="O852" s="9"/>
      <c r="P852" s="8"/>
      <c r="R852"/>
      <c r="S852" s="8"/>
      <c r="AC852" s="17">
        <v>5495</v>
      </c>
    </row>
    <row r="853" spans="13:29" x14ac:dyDescent="0.3">
      <c r="M853"/>
      <c r="N853" s="8"/>
      <c r="O853" s="9"/>
      <c r="P853" s="8"/>
      <c r="R853"/>
      <c r="S853" s="8"/>
      <c r="AC853" s="17">
        <v>490</v>
      </c>
    </row>
    <row r="854" spans="13:29" x14ac:dyDescent="0.3">
      <c r="M854"/>
      <c r="N854" s="8"/>
      <c r="O854" s="9"/>
      <c r="P854" s="8"/>
      <c r="R854"/>
      <c r="S854" s="8"/>
      <c r="AC854" s="17">
        <v>490</v>
      </c>
    </row>
    <row r="855" spans="13:29" x14ac:dyDescent="0.3">
      <c r="M855"/>
      <c r="N855" s="8"/>
      <c r="O855" s="9"/>
      <c r="P855" s="8"/>
      <c r="R855"/>
      <c r="S855" s="8"/>
      <c r="AC855" s="17">
        <v>1095</v>
      </c>
    </row>
    <row r="856" spans="13:29" x14ac:dyDescent="0.3">
      <c r="M856"/>
      <c r="N856" s="8"/>
      <c r="O856" s="9"/>
      <c r="P856" s="8"/>
      <c r="R856"/>
      <c r="S856" s="8"/>
      <c r="AC856" s="17">
        <v>4395</v>
      </c>
    </row>
    <row r="857" spans="13:29" x14ac:dyDescent="0.3">
      <c r="M857"/>
      <c r="N857" s="8"/>
      <c r="O857" s="9"/>
      <c r="P857" s="8"/>
      <c r="R857"/>
      <c r="S857" s="8"/>
      <c r="AC857" s="17">
        <v>325</v>
      </c>
    </row>
    <row r="858" spans="13:29" x14ac:dyDescent="0.3">
      <c r="M858"/>
      <c r="N858" s="8"/>
      <c r="O858" s="9"/>
      <c r="P858" s="8"/>
      <c r="R858"/>
      <c r="S858" s="8"/>
      <c r="AC858" s="17">
        <v>13195</v>
      </c>
    </row>
    <row r="859" spans="13:29" x14ac:dyDescent="0.3">
      <c r="M859"/>
      <c r="N859" s="8"/>
      <c r="O859" s="9"/>
      <c r="P859" s="8"/>
      <c r="R859"/>
      <c r="S859" s="8"/>
      <c r="AC859" s="17">
        <v>17595</v>
      </c>
    </row>
    <row r="860" spans="13:29" x14ac:dyDescent="0.3">
      <c r="M860"/>
      <c r="N860" s="8"/>
      <c r="O860" s="9"/>
      <c r="P860" s="8"/>
      <c r="R860"/>
      <c r="S860" s="8"/>
      <c r="AC860" s="17">
        <v>13495</v>
      </c>
    </row>
    <row r="861" spans="13:29" x14ac:dyDescent="0.3">
      <c r="M861"/>
      <c r="N861" s="8"/>
      <c r="O861" s="9"/>
      <c r="P861" s="8"/>
      <c r="R861"/>
      <c r="S861" s="8"/>
      <c r="AC861" s="17">
        <v>17995</v>
      </c>
    </row>
    <row r="862" spans="13:29" x14ac:dyDescent="0.3">
      <c r="M862"/>
      <c r="N862" s="8"/>
      <c r="O862" s="9"/>
      <c r="P862" s="8"/>
      <c r="R862"/>
      <c r="S862" s="8"/>
      <c r="AC862" s="17">
        <v>16495</v>
      </c>
    </row>
    <row r="863" spans="13:29" x14ac:dyDescent="0.3">
      <c r="M863"/>
      <c r="N863" s="8"/>
      <c r="O863" s="9"/>
      <c r="P863" s="8"/>
      <c r="R863"/>
      <c r="S863" s="8"/>
      <c r="AC863" s="17">
        <v>20895</v>
      </c>
    </row>
    <row r="864" spans="13:29" x14ac:dyDescent="0.3">
      <c r="M864"/>
      <c r="N864" s="8"/>
      <c r="O864" s="9"/>
      <c r="P864" s="8"/>
      <c r="R864"/>
      <c r="S864" s="8"/>
      <c r="AC864" s="17">
        <v>16795</v>
      </c>
    </row>
    <row r="865" spans="13:29" x14ac:dyDescent="0.3">
      <c r="M865"/>
      <c r="N865" s="8"/>
      <c r="O865" s="9"/>
      <c r="P865" s="8"/>
      <c r="R865"/>
      <c r="S865" s="8"/>
      <c r="AC865" s="17">
        <v>21295</v>
      </c>
    </row>
    <row r="866" spans="13:29" x14ac:dyDescent="0.3">
      <c r="M866"/>
      <c r="N866" s="8"/>
      <c r="O866" s="9"/>
      <c r="P866" s="8"/>
      <c r="R866"/>
      <c r="S866" s="8"/>
      <c r="AC866" s="17">
        <v>4395</v>
      </c>
    </row>
    <row r="867" spans="13:29" x14ac:dyDescent="0.3">
      <c r="M867"/>
      <c r="N867" s="8"/>
      <c r="O867" s="9"/>
      <c r="P867" s="8"/>
      <c r="R867"/>
      <c r="S867" s="8"/>
      <c r="AC867" s="17">
        <v>1095</v>
      </c>
    </row>
    <row r="868" spans="13:29" x14ac:dyDescent="0.3">
      <c r="M868"/>
      <c r="N868" s="8"/>
      <c r="O868" s="9"/>
      <c r="P868" s="8"/>
      <c r="R868"/>
      <c r="S868" s="8"/>
      <c r="AC868" s="17">
        <v>1425</v>
      </c>
    </row>
    <row r="869" spans="13:29" x14ac:dyDescent="0.3">
      <c r="M869"/>
      <c r="N869" s="8"/>
      <c r="O869" s="9"/>
      <c r="P869" s="8"/>
      <c r="R869"/>
      <c r="S869" s="8"/>
      <c r="AC869" s="17">
        <v>9995</v>
      </c>
    </row>
    <row r="870" spans="13:29" x14ac:dyDescent="0.3">
      <c r="M870"/>
      <c r="N870" s="8"/>
      <c r="O870" s="9"/>
      <c r="P870" s="8"/>
      <c r="R870"/>
      <c r="S870" s="8"/>
      <c r="AC870" s="17">
        <v>16495</v>
      </c>
    </row>
    <row r="871" spans="13:29" x14ac:dyDescent="0.3">
      <c r="M871"/>
      <c r="N871" s="8"/>
      <c r="O871" s="9"/>
      <c r="P871" s="8"/>
      <c r="R871"/>
      <c r="S871" s="8"/>
      <c r="AC871" s="17">
        <v>10295</v>
      </c>
    </row>
    <row r="872" spans="13:29" x14ac:dyDescent="0.3">
      <c r="M872"/>
      <c r="N872" s="8"/>
      <c r="O872" s="9"/>
      <c r="P872" s="8"/>
      <c r="R872"/>
      <c r="S872" s="8"/>
      <c r="AC872" s="17">
        <v>16895</v>
      </c>
    </row>
    <row r="873" spans="13:29" x14ac:dyDescent="0.3">
      <c r="M873"/>
      <c r="N873" s="8"/>
      <c r="O873" s="9"/>
      <c r="P873" s="8"/>
      <c r="R873"/>
      <c r="S873" s="8"/>
      <c r="AC873" s="17">
        <v>11995</v>
      </c>
    </row>
    <row r="874" spans="13:29" x14ac:dyDescent="0.3">
      <c r="M874"/>
      <c r="N874" s="8"/>
      <c r="O874" s="9"/>
      <c r="P874" s="8"/>
      <c r="R874"/>
      <c r="S874" s="8"/>
      <c r="AC874" s="17">
        <v>11995</v>
      </c>
    </row>
    <row r="875" spans="13:29" x14ac:dyDescent="0.3">
      <c r="M875"/>
      <c r="N875" s="8"/>
      <c r="O875" s="9"/>
      <c r="P875" s="8"/>
      <c r="R875"/>
      <c r="S875" s="8"/>
      <c r="AC875" s="17">
        <v>1920</v>
      </c>
    </row>
    <row r="876" spans="13:29" x14ac:dyDescent="0.3">
      <c r="M876"/>
      <c r="N876" s="8"/>
      <c r="O876" s="9"/>
      <c r="P876" s="8"/>
      <c r="R876"/>
      <c r="S876" s="8"/>
      <c r="AC876" s="17">
        <v>3795</v>
      </c>
    </row>
    <row r="877" spans="13:29" x14ac:dyDescent="0.3">
      <c r="M877"/>
      <c r="N877" s="8"/>
      <c r="O877" s="9"/>
      <c r="P877" s="8"/>
      <c r="R877"/>
      <c r="S877" s="8"/>
      <c r="AC877" s="17">
        <v>2195</v>
      </c>
    </row>
    <row r="878" spans="13:29" x14ac:dyDescent="0.3">
      <c r="M878"/>
      <c r="N878" s="8"/>
      <c r="O878" s="9"/>
      <c r="P878" s="8"/>
      <c r="R878"/>
      <c r="S878" s="8"/>
      <c r="AC878" s="17">
        <v>4095</v>
      </c>
    </row>
    <row r="879" spans="13:29" x14ac:dyDescent="0.3">
      <c r="M879"/>
      <c r="N879" s="8"/>
      <c r="O879" s="9"/>
      <c r="P879" s="8"/>
      <c r="R879"/>
      <c r="S879" s="8"/>
      <c r="AC879" s="17">
        <v>1095</v>
      </c>
    </row>
    <row r="880" spans="13:29" x14ac:dyDescent="0.3">
      <c r="M880"/>
      <c r="N880" s="8"/>
      <c r="O880" s="9"/>
      <c r="P880" s="8"/>
      <c r="R880"/>
      <c r="S880" s="8"/>
      <c r="AC880" s="17">
        <v>1195</v>
      </c>
    </row>
    <row r="881" spans="13:29" x14ac:dyDescent="0.3">
      <c r="M881"/>
      <c r="N881" s="8"/>
      <c r="O881" s="9"/>
      <c r="P881" s="8"/>
      <c r="R881"/>
      <c r="S881" s="8"/>
      <c r="AC881" s="17">
        <v>1425</v>
      </c>
    </row>
    <row r="882" spans="13:29" x14ac:dyDescent="0.3">
      <c r="M882"/>
      <c r="N882" s="8"/>
      <c r="O882" s="9"/>
      <c r="P882" s="8"/>
      <c r="R882"/>
      <c r="S882" s="8"/>
      <c r="AC882" s="17">
        <v>43995</v>
      </c>
    </row>
    <row r="883" spans="13:29" x14ac:dyDescent="0.3">
      <c r="M883"/>
      <c r="N883" s="8"/>
      <c r="O883" s="9"/>
      <c r="P883" s="8"/>
      <c r="R883"/>
      <c r="S883" s="8"/>
      <c r="AC883" s="17">
        <v>47495</v>
      </c>
    </row>
    <row r="884" spans="13:29" x14ac:dyDescent="0.3">
      <c r="M884"/>
      <c r="N884" s="8"/>
      <c r="O884" s="9"/>
      <c r="P884" s="8"/>
      <c r="R884"/>
      <c r="S884" s="8"/>
      <c r="AC884" s="17">
        <v>43995</v>
      </c>
    </row>
    <row r="885" spans="13:29" x14ac:dyDescent="0.3">
      <c r="M885"/>
      <c r="N885" s="8"/>
      <c r="O885" s="9"/>
      <c r="P885" s="8"/>
      <c r="R885"/>
      <c r="S885" s="8"/>
      <c r="AC885" s="17">
        <v>47495</v>
      </c>
    </row>
    <row r="886" spans="13:29" x14ac:dyDescent="0.3">
      <c r="M886"/>
      <c r="N886" s="8"/>
      <c r="O886" s="9"/>
      <c r="P886" s="8"/>
      <c r="R886"/>
      <c r="S886" s="8"/>
      <c r="AC886" s="17">
        <v>41795</v>
      </c>
    </row>
    <row r="887" spans="13:29" x14ac:dyDescent="0.3">
      <c r="M887"/>
      <c r="N887" s="8"/>
      <c r="O887" s="9"/>
      <c r="P887" s="8"/>
      <c r="R887"/>
      <c r="S887" s="8"/>
      <c r="AC887" s="17">
        <v>44595</v>
      </c>
    </row>
    <row r="888" spans="13:29" x14ac:dyDescent="0.3">
      <c r="M888"/>
      <c r="N888" s="8"/>
      <c r="O888" s="9"/>
      <c r="P888" s="8"/>
      <c r="R888"/>
      <c r="S888" s="8"/>
      <c r="AC888" s="17">
        <v>38495</v>
      </c>
    </row>
    <row r="889" spans="13:29" x14ac:dyDescent="0.3">
      <c r="M889"/>
      <c r="N889" s="8"/>
      <c r="O889" s="9"/>
      <c r="P889" s="8"/>
      <c r="R889"/>
      <c r="S889" s="8"/>
      <c r="AC889" s="17">
        <v>41295</v>
      </c>
    </row>
    <row r="890" spans="13:29" x14ac:dyDescent="0.3">
      <c r="M890"/>
      <c r="N890" s="8"/>
      <c r="O890" s="9"/>
      <c r="P890" s="8"/>
      <c r="R890"/>
      <c r="S890" s="8"/>
      <c r="AC890" s="17">
        <v>38495</v>
      </c>
    </row>
    <row r="891" spans="13:29" x14ac:dyDescent="0.3">
      <c r="M891"/>
      <c r="N891" s="8"/>
      <c r="O891" s="9"/>
      <c r="P891" s="8"/>
      <c r="R891"/>
      <c r="S891" s="8"/>
      <c r="AC891" s="17">
        <v>41295</v>
      </c>
    </row>
    <row r="892" spans="13:29" x14ac:dyDescent="0.3">
      <c r="M892"/>
      <c r="N892" s="8"/>
      <c r="O892" s="9"/>
      <c r="P892" s="8"/>
      <c r="R892"/>
      <c r="S892" s="8"/>
      <c r="AC892" s="17">
        <v>42895</v>
      </c>
    </row>
    <row r="893" spans="13:29" x14ac:dyDescent="0.3">
      <c r="M893"/>
      <c r="N893" s="8"/>
      <c r="O893" s="9"/>
      <c r="P893" s="8"/>
      <c r="R893"/>
      <c r="S893" s="8"/>
      <c r="AC893" s="17">
        <v>45695</v>
      </c>
    </row>
    <row r="894" spans="13:29" x14ac:dyDescent="0.3">
      <c r="M894"/>
      <c r="N894" s="8"/>
      <c r="O894" s="9"/>
      <c r="P894" s="8"/>
      <c r="R894"/>
      <c r="S894" s="8"/>
      <c r="AC894" s="17">
        <v>32995</v>
      </c>
    </row>
    <row r="895" spans="13:29" x14ac:dyDescent="0.3">
      <c r="M895"/>
      <c r="N895" s="8"/>
      <c r="O895" s="9"/>
      <c r="P895" s="8"/>
      <c r="R895"/>
      <c r="S895" s="8"/>
      <c r="AC895" s="17">
        <v>35795</v>
      </c>
    </row>
    <row r="896" spans="13:29" x14ac:dyDescent="0.3">
      <c r="M896"/>
      <c r="N896" s="8"/>
      <c r="O896" s="9"/>
      <c r="P896" s="8"/>
      <c r="R896"/>
      <c r="S896" s="8"/>
      <c r="AC896" s="17">
        <v>32995</v>
      </c>
    </row>
    <row r="897" spans="13:29" x14ac:dyDescent="0.3">
      <c r="M897"/>
      <c r="N897" s="8"/>
      <c r="O897" s="9"/>
      <c r="P897" s="8"/>
      <c r="R897"/>
      <c r="S897" s="8"/>
      <c r="AC897" s="17">
        <v>35795</v>
      </c>
    </row>
    <row r="898" spans="13:29" x14ac:dyDescent="0.3">
      <c r="M898"/>
      <c r="N898" s="8"/>
      <c r="O898" s="9"/>
      <c r="P898" s="8"/>
      <c r="R898"/>
      <c r="S898" s="8"/>
      <c r="AC898" s="17">
        <v>37395</v>
      </c>
    </row>
    <row r="899" spans="13:29" x14ac:dyDescent="0.3">
      <c r="M899"/>
      <c r="N899" s="8"/>
      <c r="O899" s="9"/>
      <c r="P899" s="8"/>
      <c r="R899"/>
      <c r="S899" s="8"/>
      <c r="AC899" s="17">
        <v>38995</v>
      </c>
    </row>
    <row r="900" spans="13:29" x14ac:dyDescent="0.3">
      <c r="M900"/>
      <c r="N900" s="8"/>
      <c r="O900" s="9"/>
      <c r="P900" s="8"/>
      <c r="R900"/>
      <c r="S900" s="8"/>
      <c r="AC900" s="17">
        <v>17595</v>
      </c>
    </row>
    <row r="901" spans="13:29" x14ac:dyDescent="0.3">
      <c r="M901"/>
      <c r="N901" s="8"/>
      <c r="O901" s="9"/>
      <c r="P901" s="8"/>
      <c r="R901"/>
      <c r="S901" s="8"/>
      <c r="AC901" s="17">
        <v>21995</v>
      </c>
    </row>
    <row r="902" spans="13:29" x14ac:dyDescent="0.3">
      <c r="M902"/>
      <c r="N902" s="8"/>
      <c r="O902" s="9"/>
      <c r="P902" s="8"/>
      <c r="R902"/>
      <c r="S902" s="8"/>
      <c r="AC902" s="17">
        <v>21995</v>
      </c>
    </row>
    <row r="903" spans="13:29" x14ac:dyDescent="0.3">
      <c r="M903"/>
      <c r="N903" s="8"/>
      <c r="O903" s="9"/>
      <c r="P903" s="8"/>
      <c r="R903"/>
      <c r="S903" s="8"/>
      <c r="AC903" s="17">
        <v>19795</v>
      </c>
    </row>
    <row r="904" spans="13:29" x14ac:dyDescent="0.3">
      <c r="M904"/>
      <c r="N904" s="8"/>
      <c r="O904" s="9"/>
      <c r="P904" s="8"/>
      <c r="R904"/>
      <c r="S904" s="8"/>
      <c r="AC904" s="17">
        <v>25295</v>
      </c>
    </row>
    <row r="905" spans="13:29" x14ac:dyDescent="0.3">
      <c r="M905"/>
      <c r="N905" s="8"/>
      <c r="O905" s="9"/>
      <c r="P905" s="8"/>
      <c r="R905"/>
      <c r="S905" s="8"/>
      <c r="AC905" s="17">
        <v>25295</v>
      </c>
    </row>
    <row r="906" spans="13:29" x14ac:dyDescent="0.3">
      <c r="M906"/>
      <c r="N906" s="8"/>
      <c r="O906" s="9"/>
      <c r="P906" s="8"/>
      <c r="R906"/>
      <c r="S906" s="8"/>
      <c r="AC906" s="17">
        <v>19795</v>
      </c>
    </row>
    <row r="907" spans="13:29" x14ac:dyDescent="0.3">
      <c r="M907"/>
      <c r="N907" s="8"/>
      <c r="O907" s="9"/>
      <c r="P907" s="8"/>
      <c r="R907"/>
      <c r="S907" s="8"/>
      <c r="AC907" s="17">
        <v>29695</v>
      </c>
    </row>
    <row r="908" spans="13:29" x14ac:dyDescent="0.3">
      <c r="M908"/>
      <c r="N908" s="8"/>
      <c r="O908" s="9"/>
      <c r="P908" s="8"/>
      <c r="R908"/>
      <c r="S908" s="8"/>
      <c r="AC908" s="17">
        <v>17595</v>
      </c>
    </row>
    <row r="909" spans="13:29" x14ac:dyDescent="0.3">
      <c r="M909"/>
      <c r="N909" s="8"/>
      <c r="O909" s="9"/>
      <c r="P909" s="8"/>
      <c r="R909"/>
      <c r="S909" s="8"/>
      <c r="AC909" s="17">
        <v>20395</v>
      </c>
    </row>
    <row r="910" spans="13:29" x14ac:dyDescent="0.3">
      <c r="M910"/>
      <c r="N910" s="8"/>
      <c r="O910" s="9"/>
      <c r="P910" s="8"/>
      <c r="R910"/>
      <c r="S910" s="8"/>
      <c r="AC910" s="17">
        <v>21995</v>
      </c>
    </row>
    <row r="911" spans="13:29" x14ac:dyDescent="0.3">
      <c r="M911"/>
      <c r="N911" s="8"/>
      <c r="O911" s="9"/>
      <c r="P911" s="8"/>
      <c r="R911"/>
      <c r="S911" s="8"/>
      <c r="AC911" s="17">
        <v>24795</v>
      </c>
    </row>
    <row r="912" spans="13:29" x14ac:dyDescent="0.3">
      <c r="M912"/>
      <c r="N912" s="8"/>
      <c r="O912" s="9"/>
      <c r="P912" s="8"/>
      <c r="R912"/>
      <c r="S912" s="8"/>
      <c r="AC912" s="17">
        <v>21995</v>
      </c>
    </row>
    <row r="913" spans="13:29" x14ac:dyDescent="0.3">
      <c r="M913"/>
      <c r="N913" s="8"/>
      <c r="O913" s="9"/>
      <c r="P913" s="8"/>
      <c r="R913"/>
      <c r="S913" s="8"/>
      <c r="AC913" s="17">
        <v>24795</v>
      </c>
    </row>
    <row r="914" spans="13:29" x14ac:dyDescent="0.3">
      <c r="M914"/>
      <c r="N914" s="8"/>
      <c r="O914" s="9"/>
      <c r="P914" s="8"/>
      <c r="R914"/>
      <c r="S914" s="8"/>
      <c r="AC914" s="17">
        <v>21995</v>
      </c>
    </row>
    <row r="915" spans="13:29" x14ac:dyDescent="0.3">
      <c r="M915"/>
      <c r="N915" s="8"/>
      <c r="O915" s="9"/>
      <c r="P915" s="8"/>
      <c r="R915"/>
      <c r="S915" s="8"/>
      <c r="AC915" s="17">
        <v>29695</v>
      </c>
    </row>
    <row r="916" spans="13:29" x14ac:dyDescent="0.3">
      <c r="M916"/>
      <c r="N916" s="8"/>
      <c r="O916" s="9"/>
      <c r="P916" s="8"/>
      <c r="R916"/>
      <c r="S916" s="8"/>
      <c r="AC916" s="17">
        <v>27495</v>
      </c>
    </row>
    <row r="917" spans="13:29" x14ac:dyDescent="0.3">
      <c r="M917"/>
      <c r="N917" s="8"/>
      <c r="O917" s="9"/>
      <c r="P917" s="8"/>
      <c r="R917"/>
      <c r="S917" s="8"/>
      <c r="AC917" s="17">
        <v>30295</v>
      </c>
    </row>
    <row r="918" spans="13:29" x14ac:dyDescent="0.3">
      <c r="M918"/>
      <c r="N918" s="8"/>
      <c r="O918" s="9"/>
      <c r="P918" s="8"/>
      <c r="R918"/>
      <c r="S918" s="8"/>
      <c r="AC918" s="17">
        <v>31995</v>
      </c>
    </row>
    <row r="919" spans="13:29" x14ac:dyDescent="0.3">
      <c r="M919"/>
      <c r="N919" s="8"/>
      <c r="O919" s="9"/>
      <c r="P919" s="8"/>
      <c r="R919"/>
      <c r="S919" s="8"/>
      <c r="AC919" s="17">
        <v>34795</v>
      </c>
    </row>
    <row r="920" spans="13:29" x14ac:dyDescent="0.3">
      <c r="M920"/>
      <c r="N920" s="8"/>
      <c r="O920" s="9"/>
      <c r="P920" s="8"/>
      <c r="R920"/>
      <c r="S920" s="8"/>
      <c r="AC920" s="17">
        <v>31995</v>
      </c>
    </row>
    <row r="921" spans="13:29" x14ac:dyDescent="0.3">
      <c r="M921"/>
      <c r="N921" s="8"/>
      <c r="O921" s="9"/>
      <c r="P921" s="8"/>
      <c r="R921"/>
      <c r="S921" s="8"/>
      <c r="AC921" s="17">
        <v>34795</v>
      </c>
    </row>
    <row r="922" spans="13:29" x14ac:dyDescent="0.3">
      <c r="M922"/>
      <c r="N922" s="8"/>
      <c r="O922" s="9"/>
      <c r="P922" s="8"/>
      <c r="R922"/>
      <c r="S922" s="8"/>
      <c r="AC922" s="17">
        <v>8795</v>
      </c>
    </row>
    <row r="923" spans="13:29" x14ac:dyDescent="0.3">
      <c r="M923"/>
      <c r="N923" s="8"/>
      <c r="O923" s="9"/>
      <c r="P923" s="8"/>
      <c r="R923"/>
      <c r="S923" s="8"/>
      <c r="AC923" s="17">
        <v>6045</v>
      </c>
    </row>
    <row r="924" spans="13:29" x14ac:dyDescent="0.3">
      <c r="M924"/>
      <c r="N924" s="8"/>
      <c r="O924" s="9"/>
      <c r="P924" s="8"/>
      <c r="R924"/>
      <c r="S924" s="8"/>
      <c r="AC924" s="17">
        <v>10995</v>
      </c>
    </row>
    <row r="925" spans="13:29" x14ac:dyDescent="0.3">
      <c r="M925"/>
      <c r="N925" s="8"/>
      <c r="O925" s="9"/>
      <c r="P925" s="8"/>
      <c r="R925"/>
      <c r="S925" s="8"/>
      <c r="AC925" s="17">
        <v>5495</v>
      </c>
    </row>
    <row r="926" spans="13:29" x14ac:dyDescent="0.3">
      <c r="M926"/>
      <c r="N926" s="8"/>
      <c r="O926" s="9"/>
      <c r="P926" s="8"/>
      <c r="R926"/>
      <c r="S926" s="8"/>
      <c r="AC926" s="17">
        <v>7695</v>
      </c>
    </row>
    <row r="927" spans="13:29" x14ac:dyDescent="0.3">
      <c r="M927"/>
      <c r="N927" s="8"/>
      <c r="O927" s="9"/>
      <c r="P927" s="8"/>
      <c r="R927"/>
      <c r="S927" s="8"/>
      <c r="AC927" s="17">
        <v>14295</v>
      </c>
    </row>
    <row r="928" spans="13:29" x14ac:dyDescent="0.3">
      <c r="M928"/>
      <c r="N928" s="8"/>
      <c r="O928" s="9"/>
      <c r="P928" s="8"/>
      <c r="R928"/>
      <c r="S928" s="8"/>
      <c r="AC928" s="17">
        <v>13195</v>
      </c>
    </row>
    <row r="929" spans="13:29" x14ac:dyDescent="0.3">
      <c r="M929"/>
      <c r="N929" s="8"/>
      <c r="O929" s="9"/>
      <c r="P929" s="8"/>
      <c r="R929"/>
      <c r="S929" s="8"/>
      <c r="AC929" s="17">
        <v>7695</v>
      </c>
    </row>
    <row r="930" spans="13:29" x14ac:dyDescent="0.3">
      <c r="M930"/>
      <c r="N930" s="8"/>
      <c r="O930" s="9"/>
      <c r="P930" s="8"/>
      <c r="R930"/>
      <c r="S930" s="8"/>
      <c r="AC930" s="17">
        <v>7695</v>
      </c>
    </row>
    <row r="931" spans="13:29" x14ac:dyDescent="0.3">
      <c r="M931"/>
      <c r="N931" s="8"/>
      <c r="O931" s="9"/>
      <c r="P931" s="8"/>
      <c r="R931"/>
      <c r="S931" s="8"/>
      <c r="AC931" s="17">
        <v>10995</v>
      </c>
    </row>
    <row r="932" spans="13:29" x14ac:dyDescent="0.3">
      <c r="M932"/>
      <c r="N932" s="8"/>
      <c r="O932" s="9"/>
      <c r="P932" s="8"/>
      <c r="R932"/>
      <c r="S932" s="8"/>
      <c r="AC932" s="17">
        <v>2745</v>
      </c>
    </row>
    <row r="933" spans="13:29" x14ac:dyDescent="0.3">
      <c r="M933"/>
      <c r="N933" s="8"/>
      <c r="O933" s="9"/>
      <c r="P933" s="8"/>
      <c r="R933"/>
      <c r="S933" s="8"/>
      <c r="AC933" s="17">
        <v>3845</v>
      </c>
    </row>
    <row r="934" spans="13:29" x14ac:dyDescent="0.3">
      <c r="M934"/>
      <c r="N934" s="8"/>
      <c r="O934" s="9"/>
      <c r="P934" s="8"/>
      <c r="R934"/>
      <c r="S934" s="8"/>
      <c r="AC934" s="17">
        <v>10995</v>
      </c>
    </row>
    <row r="935" spans="13:29" x14ac:dyDescent="0.3">
      <c r="M935"/>
      <c r="N935" s="8"/>
      <c r="O935" s="9"/>
      <c r="P935" s="8"/>
      <c r="R935"/>
      <c r="S935" s="8"/>
      <c r="AC935" s="17">
        <v>1095</v>
      </c>
    </row>
    <row r="936" spans="13:29" x14ac:dyDescent="0.3">
      <c r="M936"/>
      <c r="N936" s="8"/>
      <c r="O936" s="9"/>
      <c r="P936" s="8"/>
      <c r="R936"/>
      <c r="S936" s="8"/>
      <c r="AC936" s="17">
        <v>2745</v>
      </c>
    </row>
    <row r="937" spans="13:29" x14ac:dyDescent="0.3">
      <c r="M937"/>
      <c r="N937" s="8"/>
      <c r="O937" s="9"/>
      <c r="P937" s="8"/>
      <c r="R937"/>
      <c r="S937" s="8"/>
      <c r="AC937" s="17">
        <v>5495</v>
      </c>
    </row>
    <row r="938" spans="13:29" x14ac:dyDescent="0.3">
      <c r="M938"/>
      <c r="N938" s="8"/>
      <c r="O938" s="9"/>
      <c r="P938" s="8"/>
      <c r="R938"/>
      <c r="S938" s="8"/>
      <c r="AC938" s="17">
        <v>1645</v>
      </c>
    </row>
    <row r="939" spans="13:29" x14ac:dyDescent="0.3">
      <c r="M939"/>
      <c r="N939" s="8"/>
      <c r="O939" s="9"/>
      <c r="P939" s="8"/>
      <c r="R939"/>
      <c r="S939" s="8"/>
      <c r="AC939" s="17">
        <v>3295</v>
      </c>
    </row>
    <row r="940" spans="13:29" x14ac:dyDescent="0.3">
      <c r="M940"/>
      <c r="N940" s="8"/>
      <c r="O940" s="9"/>
      <c r="P940" s="8"/>
      <c r="R940"/>
      <c r="S940" s="8"/>
      <c r="AC940" s="17">
        <v>1095</v>
      </c>
    </row>
    <row r="941" spans="13:29" x14ac:dyDescent="0.3">
      <c r="M941"/>
      <c r="N941" s="8"/>
      <c r="O941" s="9"/>
      <c r="P941" s="8"/>
      <c r="R941"/>
      <c r="S941" s="8"/>
      <c r="AC941" s="17">
        <v>3995</v>
      </c>
    </row>
    <row r="942" spans="13:29" x14ac:dyDescent="0.3">
      <c r="M942"/>
      <c r="N942" s="8"/>
      <c r="O942" s="9"/>
      <c r="P942" s="8"/>
      <c r="R942"/>
      <c r="S942" s="8"/>
      <c r="AC942" s="17">
        <v>7195</v>
      </c>
    </row>
    <row r="943" spans="13:29" x14ac:dyDescent="0.3">
      <c r="M943"/>
      <c r="N943" s="8"/>
      <c r="O943" s="9"/>
      <c r="P943" s="8"/>
      <c r="R943"/>
      <c r="S943" s="8"/>
      <c r="AC943" s="17">
        <v>2195</v>
      </c>
    </row>
    <row r="944" spans="13:29" x14ac:dyDescent="0.3">
      <c r="M944"/>
      <c r="N944" s="8"/>
      <c r="O944" s="9"/>
      <c r="P944" s="8"/>
      <c r="R944"/>
      <c r="S944" s="8"/>
      <c r="AC944" s="17">
        <v>4395</v>
      </c>
    </row>
    <row r="945" spans="13:29" x14ac:dyDescent="0.3">
      <c r="M945"/>
      <c r="N945" s="8"/>
      <c r="O945" s="9"/>
      <c r="P945" s="8"/>
      <c r="R945"/>
      <c r="S945" s="8"/>
      <c r="AC945" s="17">
        <v>7195</v>
      </c>
    </row>
    <row r="946" spans="13:29" x14ac:dyDescent="0.3">
      <c r="M946"/>
      <c r="N946" s="8"/>
      <c r="O946" s="9"/>
      <c r="P946" s="8"/>
      <c r="R946"/>
      <c r="S946" s="8"/>
      <c r="AC946" s="17">
        <v>2795</v>
      </c>
    </row>
    <row r="947" spans="13:29" x14ac:dyDescent="0.3">
      <c r="M947"/>
      <c r="N947" s="8"/>
      <c r="O947" s="9"/>
      <c r="P947" s="8"/>
      <c r="R947"/>
      <c r="S947" s="8"/>
      <c r="AC947" s="17">
        <v>8795</v>
      </c>
    </row>
    <row r="948" spans="13:29" x14ac:dyDescent="0.3">
      <c r="M948"/>
      <c r="N948" s="8"/>
      <c r="O948" s="9"/>
      <c r="P948" s="8"/>
      <c r="R948"/>
      <c r="S948" s="8"/>
      <c r="AC948" s="17">
        <v>11495</v>
      </c>
    </row>
    <row r="949" spans="13:29" x14ac:dyDescent="0.3">
      <c r="M949"/>
      <c r="N949" s="8"/>
      <c r="O949" s="9"/>
      <c r="P949" s="8"/>
      <c r="R949"/>
      <c r="S949" s="8"/>
      <c r="AC949" s="17">
        <v>7195</v>
      </c>
    </row>
    <row r="950" spans="13:29" x14ac:dyDescent="0.3">
      <c r="M950"/>
      <c r="N950" s="8"/>
      <c r="O950" s="9"/>
      <c r="P950" s="8"/>
      <c r="R950"/>
      <c r="S950" s="8"/>
      <c r="AC950" s="17">
        <v>490</v>
      </c>
    </row>
    <row r="951" spans="13:29" x14ac:dyDescent="0.3">
      <c r="M951"/>
      <c r="N951" s="8"/>
      <c r="O951" s="9"/>
      <c r="P951" s="8"/>
      <c r="R951"/>
      <c r="S951" s="8"/>
      <c r="AC951" s="17">
        <v>490</v>
      </c>
    </row>
    <row r="952" spans="13:29" x14ac:dyDescent="0.3">
      <c r="M952"/>
      <c r="N952" s="8"/>
      <c r="O952" s="9"/>
      <c r="P952" s="8"/>
      <c r="R952"/>
      <c r="S952" s="8"/>
      <c r="AC952" s="17">
        <v>1095</v>
      </c>
    </row>
    <row r="953" spans="13:29" x14ac:dyDescent="0.3">
      <c r="M953"/>
      <c r="N953" s="8"/>
      <c r="O953" s="9"/>
      <c r="P953" s="8"/>
      <c r="R953"/>
      <c r="S953" s="8"/>
      <c r="AC953" s="17">
        <v>4395</v>
      </c>
    </row>
    <row r="954" spans="13:29" x14ac:dyDescent="0.3">
      <c r="M954"/>
      <c r="N954" s="8"/>
      <c r="O954" s="9"/>
      <c r="P954" s="8"/>
      <c r="R954"/>
      <c r="S954" s="8"/>
      <c r="AC954" s="17">
        <v>325</v>
      </c>
    </row>
    <row r="955" spans="13:29" x14ac:dyDescent="0.3">
      <c r="M955"/>
      <c r="N955" s="8"/>
      <c r="O955" s="9"/>
      <c r="P955" s="8"/>
      <c r="R955"/>
      <c r="S955" s="8"/>
      <c r="AC955" s="17">
        <v>35195</v>
      </c>
    </row>
    <row r="956" spans="13:29" x14ac:dyDescent="0.3">
      <c r="M956"/>
      <c r="N956" s="8"/>
      <c r="O956" s="9"/>
      <c r="P956" s="8"/>
      <c r="R956"/>
      <c r="S956" s="8"/>
      <c r="AC956" s="17">
        <v>29695</v>
      </c>
    </row>
    <row r="957" spans="13:29" x14ac:dyDescent="0.3">
      <c r="M957"/>
      <c r="N957" s="8"/>
      <c r="O957" s="9"/>
      <c r="P957" s="8"/>
      <c r="R957"/>
      <c r="S957" s="8"/>
      <c r="AC957" s="17">
        <v>16495</v>
      </c>
    </row>
    <row r="958" spans="13:29" x14ac:dyDescent="0.3">
      <c r="M958"/>
      <c r="N958" s="8"/>
      <c r="O958" s="9"/>
      <c r="P958" s="8"/>
      <c r="R958"/>
      <c r="S958" s="8"/>
      <c r="AC958" s="17">
        <v>21995</v>
      </c>
    </row>
    <row r="959" spans="13:29" x14ac:dyDescent="0.3">
      <c r="M959"/>
      <c r="N959" s="8"/>
      <c r="O959" s="9"/>
      <c r="P959" s="8"/>
      <c r="R959"/>
      <c r="S959" s="8"/>
      <c r="AC959" s="17">
        <v>17595</v>
      </c>
    </row>
    <row r="960" spans="13:29" x14ac:dyDescent="0.3">
      <c r="M960"/>
      <c r="N960" s="8"/>
      <c r="O960" s="9"/>
      <c r="P960" s="8"/>
      <c r="R960"/>
      <c r="S960" s="8"/>
      <c r="AC960" s="17">
        <v>25295</v>
      </c>
    </row>
    <row r="961" spans="13:29" x14ac:dyDescent="0.3">
      <c r="M961"/>
      <c r="N961" s="8"/>
      <c r="O961" s="9"/>
      <c r="P961" s="8"/>
      <c r="R961"/>
      <c r="S961" s="8"/>
      <c r="AC961" s="17">
        <v>10995</v>
      </c>
    </row>
    <row r="962" spans="13:29" x14ac:dyDescent="0.3">
      <c r="M962"/>
      <c r="N962" s="8"/>
      <c r="O962" s="9"/>
      <c r="P962" s="8"/>
      <c r="R962"/>
      <c r="S962" s="8"/>
      <c r="AC962" s="17">
        <v>19795</v>
      </c>
    </row>
    <row r="963" spans="13:29" x14ac:dyDescent="0.3">
      <c r="M963"/>
      <c r="N963" s="8"/>
      <c r="O963" s="9"/>
      <c r="P963" s="8"/>
      <c r="R963"/>
      <c r="S963" s="8"/>
      <c r="AC963" s="17">
        <v>8795</v>
      </c>
    </row>
    <row r="964" spans="13:29" x14ac:dyDescent="0.3">
      <c r="M964"/>
      <c r="N964" s="8"/>
      <c r="O964" s="9"/>
      <c r="P964" s="8"/>
      <c r="R964"/>
      <c r="S964" s="8"/>
      <c r="AC964" s="17">
        <v>4395</v>
      </c>
    </row>
    <row r="965" spans="13:29" x14ac:dyDescent="0.3">
      <c r="M965"/>
      <c r="N965" s="8"/>
      <c r="O965" s="9"/>
      <c r="P965" s="8"/>
      <c r="R965"/>
      <c r="S965" s="8"/>
      <c r="AC965" s="17">
        <v>3895</v>
      </c>
    </row>
    <row r="966" spans="13:29" x14ac:dyDescent="0.3">
      <c r="M966"/>
      <c r="N966" s="8"/>
      <c r="O966" s="9"/>
      <c r="P966" s="8"/>
      <c r="R966"/>
      <c r="S966" s="8"/>
      <c r="AC966" s="17">
        <v>10995</v>
      </c>
    </row>
    <row r="967" spans="13:29" x14ac:dyDescent="0.3">
      <c r="M967"/>
      <c r="N967" s="8"/>
      <c r="O967" s="9"/>
      <c r="P967" s="8"/>
      <c r="R967"/>
      <c r="S967" s="8"/>
      <c r="AC967" s="17">
        <v>10995</v>
      </c>
    </row>
    <row r="968" spans="13:29" x14ac:dyDescent="0.3">
      <c r="M968"/>
      <c r="N968" s="8"/>
      <c r="O968" s="9"/>
      <c r="P968" s="8"/>
      <c r="R968"/>
      <c r="S968" s="8"/>
      <c r="AC968" s="17">
        <v>10995</v>
      </c>
    </row>
    <row r="969" spans="13:29" x14ac:dyDescent="0.3">
      <c r="M969"/>
      <c r="N969" s="8"/>
      <c r="O969" s="9"/>
      <c r="P969" s="8"/>
      <c r="R969"/>
      <c r="S969" s="8"/>
      <c r="AC969" s="17">
        <v>3295</v>
      </c>
    </row>
    <row r="970" spans="13:29" x14ac:dyDescent="0.3">
      <c r="M970"/>
      <c r="N970" s="8"/>
      <c r="O970" s="9"/>
      <c r="P970" s="8"/>
      <c r="R970"/>
      <c r="S970" s="8"/>
      <c r="AC970" s="17">
        <v>2195</v>
      </c>
    </row>
    <row r="971" spans="13:29" x14ac:dyDescent="0.3">
      <c r="M971"/>
      <c r="N971" s="8"/>
      <c r="O971" s="9"/>
      <c r="P971" s="8"/>
      <c r="R971"/>
      <c r="S971" s="8"/>
      <c r="AC971" s="17">
        <v>2195</v>
      </c>
    </row>
    <row r="972" spans="13:29" x14ac:dyDescent="0.3">
      <c r="M972"/>
      <c r="N972" s="8"/>
      <c r="O972" s="9"/>
      <c r="P972" s="8"/>
      <c r="R972"/>
      <c r="S972" s="8"/>
      <c r="AC972" s="17">
        <v>2195</v>
      </c>
    </row>
    <row r="973" spans="13:29" x14ac:dyDescent="0.3">
      <c r="M973"/>
      <c r="N973" s="8"/>
      <c r="O973" s="9"/>
      <c r="P973" s="8"/>
      <c r="R973"/>
      <c r="S973" s="8"/>
      <c r="AC973" s="17">
        <v>0</v>
      </c>
    </row>
    <row r="974" spans="13:29" x14ac:dyDescent="0.3">
      <c r="M974"/>
      <c r="N974" s="8"/>
      <c r="O974" s="9"/>
      <c r="P974" s="8"/>
      <c r="R974"/>
      <c r="S974" s="8"/>
      <c r="AC974" s="17">
        <v>135845</v>
      </c>
    </row>
    <row r="975" spans="13:29" x14ac:dyDescent="0.3">
      <c r="M975"/>
      <c r="N975" s="8"/>
      <c r="O975" s="9"/>
      <c r="P975" s="8"/>
      <c r="R975"/>
      <c r="S975" s="8"/>
      <c r="AC975" s="17">
        <v>182595</v>
      </c>
    </row>
    <row r="976" spans="13:29" x14ac:dyDescent="0.3">
      <c r="M976"/>
      <c r="N976" s="8"/>
      <c r="O976" s="9"/>
      <c r="P976" s="8"/>
      <c r="R976"/>
      <c r="S976" s="8"/>
      <c r="AC976" s="17">
        <v>208995</v>
      </c>
    </row>
    <row r="977" spans="13:29" x14ac:dyDescent="0.3">
      <c r="M977"/>
      <c r="N977" s="8"/>
      <c r="O977" s="9"/>
      <c r="P977" s="8"/>
      <c r="R977"/>
      <c r="S977" s="8"/>
      <c r="AC977" s="17">
        <v>42895</v>
      </c>
    </row>
    <row r="978" spans="13:29" x14ac:dyDescent="0.3">
      <c r="M978"/>
      <c r="N978" s="8"/>
      <c r="O978" s="9"/>
      <c r="P978" s="8"/>
      <c r="R978"/>
      <c r="S978" s="8"/>
      <c r="AC978" s="17">
        <v>10995</v>
      </c>
    </row>
    <row r="979" spans="13:29" x14ac:dyDescent="0.3">
      <c r="M979"/>
      <c r="N979" s="8"/>
      <c r="O979" s="9"/>
      <c r="P979" s="8"/>
      <c r="R979"/>
      <c r="S979" s="8"/>
      <c r="AC979" s="17">
        <v>42895</v>
      </c>
    </row>
    <row r="980" spans="13:29" x14ac:dyDescent="0.3">
      <c r="M980"/>
      <c r="N980" s="8"/>
      <c r="O980" s="9"/>
      <c r="P980" s="8"/>
      <c r="R980"/>
      <c r="S980" s="8"/>
      <c r="AC980" s="17">
        <v>64895</v>
      </c>
    </row>
    <row r="981" spans="13:29" x14ac:dyDescent="0.3">
      <c r="M981"/>
      <c r="N981" s="8"/>
      <c r="O981" s="9"/>
      <c r="P981" s="8"/>
      <c r="R981"/>
      <c r="S981" s="8"/>
      <c r="AC981" s="17">
        <v>271695</v>
      </c>
    </row>
    <row r="982" spans="13:29" x14ac:dyDescent="0.3">
      <c r="M982"/>
      <c r="N982" s="8"/>
      <c r="O982" s="9"/>
      <c r="P982" s="8"/>
      <c r="R982"/>
      <c r="S982" s="8"/>
      <c r="AC982" s="17">
        <v>66</v>
      </c>
    </row>
    <row r="983" spans="13:29" x14ac:dyDescent="0.3">
      <c r="M983"/>
      <c r="N983" s="8"/>
      <c r="O983" s="9"/>
      <c r="P983" s="8"/>
      <c r="R983"/>
      <c r="S983" s="8"/>
      <c r="AC983" s="17">
        <v>88</v>
      </c>
    </row>
    <row r="984" spans="13:29" x14ac:dyDescent="0.3">
      <c r="M984"/>
      <c r="N984" s="8"/>
      <c r="O984" s="9"/>
      <c r="P984" s="8"/>
      <c r="R984"/>
      <c r="S984" s="8"/>
      <c r="AC984" s="17">
        <v>88</v>
      </c>
    </row>
    <row r="985" spans="13:29" x14ac:dyDescent="0.3">
      <c r="M985"/>
      <c r="N985" s="8"/>
      <c r="O985" s="9"/>
      <c r="P985" s="8"/>
      <c r="R985"/>
      <c r="S985" s="8"/>
      <c r="AC985" s="17">
        <v>11</v>
      </c>
    </row>
    <row r="986" spans="13:29" x14ac:dyDescent="0.3">
      <c r="M986"/>
      <c r="N986" s="8"/>
      <c r="O986" s="9"/>
      <c r="P986" s="8"/>
      <c r="R986"/>
      <c r="S986" s="8"/>
      <c r="AC986" s="17">
        <v>138</v>
      </c>
    </row>
    <row r="987" spans="13:29" x14ac:dyDescent="0.3">
      <c r="M987"/>
      <c r="N987" s="8"/>
      <c r="O987" s="9"/>
      <c r="P987" s="8"/>
      <c r="R987"/>
      <c r="S987" s="8"/>
      <c r="AC987" s="17">
        <v>72</v>
      </c>
    </row>
    <row r="988" spans="13:29" x14ac:dyDescent="0.3">
      <c r="M988"/>
      <c r="N988" s="8"/>
      <c r="O988" s="9"/>
      <c r="P988" s="8"/>
      <c r="R988"/>
      <c r="S988" s="8"/>
      <c r="AC988" s="17">
        <v>83</v>
      </c>
    </row>
    <row r="989" spans="13:29" x14ac:dyDescent="0.3">
      <c r="M989"/>
      <c r="N989" s="8"/>
      <c r="O989" s="9"/>
      <c r="P989" s="8"/>
      <c r="R989"/>
      <c r="S989" s="8"/>
      <c r="AC989" s="17">
        <v>105</v>
      </c>
    </row>
    <row r="990" spans="13:29" x14ac:dyDescent="0.3">
      <c r="M990"/>
      <c r="N990" s="8"/>
      <c r="O990" s="9"/>
      <c r="P990" s="8"/>
      <c r="R990"/>
      <c r="S990" s="8"/>
      <c r="AC990" s="17">
        <v>825</v>
      </c>
    </row>
    <row r="991" spans="13:29" x14ac:dyDescent="0.3">
      <c r="M991"/>
      <c r="N991" s="8"/>
      <c r="O991" s="9"/>
      <c r="P991" s="8"/>
      <c r="R991"/>
      <c r="S991" s="8"/>
      <c r="AC991" s="17">
        <v>33</v>
      </c>
    </row>
    <row r="992" spans="13:29" x14ac:dyDescent="0.3">
      <c r="M992"/>
      <c r="N992" s="8"/>
      <c r="O992" s="9"/>
      <c r="P992" s="8"/>
      <c r="R992"/>
      <c r="S992" s="8"/>
      <c r="AC992" s="17">
        <v>33</v>
      </c>
    </row>
    <row r="993" spans="13:29" x14ac:dyDescent="0.3">
      <c r="M993"/>
      <c r="N993" s="8"/>
      <c r="O993" s="9"/>
      <c r="P993" s="8"/>
      <c r="R993"/>
      <c r="S993" s="8"/>
      <c r="AC993" s="17">
        <v>66</v>
      </c>
    </row>
    <row r="994" spans="13:29" x14ac:dyDescent="0.3">
      <c r="M994"/>
      <c r="N994" s="8"/>
      <c r="O994" s="9"/>
      <c r="P994" s="8"/>
      <c r="R994"/>
      <c r="S994" s="8"/>
      <c r="AC994" s="17">
        <v>55</v>
      </c>
    </row>
    <row r="995" spans="13:29" x14ac:dyDescent="0.3">
      <c r="M995"/>
      <c r="N995" s="8"/>
      <c r="O995" s="9"/>
      <c r="P995" s="8"/>
      <c r="R995"/>
      <c r="S995" s="8"/>
      <c r="AC995" s="17">
        <v>55</v>
      </c>
    </row>
    <row r="996" spans="13:29" x14ac:dyDescent="0.3">
      <c r="M996"/>
      <c r="N996" s="8"/>
      <c r="O996" s="9"/>
      <c r="P996" s="8"/>
      <c r="R996"/>
      <c r="S996" s="8"/>
      <c r="AC996" s="17">
        <v>138</v>
      </c>
    </row>
    <row r="997" spans="13:29" x14ac:dyDescent="0.3">
      <c r="M997"/>
      <c r="N997" s="8"/>
      <c r="O997" s="9"/>
      <c r="P997" s="8"/>
      <c r="R997"/>
      <c r="S997" s="8"/>
      <c r="AC997" s="17">
        <v>138</v>
      </c>
    </row>
    <row r="998" spans="13:29" x14ac:dyDescent="0.3">
      <c r="M998"/>
      <c r="N998" s="8"/>
      <c r="O998" s="9"/>
      <c r="P998" s="8"/>
      <c r="R998"/>
      <c r="S998" s="8"/>
      <c r="AC998" s="17">
        <v>165</v>
      </c>
    </row>
    <row r="999" spans="13:29" x14ac:dyDescent="0.3">
      <c r="M999"/>
      <c r="N999" s="8"/>
      <c r="O999" s="9"/>
      <c r="P999" s="8"/>
      <c r="R999"/>
      <c r="S999" s="8"/>
      <c r="AC999" s="17">
        <v>11</v>
      </c>
    </row>
    <row r="1000" spans="13:29" x14ac:dyDescent="0.3">
      <c r="M1000"/>
      <c r="N1000" s="8"/>
      <c r="O1000" s="9"/>
      <c r="P1000" s="8"/>
      <c r="R1000"/>
      <c r="S1000" s="8"/>
      <c r="AC1000" s="17">
        <v>11</v>
      </c>
    </row>
    <row r="1001" spans="13:29" x14ac:dyDescent="0.3">
      <c r="M1001"/>
      <c r="N1001" s="8"/>
      <c r="O1001" s="9"/>
      <c r="P1001" s="8"/>
      <c r="R1001"/>
      <c r="S1001" s="8"/>
      <c r="AC1001" s="17">
        <v>17</v>
      </c>
    </row>
    <row r="1002" spans="13:29" x14ac:dyDescent="0.3">
      <c r="M1002"/>
      <c r="N1002" s="8"/>
      <c r="O1002" s="9"/>
      <c r="P1002" s="8"/>
      <c r="R1002"/>
      <c r="S1002" s="8"/>
      <c r="AC1002" s="17">
        <v>17</v>
      </c>
    </row>
    <row r="1003" spans="13:29" x14ac:dyDescent="0.3">
      <c r="M1003"/>
      <c r="N1003" s="8"/>
      <c r="O1003" s="9"/>
      <c r="P1003" s="8"/>
      <c r="R1003"/>
      <c r="S1003" s="8"/>
      <c r="AC1003" s="17">
        <v>17</v>
      </c>
    </row>
    <row r="1004" spans="13:29" x14ac:dyDescent="0.3">
      <c r="M1004"/>
      <c r="N1004" s="8"/>
      <c r="O1004" s="9"/>
      <c r="P1004" s="8"/>
      <c r="R1004"/>
      <c r="S1004" s="8"/>
      <c r="AC1004" s="17">
        <v>33</v>
      </c>
    </row>
    <row r="1005" spans="13:29" x14ac:dyDescent="0.3">
      <c r="M1005"/>
      <c r="N1005" s="8"/>
      <c r="O1005" s="9"/>
      <c r="P1005" s="8"/>
      <c r="R1005"/>
      <c r="S1005" s="8"/>
      <c r="AC1005" s="17">
        <v>83</v>
      </c>
    </row>
    <row r="1006" spans="13:29" x14ac:dyDescent="0.3">
      <c r="M1006"/>
      <c r="N1006" s="8"/>
      <c r="O1006" s="9"/>
      <c r="P1006" s="8"/>
      <c r="R1006"/>
      <c r="S1006" s="8"/>
      <c r="AC1006" s="17">
        <v>39</v>
      </c>
    </row>
    <row r="1007" spans="13:29" x14ac:dyDescent="0.3">
      <c r="M1007"/>
      <c r="N1007" s="8"/>
      <c r="O1007" s="9"/>
      <c r="P1007" s="8"/>
      <c r="R1007"/>
      <c r="S1007" s="8"/>
      <c r="AC1007" s="17">
        <v>39</v>
      </c>
    </row>
    <row r="1008" spans="13:29" x14ac:dyDescent="0.3">
      <c r="M1008"/>
      <c r="N1008" s="8"/>
      <c r="O1008" s="9"/>
      <c r="P1008" s="8"/>
      <c r="R1008"/>
      <c r="S1008" s="8"/>
      <c r="AC1008" s="17">
        <v>76</v>
      </c>
    </row>
    <row r="1009" spans="13:29" x14ac:dyDescent="0.3">
      <c r="M1009"/>
      <c r="N1009" s="8"/>
      <c r="O1009" s="9"/>
      <c r="P1009" s="8"/>
      <c r="R1009"/>
      <c r="S1009" s="8"/>
      <c r="AC1009" s="17">
        <v>66</v>
      </c>
    </row>
    <row r="1010" spans="13:29" x14ac:dyDescent="0.3">
      <c r="M1010"/>
      <c r="N1010" s="8"/>
      <c r="O1010" s="9"/>
      <c r="P1010" s="8"/>
      <c r="R1010"/>
      <c r="S1010" s="8"/>
      <c r="AC1010" s="17">
        <v>39</v>
      </c>
    </row>
    <row r="1011" spans="13:29" x14ac:dyDescent="0.3">
      <c r="M1011"/>
      <c r="N1011" s="8"/>
      <c r="O1011" s="9"/>
      <c r="P1011" s="8"/>
      <c r="R1011"/>
      <c r="S1011" s="8"/>
      <c r="AC1011" s="17">
        <v>39</v>
      </c>
    </row>
    <row r="1012" spans="13:29" x14ac:dyDescent="0.3">
      <c r="M1012"/>
      <c r="N1012" s="8"/>
      <c r="O1012" s="9"/>
      <c r="P1012" s="8"/>
      <c r="R1012"/>
      <c r="S1012" s="8"/>
      <c r="AC1012" s="17">
        <v>39</v>
      </c>
    </row>
    <row r="1013" spans="13:29" x14ac:dyDescent="0.3">
      <c r="M1013"/>
      <c r="N1013" s="8"/>
      <c r="O1013" s="9"/>
      <c r="P1013" s="8"/>
      <c r="R1013"/>
      <c r="S1013" s="8"/>
      <c r="AC1013" s="17">
        <v>48</v>
      </c>
    </row>
    <row r="1014" spans="13:29" x14ac:dyDescent="0.3">
      <c r="M1014"/>
      <c r="N1014" s="8"/>
      <c r="O1014" s="9"/>
      <c r="P1014" s="8"/>
      <c r="R1014"/>
      <c r="S1014" s="8"/>
      <c r="AC1014" s="17">
        <v>105</v>
      </c>
    </row>
    <row r="1015" spans="13:29" x14ac:dyDescent="0.3">
      <c r="M1015"/>
      <c r="N1015" s="8"/>
      <c r="O1015" s="9"/>
      <c r="P1015" s="8"/>
      <c r="R1015"/>
      <c r="S1015" s="8"/>
      <c r="AC1015" s="17">
        <v>75</v>
      </c>
    </row>
    <row r="1016" spans="13:29" x14ac:dyDescent="0.3">
      <c r="M1016"/>
      <c r="N1016" s="8"/>
      <c r="O1016" s="9"/>
      <c r="P1016" s="8"/>
      <c r="R1016"/>
      <c r="S1016" s="8"/>
      <c r="AC1016" s="17">
        <v>66</v>
      </c>
    </row>
    <row r="1017" spans="13:29" x14ac:dyDescent="0.3">
      <c r="M1017"/>
      <c r="N1017" s="8"/>
      <c r="O1017" s="9"/>
      <c r="P1017" s="8"/>
      <c r="R1017"/>
      <c r="S1017" s="8"/>
      <c r="AC1017" s="17">
        <v>66</v>
      </c>
    </row>
    <row r="1018" spans="13:29" x14ac:dyDescent="0.3">
      <c r="M1018"/>
      <c r="N1018" s="8"/>
      <c r="O1018" s="9"/>
      <c r="P1018" s="8"/>
      <c r="R1018"/>
      <c r="S1018" s="8"/>
      <c r="AC1018" s="17">
        <v>66</v>
      </c>
    </row>
    <row r="1019" spans="13:29" x14ac:dyDescent="0.3">
      <c r="M1019"/>
      <c r="N1019" s="8"/>
      <c r="O1019" s="9"/>
      <c r="P1019" s="8"/>
      <c r="R1019"/>
      <c r="S1019" s="8"/>
      <c r="AC1019" s="17">
        <v>88</v>
      </c>
    </row>
    <row r="1020" spans="13:29" x14ac:dyDescent="0.3">
      <c r="M1020"/>
      <c r="N1020" s="8"/>
      <c r="O1020" s="9"/>
      <c r="P1020" s="8"/>
      <c r="R1020"/>
      <c r="S1020" s="8"/>
      <c r="AC1020" s="17">
        <v>44</v>
      </c>
    </row>
    <row r="1021" spans="13:29" x14ac:dyDescent="0.3">
      <c r="M1021"/>
      <c r="N1021" s="8"/>
      <c r="O1021" s="9"/>
      <c r="P1021" s="8"/>
      <c r="R1021"/>
      <c r="S1021" s="8"/>
      <c r="AC1021" s="17">
        <v>330</v>
      </c>
    </row>
    <row r="1022" spans="13:29" x14ac:dyDescent="0.3">
      <c r="M1022"/>
      <c r="N1022" s="8"/>
      <c r="O1022" s="9"/>
      <c r="P1022" s="8"/>
      <c r="R1022"/>
      <c r="S1022" s="8"/>
      <c r="AC1022" s="17">
        <v>28</v>
      </c>
    </row>
    <row r="1023" spans="13:29" x14ac:dyDescent="0.3">
      <c r="M1023"/>
      <c r="N1023" s="8"/>
      <c r="O1023" s="9"/>
      <c r="P1023" s="8"/>
      <c r="R1023"/>
      <c r="S1023" s="8"/>
      <c r="AC1023" s="17">
        <v>88</v>
      </c>
    </row>
    <row r="1024" spans="13:29" x14ac:dyDescent="0.3">
      <c r="M1024"/>
      <c r="N1024" s="8"/>
      <c r="O1024" s="9"/>
      <c r="P1024" s="8"/>
      <c r="R1024"/>
      <c r="S1024" s="8"/>
      <c r="AC1024" s="17">
        <v>6</v>
      </c>
    </row>
    <row r="1025" spans="13:29" x14ac:dyDescent="0.3">
      <c r="M1025"/>
      <c r="N1025" s="8"/>
      <c r="O1025" s="9"/>
      <c r="P1025" s="8"/>
      <c r="R1025"/>
      <c r="S1025" s="8"/>
      <c r="AC1025" s="17">
        <v>2</v>
      </c>
    </row>
    <row r="1026" spans="13:29" x14ac:dyDescent="0.3">
      <c r="M1026"/>
      <c r="N1026" s="8"/>
      <c r="O1026" s="9"/>
      <c r="P1026" s="8"/>
      <c r="R1026"/>
      <c r="S1026" s="8"/>
      <c r="AC1026" s="17">
        <v>3</v>
      </c>
    </row>
    <row r="1027" spans="13:29" x14ac:dyDescent="0.3">
      <c r="M1027"/>
      <c r="N1027" s="8"/>
      <c r="O1027" s="9"/>
      <c r="P1027" s="8"/>
      <c r="R1027"/>
      <c r="S1027" s="8"/>
      <c r="AC1027" s="17">
        <v>33</v>
      </c>
    </row>
    <row r="1028" spans="13:29" x14ac:dyDescent="0.3">
      <c r="M1028"/>
      <c r="N1028" s="8"/>
      <c r="O1028" s="9"/>
      <c r="P1028" s="8"/>
      <c r="R1028"/>
      <c r="S1028" s="8"/>
      <c r="AC1028" s="17">
        <v>28</v>
      </c>
    </row>
    <row r="1029" spans="13:29" x14ac:dyDescent="0.3">
      <c r="M1029"/>
      <c r="N1029" s="8"/>
      <c r="O1029" s="9"/>
      <c r="P1029" s="8"/>
      <c r="R1029"/>
      <c r="S1029" s="8"/>
      <c r="AC1029" s="17">
        <v>44</v>
      </c>
    </row>
    <row r="1030" spans="13:29" x14ac:dyDescent="0.3">
      <c r="M1030"/>
      <c r="N1030" s="8"/>
      <c r="O1030" s="9"/>
      <c r="P1030" s="8"/>
      <c r="R1030"/>
      <c r="S1030" s="8"/>
      <c r="AC1030" s="17">
        <v>44</v>
      </c>
    </row>
    <row r="1031" spans="13:29" x14ac:dyDescent="0.3">
      <c r="M1031"/>
      <c r="N1031" s="8"/>
      <c r="O1031" s="9"/>
      <c r="P1031" s="8"/>
      <c r="R1031"/>
      <c r="S1031" s="8"/>
      <c r="AC1031" s="17">
        <v>50</v>
      </c>
    </row>
    <row r="1032" spans="13:29" x14ac:dyDescent="0.3">
      <c r="M1032"/>
      <c r="N1032" s="8"/>
      <c r="O1032" s="9"/>
      <c r="P1032" s="8"/>
      <c r="R1032"/>
      <c r="S1032" s="8"/>
      <c r="AC1032" s="17">
        <v>44</v>
      </c>
    </row>
    <row r="1033" spans="13:29" x14ac:dyDescent="0.3">
      <c r="M1033"/>
      <c r="N1033" s="8"/>
      <c r="O1033" s="9"/>
      <c r="P1033" s="8"/>
      <c r="R1033"/>
      <c r="S1033" s="8"/>
      <c r="AC1033" s="17">
        <v>94</v>
      </c>
    </row>
    <row r="1034" spans="13:29" x14ac:dyDescent="0.3">
      <c r="M1034"/>
      <c r="N1034" s="8"/>
      <c r="O1034" s="9"/>
      <c r="P1034" s="8"/>
      <c r="R1034"/>
      <c r="S1034" s="8"/>
      <c r="AC1034" s="17">
        <v>99</v>
      </c>
    </row>
    <row r="1035" spans="13:29" x14ac:dyDescent="0.3">
      <c r="M1035"/>
      <c r="N1035" s="8"/>
      <c r="O1035" s="9"/>
      <c r="P1035" s="8"/>
      <c r="R1035"/>
      <c r="S1035" s="8"/>
      <c r="AC1035" s="17">
        <v>549</v>
      </c>
    </row>
    <row r="1036" spans="13:29" x14ac:dyDescent="0.3">
      <c r="M1036"/>
      <c r="N1036" s="8"/>
      <c r="O1036" s="9"/>
      <c r="P1036" s="8"/>
      <c r="R1036"/>
      <c r="S1036" s="8"/>
      <c r="AC1036" s="17">
        <v>549</v>
      </c>
    </row>
    <row r="1037" spans="13:29" x14ac:dyDescent="0.3">
      <c r="M1037"/>
      <c r="N1037" s="8"/>
      <c r="O1037" s="9"/>
      <c r="P1037" s="8"/>
      <c r="R1037"/>
      <c r="S1037" s="8"/>
      <c r="AC1037" s="17">
        <v>549</v>
      </c>
    </row>
    <row r="1038" spans="13:29" x14ac:dyDescent="0.3">
      <c r="M1038"/>
      <c r="N1038" s="8"/>
      <c r="O1038" s="9"/>
      <c r="P1038" s="8"/>
      <c r="R1038"/>
      <c r="S1038" s="8"/>
      <c r="AC1038" s="17">
        <v>1645</v>
      </c>
    </row>
    <row r="1039" spans="13:29" x14ac:dyDescent="0.3">
      <c r="M1039"/>
      <c r="N1039" s="8"/>
      <c r="O1039" s="9"/>
      <c r="P1039" s="8"/>
      <c r="R1039"/>
      <c r="S1039" s="8"/>
      <c r="AC1039" s="17">
        <v>3295</v>
      </c>
    </row>
    <row r="1040" spans="13:29" x14ac:dyDescent="0.3">
      <c r="M1040"/>
      <c r="N1040" s="8"/>
      <c r="O1040" s="9"/>
      <c r="P1040" s="8"/>
      <c r="R1040"/>
      <c r="S1040" s="8"/>
      <c r="AC1040" s="17">
        <v>7195</v>
      </c>
    </row>
    <row r="1041" spans="13:29" x14ac:dyDescent="0.3">
      <c r="M1041"/>
      <c r="N1041" s="8"/>
      <c r="O1041" s="9"/>
      <c r="P1041" s="8"/>
      <c r="R1041"/>
      <c r="S1041" s="8"/>
      <c r="AC1041" s="17">
        <v>8795</v>
      </c>
    </row>
    <row r="1042" spans="13:29" x14ac:dyDescent="0.3">
      <c r="M1042"/>
      <c r="N1042" s="8"/>
      <c r="O1042" s="9"/>
      <c r="P1042" s="8"/>
      <c r="R1042"/>
      <c r="S1042" s="8"/>
      <c r="AC1042" s="17">
        <v>3295</v>
      </c>
    </row>
    <row r="1043" spans="13:29" x14ac:dyDescent="0.3">
      <c r="M1043"/>
      <c r="N1043" s="8"/>
      <c r="O1043" s="9"/>
      <c r="P1043" s="8"/>
      <c r="R1043"/>
      <c r="S1043" s="8"/>
      <c r="AC1043" s="17">
        <v>3295</v>
      </c>
    </row>
    <row r="1044" spans="13:29" x14ac:dyDescent="0.3">
      <c r="M1044"/>
      <c r="N1044" s="8"/>
      <c r="O1044" s="9"/>
      <c r="P1044" s="8"/>
      <c r="R1044"/>
      <c r="S1044" s="8"/>
      <c r="AC1044" s="17">
        <v>55</v>
      </c>
    </row>
    <row r="1045" spans="13:29" x14ac:dyDescent="0.3">
      <c r="M1045"/>
      <c r="N1045" s="8"/>
      <c r="O1045" s="9"/>
      <c r="P1045" s="8"/>
      <c r="R1045"/>
      <c r="S1045" s="8"/>
      <c r="AC1045" s="17">
        <v>2195</v>
      </c>
    </row>
    <row r="1046" spans="13:29" x14ac:dyDescent="0.3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topLeftCell="E2" zoomScale="157" zoomScaleNormal="90" workbookViewId="0">
      <selection activeCell="I12" sqref="I12"/>
    </sheetView>
  </sheetViews>
  <sheetFormatPr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3" customWidth="1"/>
    <col min="6" max="6" width="9.441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55000000000000004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4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3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3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3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3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3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3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3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3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3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_xlfn.XLOOKUP(D12,tbl_Inventory[Item Code],tbl_Inventory[Retail Price],0,0)</f>
        <v>26992.263999999999</v>
      </c>
      <c r="I12" s="76">
        <f>IFERROR(INDEX(Postage,MATCH(F12,Categories,0),MATCH($I$7,Post_to,0)),0)</f>
        <v>9.99</v>
      </c>
      <c r="J12" s="76">
        <f>G12*(H12+I12)</f>
        <v>216018.03200000001</v>
      </c>
      <c r="K12" s="50"/>
      <c r="L12" s="41"/>
    </row>
    <row r="13" spans="1:12" x14ac:dyDescent="0.3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_xlfn.XLOOKUP(D13,tbl_Inventory[Item Code],tbl_Inventory[Retail Price],0,0)</f>
        <v>6937.9869999999992</v>
      </c>
      <c r="I13" s="76">
        <f t="shared" ref="I13:I36" si="0">IFERROR(INDEX(Postage,MATCH(F13,Categories,0),MATCH($I$7,Post_to,0)),0)</f>
        <v>7.99</v>
      </c>
      <c r="J13" s="76">
        <f t="shared" ref="J13:J36" si="1">G13*(H13+I13)</f>
        <v>41675.861999999994</v>
      </c>
      <c r="K13" s="50"/>
      <c r="L13" s="41"/>
    </row>
    <row r="14" spans="1:12" x14ac:dyDescent="0.3">
      <c r="A14" s="41"/>
      <c r="B14" s="49"/>
      <c r="C14" s="77">
        <f t="shared" ref="C14:C36" si="2">IF(D14&gt;0,C13+1,"")</f>
        <v>3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_xlfn.XLOOKUP(D14,tbl_Inventory[Item Code],tbl_Inventory[Retail Price],0,0)</f>
        <v>661.98</v>
      </c>
      <c r="I14" s="76">
        <f t="shared" si="0"/>
        <v>3.99</v>
      </c>
      <c r="J14" s="76">
        <f t="shared" si="1"/>
        <v>3995.82</v>
      </c>
      <c r="K14" s="50"/>
      <c r="L14" s="41"/>
    </row>
    <row r="15" spans="1:12" x14ac:dyDescent="0.3">
      <c r="A15" s="41"/>
      <c r="B15" s="49"/>
      <c r="C15" s="77">
        <f t="shared" si="2"/>
        <v>4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_xlfn.XLOOKUP(D15,tbl_Inventory[Item Code],tbl_Inventory[Retail Price],0,0)</f>
        <v>1450.875</v>
      </c>
      <c r="I15" s="76">
        <f t="shared" si="0"/>
        <v>3.99</v>
      </c>
      <c r="J15" s="76">
        <f t="shared" si="1"/>
        <v>8729.19</v>
      </c>
      <c r="K15" s="50"/>
      <c r="L15" s="41"/>
    </row>
    <row r="16" spans="1:12" x14ac:dyDescent="0.3">
      <c r="A16" s="41"/>
      <c r="B16" s="49"/>
      <c r="C16" s="77">
        <f t="shared" si="2"/>
        <v>5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_xlfn.XLOOKUP(D16,tbl_Inventory[Item Code],tbl_Inventory[Retail Price],0,0)</f>
        <v>643.125</v>
      </c>
      <c r="I16" s="76">
        <f t="shared" si="0"/>
        <v>3.99</v>
      </c>
      <c r="J16" s="76">
        <f t="shared" si="1"/>
        <v>3882.69</v>
      </c>
      <c r="K16" s="50"/>
      <c r="L16" s="41"/>
    </row>
    <row r="17" spans="1:12" x14ac:dyDescent="0.3">
      <c r="A17" s="41"/>
      <c r="B17" s="49"/>
      <c r="C17" s="77">
        <f t="shared" si="2"/>
        <v>6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_xlfn.XLOOKUP(D17,tbl_Inventory[Item Code],tbl_Inventory[Retail Price],0,0)</f>
        <v>6743.4639999999999</v>
      </c>
      <c r="I17" s="76">
        <f t="shared" si="0"/>
        <v>7.99</v>
      </c>
      <c r="J17" s="76">
        <f t="shared" si="1"/>
        <v>27005.815999999999</v>
      </c>
      <c r="K17" s="50"/>
      <c r="L17" s="41"/>
    </row>
    <row r="18" spans="1:12" x14ac:dyDescent="0.3">
      <c r="A18" s="41"/>
      <c r="B18" s="49"/>
      <c r="C18" s="77">
        <f t="shared" si="2"/>
        <v>7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_xlfn.XLOOKUP(D18,tbl_Inventory[Item Code],tbl_Inventory[Retail Price],0,0)</f>
        <v>8655.9375</v>
      </c>
      <c r="I18" s="76">
        <f t="shared" si="0"/>
        <v>7.99</v>
      </c>
      <c r="J18" s="76">
        <f t="shared" si="1"/>
        <v>17327.855</v>
      </c>
      <c r="K18" s="50"/>
      <c r="L18" s="41"/>
    </row>
    <row r="19" spans="1:12" x14ac:dyDescent="0.3">
      <c r="A19" s="41"/>
      <c r="B19" s="49"/>
      <c r="C19" s="77">
        <f t="shared" si="2"/>
        <v>8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_xlfn.XLOOKUP(D19,tbl_Inventory[Item Code],tbl_Inventory[Retail Price],0,0)</f>
        <v>1382.547</v>
      </c>
      <c r="I19" s="76">
        <f t="shared" si="0"/>
        <v>3.99</v>
      </c>
      <c r="J19" s="76">
        <f t="shared" si="1"/>
        <v>2773.0740000000001</v>
      </c>
      <c r="K19" s="50"/>
      <c r="L19" s="41"/>
    </row>
    <row r="20" spans="1:12" x14ac:dyDescent="0.3">
      <c r="A20" s="41"/>
      <c r="B20" s="49"/>
      <c r="C20" s="77">
        <f t="shared" si="2"/>
        <v>9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_xlfn.XLOOKUP(D20,tbl_Inventory[Item Code],tbl_Inventory[Retail Price],0,0)</f>
        <v>30445.062000000002</v>
      </c>
      <c r="I20" s="76">
        <f t="shared" si="0"/>
        <v>9.99</v>
      </c>
      <c r="J20" s="76">
        <f t="shared" si="1"/>
        <v>30455.052000000003</v>
      </c>
      <c r="K20" s="50"/>
      <c r="L20" s="41"/>
    </row>
    <row r="21" spans="1:12" x14ac:dyDescent="0.3">
      <c r="A21" s="41"/>
      <c r="B21" s="49"/>
      <c r="C21" s="77">
        <f t="shared" si="2"/>
        <v>10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_xlfn.XLOOKUP(D21,tbl_Inventory[Item Code],tbl_Inventory[Retail Price],0,0)</f>
        <v>13493.063999999998</v>
      </c>
      <c r="I21" s="76">
        <f t="shared" si="0"/>
        <v>9.99</v>
      </c>
      <c r="J21" s="76">
        <f t="shared" si="1"/>
        <v>13503.053999999998</v>
      </c>
      <c r="K21" s="50"/>
      <c r="L21" s="41"/>
    </row>
    <row r="22" spans="1:12" x14ac:dyDescent="0.3">
      <c r="A22" s="41"/>
      <c r="B22" s="49"/>
      <c r="C22" s="77" t="str">
        <f t="shared" si="2"/>
        <v/>
      </c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>
        <f>_xlfn.XLOOKUP(D22,tbl_Inventory[Item Code],tbl_Inventory[Retail Price],0,0)</f>
        <v>0</v>
      </c>
      <c r="I22" s="76">
        <f t="shared" si="0"/>
        <v>0</v>
      </c>
      <c r="J22" s="76">
        <f t="shared" si="1"/>
        <v>0</v>
      </c>
      <c r="K22" s="50"/>
      <c r="L22" s="41"/>
    </row>
    <row r="23" spans="1:12" x14ac:dyDescent="0.3">
      <c r="A23" s="41"/>
      <c r="B23" s="49"/>
      <c r="C23" s="77" t="str">
        <f t="shared" si="2"/>
        <v/>
      </c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>
        <f>_xlfn.XLOOKUP(D23,tbl_Inventory[Item Code],tbl_Inventory[Retail Price],0,0)</f>
        <v>0</v>
      </c>
      <c r="I23" s="76">
        <f t="shared" si="0"/>
        <v>0</v>
      </c>
      <c r="J23" s="76">
        <f t="shared" si="1"/>
        <v>0</v>
      </c>
      <c r="K23" s="50"/>
      <c r="L23" s="41"/>
    </row>
    <row r="24" spans="1:12" x14ac:dyDescent="0.3">
      <c r="A24" s="41"/>
      <c r="B24" s="49"/>
      <c r="C24" s="77" t="str">
        <f t="shared" si="2"/>
        <v/>
      </c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>
        <f>_xlfn.XLOOKUP(D24,tbl_Inventory[Item Code],tbl_Inventory[Retail Price],0,0)</f>
        <v>0</v>
      </c>
      <c r="I24" s="76">
        <f t="shared" si="0"/>
        <v>0</v>
      </c>
      <c r="J24" s="76">
        <f t="shared" si="1"/>
        <v>0</v>
      </c>
      <c r="K24" s="50"/>
      <c r="L24" s="41"/>
    </row>
    <row r="25" spans="1:12" x14ac:dyDescent="0.3">
      <c r="A25" s="41"/>
      <c r="B25" s="49"/>
      <c r="C25" s="77" t="str">
        <f t="shared" si="2"/>
        <v/>
      </c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>
        <f>_xlfn.XLOOKUP(D25,tbl_Inventory[Item Code],tbl_Inventory[Retail Price],0,0)</f>
        <v>0</v>
      </c>
      <c r="I25" s="76">
        <f t="shared" si="0"/>
        <v>0</v>
      </c>
      <c r="J25" s="76">
        <f t="shared" si="1"/>
        <v>0</v>
      </c>
      <c r="K25" s="50"/>
      <c r="L25" s="41"/>
    </row>
    <row r="26" spans="1:12" x14ac:dyDescent="0.3">
      <c r="A26" s="41"/>
      <c r="B26" s="49"/>
      <c r="C26" s="77" t="str">
        <f t="shared" si="2"/>
        <v/>
      </c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>
        <f>_xlfn.XLOOKUP(D26,tbl_Inventory[Item Code],tbl_Inventory[Retail Price],0,0)</f>
        <v>0</v>
      </c>
      <c r="I26" s="76">
        <f t="shared" si="0"/>
        <v>0</v>
      </c>
      <c r="J26" s="76">
        <f t="shared" si="1"/>
        <v>0</v>
      </c>
      <c r="K26" s="50"/>
      <c r="L26" s="41"/>
    </row>
    <row r="27" spans="1:12" x14ac:dyDescent="0.3">
      <c r="A27" s="41"/>
      <c r="B27" s="49"/>
      <c r="C27" s="77" t="str">
        <f t="shared" si="2"/>
        <v/>
      </c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>
        <f>_xlfn.XLOOKUP(D27,tbl_Inventory[Item Code],tbl_Inventory[Retail Price],0,0)</f>
        <v>0</v>
      </c>
      <c r="I27" s="76">
        <f t="shared" si="0"/>
        <v>0</v>
      </c>
      <c r="J27" s="76">
        <f t="shared" si="1"/>
        <v>0</v>
      </c>
      <c r="K27" s="50"/>
      <c r="L27" s="41"/>
    </row>
    <row r="28" spans="1:12" x14ac:dyDescent="0.3">
      <c r="A28" s="41"/>
      <c r="B28" s="49"/>
      <c r="C28" s="77" t="str">
        <f t="shared" si="2"/>
        <v/>
      </c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>
        <f>_xlfn.XLOOKUP(D28,tbl_Inventory[Item Code],tbl_Inventory[Retail Price],0,0)</f>
        <v>0</v>
      </c>
      <c r="I28" s="76">
        <f t="shared" si="0"/>
        <v>0</v>
      </c>
      <c r="J28" s="76">
        <f t="shared" si="1"/>
        <v>0</v>
      </c>
      <c r="K28" s="50"/>
      <c r="L28" s="41"/>
    </row>
    <row r="29" spans="1:12" x14ac:dyDescent="0.3">
      <c r="A29" s="41"/>
      <c r="B29" s="49"/>
      <c r="C29" s="77" t="str">
        <f t="shared" si="2"/>
        <v/>
      </c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>
        <f>_xlfn.XLOOKUP(D29,tbl_Inventory[Item Code],tbl_Inventory[Retail Price],0,0)</f>
        <v>0</v>
      </c>
      <c r="I29" s="76">
        <f t="shared" si="0"/>
        <v>0</v>
      </c>
      <c r="J29" s="76">
        <f t="shared" si="1"/>
        <v>0</v>
      </c>
      <c r="K29" s="50"/>
      <c r="L29" s="41"/>
    </row>
    <row r="30" spans="1:12" x14ac:dyDescent="0.3">
      <c r="A30" s="41"/>
      <c r="B30" s="49"/>
      <c r="C30" s="77" t="str">
        <f t="shared" si="2"/>
        <v/>
      </c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>
        <f>_xlfn.XLOOKUP(D30,tbl_Inventory[Item Code],tbl_Inventory[Retail Price],0,0)</f>
        <v>0</v>
      </c>
      <c r="I30" s="76">
        <f t="shared" si="0"/>
        <v>0</v>
      </c>
      <c r="J30" s="76">
        <f t="shared" si="1"/>
        <v>0</v>
      </c>
      <c r="K30" s="50"/>
      <c r="L30" s="41"/>
    </row>
    <row r="31" spans="1:12" x14ac:dyDescent="0.3">
      <c r="A31" s="41"/>
      <c r="B31" s="49"/>
      <c r="C31" s="77" t="str">
        <f t="shared" si="2"/>
        <v/>
      </c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>
        <f>_xlfn.XLOOKUP(D31,tbl_Inventory[Item Code],tbl_Inventory[Retail Price],0,0)</f>
        <v>0</v>
      </c>
      <c r="I31" s="76">
        <f t="shared" si="0"/>
        <v>0</v>
      </c>
      <c r="J31" s="76">
        <f t="shared" si="1"/>
        <v>0</v>
      </c>
      <c r="K31" s="50"/>
      <c r="L31" s="41"/>
    </row>
    <row r="32" spans="1:12" x14ac:dyDescent="0.3">
      <c r="A32" s="41"/>
      <c r="B32" s="49"/>
      <c r="C32" s="77" t="str">
        <f t="shared" si="2"/>
        <v/>
      </c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>
        <f>_xlfn.XLOOKUP(D32,tbl_Inventory[Item Code],tbl_Inventory[Retail Price],0,0)</f>
        <v>0</v>
      </c>
      <c r="I32" s="76">
        <f t="shared" si="0"/>
        <v>0</v>
      </c>
      <c r="J32" s="76">
        <f t="shared" si="1"/>
        <v>0</v>
      </c>
      <c r="K32" s="50"/>
      <c r="L32" s="41"/>
    </row>
    <row r="33" spans="1:12" x14ac:dyDescent="0.3">
      <c r="A33" s="41"/>
      <c r="B33" s="49"/>
      <c r="C33" s="77" t="str">
        <f t="shared" si="2"/>
        <v/>
      </c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>
        <f>_xlfn.XLOOKUP(D33,tbl_Inventory[Item Code],tbl_Inventory[Retail Price],0,0)</f>
        <v>0</v>
      </c>
      <c r="I33" s="76">
        <f t="shared" si="0"/>
        <v>0</v>
      </c>
      <c r="J33" s="76">
        <f t="shared" si="1"/>
        <v>0</v>
      </c>
      <c r="K33" s="50"/>
      <c r="L33" s="41"/>
    </row>
    <row r="34" spans="1:12" x14ac:dyDescent="0.3">
      <c r="A34" s="41"/>
      <c r="B34" s="49"/>
      <c r="C34" s="77" t="str">
        <f t="shared" si="2"/>
        <v/>
      </c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>
        <f>_xlfn.XLOOKUP(D34,tbl_Inventory[Item Code],tbl_Inventory[Retail Price],0,0)</f>
        <v>0</v>
      </c>
      <c r="I34" s="76">
        <f t="shared" si="0"/>
        <v>0</v>
      </c>
      <c r="J34" s="76">
        <f t="shared" si="1"/>
        <v>0</v>
      </c>
      <c r="K34" s="50"/>
      <c r="L34" s="41"/>
    </row>
    <row r="35" spans="1:12" x14ac:dyDescent="0.3">
      <c r="A35" s="41"/>
      <c r="B35" s="49"/>
      <c r="C35" s="77" t="str">
        <f t="shared" si="2"/>
        <v/>
      </c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>
        <f>_xlfn.XLOOKUP(D35,tbl_Inventory[Item Code],tbl_Inventory[Retail Price],0,0)</f>
        <v>0</v>
      </c>
      <c r="I35" s="76">
        <f t="shared" si="0"/>
        <v>0</v>
      </c>
      <c r="J35" s="76">
        <f t="shared" si="1"/>
        <v>0</v>
      </c>
      <c r="K35" s="50"/>
      <c r="L35" s="41"/>
    </row>
    <row r="36" spans="1:12" x14ac:dyDescent="0.3">
      <c r="A36" s="41"/>
      <c r="B36" s="49"/>
      <c r="C36" s="77" t="str">
        <f t="shared" si="2"/>
        <v/>
      </c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>
        <f>_xlfn.XLOOKUP(D36,tbl_Inventory[Item Code],tbl_Inventory[Retail Price],0,0)</f>
        <v>0</v>
      </c>
      <c r="I36" s="76">
        <f t="shared" si="0"/>
        <v>0</v>
      </c>
      <c r="J36" s="76">
        <f t="shared" si="1"/>
        <v>0</v>
      </c>
      <c r="K36" s="50"/>
      <c r="L36" s="41"/>
    </row>
    <row r="37" spans="1:12" x14ac:dyDescent="0.3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3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5" customHeight="1" thickBot="1" x14ac:dyDescent="0.3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3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3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Inventory</vt:lpstr>
      <vt:lpstr>Quote</vt:lpstr>
      <vt:lpstr>Categories</vt:lpstr>
      <vt:lpstr>Item_Codes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2017-06-15T06:51:11Z</dcterms:created>
  <dcterms:modified xsi:type="dcterms:W3CDTF">2025-07-29T08:01:55Z</dcterms:modified>
</cp:coreProperties>
</file>