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698AD149-ACF1-4B62-ADFE-64631CAF157C}" xr6:coauthVersionLast="47" xr6:coauthVersionMax="47" xr10:uidLastSave="{00000000-0000-0000-0000-000000000000}"/>
  <bookViews>
    <workbookView xWindow="240" yWindow="105" windowWidth="14805" windowHeight="8010" firstSheet="3" activeTab="5" xr2:uid="{00000000-000D-0000-FFFF-FFFF00000000}"/>
  </bookViews>
  <sheets>
    <sheet name="XLookup" sheetId="1" r:id="rId1"/>
    <sheet name="Product" sheetId="2" r:id="rId2"/>
    <sheet name="Product Sales" sheetId="3" r:id="rId3"/>
    <sheet name="Handling #NA" sheetId="4" r:id="rId4"/>
    <sheet name="Wildcard Matching" sheetId="5" r:id="rId5"/>
    <sheet name="Search Mode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6" l="1"/>
  <c r="K12" i="6"/>
  <c r="C19" i="5"/>
  <c r="G18" i="4"/>
  <c r="G19" i="4"/>
  <c r="G20" i="4"/>
  <c r="G21" i="4"/>
  <c r="G22" i="4"/>
  <c r="G23" i="4"/>
  <c r="G24" i="4"/>
  <c r="G17" i="4"/>
  <c r="F17" i="4"/>
  <c r="F18" i="4"/>
  <c r="F19" i="4"/>
  <c r="F20" i="4"/>
  <c r="F21" i="4"/>
  <c r="F22" i="4"/>
  <c r="F23" i="4"/>
  <c r="F24" i="4"/>
  <c r="B52" i="1"/>
  <c r="B6" i="4"/>
  <c r="B9" i="1"/>
  <c r="A40" i="1"/>
  <c r="B14" i="1" a="1"/>
  <c r="B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<sst xmlns="http://schemas.openxmlformats.org/spreadsheetml/2006/main" count="155" uniqueCount="63">
  <si>
    <t>XLookup Function (Available in Microsoft 365 or 2021)</t>
  </si>
  <si>
    <t>1. XLookup can get Multiple Values as well from the Lookup Tables, unlike VLookup</t>
  </si>
  <si>
    <t>2. XLookup(lookup_value, lookup_array, return_array, [if not found], [match_mode], [search_mode])</t>
  </si>
  <si>
    <t>Retrieving Single Value</t>
  </si>
  <si>
    <t>Product Id</t>
  </si>
  <si>
    <t>Product Name</t>
  </si>
  <si>
    <t xml:space="preserve"> = XLookup(lookup_value = A8, lookup_array = Product!A4:A11, return_array = Product!B4:B11)</t>
  </si>
  <si>
    <t>Retrieving Multiple Value</t>
  </si>
  <si>
    <t xml:space="preserve"> =XLOOKUP(lookup_value = A14, lookup_array = Product!A4 : A11, return_array = Product!B4 : E11)</t>
  </si>
  <si>
    <t>Category</t>
  </si>
  <si>
    <t>Price ($)</t>
  </si>
  <si>
    <t>Stock Quantity</t>
  </si>
  <si>
    <t>With XLookup, we can get values from the left column unlike in VLookup.</t>
  </si>
  <si>
    <t xml:space="preserve"> =XLOOKUP(lookup_value = B40, lookup_array = 'Product Sales' !A4 : A11, return_array = 'Product Sales' !B4 : E11)</t>
  </si>
  <si>
    <t>Order ID</t>
  </si>
  <si>
    <t>Product ID</t>
  </si>
  <si>
    <t>XLookup as Replacement of HLookup</t>
  </si>
  <si>
    <t>Product_Name</t>
  </si>
  <si>
    <t>Widget A</t>
  </si>
  <si>
    <t>Widget B</t>
  </si>
  <si>
    <t>Gadget X</t>
  </si>
  <si>
    <t>Gadget Y</t>
  </si>
  <si>
    <t>Tool Z</t>
  </si>
  <si>
    <t>Tool W</t>
  </si>
  <si>
    <t>Appliance</t>
  </si>
  <si>
    <t xml:space="preserve"> =XLOOKUP(lookup_value = A9, lookup_array = Product !A4 : A11, return_array = C13 : J13</t>
  </si>
  <si>
    <t>Electronics</t>
  </si>
  <si>
    <t>Home Goods</t>
  </si>
  <si>
    <t>Tools</t>
  </si>
  <si>
    <t>Appliance Q</t>
  </si>
  <si>
    <t>Appliance P</t>
  </si>
  <si>
    <t>Order Id</t>
  </si>
  <si>
    <t>Quantity Sold</t>
  </si>
  <si>
    <t>Class - 2: Handling #N/A</t>
  </si>
  <si>
    <t>The 4th Parameter can be used to Define the value to be shown instead of #N/A</t>
  </si>
  <si>
    <t xml:space="preserve"> =XLOOKUP(lookup_value = A9, lookup_array = Product !A4 : A11, return_array = Product !B4 : B11,  [if_not_found] = "Not Found")</t>
  </si>
  <si>
    <t>Approximate Match in XLookup</t>
  </si>
  <si>
    <t xml:space="preserve"> =XLookup(lookup_value = E17, lookup_array = I17 : I22, return_value = J17 : J22, ,  [match_mode] = -1)</t>
  </si>
  <si>
    <r>
      <rPr>
        <sz val="12"/>
        <color rgb="FFFF0000"/>
        <rFont val="Times New Roman"/>
      </rPr>
      <t>Note:</t>
    </r>
    <r>
      <rPr>
        <b/>
        <sz val="12"/>
        <color rgb="FF002060"/>
        <rFont val="Times New Roman"/>
      </rPr>
      <t xml:space="preserve"> ',,' </t>
    </r>
    <r>
      <rPr>
        <sz val="12"/>
        <color rgb="FFFF0000"/>
        <rFont val="Times New Roman"/>
      </rPr>
      <t>2 Commas is used in order to skip the [if_not_found] parameter.</t>
    </r>
  </si>
  <si>
    <t>Match Mode (-1) Example</t>
  </si>
  <si>
    <t>Match Mode (1) Example</t>
  </si>
  <si>
    <t>Score (-1)</t>
  </si>
  <si>
    <t>Score_1 (1)</t>
  </si>
  <si>
    <t>Score</t>
  </si>
  <si>
    <t xml:space="preserve"> =XLookup(lookup_value = E17, lookup_array = L17 : L22, return_value = L17 : L22, ,  [match_mode] = 1)</t>
  </si>
  <si>
    <t>Class - 3: Wildcard Matching in XLookup</t>
  </si>
  <si>
    <t>A Wildcard is a Special kind of Character that can Substitute any other Character. [*,?,~]</t>
  </si>
  <si>
    <t>Toaster</t>
  </si>
  <si>
    <t>Hair Dryer</t>
  </si>
  <si>
    <t>Iron Table</t>
  </si>
  <si>
    <t>Wooden Basket</t>
  </si>
  <si>
    <t>Scraper</t>
  </si>
  <si>
    <t>Ladle</t>
  </si>
  <si>
    <t>Cooler</t>
  </si>
  <si>
    <t>Induction</t>
  </si>
  <si>
    <t>Hair</t>
  </si>
  <si>
    <t xml:space="preserve"> =XLookup(lookup_value = C18 &amp; "*", lookup_array = B8 : B15, return_value = C8 : C15, ,  [match_mode] = 2)</t>
  </si>
  <si>
    <t>Class - 4: Search Modes in XLookup</t>
  </si>
  <si>
    <t>Wooden Chair</t>
  </si>
  <si>
    <t>Last Occurance:</t>
  </si>
  <si>
    <t xml:space="preserve"> =XLookup(lookup_value = I11, lookup_array = B7 : B16, return_value = D7 : D16, , ,  [search_mode] = -1)</t>
  </si>
  <si>
    <t>Binary Search (Asc):</t>
  </si>
  <si>
    <t xml:space="preserve"> =XLookup(lookup_value = I11, lookup_array = B7 : B16, return_value = E7 : E16, , ,  [search_mode] =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</si>
</sst>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1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b/>
      <sz val="14"/>
      <color theme="1"/>
      <name val="Times New Roman"/>
    </font>
    <font>
      <b/>
      <sz val="11"/>
      <color theme="1"/>
      <name val="Times New Roman"/>
    </font>
    <font>
      <sz val="11"/>
      <color rgb="FFFF0000"/>
      <name val="Times New Roman"/>
    </font>
    <font>
      <b/>
      <sz val="11"/>
      <color rgb="FF000000"/>
      <name val="Times New Roman"/>
    </font>
    <font>
      <sz val="12"/>
      <color rgb="FFFF0000"/>
      <name val="Times New Roman"/>
    </font>
    <font>
      <b/>
      <sz val="12"/>
      <color rgb="FF002060"/>
      <name val="Times New Roman"/>
    </font>
    <font>
      <sz val="12"/>
      <color rgb="FFC00000"/>
      <name val="Times New Roman"/>
    </font>
    <font>
      <b/>
      <sz val="16"/>
      <color theme="1"/>
      <name val="Times New Roman"/>
    </font>
    <font>
      <b/>
      <sz val="12"/>
      <color rgb="FFC00000"/>
      <name val="Times New Roman"/>
    </font>
    <font>
      <sz val="12"/>
      <color theme="3"/>
      <name val="Times New Roman"/>
    </font>
  </fonts>
  <fills count="1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5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3" fillId="11" borderId="6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/>
    <xf numFmtId="0" fontId="11" fillId="9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15</xdr:row>
      <xdr:rowOff>28575</xdr:rowOff>
    </xdr:from>
    <xdr:to>
      <xdr:col>5</xdr:col>
      <xdr:colOff>419100</xdr:colOff>
      <xdr:row>32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48EE3B-AF70-FD2A-541B-E903DB6280C9}"/>
            </a:ext>
          </a:extLst>
        </xdr:cNvPr>
        <xdr:cNvSpPr txBox="1"/>
      </xdr:nvSpPr>
      <xdr:spPr>
        <a:xfrm>
          <a:off x="28575" y="3028950"/>
          <a:ext cx="7924800" cy="333375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XLOOKUP function is a modern replacement for older lookup functions like VLOOKUP, HLOOKUP, and LOOKUP. It’s more flexible, easier to use, and avoids many limitations (like needing sorted data, or column index numbers).</a:t>
          </a:r>
          <a:endParaRPr lang="en-US" sz="1100" b="1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endParaRPr lang="en-US" sz="1100" b="1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endParaRPr lang="en-US" sz="1100" b="1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Syntax Components Explained	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				</a:t>
          </a:r>
        </a:p>
        <a:p>
          <a:pPr marL="0" indent="0"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					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 L</a:t>
          </a:r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ookup_value</a:t>
          </a:r>
          <a:r>
            <a:rPr lang="en-US" sz="1100" b="1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  <a:r>
            <a:rPr lang="en-US" sz="110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The value you want to find.			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r>
            <a:rPr lang="en-US" sz="1100" b="1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 L</a:t>
          </a:r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ookup_array</a:t>
          </a:r>
          <a:r>
            <a:rPr lang="en-US" sz="1100" b="1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The </a:t>
          </a:r>
          <a:r>
            <a:rPr lang="en-US" sz="110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ange/</a:t>
          </a:r>
          <a:r>
            <a:rPr lang="en-US" sz="110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rray where Excel should search for the Lookup_Value</a:t>
          </a:r>
          <a:r>
            <a:rPr lang="en-US" sz="110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	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en-US" sz="1100" b="1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 R</a:t>
          </a:r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eturn_array</a:t>
          </a:r>
          <a:r>
            <a:rPr lang="en-US" sz="1100" b="1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  <a:r>
            <a:rPr lang="en-US" sz="1100" b="1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The </a:t>
          </a:r>
          <a:r>
            <a:rPr lang="en-US" sz="110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Range/Array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from which to </a:t>
          </a:r>
          <a:r>
            <a:rPr lang="en-US" sz="110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eturn a value, once a match is found.</a:t>
          </a:r>
          <a:r>
            <a:rPr lang="en-US" sz="110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(Must be the same size as lookup_array)	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en-US" sz="1100" b="1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 </a:t>
          </a:r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[if_not_found] (optional)</a:t>
          </a:r>
          <a:r>
            <a:rPr lang="en-US" sz="1100" b="1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  <a:r>
            <a:rPr lang="en-US" sz="110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What Excel should return if the lookup_value is not found.	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  <a:r>
            <a:rPr lang="en-US" sz="1100" b="1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 </a:t>
          </a:r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[match_mode] (optional)</a:t>
          </a:r>
          <a:r>
            <a:rPr lang="en-US" sz="1100" b="1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  <a:r>
            <a:rPr lang="en-US" sz="110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Defines how Excel matches the lookup_value</a:t>
          </a:r>
          <a:r>
            <a:rPr lang="en-US" sz="110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</a:t>
          </a:r>
        </a:p>
        <a:p>
          <a:pPr marL="0" indent="0"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	</a:t>
          </a:r>
          <a:r>
            <a:rPr lang="en-US" sz="11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   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0 → Exact match (default).</a:t>
          </a:r>
          <a:endParaRPr lang="en-US" sz="110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r>
            <a:rPr lang="en-US" sz="110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             -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 → Exact match or next smaller item.</a:t>
          </a:r>
          <a:endParaRPr lang="en-US" sz="110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r>
            <a:rPr lang="en-US" sz="110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             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 → Exact match or next larger item.</a:t>
          </a:r>
          <a:endParaRPr lang="en-US" sz="1100" b="1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r>
            <a:rPr lang="en-US" sz="1100" b="1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6. [search_mode] (optional):</a:t>
          </a:r>
          <a:r>
            <a:rPr lang="en-US" sz="110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Defines search direction:</a:t>
          </a:r>
        </a:p>
        <a:p>
          <a:pPr marL="0" indent="0" algn="l"/>
          <a:r>
            <a:rPr lang="en-US" sz="110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              1 → Search from first to last (default).</a:t>
          </a:r>
        </a:p>
        <a:p>
          <a:pPr marL="0" indent="0" algn="l"/>
          <a:r>
            <a:rPr lang="en-US" sz="110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             -1 → Search from last to first.</a:t>
          </a:r>
        </a:p>
        <a:p>
          <a:pPr marL="0" indent="0" algn="l"/>
          <a:r>
            <a:rPr lang="en-US" sz="110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              2 → Binary search ascending order (advanced, requires sorted data).</a:t>
          </a:r>
        </a:p>
        <a:p>
          <a:pPr marL="0" indent="0" algn="l"/>
          <a:r>
            <a:rPr lang="en-US" sz="110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            </a:t>
          </a:r>
          <a:r>
            <a:rPr lang="en-US" sz="11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-2 → Binary search descending order.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3B1F6-D06C-49F2-9225-80A8FDE16D7A}" name="Table1" displayName="Table1" ref="I17:J23" totalsRowShown="0" headerRowDxfId="11" headerRowBorderDxfId="9" tableBorderDxfId="10" totalsRowBorderDxfId="8">
  <autoFilter ref="I17:J23" xr:uid="{2CF3B1F6-D06C-49F2-9225-80A8FDE16D7A}"/>
  <tableColumns count="2">
    <tableColumn id="1" xr3:uid="{10EF627C-A636-4D3B-93D5-576A0C7499F5}" name="Stock Quantity" dataDxfId="7"/>
    <tableColumn id="2" xr3:uid="{D38113EA-728B-4B81-99DD-DED7926B4547}" name="Score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636EE1-9089-4E82-8309-51BD03E1670D}" name="Table13" displayName="Table13" ref="L17:M23" totalsRowShown="0" headerRowDxfId="5" headerRowBorderDxfId="3" tableBorderDxfId="4" totalsRowBorderDxfId="2">
  <autoFilter ref="L17:M23" xr:uid="{29636EE1-9089-4E82-8309-51BD03E1670D}"/>
  <tableColumns count="2">
    <tableColumn id="1" xr3:uid="{3E7E27D9-716D-4D48-A6D6-B1D074036C00}" name="Stock Quantity" dataDxfId="1"/>
    <tableColumn id="2" xr3:uid="{781C8B26-8AC5-4893-8D97-482085C9EFA0}" name="Sco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34" workbookViewId="0">
      <selection activeCell="C40" sqref="C40"/>
    </sheetView>
  </sheetViews>
  <sheetFormatPr defaultRowHeight="15"/>
  <cols>
    <col min="1" max="1" width="15" style="1" customWidth="1"/>
    <col min="2" max="2" width="23.85546875" style="1" customWidth="1"/>
    <col min="3" max="3" width="36.5703125" style="1" bestFit="1" customWidth="1"/>
    <col min="4" max="4" width="23.42578125" style="1" customWidth="1"/>
    <col min="5" max="5" width="16.28515625" style="1" customWidth="1"/>
    <col min="6" max="6" width="23.7109375" style="1" customWidth="1"/>
    <col min="7" max="7" width="11.85546875" style="1" customWidth="1"/>
    <col min="8" max="16384" width="9.140625" style="1"/>
  </cols>
  <sheetData>
    <row r="1" spans="1:11" ht="18.75">
      <c r="B1" s="55" t="s">
        <v>0</v>
      </c>
      <c r="C1" s="55"/>
      <c r="D1" s="55"/>
      <c r="E1" s="55"/>
      <c r="F1" s="55"/>
    </row>
    <row r="2" spans="1:11">
      <c r="B2" s="29"/>
      <c r="C2" s="29"/>
      <c r="D2" s="29"/>
      <c r="E2" s="29"/>
      <c r="F2" s="29"/>
    </row>
    <row r="3" spans="1:11" ht="18.75" customHeight="1">
      <c r="A3" s="56" t="s">
        <v>1</v>
      </c>
      <c r="B3" s="56"/>
      <c r="C3" s="56"/>
      <c r="D3" s="56"/>
      <c r="E3" s="56"/>
      <c r="F3" s="56"/>
      <c r="G3" s="56"/>
    </row>
    <row r="4" spans="1:11" ht="18.75" customHeight="1">
      <c r="A4" s="56" t="s">
        <v>2</v>
      </c>
      <c r="B4" s="56"/>
      <c r="C4" s="56"/>
      <c r="D4" s="56"/>
      <c r="E4" s="56"/>
      <c r="F4" s="56"/>
      <c r="G4" s="56"/>
    </row>
    <row r="5" spans="1:11">
      <c r="B5" s="29"/>
      <c r="C5" s="29"/>
      <c r="D5" s="29"/>
      <c r="E5" s="29"/>
      <c r="F5" s="29"/>
    </row>
    <row r="6" spans="1:11">
      <c r="A6" s="57" t="s">
        <v>3</v>
      </c>
      <c r="B6" s="58"/>
      <c r="C6" s="29"/>
      <c r="D6" s="29"/>
      <c r="E6" s="29"/>
      <c r="F6" s="29"/>
    </row>
    <row r="8" spans="1:11">
      <c r="A8" s="15" t="s">
        <v>4</v>
      </c>
      <c r="B8" s="15" t="s">
        <v>5</v>
      </c>
      <c r="D8" s="51" t="s">
        <v>6</v>
      </c>
      <c r="E8" s="51"/>
      <c r="F8" s="51"/>
      <c r="G8" s="51"/>
      <c r="H8" s="51"/>
      <c r="I8" s="51"/>
      <c r="J8" s="51"/>
      <c r="K8" s="51"/>
    </row>
    <row r="9" spans="1:11">
      <c r="A9" s="12">
        <v>103</v>
      </c>
      <c r="B9" s="12" t="str">
        <f>_xlfn.XLOOKUP(A9, Product!A4:A11, Product!B4:B11)</f>
        <v>Gadget X</v>
      </c>
    </row>
    <row r="11" spans="1:11">
      <c r="A11" s="54" t="s">
        <v>7</v>
      </c>
      <c r="B11" s="54"/>
      <c r="C11" s="51" t="s">
        <v>8</v>
      </c>
      <c r="D11" s="51"/>
      <c r="E11" s="51"/>
      <c r="F11" s="51"/>
      <c r="G11" s="51"/>
    </row>
    <row r="13" spans="1:11">
      <c r="A13" s="15" t="s">
        <v>4</v>
      </c>
      <c r="B13" s="15" t="s">
        <v>5</v>
      </c>
      <c r="C13" s="15" t="s">
        <v>9</v>
      </c>
      <c r="D13" s="15" t="s">
        <v>10</v>
      </c>
      <c r="E13" s="15" t="s">
        <v>11</v>
      </c>
    </row>
    <row r="14" spans="1:11">
      <c r="A14" s="12">
        <v>105</v>
      </c>
      <c r="B14" s="12" t="str" cm="1">
        <f t="array" ref="B14:E14">_xlfn.XLOOKUP(A14, Product!A4:A11,Product!B4:E11)</f>
        <v>Tool Z</v>
      </c>
      <c r="C14" s="12" t="str">
        <v>Tools</v>
      </c>
      <c r="D14" s="12">
        <v>20</v>
      </c>
      <c r="E14" s="12">
        <v>40</v>
      </c>
    </row>
    <row r="19" spans="1:6" ht="18.75" customHeight="1">
      <c r="A19" s="54"/>
      <c r="B19" s="54"/>
      <c r="C19" s="54"/>
      <c r="D19" s="13"/>
    </row>
    <row r="20" spans="1:6">
      <c r="C20" s="13"/>
      <c r="D20" s="13"/>
    </row>
    <row r="21" spans="1:6" ht="15" customHeight="1">
      <c r="A21" s="27"/>
      <c r="B21" s="27"/>
      <c r="C21" s="50"/>
      <c r="D21" s="50"/>
      <c r="E21" s="50"/>
      <c r="F21" s="50"/>
    </row>
    <row r="22" spans="1:6">
      <c r="A22" s="27"/>
      <c r="B22" s="27"/>
      <c r="C22" s="50"/>
      <c r="D22" s="50"/>
      <c r="E22" s="50"/>
      <c r="F22" s="50"/>
    </row>
    <row r="23" spans="1:6">
      <c r="A23" s="14"/>
      <c r="B23" s="27"/>
      <c r="C23" s="50"/>
      <c r="D23" s="50"/>
      <c r="E23" s="50"/>
      <c r="F23" s="50"/>
    </row>
    <row r="24" spans="1:6">
      <c r="A24" s="14"/>
      <c r="B24" s="27"/>
      <c r="C24" s="53"/>
      <c r="D24" s="53"/>
      <c r="E24" s="53"/>
      <c r="F24" s="53"/>
    </row>
    <row r="25" spans="1:6">
      <c r="A25" s="13"/>
      <c r="C25" s="50"/>
      <c r="D25" s="50"/>
      <c r="E25" s="50"/>
      <c r="F25" s="50"/>
    </row>
    <row r="26" spans="1:6">
      <c r="A26" s="13"/>
      <c r="C26" s="13"/>
      <c r="D26" s="13"/>
    </row>
    <row r="27" spans="1:6">
      <c r="A27" s="13"/>
      <c r="D27" s="13"/>
    </row>
    <row r="28" spans="1:6">
      <c r="A28" s="13"/>
      <c r="C28" s="13"/>
      <c r="D28" s="13"/>
    </row>
    <row r="29" spans="1:6">
      <c r="A29" s="13"/>
      <c r="C29" s="13"/>
      <c r="D29" s="13"/>
    </row>
    <row r="30" spans="1:6">
      <c r="A30" s="13"/>
      <c r="C30" s="13"/>
      <c r="D30" s="13"/>
    </row>
    <row r="31" spans="1:6">
      <c r="A31" s="13"/>
      <c r="C31" s="13"/>
      <c r="D31" s="13"/>
    </row>
    <row r="32" spans="1:6">
      <c r="A32" s="13"/>
      <c r="C32" s="13"/>
      <c r="D32" s="13"/>
    </row>
    <row r="33" spans="1:11">
      <c r="A33" s="13"/>
      <c r="C33" s="13"/>
      <c r="D33" s="13"/>
    </row>
    <row r="34" spans="1:11">
      <c r="A34" s="13"/>
      <c r="C34" s="13"/>
      <c r="D34" s="13"/>
    </row>
    <row r="35" spans="1:11">
      <c r="A35" s="52" t="s">
        <v>12</v>
      </c>
      <c r="B35" s="52"/>
      <c r="C35" s="52"/>
      <c r="D35" s="52"/>
    </row>
    <row r="36" spans="1:11">
      <c r="A36" s="28"/>
      <c r="B36" s="28"/>
      <c r="C36" s="28"/>
      <c r="D36" s="28"/>
    </row>
    <row r="37" spans="1:11">
      <c r="A37" s="13"/>
      <c r="B37" s="51" t="s">
        <v>13</v>
      </c>
      <c r="C37" s="51"/>
      <c r="D37" s="51"/>
      <c r="E37" s="51"/>
    </row>
    <row r="38" spans="1:11">
      <c r="A38" s="13"/>
      <c r="C38" s="13"/>
      <c r="D38" s="13"/>
    </row>
    <row r="39" spans="1:11">
      <c r="A39" s="15" t="s">
        <v>14</v>
      </c>
      <c r="B39" s="15" t="s">
        <v>15</v>
      </c>
      <c r="C39" s="13"/>
      <c r="D39" s="13"/>
    </row>
    <row r="40" spans="1:11">
      <c r="A40" s="12">
        <f>_xlfn.XLOOKUP(B40, 'Product Sales'!B4:B11, 'Product Sales'!A4:A11)</f>
        <v>1005</v>
      </c>
      <c r="B40" s="12">
        <v>105</v>
      </c>
      <c r="C40" s="13"/>
      <c r="D40" s="13"/>
    </row>
    <row r="41" spans="1:11">
      <c r="A41" s="13"/>
      <c r="C41" s="13"/>
      <c r="D41" s="13"/>
    </row>
    <row r="42" spans="1:11">
      <c r="A42" s="13"/>
      <c r="C42" s="13"/>
      <c r="D42" s="13"/>
    </row>
    <row r="43" spans="1:11">
      <c r="A43" s="13"/>
      <c r="C43" s="13"/>
      <c r="D43" s="13"/>
    </row>
    <row r="44" spans="1:11" ht="18.75">
      <c r="A44" s="2"/>
      <c r="B44" s="48" t="s">
        <v>16</v>
      </c>
      <c r="C44" s="48"/>
      <c r="D44" s="48"/>
      <c r="E44" s="48"/>
      <c r="F44" s="48"/>
      <c r="G44" s="2"/>
      <c r="H44" s="2"/>
      <c r="I44" s="2"/>
      <c r="J44" s="2"/>
      <c r="K44" s="2"/>
    </row>
    <row r="45" spans="1:1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>
      <c r="A46" s="2"/>
      <c r="B46" s="25" t="s">
        <v>4</v>
      </c>
      <c r="C46" s="25">
        <v>101</v>
      </c>
      <c r="D46" s="25">
        <v>102</v>
      </c>
      <c r="E46" s="25">
        <v>103</v>
      </c>
      <c r="F46" s="25">
        <v>104</v>
      </c>
      <c r="G46" s="25">
        <v>105</v>
      </c>
      <c r="H46" s="25">
        <v>106</v>
      </c>
      <c r="I46" s="25">
        <v>107</v>
      </c>
      <c r="J46" s="25">
        <v>108</v>
      </c>
      <c r="K46" s="2"/>
    </row>
    <row r="47" spans="1:11" ht="15.75">
      <c r="A47" s="2"/>
      <c r="B47" s="26" t="s">
        <v>17</v>
      </c>
      <c r="C47" s="26" t="s">
        <v>18</v>
      </c>
      <c r="D47" s="26" t="s">
        <v>19</v>
      </c>
      <c r="E47" s="26" t="s">
        <v>20</v>
      </c>
      <c r="F47" s="26" t="s">
        <v>21</v>
      </c>
      <c r="G47" s="26" t="s">
        <v>22</v>
      </c>
      <c r="H47" s="26" t="s">
        <v>23</v>
      </c>
      <c r="I47" s="26" t="s">
        <v>24</v>
      </c>
      <c r="J47" s="26" t="s">
        <v>24</v>
      </c>
      <c r="K47" s="2"/>
    </row>
    <row r="48" spans="1:1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>
      <c r="A51" s="23" t="s">
        <v>4</v>
      </c>
      <c r="B51" s="26">
        <v>106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 ht="15.75">
      <c r="A52" s="23" t="s">
        <v>5</v>
      </c>
      <c r="B52" s="26" t="str">
        <f>_xlfn.XLOOKUP(B51, C46:J46, C47:J47)</f>
        <v>Tool W</v>
      </c>
      <c r="C52" s="2"/>
      <c r="D52" s="49" t="s">
        <v>25</v>
      </c>
      <c r="E52" s="49"/>
      <c r="F52" s="49"/>
      <c r="G52" s="49"/>
      <c r="H52" s="49"/>
      <c r="I52" s="49"/>
      <c r="J52" s="49"/>
      <c r="K52" s="49"/>
    </row>
    <row r="53" spans="1:11">
      <c r="A53" s="13"/>
      <c r="C53" s="13"/>
      <c r="D53" s="13"/>
    </row>
    <row r="54" spans="1:11">
      <c r="A54" s="13"/>
      <c r="C54" s="13"/>
      <c r="D54" s="13"/>
    </row>
    <row r="55" spans="1:11">
      <c r="A55" s="13"/>
      <c r="C55" s="13"/>
      <c r="D55" s="13"/>
    </row>
  </sheetData>
  <mergeCells count="17">
    <mergeCell ref="B1:F1"/>
    <mergeCell ref="A4:G4"/>
    <mergeCell ref="A3:G3"/>
    <mergeCell ref="D8:K8"/>
    <mergeCell ref="A6:B6"/>
    <mergeCell ref="B44:F44"/>
    <mergeCell ref="D52:K52"/>
    <mergeCell ref="C25:F25"/>
    <mergeCell ref="C11:G11"/>
    <mergeCell ref="A35:D35"/>
    <mergeCell ref="B37:E37"/>
    <mergeCell ref="C23:F23"/>
    <mergeCell ref="C22:F22"/>
    <mergeCell ref="C24:F24"/>
    <mergeCell ref="A11:B11"/>
    <mergeCell ref="A19:C19"/>
    <mergeCell ref="C21:F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89AF-EFCA-4E45-8285-B37C5D6DE23F}">
  <dimension ref="A3:E11"/>
  <sheetViews>
    <sheetView workbookViewId="0">
      <selection activeCell="A3" sqref="A3:E11"/>
    </sheetView>
  </sheetViews>
  <sheetFormatPr defaultRowHeight="15.75"/>
  <cols>
    <col min="1" max="1" width="13.140625" style="2" customWidth="1"/>
    <col min="2" max="2" width="17" style="2" customWidth="1"/>
    <col min="3" max="3" width="14.42578125" style="2" customWidth="1"/>
    <col min="4" max="4" width="12.85546875" style="2" customWidth="1"/>
    <col min="5" max="5" width="14.5703125" style="2" bestFit="1" customWidth="1"/>
    <col min="6" max="16384" width="9.140625" style="2"/>
  </cols>
  <sheetData>
    <row r="3" spans="1:5">
      <c r="A3" s="3" t="s">
        <v>15</v>
      </c>
      <c r="B3" s="3" t="s">
        <v>5</v>
      </c>
      <c r="C3" s="3" t="s">
        <v>9</v>
      </c>
      <c r="D3" s="3" t="s">
        <v>10</v>
      </c>
      <c r="E3" s="3" t="s">
        <v>11</v>
      </c>
    </row>
    <row r="4" spans="1:5">
      <c r="A4" s="4">
        <v>101</v>
      </c>
      <c r="B4" s="4" t="s">
        <v>18</v>
      </c>
      <c r="C4" s="4" t="s">
        <v>26</v>
      </c>
      <c r="D4" s="4">
        <v>25</v>
      </c>
      <c r="E4" s="4">
        <v>50</v>
      </c>
    </row>
    <row r="5" spans="1:5">
      <c r="A5" s="5">
        <v>102</v>
      </c>
      <c r="B5" s="5" t="s">
        <v>19</v>
      </c>
      <c r="C5" s="5" t="s">
        <v>26</v>
      </c>
      <c r="D5" s="5">
        <v>35</v>
      </c>
      <c r="E5" s="5">
        <v>30</v>
      </c>
    </row>
    <row r="6" spans="1:5">
      <c r="A6" s="6">
        <v>103</v>
      </c>
      <c r="B6" s="6" t="s">
        <v>20</v>
      </c>
      <c r="C6" s="6" t="s">
        <v>27</v>
      </c>
      <c r="D6" s="6">
        <v>45</v>
      </c>
      <c r="E6" s="6">
        <v>20</v>
      </c>
    </row>
    <row r="7" spans="1:5">
      <c r="A7" s="7">
        <v>104</v>
      </c>
      <c r="B7" s="7" t="s">
        <v>21</v>
      </c>
      <c r="C7" s="7" t="s">
        <v>27</v>
      </c>
      <c r="D7" s="7">
        <v>55</v>
      </c>
      <c r="E7" s="7">
        <v>15</v>
      </c>
    </row>
    <row r="8" spans="1:5">
      <c r="A8" s="8">
        <v>105</v>
      </c>
      <c r="B8" s="8" t="s">
        <v>22</v>
      </c>
      <c r="C8" s="8" t="s">
        <v>28</v>
      </c>
      <c r="D8" s="8">
        <v>20</v>
      </c>
      <c r="E8" s="8">
        <v>40</v>
      </c>
    </row>
    <row r="9" spans="1:5">
      <c r="A9" s="9">
        <v>106</v>
      </c>
      <c r="B9" s="9" t="s">
        <v>23</v>
      </c>
      <c r="C9" s="9" t="s">
        <v>28</v>
      </c>
      <c r="D9" s="9">
        <v>30</v>
      </c>
      <c r="E9" s="9">
        <v>25</v>
      </c>
    </row>
    <row r="10" spans="1:5">
      <c r="A10" s="10">
        <v>107</v>
      </c>
      <c r="B10" s="10" t="s">
        <v>29</v>
      </c>
      <c r="C10" s="10" t="s">
        <v>24</v>
      </c>
      <c r="D10" s="10">
        <v>150</v>
      </c>
      <c r="E10" s="10">
        <v>10</v>
      </c>
    </row>
    <row r="11" spans="1:5">
      <c r="A11" s="11">
        <v>108</v>
      </c>
      <c r="B11" s="11" t="s">
        <v>30</v>
      </c>
      <c r="C11" s="11" t="s">
        <v>24</v>
      </c>
      <c r="D11" s="11">
        <v>200</v>
      </c>
      <c r="E11" s="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4CD4-B5A5-4DA9-9C44-7879B495DDFA}">
  <dimension ref="A3:C11"/>
  <sheetViews>
    <sheetView workbookViewId="0">
      <selection activeCell="A3" sqref="A3:B4"/>
    </sheetView>
  </sheetViews>
  <sheetFormatPr defaultRowHeight="15"/>
  <cols>
    <col min="1" max="1" width="11.140625" style="1" customWidth="1"/>
    <col min="2" max="2" width="13" style="1" customWidth="1"/>
    <col min="3" max="3" width="12.85546875" style="1" bestFit="1" customWidth="1"/>
    <col min="4" max="16384" width="9.140625" style="1"/>
  </cols>
  <sheetData>
    <row r="3" spans="1:3">
      <c r="A3" s="15" t="s">
        <v>31</v>
      </c>
      <c r="B3" s="15" t="s">
        <v>15</v>
      </c>
      <c r="C3" s="15" t="s">
        <v>32</v>
      </c>
    </row>
    <row r="4" spans="1:3">
      <c r="A4" s="16">
        <v>1001</v>
      </c>
      <c r="B4" s="16">
        <v>101</v>
      </c>
      <c r="C4" s="16">
        <v>5</v>
      </c>
    </row>
    <row r="5" spans="1:3">
      <c r="A5" s="17">
        <v>1002</v>
      </c>
      <c r="B5" s="17">
        <v>103</v>
      </c>
      <c r="C5" s="17">
        <v>3</v>
      </c>
    </row>
    <row r="6" spans="1:3">
      <c r="A6" s="18">
        <v>1003</v>
      </c>
      <c r="B6" s="18">
        <v>107</v>
      </c>
      <c r="C6" s="18">
        <v>1</v>
      </c>
    </row>
    <row r="7" spans="1:3">
      <c r="A7" s="19">
        <v>1004</v>
      </c>
      <c r="B7" s="19">
        <v>102</v>
      </c>
      <c r="C7" s="19">
        <v>2</v>
      </c>
    </row>
    <row r="8" spans="1:3">
      <c r="A8" s="20">
        <v>1005</v>
      </c>
      <c r="B8" s="20">
        <v>105</v>
      </c>
      <c r="C8" s="20">
        <v>4</v>
      </c>
    </row>
    <row r="9" spans="1:3">
      <c r="A9" s="21">
        <v>1006</v>
      </c>
      <c r="B9" s="21">
        <v>104</v>
      </c>
      <c r="C9" s="21">
        <v>6</v>
      </c>
    </row>
    <row r="10" spans="1:3">
      <c r="A10" s="17">
        <v>1007</v>
      </c>
      <c r="B10" s="17">
        <v>108</v>
      </c>
      <c r="C10" s="17">
        <v>2</v>
      </c>
    </row>
    <row r="11" spans="1:3">
      <c r="A11" s="22">
        <v>1008</v>
      </c>
      <c r="B11" s="22">
        <v>106</v>
      </c>
      <c r="C11" s="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76FC-8CE0-492D-9622-975850A12A47}">
  <dimension ref="A1:S26"/>
  <sheetViews>
    <sheetView topLeftCell="A8" workbookViewId="0">
      <selection activeCell="B13" sqref="B13:I13"/>
    </sheetView>
  </sheetViews>
  <sheetFormatPr defaultRowHeight="15.75"/>
  <cols>
    <col min="1" max="1" width="19.42578125" style="2" customWidth="1"/>
    <col min="2" max="2" width="19.7109375" style="2" customWidth="1"/>
    <col min="3" max="3" width="12.28515625" style="2" customWidth="1"/>
    <col min="4" max="4" width="11.5703125" style="2" customWidth="1"/>
    <col min="5" max="5" width="15.28515625" style="2" customWidth="1"/>
    <col min="6" max="6" width="12.5703125" style="2" customWidth="1"/>
    <col min="7" max="7" width="14.42578125" style="2" customWidth="1"/>
    <col min="8" max="8" width="9.140625" style="2"/>
    <col min="9" max="9" width="24.85546875" style="2" customWidth="1"/>
    <col min="10" max="10" width="21.140625" style="2" customWidth="1"/>
    <col min="11" max="11" width="15.42578125" style="2" customWidth="1"/>
    <col min="12" max="12" width="20.7109375" style="2" customWidth="1"/>
    <col min="13" max="13" width="19" style="2" customWidth="1"/>
    <col min="14" max="15" width="9.140625" style="2"/>
    <col min="16" max="16" width="13.85546875" style="2" customWidth="1"/>
    <col min="17" max="17" width="25.7109375" style="2" customWidth="1"/>
    <col min="18" max="16384" width="9.140625" style="2"/>
  </cols>
  <sheetData>
    <row r="1" spans="1:19" ht="18.75">
      <c r="B1" s="59" t="s">
        <v>33</v>
      </c>
      <c r="C1" s="59"/>
      <c r="D1" s="59"/>
      <c r="E1" s="59"/>
      <c r="F1" s="59"/>
    </row>
    <row r="3" spans="1:19">
      <c r="A3" s="56" t="s">
        <v>34</v>
      </c>
      <c r="B3" s="56"/>
      <c r="C3" s="56"/>
      <c r="D3" s="56"/>
      <c r="E3" s="56"/>
      <c r="F3" s="56"/>
    </row>
    <row r="5" spans="1:19">
      <c r="A5" s="23" t="s">
        <v>4</v>
      </c>
      <c r="B5" s="23" t="s">
        <v>5</v>
      </c>
    </row>
    <row r="6" spans="1:19">
      <c r="A6" s="24">
        <v>1021</v>
      </c>
      <c r="B6" s="24" t="str">
        <f>_xlfn.XLOOKUP(A9, Product!A4:A11, Product!B4:B11, "Not Found")</f>
        <v>Not Found</v>
      </c>
      <c r="D6" s="49" t="s">
        <v>35</v>
      </c>
      <c r="E6" s="49"/>
      <c r="F6" s="49"/>
      <c r="G6" s="49"/>
      <c r="H6" s="49"/>
      <c r="I6" s="49"/>
      <c r="J6" s="49"/>
      <c r="K6" s="49"/>
      <c r="L6" s="49"/>
      <c r="M6" s="62"/>
      <c r="N6" s="62"/>
      <c r="O6" s="62"/>
      <c r="P6" s="62"/>
      <c r="Q6" s="62"/>
      <c r="R6" s="62"/>
      <c r="S6" s="62"/>
    </row>
    <row r="11" spans="1:19" ht="18.75">
      <c r="B11" s="59" t="s">
        <v>36</v>
      </c>
      <c r="C11" s="59"/>
      <c r="D11" s="59"/>
      <c r="E11" s="59"/>
      <c r="F11" s="59"/>
    </row>
    <row r="13" spans="1:19">
      <c r="B13" s="60" t="s">
        <v>37</v>
      </c>
      <c r="C13" s="60"/>
      <c r="D13" s="60"/>
      <c r="E13" s="60"/>
      <c r="F13" s="60"/>
      <c r="G13" s="60"/>
      <c r="H13" s="60"/>
      <c r="I13" s="60"/>
      <c r="J13" s="30" t="s">
        <v>38</v>
      </c>
      <c r="K13" s="30"/>
      <c r="L13" s="30"/>
      <c r="M13" s="30"/>
      <c r="N13" s="30"/>
      <c r="O13" s="30"/>
    </row>
    <row r="15" spans="1:19">
      <c r="I15" s="61" t="s">
        <v>39</v>
      </c>
      <c r="J15" s="61"/>
      <c r="L15" s="61" t="s">
        <v>40</v>
      </c>
      <c r="M15" s="61"/>
    </row>
    <row r="16" spans="1:19">
      <c r="A16" s="3" t="s">
        <v>15</v>
      </c>
      <c r="B16" s="3" t="s">
        <v>5</v>
      </c>
      <c r="C16" s="3" t="s">
        <v>9</v>
      </c>
      <c r="D16" s="3" t="s">
        <v>10</v>
      </c>
      <c r="E16" s="39" t="s">
        <v>11</v>
      </c>
      <c r="F16" s="39" t="s">
        <v>41</v>
      </c>
      <c r="G16" s="3" t="s">
        <v>42</v>
      </c>
    </row>
    <row r="17" spans="1:14">
      <c r="A17" s="4">
        <v>101</v>
      </c>
      <c r="B17" s="4" t="s">
        <v>18</v>
      </c>
      <c r="C17" s="4" t="s">
        <v>26</v>
      </c>
      <c r="D17" s="4">
        <v>25</v>
      </c>
      <c r="E17" s="40">
        <v>50</v>
      </c>
      <c r="F17" s="34">
        <f>_xlfn.XLOOKUP(E17, Table1[Stock Quantity], Table1[Score],, -1)</f>
        <v>5.5</v>
      </c>
      <c r="G17" s="26">
        <f>_xlfn.XLOOKUP(E17, Table13[Stock Quantity], Table13[Score],,1)</f>
        <v>4.5</v>
      </c>
      <c r="I17" s="31" t="s">
        <v>11</v>
      </c>
      <c r="J17" s="32" t="s">
        <v>43</v>
      </c>
      <c r="L17" s="31" t="s">
        <v>11</v>
      </c>
      <c r="M17" s="32" t="s">
        <v>43</v>
      </c>
    </row>
    <row r="18" spans="1:14">
      <c r="A18" s="5">
        <v>102</v>
      </c>
      <c r="B18" s="5" t="s">
        <v>19</v>
      </c>
      <c r="C18" s="5" t="s">
        <v>26</v>
      </c>
      <c r="D18" s="5">
        <v>35</v>
      </c>
      <c r="E18" s="41">
        <v>30</v>
      </c>
      <c r="F18" s="34">
        <f>_xlfn.XLOOKUP(E18, Table1[Stock Quantity], Table1[Score],, -1)</f>
        <v>3.5</v>
      </c>
      <c r="G18" s="26">
        <f>_xlfn.XLOOKUP(E18, Table13[Stock Quantity], Table13[Score],,1)</f>
        <v>2.5</v>
      </c>
      <c r="I18" s="37">
        <v>0</v>
      </c>
      <c r="J18" s="38">
        <v>0.5</v>
      </c>
      <c r="L18" s="37">
        <v>10</v>
      </c>
      <c r="M18" s="38">
        <v>0.5</v>
      </c>
    </row>
    <row r="19" spans="1:14">
      <c r="A19" s="6">
        <v>103</v>
      </c>
      <c r="B19" s="6" t="s">
        <v>20</v>
      </c>
      <c r="C19" s="6" t="s">
        <v>27</v>
      </c>
      <c r="D19" s="6">
        <v>45</v>
      </c>
      <c r="E19" s="42">
        <v>20</v>
      </c>
      <c r="F19" s="34">
        <f>_xlfn.XLOOKUP(E19, Table1[Stock Quantity], Table1[Score],, -1)</f>
        <v>2.5</v>
      </c>
      <c r="G19" s="26">
        <f>_xlfn.XLOOKUP(E19, Table13[Stock Quantity], Table13[Score],,1)</f>
        <v>1.5</v>
      </c>
      <c r="I19" s="33">
        <v>10</v>
      </c>
      <c r="J19" s="34">
        <v>1.5</v>
      </c>
      <c r="L19" s="33">
        <v>20</v>
      </c>
      <c r="M19" s="34">
        <v>1.5</v>
      </c>
    </row>
    <row r="20" spans="1:14">
      <c r="A20" s="7">
        <v>104</v>
      </c>
      <c r="B20" s="7" t="s">
        <v>21</v>
      </c>
      <c r="C20" s="7" t="s">
        <v>27</v>
      </c>
      <c r="D20" s="7">
        <v>55</v>
      </c>
      <c r="E20" s="43">
        <v>15</v>
      </c>
      <c r="F20" s="34">
        <f>_xlfn.XLOOKUP(E20, Table1[Stock Quantity], Table1[Score],, -1)</f>
        <v>1.5</v>
      </c>
      <c r="G20" s="26">
        <f>_xlfn.XLOOKUP(E20, Table13[Stock Quantity], Table13[Score],,1)</f>
        <v>1.5</v>
      </c>
      <c r="I20" s="33">
        <v>20</v>
      </c>
      <c r="J20" s="34">
        <v>2.5</v>
      </c>
      <c r="L20" s="33">
        <v>30</v>
      </c>
      <c r="M20" s="34">
        <v>2.5</v>
      </c>
    </row>
    <row r="21" spans="1:14">
      <c r="A21" s="8">
        <v>105</v>
      </c>
      <c r="B21" s="8" t="s">
        <v>22</v>
      </c>
      <c r="C21" s="8" t="s">
        <v>28</v>
      </c>
      <c r="D21" s="8">
        <v>20</v>
      </c>
      <c r="E21" s="44">
        <v>40</v>
      </c>
      <c r="F21" s="34">
        <f>_xlfn.XLOOKUP(E21, Table1[Stock Quantity], Table1[Score],, -1)</f>
        <v>4.5</v>
      </c>
      <c r="G21" s="26">
        <f>_xlfn.XLOOKUP(E21, Table13[Stock Quantity], Table13[Score],,1)</f>
        <v>3.5</v>
      </c>
      <c r="I21" s="33">
        <v>30</v>
      </c>
      <c r="J21" s="34">
        <v>3.5</v>
      </c>
      <c r="L21" s="33">
        <v>40</v>
      </c>
      <c r="M21" s="34">
        <v>3.5</v>
      </c>
    </row>
    <row r="22" spans="1:14">
      <c r="A22" s="9">
        <v>106</v>
      </c>
      <c r="B22" s="9" t="s">
        <v>23</v>
      </c>
      <c r="C22" s="9" t="s">
        <v>28</v>
      </c>
      <c r="D22" s="9">
        <v>30</v>
      </c>
      <c r="E22" s="45">
        <v>25</v>
      </c>
      <c r="F22" s="34">
        <f>_xlfn.XLOOKUP(E22, Table1[Stock Quantity], Table1[Score],, -1)</f>
        <v>2.5</v>
      </c>
      <c r="G22" s="26">
        <f>_xlfn.XLOOKUP(E22, Table13[Stock Quantity], Table13[Score],,1)</f>
        <v>2.5</v>
      </c>
      <c r="I22" s="33">
        <v>40</v>
      </c>
      <c r="J22" s="34">
        <v>4.5</v>
      </c>
      <c r="L22" s="33">
        <v>50</v>
      </c>
      <c r="M22" s="34">
        <v>4.5</v>
      </c>
    </row>
    <row r="23" spans="1:14">
      <c r="A23" s="10">
        <v>107</v>
      </c>
      <c r="B23" s="10" t="s">
        <v>29</v>
      </c>
      <c r="C23" s="10" t="s">
        <v>24</v>
      </c>
      <c r="D23" s="10">
        <v>150</v>
      </c>
      <c r="E23" s="46">
        <v>10</v>
      </c>
      <c r="F23" s="34">
        <f>_xlfn.XLOOKUP(E23, Table1[Stock Quantity], Table1[Score],, -1)</f>
        <v>1.5</v>
      </c>
      <c r="G23" s="26">
        <f>_xlfn.XLOOKUP(E23, Table13[Stock Quantity], Table13[Score],,1)</f>
        <v>0.5</v>
      </c>
      <c r="I23" s="35">
        <v>50</v>
      </c>
      <c r="J23" s="36">
        <v>5.5</v>
      </c>
      <c r="L23" s="35">
        <v>100</v>
      </c>
      <c r="M23" s="36">
        <v>5.5</v>
      </c>
    </row>
    <row r="24" spans="1:14">
      <c r="A24" s="11">
        <v>108</v>
      </c>
      <c r="B24" s="11" t="s">
        <v>30</v>
      </c>
      <c r="C24" s="11" t="s">
        <v>24</v>
      </c>
      <c r="D24" s="11">
        <v>200</v>
      </c>
      <c r="E24" s="47">
        <v>5</v>
      </c>
      <c r="F24" s="34">
        <f>_xlfn.XLOOKUP(E24, Table1[Stock Quantity], Table1[Score],, -1)</f>
        <v>0.5</v>
      </c>
      <c r="G24" s="26">
        <f>_xlfn.XLOOKUP(E24, Table13[Stock Quantity], Table13[Score],,1)</f>
        <v>0.5</v>
      </c>
    </row>
    <row r="26" spans="1:14">
      <c r="G26" s="60" t="s">
        <v>44</v>
      </c>
      <c r="H26" s="60"/>
      <c r="I26" s="60"/>
      <c r="J26" s="60"/>
      <c r="K26" s="60"/>
      <c r="L26" s="60"/>
      <c r="M26" s="63"/>
      <c r="N26" s="63"/>
    </row>
  </sheetData>
  <mergeCells count="8">
    <mergeCell ref="I15:J15"/>
    <mergeCell ref="L15:M15"/>
    <mergeCell ref="D6:L6"/>
    <mergeCell ref="B13:I13"/>
    <mergeCell ref="G26:L26"/>
    <mergeCell ref="B1:F1"/>
    <mergeCell ref="A3:F3"/>
    <mergeCell ref="B11:F11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01E8-550A-4D90-B319-B2CDABCFD0BC}">
  <dimension ref="A1:M19"/>
  <sheetViews>
    <sheetView workbookViewId="0">
      <selection activeCell="E18" sqref="E18:M18"/>
    </sheetView>
  </sheetViews>
  <sheetFormatPr defaultRowHeight="15.75"/>
  <cols>
    <col min="1" max="1" width="11.85546875" style="2" bestFit="1" customWidth="1"/>
    <col min="2" max="2" width="15.42578125" style="2" bestFit="1" customWidth="1"/>
    <col min="3" max="3" width="15.5703125" style="2" customWidth="1"/>
    <col min="4" max="4" width="13" style="2" customWidth="1"/>
    <col min="5" max="5" width="15.7109375" style="2" bestFit="1" customWidth="1"/>
    <col min="6" max="6" width="14.140625" style="2" customWidth="1"/>
    <col min="7" max="7" width="23.42578125" style="2" customWidth="1"/>
    <col min="8" max="16384" width="9.140625" style="2"/>
  </cols>
  <sheetData>
    <row r="1" spans="1:7" ht="20.25">
      <c r="C1" s="64" t="s">
        <v>45</v>
      </c>
      <c r="D1" s="64"/>
      <c r="E1" s="64"/>
      <c r="F1" s="64"/>
      <c r="G1" s="64"/>
    </row>
    <row r="4" spans="1:7">
      <c r="A4" s="56" t="s">
        <v>46</v>
      </c>
      <c r="B4" s="56"/>
      <c r="C4" s="56"/>
      <c r="D4" s="56"/>
      <c r="E4" s="56"/>
      <c r="F4" s="56"/>
    </row>
    <row r="7" spans="1:7">
      <c r="A7" s="3" t="s">
        <v>15</v>
      </c>
      <c r="B7" s="3" t="s">
        <v>5</v>
      </c>
      <c r="C7" s="3" t="s">
        <v>9</v>
      </c>
      <c r="D7" s="39" t="s">
        <v>10</v>
      </c>
      <c r="E7" s="3" t="s">
        <v>11</v>
      </c>
    </row>
    <row r="8" spans="1:7">
      <c r="A8" s="4">
        <v>101</v>
      </c>
      <c r="B8" s="4" t="s">
        <v>47</v>
      </c>
      <c r="C8" s="4" t="s">
        <v>26</v>
      </c>
      <c r="D8" s="40">
        <v>25</v>
      </c>
      <c r="E8" s="4">
        <v>50</v>
      </c>
    </row>
    <row r="9" spans="1:7">
      <c r="A9" s="5">
        <v>102</v>
      </c>
      <c r="B9" s="5" t="s">
        <v>48</v>
      </c>
      <c r="C9" s="5" t="s">
        <v>26</v>
      </c>
      <c r="D9" s="41">
        <v>35</v>
      </c>
      <c r="E9" s="5">
        <v>30</v>
      </c>
    </row>
    <row r="10" spans="1:7">
      <c r="A10" s="6">
        <v>103</v>
      </c>
      <c r="B10" s="6" t="s">
        <v>49</v>
      </c>
      <c r="C10" s="6" t="s">
        <v>27</v>
      </c>
      <c r="D10" s="42">
        <v>45</v>
      </c>
      <c r="E10" s="6">
        <v>20</v>
      </c>
    </row>
    <row r="11" spans="1:7">
      <c r="A11" s="7">
        <v>104</v>
      </c>
      <c r="B11" s="7" t="s">
        <v>50</v>
      </c>
      <c r="C11" s="7" t="s">
        <v>27</v>
      </c>
      <c r="D11" s="43">
        <v>55</v>
      </c>
      <c r="E11" s="7">
        <v>15</v>
      </c>
    </row>
    <row r="12" spans="1:7">
      <c r="A12" s="8">
        <v>105</v>
      </c>
      <c r="B12" s="8" t="s">
        <v>51</v>
      </c>
      <c r="C12" s="8" t="s">
        <v>28</v>
      </c>
      <c r="D12" s="44">
        <v>20</v>
      </c>
      <c r="E12" s="8">
        <v>40</v>
      </c>
    </row>
    <row r="13" spans="1:7">
      <c r="A13" s="9">
        <v>106</v>
      </c>
      <c r="B13" s="9" t="s">
        <v>52</v>
      </c>
      <c r="C13" s="9" t="s">
        <v>28</v>
      </c>
      <c r="D13" s="45">
        <v>30</v>
      </c>
      <c r="E13" s="9">
        <v>25</v>
      </c>
    </row>
    <row r="14" spans="1:7">
      <c r="A14" s="10">
        <v>107</v>
      </c>
      <c r="B14" s="10" t="s">
        <v>53</v>
      </c>
      <c r="C14" s="10" t="s">
        <v>24</v>
      </c>
      <c r="D14" s="46">
        <v>150</v>
      </c>
      <c r="E14" s="10">
        <v>10</v>
      </c>
    </row>
    <row r="15" spans="1:7">
      <c r="A15" s="11">
        <v>108</v>
      </c>
      <c r="B15" s="11" t="s">
        <v>54</v>
      </c>
      <c r="C15" s="11" t="s">
        <v>24</v>
      </c>
      <c r="D15" s="47">
        <v>200</v>
      </c>
      <c r="E15" s="11">
        <v>5</v>
      </c>
    </row>
    <row r="18" spans="2:13">
      <c r="B18" s="3" t="s">
        <v>5</v>
      </c>
      <c r="C18" s="26" t="s">
        <v>55</v>
      </c>
      <c r="E18" s="60" t="s">
        <v>56</v>
      </c>
      <c r="F18" s="60"/>
      <c r="G18" s="60"/>
      <c r="H18" s="60"/>
      <c r="I18" s="60"/>
      <c r="J18" s="60"/>
      <c r="K18" s="60"/>
      <c r="L18" s="60"/>
      <c r="M18" s="60"/>
    </row>
    <row r="19" spans="2:13">
      <c r="B19" s="3" t="s">
        <v>9</v>
      </c>
      <c r="C19" s="26" t="str">
        <f>_xlfn.XLOOKUP(C18&amp;"*",B8:B15,C8:C15,,2)</f>
        <v>Electronics</v>
      </c>
    </row>
  </sheetData>
  <mergeCells count="3">
    <mergeCell ref="C1:G1"/>
    <mergeCell ref="A4:F4"/>
    <mergeCell ref="E18:M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1C04-B3BB-4AF1-88AB-7831E0CF3AD3}">
  <dimension ref="A1:W16"/>
  <sheetViews>
    <sheetView tabSelected="1" topLeftCell="C1" workbookViewId="0">
      <selection activeCell="H19" sqref="H19"/>
    </sheetView>
  </sheetViews>
  <sheetFormatPr defaultRowHeight="15.75"/>
  <cols>
    <col min="1" max="1" width="11.85546875" style="2" bestFit="1" customWidth="1"/>
    <col min="2" max="2" width="15.42578125" style="2" bestFit="1" customWidth="1"/>
    <col min="3" max="3" width="13" style="2" bestFit="1" customWidth="1"/>
    <col min="4" max="4" width="9.140625" style="2"/>
    <col min="5" max="5" width="15.7109375" style="2" bestFit="1" customWidth="1"/>
    <col min="6" max="7" width="9.140625" style="2"/>
    <col min="8" max="8" width="16.7109375" style="2" customWidth="1"/>
    <col min="9" max="9" width="16" style="2" customWidth="1"/>
    <col min="10" max="10" width="16.140625" style="2" customWidth="1"/>
    <col min="11" max="11" width="18.28515625" style="2" customWidth="1"/>
    <col min="12" max="16384" width="9.140625" style="2"/>
  </cols>
  <sheetData>
    <row r="1" spans="1:23" ht="20.25">
      <c r="C1" s="64" t="s">
        <v>57</v>
      </c>
      <c r="D1" s="64"/>
      <c r="E1" s="64"/>
      <c r="F1" s="64"/>
      <c r="G1" s="64"/>
      <c r="H1" s="64"/>
    </row>
    <row r="6" spans="1:23">
      <c r="A6" s="65" t="s">
        <v>15</v>
      </c>
      <c r="B6" s="65" t="s">
        <v>5</v>
      </c>
      <c r="C6" s="65" t="s">
        <v>9</v>
      </c>
      <c r="D6" s="66" t="s">
        <v>10</v>
      </c>
      <c r="E6" s="65" t="s">
        <v>11</v>
      </c>
    </row>
    <row r="7" spans="1:23">
      <c r="A7" s="4">
        <v>106</v>
      </c>
      <c r="B7" s="4" t="s">
        <v>54</v>
      </c>
      <c r="C7" s="4" t="s">
        <v>24</v>
      </c>
      <c r="D7" s="4">
        <v>200</v>
      </c>
      <c r="E7" s="4">
        <v>5</v>
      </c>
    </row>
    <row r="8" spans="1:23">
      <c r="A8" s="5">
        <v>107</v>
      </c>
      <c r="B8" s="5" t="s">
        <v>53</v>
      </c>
      <c r="C8" s="5" t="s">
        <v>24</v>
      </c>
      <c r="D8" s="5">
        <v>150</v>
      </c>
      <c r="E8" s="5">
        <v>10</v>
      </c>
    </row>
    <row r="9" spans="1:23">
      <c r="A9" s="6">
        <v>108</v>
      </c>
      <c r="B9" s="6" t="s">
        <v>58</v>
      </c>
      <c r="C9" s="6" t="s">
        <v>27</v>
      </c>
      <c r="D9" s="6">
        <v>55</v>
      </c>
      <c r="E9" s="6">
        <v>15</v>
      </c>
      <c r="H9" s="70"/>
      <c r="I9" s="70"/>
    </row>
    <row r="10" spans="1:23">
      <c r="A10" s="7">
        <v>109</v>
      </c>
      <c r="B10" s="7" t="s">
        <v>49</v>
      </c>
      <c r="C10" s="7" t="s">
        <v>27</v>
      </c>
      <c r="D10" s="7">
        <v>30</v>
      </c>
      <c r="E10" s="7">
        <v>20</v>
      </c>
    </row>
    <row r="11" spans="1:23">
      <c r="A11" s="8">
        <v>115</v>
      </c>
      <c r="B11" s="8" t="s">
        <v>49</v>
      </c>
      <c r="C11" s="8" t="s">
        <v>27</v>
      </c>
      <c r="D11" s="8">
        <v>45</v>
      </c>
      <c r="E11" s="8">
        <v>20</v>
      </c>
      <c r="J11" s="23" t="s">
        <v>5</v>
      </c>
      <c r="K11" s="26" t="s">
        <v>49</v>
      </c>
    </row>
    <row r="12" spans="1:23">
      <c r="A12" s="9">
        <v>111</v>
      </c>
      <c r="B12" s="9" t="s">
        <v>52</v>
      </c>
      <c r="C12" s="9" t="s">
        <v>28</v>
      </c>
      <c r="D12" s="9">
        <v>30</v>
      </c>
      <c r="E12" s="9">
        <v>25</v>
      </c>
      <c r="H12" s="69" t="s">
        <v>59</v>
      </c>
      <c r="I12" s="69"/>
      <c r="J12" s="71" t="s">
        <v>10</v>
      </c>
      <c r="K12" s="72">
        <f>_xlfn.XLOOKUP(K11, B7:B16, D7:D16,,,-1)</f>
        <v>45</v>
      </c>
      <c r="M12" s="60" t="s">
        <v>60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</row>
    <row r="13" spans="1:23">
      <c r="A13" s="10">
        <v>112</v>
      </c>
      <c r="B13" s="10" t="s">
        <v>48</v>
      </c>
      <c r="C13" s="10" t="s">
        <v>26</v>
      </c>
      <c r="D13" s="10">
        <v>45</v>
      </c>
      <c r="E13" s="10">
        <v>30</v>
      </c>
      <c r="H13" s="69" t="s">
        <v>61</v>
      </c>
      <c r="I13" s="73"/>
      <c r="J13" s="23" t="s">
        <v>11</v>
      </c>
      <c r="K13" s="26">
        <f>_xlfn.XLOOKUP(K11, B7:B16,E7:E16,,,2)</f>
        <v>20</v>
      </c>
      <c r="M13" s="74" t="s">
        <v>62</v>
      </c>
      <c r="N13" s="74"/>
      <c r="O13" s="74"/>
      <c r="P13" s="74"/>
      <c r="Q13" s="74"/>
      <c r="R13" s="74"/>
      <c r="S13" s="74"/>
      <c r="T13" s="74"/>
      <c r="U13" s="74"/>
      <c r="V13" s="74"/>
      <c r="W13" s="74"/>
    </row>
    <row r="14" spans="1:23">
      <c r="A14" s="11">
        <v>114</v>
      </c>
      <c r="B14" s="11" t="s">
        <v>48</v>
      </c>
      <c r="C14" s="11" t="s">
        <v>26</v>
      </c>
      <c r="D14" s="11">
        <v>35</v>
      </c>
      <c r="E14" s="11">
        <v>30</v>
      </c>
    </row>
    <row r="15" spans="1:23">
      <c r="A15" s="67">
        <v>114</v>
      </c>
      <c r="B15" s="67" t="s">
        <v>51</v>
      </c>
      <c r="C15" s="67" t="s">
        <v>28</v>
      </c>
      <c r="D15" s="67">
        <v>20</v>
      </c>
      <c r="E15" s="67">
        <v>40</v>
      </c>
    </row>
    <row r="16" spans="1:23">
      <c r="A16" s="68">
        <v>115</v>
      </c>
      <c r="B16" s="68" t="s">
        <v>47</v>
      </c>
      <c r="C16" s="68" t="s">
        <v>26</v>
      </c>
      <c r="D16" s="68">
        <v>25</v>
      </c>
      <c r="E16" s="68">
        <v>50</v>
      </c>
    </row>
  </sheetData>
  <mergeCells count="6">
    <mergeCell ref="H13:I13"/>
    <mergeCell ref="M12:W12"/>
    <mergeCell ref="M13:W13"/>
    <mergeCell ref="C1:H1"/>
    <mergeCell ref="H9:I9"/>
    <mergeCell ref="H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2025-09-11T10:49:11Z</dcterms:created>
  <dcterms:modified xsi:type="dcterms:W3CDTF">2025-09-11T19:11:34Z</dcterms:modified>
  <cp:category/>
  <cp:contentStatus/>
</cp:coreProperties>
</file>