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4\Data Visulization and Dashboards\Datasets\"/>
    </mc:Choice>
  </mc:AlternateContent>
  <xr:revisionPtr revIDLastSave="0" documentId="13_ncr:1_{7E6582F6-4FCB-4A23-A91D-98B3EB9ACBBC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Sheet2" sheetId="10" r:id="rId1"/>
    <sheet name="Customers" sheetId="4" r:id="rId2"/>
    <sheet name="Sheet1" sheetId="9" r:id="rId3"/>
    <sheet name="Sheet4" sheetId="12" r:id="rId4"/>
    <sheet name="Orders" sheetId="1" r:id="rId5"/>
    <sheet name="Products" sheetId="5" r:id="rId6"/>
    <sheet name="Phone" sheetId="6" r:id="rId7"/>
    <sheet name="Auto-Fill" sheetId="8" r:id="rId8"/>
    <sheet name="Other" sheetId="2" r:id="rId9"/>
  </sheets>
  <definedNames>
    <definedName name="_xlnm._FilterDatabase" localSheetId="1" hidden="1">Customers!$A$1:$E$152</definedName>
    <definedName name="_xlnm._FilterDatabase" localSheetId="4" hidden="1">Orders!$A$1:$R$501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C2" i="1"/>
  <c r="F2" i="1"/>
  <c r="D2" i="1"/>
  <c r="F19" i="9"/>
  <c r="F15" i="9"/>
  <c r="I2" i="1" l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P7" i="1" l="1"/>
  <c r="R6" i="1"/>
  <c r="R5" i="1"/>
  <c r="P11" i="1"/>
  <c r="P3" i="1"/>
  <c r="P12" i="1"/>
  <c r="P10" i="1"/>
  <c r="P6" i="1"/>
  <c r="P2" i="1"/>
  <c r="P9" i="1"/>
  <c r="P5" i="1"/>
  <c r="R2" i="1"/>
  <c r="R4" i="1"/>
  <c r="P13" i="1"/>
  <c r="P8" i="1"/>
  <c r="P4" i="1"/>
  <c r="R7" i="1"/>
  <c r="R3" i="1"/>
  <c r="K503" i="1"/>
  <c r="C137" i="1"/>
  <c r="L504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<sst xmlns="http://schemas.openxmlformats.org/spreadsheetml/2006/main" count="1852" uniqueCount="500">
  <si>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</si>
  <si>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</si>
  <si>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</si>
  <si>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</si>
  <si>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</si>
  <si>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</si>
  <si>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</si>
  <si>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</si>
  <si>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</si>
  <si>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</si>
  <si>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</si>
  <si>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</si>
  <si>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</si>
  <si>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</si>
  <si>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</si>
  <si>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</si>
  <si>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</si>
  <si>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</si>
  <si>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</si>
  <si>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</si>
  <si>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</si>
  <si>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</si>
  <si>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</si>
  <si>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</si>
  <si>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</si>
  <si>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</si>
  <si>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</si>
  <si>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</si>
  <si>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</si>
  <si>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</si>
  <si>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</si>
  <si>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</si>
  <si>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</si>
  <si>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</si>
  <si>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</si>
  <si>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</si>
  <si>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</si>
  <si>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</si>
  <si>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</si>
  <si>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</si>
  <si>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</si>
  <si>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</si>
  <si>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</si>
  <si>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</si>
  <si>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</si>
  <si>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</si>
  <si>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</si>
  <si>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</si>
  <si>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</si>
  <si>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</si>
  <si>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</si>
  <si>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</si>
  <si>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</si>
  <si>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</si>
  <si>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</si>
  <si>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</si>
  <si>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</si>
  <si>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</si>
  <si>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</si>
  <si>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</si>
  <si>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</si>
  <si>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</si>
  <si>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</si>
  <si>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</si>
  <si>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</si>
  <si>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</si>
  <si>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</si>
  <si>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</si>
  <si>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</si>
  <si>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</si>
  <si>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</si>
  <si>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</si>
  <si>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</si>
  <si>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</si>
  <si>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</si>
  <si>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</si>
  <si>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</si>
  <si>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</si>
  <si>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</si>
  <si>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</si>
  <si>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</si>
  <si>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</si>
  <si>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</si>
  <si>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</si>
  <si>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</si>
  <si>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</si>
  <si>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</si>
  <si>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</si>
  <si>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</si>
  <si>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</si>
  <si>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</si>
  <si>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</si>
  <si>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</si>
  <si>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</si>
  <si>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</si>
  <si>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</si>
  <si>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</si>
  <si>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</si>
  <si>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</si>
  <si>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</si>
  <si>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</si>
  <si>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</si>
  <si>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</si>
  <si>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</si>
  <si>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</si>
  <si>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</si>
  <si>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</si>
  <si>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</si>
  <si>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</si>
  <si>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</si>
  <si>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</si>
  <si>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</si>
  <si>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</si>
  <si>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</si>
  <si>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</si>
  <si>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</si>
  <si>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</si>
  <si>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</si>
  <si>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</si>
  <si>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</si>
  <si>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</si>
  <si>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</si>
  <si>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</si>
  <si>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</si>
  <si>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</si>
  <si>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</si>
  <si>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</si>
  <si>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</si>
  <si>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</si>
  <si>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</si>
  <si>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</si>
  <si>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</si>
  <si>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</si>
  <si>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</si>
  <si>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</si>
  <si>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</si>
  <si>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</si>
  <si>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</si>
  <si>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</si>
  <si>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</si>
  <si>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</si>
  <si>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</si>
  <si>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</si>
  <si>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</si>
  <si>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</si>
  <si>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</si>
  <si>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</si>
  <si>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</si>
  <si>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</si>
  <si>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</si>
  <si>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</si>
  <si>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</si>
  <si>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</si>
  <si>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</si>
  <si>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</si>
  <si>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</si>
  <si>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</si>
  <si>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</si>
  <si>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</si>
  <si>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</si>
  <si>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>A</t>
  </si>
  <si>
    <t>B</t>
  </si>
  <si>
    <t>C</t>
  </si>
  <si>
    <t>…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</si>
  <si>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</si>
  <si>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</si>
  <si>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</si>
  <si>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</si>
  <si>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</si>
  <si>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</si>
  <si>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</si>
  <si>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</si>
  <si>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</si>
  <si>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</si>
  <si>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</si>
  <si>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</si>
  <si>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</si>
  <si>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</si>
  <si>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</si>
  <si>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</si>
  <si>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</si>
  <si>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</si>
  <si>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</si>
  <si>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</si>
  <si>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</si>
  <si>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</si>
  <si>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</si>
  <si>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</si>
  <si>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</si>
  <si>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</si>
  <si>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</si>
  <si>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</si>
  <si>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</si>
  <si>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</si>
  <si>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</si>
  <si>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</si>
  <si>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</si>
  <si>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</si>
  <si>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</si>
  <si>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</si>
  <si>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</si>
  <si>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</si>
  <si>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</si>
  <si>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</si>
  <si>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</si>
  <si>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</si>
  <si>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</si>
  <si>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</si>
  <si>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</si>
  <si>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</si>
  <si>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</si>
  <si>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</si>
  <si>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</si>
  <si>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</si>
  <si>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</si>
  <si>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</si>
  <si>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</si>
  <si>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</si>
  <si>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</si>
  <si>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</si>
  <si>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</si>
  <si>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</si>
  <si>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</si>
  <si>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</si>
  <si>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</si>
  <si>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</si>
  <si>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</si>
  <si>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</si>
  <si>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</si>
  <si>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</si>
  <si>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</si>
  <si>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</si>
  <si>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</si>
  <si>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</si>
  <si>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</si>
  <si>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</si>
  <si>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</si>
  <si>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</si>
  <si>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</si>
  <si>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</si>
  <si>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</si>
  <si>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</si>
  <si>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</si>
  <si>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</si>
  <si>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</si>
  <si>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</si>
  <si>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</si>
  <si>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</si>
  <si>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</si>
  <si>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</si>
  <si>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</si>
  <si>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</si>
  <si>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</si>
  <si>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</si>
  <si>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</si>
  <si>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</si>
  <si>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</si>
  <si>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</si>
  <si>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</si>
  <si>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</si>
  <si>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</si>
  <si>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</si>
  <si>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</si>
  <si>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</si>
  <si>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</si>
  <si>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</si>
  <si>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</si>
  <si>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</si>
  <si>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</si>
  <si>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</si>
  <si>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</si>
  <si>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</si>
  <si>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</si>
  <si>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</si>
  <si>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</si>
  <si>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</si>
  <si>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</si>
  <si>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</si>
  <si>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</si>
  <si>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</si>
  <si>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</si>
  <si>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</si>
  <si>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</si>
  <si>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</si>
  <si>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</si>
  <si>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</si>
  <si>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</si>
  <si>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</si>
  <si>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</si>
  <si>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</si>
  <si>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</si>
  <si>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</si>
  <si>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</si>
  <si>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</si>
  <si>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</si>
  <si>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</si>
  <si>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</si>
  <si>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</si>
  <si>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</si>
  <si>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</si>
  <si>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</si>
  <si>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</si>
  <si>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</si>
  <si>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</si>
  <si>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</si>
  <si>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</si>
  <si>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</si>
  <si>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</si>
  <si>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</si>
  <si>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</si>
  <si>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</si>
  <si>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Monday</t>
  </si>
  <si>
    <t>January</t>
  </si>
  <si>
    <t>Full Date</t>
  </si>
  <si>
    <t>Day</t>
  </si>
  <si>
    <t>Month</t>
  </si>
  <si>
    <t>Time</t>
  </si>
  <si>
    <t>Numbers</t>
  </si>
  <si>
    <t>Autofill Examples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</si>
  <si>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</si>
  <si>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</si>
  <si>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</si>
  <si>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</si>
  <si>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</si>
  <si>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</si>
  <si>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</si>
  <si>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</si>
  <si>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</si>
  <si>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</si>
  <si>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</si>
  <si>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</si>
  <si>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</si>
  <si>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</si>
  <si>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</si>
  <si>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</si>
  <si>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</si>
  <si>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</si>
  <si>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</si>
  <si>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</si>
  <si>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</si>
  <si>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</si>
  <si>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</si>
  <si>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</si>
  <si>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</si>
  <si>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</si>
  <si>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</si>
  <si>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</si>
  <si>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</si>
  <si>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</si>
  <si>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</si>
  <si>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</si>
  <si>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</si>
  <si>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</si>
  <si>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</si>
  <si>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</si>
  <si>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</si>
  <si>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</si>
  <si>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</si>
  <si>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</si>
  <si>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</si>
  <si>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</si>
  <si>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</si>
  <si>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</si>
  <si>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</si>
  <si>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</si>
  <si>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</si>
  <si>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</si>
  <si>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</si>
  <si>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</si>
  <si>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</si>
  <si>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</si>
  <si>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</si>
  <si>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</si>
  <si>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</si>
  <si>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</si>
  <si>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</si>
  <si>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</si>
  <si>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</si>
  <si>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</si>
  <si>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</si>
  <si>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</si>
  <si>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</si>
  <si>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</si>
  <si>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</si>
  <si>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</si>
  <si>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</si>
  <si>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</si>
  <si>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</si>
  <si>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</si>
  <si>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</si>
  <si>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</si>
  <si>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</si>
  <si>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</si>
  <si>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</si>
  <si>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</si>
  <si>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</si>
  <si>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</si>
  <si>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</si>
  <si>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</si>
  <si>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</si>
  <si>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</si>
  <si>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</si>
  <si>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</si>
  <si>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</si>
  <si>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</si>
  <si>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</si>
  <si>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</si>
  <si>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</si>
  <si>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</si>
  <si>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</si>
  <si>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</si>
  <si>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</si>
  <si>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</si>
  <si>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</si>
  <si>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</si>
  <si>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</si>
  <si>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</si>
  <si>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</si>
  <si>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</si>
  <si>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</si>
  <si>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</si>
  <si>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</si>
  <si>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</si>
  <si>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</si>
  <si>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</si>
  <si>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</si>
  <si>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</si>
  <si>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</si>
  <si>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</si>
  <si>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</si>
  <si>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</si>
  <si>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</si>
  <si>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</si>
  <si>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</si>
  <si>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</si>
  <si>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</si>
  <si>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</si>
  <si>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</si>
  <si>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</si>
  <si>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</si>
  <si>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</si>
  <si>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</si>
  <si>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</si>
  <si>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</si>
  <si>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</si>
  <si>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</si>
  <si>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</si>
  <si>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</si>
  <si>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</si>
  <si>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</si>
  <si>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</si>
  <si>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</si>
  <si>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</si>
  <si>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</si>
  <si>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</si>
  <si>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</si>
  <si>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</si>
  <si>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</si>
  <si>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</si>
  <si>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</si>
  <si>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</si>
  <si>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</si>
  <si>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</si>
  <si>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</si>
  <si>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</si>
  <si>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</si>
  <si>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</si>
  <si>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</si>
  <si>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</si>
  <si>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</si>
  <si>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</si>
  <si>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</si>
  <si>
    <t>Year</t>
  </si>
  <si>
    <t>Order Count</t>
  </si>
  <si>
    <t xml:space="preserve">Average </t>
  </si>
  <si>
    <t>Answers</t>
  </si>
  <si>
    <t>Count</t>
  </si>
  <si>
    <t>Average Total Cost</t>
  </si>
  <si>
    <t>$50.73</t>
  </si>
  <si>
    <t>$151.71</t>
  </si>
  <si>
    <t>$402.75</t>
  </si>
  <si>
    <t>Months</t>
  </si>
  <si>
    <t>Highest Count:-</t>
  </si>
  <si>
    <t>November(11)</t>
  </si>
  <si>
    <t>Highest Average Total Cost:-</t>
  </si>
  <si>
    <t>Order Placed By:-</t>
  </si>
  <si>
    <t>Ratio(Male / Female)</t>
  </si>
  <si>
    <t>Total Cost of Orders By:-</t>
  </si>
  <si>
    <t>Order Placed By "INDIA" Under:-</t>
  </si>
  <si>
    <t>Small Category</t>
  </si>
  <si>
    <t>Normal Category</t>
  </si>
  <si>
    <t>Large Category</t>
  </si>
  <si>
    <t>Total Cost of Orders By "Willis Brinks" :-</t>
  </si>
  <si>
    <t>$1214.00</t>
  </si>
  <si>
    <t>Customer Name With Highest Total Amount:-</t>
  </si>
  <si>
    <t>Britni Baisden</t>
  </si>
  <si>
    <t>Row Labels</t>
  </si>
  <si>
    <t>Grand Total</t>
  </si>
  <si>
    <t>Count of Customer_#</t>
  </si>
  <si>
    <t>Average of 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</si>
</sst>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[excel_pivots.xlsx]Sheet2!PivotTable1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4285714285714302"/>
              <c:y val="-6.944444444444444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2499999999999996"/>
              <c:y val="4.629629629629625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1D-403E-A3E0-8D7AC2AAB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1D-403E-A3E0-8D7AC2AABB86}"/>
              </c:ext>
            </c:extLst>
          </c:dPt>
          <c:dLbls>
            <c:dLbl>
              <c:idx val="0"/>
              <c:layout>
                <c:manualLayout>
                  <c:x val="-0.14285714285714302"/>
                  <c:y val="-6.94444444444444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1D-403E-A3E0-8D7AC2AABB86}"/>
                </c:ext>
              </c:extLst>
            </c:dLbl>
            <c:dLbl>
              <c:idx val="1"/>
              <c:layout>
                <c:manualLayout>
                  <c:x val="0.12499999999999996"/>
                  <c:y val="4.62962962962962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1D-403E-A3E0-8D7AC2AABB8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82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D-403E-A3E0-8D7AC2AA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203200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82.430864236114" createdVersion="5" refreshedVersion="5" minRefreshableVersion="3" recordCount="151" xr:uid="{00000000-000A-0000-FFFF-FFFF00000000}">
  <cacheSource type="worksheet">
    <worksheetSource ref="A1:E152" sheet="Customers"/>
  </cacheSource>
  <cacheFields count="5">
    <cacheField name="Customer_#" numFmtId="0">
      <sharedItems containsSemiMixedTypes="0" containsString="0" containsNumber="1" containsInteger="1" minValue="10001" maxValue="10150"/>
    </cacheField>
    <cacheField name="Full_Name" numFmtId="0">
      <sharedItems count="150">
        <s v="    Cornelius Kujawa"/>
        <s v="    Patrica Courville"/>
        <s v="    Sanford Xiong"/>
        <s v="    Allen Burrus"/>
        <s v="    Kathrine Fritzler"/>
        <s v="    Colin Minter"/>
        <s v="    Velda Kimberling"/>
        <s v="    Vernon Addy"/>
        <s v="    Blythe Fleischer"/>
        <s v="    Tad Hammack"/>
        <s v="    Carlita Schroyer"/>
        <s v="    Trisha Arter"/>
        <s v="    Leigha Bouffard"/>
        <s v="    Lola Schmidt"/>
        <s v="    Bella Logan"/>
        <s v="    Myung Koons"/>
        <s v="    Genaro Knutson"/>
        <s v="    Isaiah Chavarria"/>
        <s v="    Thi Tipton"/>
        <s v="    Erik Crinklaw"/>
        <s v="    Jesus Dallas"/>
        <s v="    Celeste Weidner"/>
        <s v="    Richie Kimberling"/>
        <s v="    Beata Smyth"/>
        <s v="    Franklyn Brandenberger"/>
        <s v="    Lennie Grasso"/>
        <s v="    Leona Saia"/>
        <s v="    Margery Farabee"/>
        <s v="    Annabel Rawlings"/>
        <s v="    Britni Baisden"/>
        <s v="    Jeannine Clayton"/>
        <s v="    Henry Steinmetz"/>
        <s v="    Cherish Breland"/>
        <s v="    Debi Mealy"/>
        <s v="    Houston Gouin"/>
        <s v="    Cathern Howey"/>
        <s v="    Leonore Cloud"/>
        <s v="    Desmond Bradfield"/>
        <s v="    Jere Waters"/>
        <s v="    Lenita Blankenship"/>
        <s v="    Mattie Gebhardt"/>
        <s v="    Lizette Minto"/>
        <s v="    Lydia Geil"/>
        <s v="    Jerrell Mccafferty"/>
        <s v="    Foster Czaja"/>
        <s v="    Jewell Kyser"/>
        <s v="    Stewart Warthen"/>
        <s v="    Clorinda Clemmer"/>
        <s v="    Terresa Murrieta"/>
        <s v="    Christen Donnelly"/>
        <s v="    Madge Freudenthal"/>
        <s v="    Precious Ellett"/>
        <s v="    Sueann Oster"/>
        <s v="    Gracie Linwood"/>
        <s v="    Joshua Farone"/>
        <s v="    Candra Derrick"/>
        <s v="    Willis Brinks"/>
        <s v="    Margy Gamet"/>
        <s v="    Sharlene Rothschild"/>
        <s v="    Solomon Mahurin"/>
        <s v="    Willis Tolbert"/>
        <s v="    Josefa Effinger"/>
        <s v="    Vida Gayer"/>
        <s v="    Damian Nedeau"/>
        <s v="    Tracey Voyles"/>
        <s v="    Berry Plumadore"/>
        <s v="    Irina Roberge"/>
        <s v="    Neda Asmus"/>
        <s v="    Larissa Louviere"/>
        <s v="    Lorina Shawgo"/>
        <s v="    Alex Turnbull"/>
        <s v="    Artie Mendoza"/>
        <s v="    Danuta Hennig"/>
        <s v="    Jewel Dumbleton"/>
        <s v="    Evangeline Grandstaff"/>
        <s v="    Flora Zuniga"/>
        <s v="    Theresia Folk"/>
        <s v="    Logan Schwan"/>
        <s v="    Marilyn Wittner"/>
        <s v="    Hue Beeson"/>
        <s v="    Anya Tellez"/>
        <s v="    Charles Ascencio"/>
        <s v="    Delta Seitz"/>
        <s v="    Mauricio Thetford"/>
        <s v="    Celeste Dorothy"/>
        <s v="    Lisette Bowsher"/>
        <s v="    Annamaria Valdovinos"/>
        <s v="    Christene Kennell"/>
        <s v="    Evan Maxie"/>
        <s v="    Tiana Brigham"/>
        <s v="    Milagros Colangelo"/>
        <s v="    Percy Rizzuto"/>
        <s v="    Jack Dimas"/>
        <s v="    Cristobal Ritter"/>
        <s v="    Camelia Korn"/>
        <s v="    Edwin Mehr"/>
        <s v="    Bulah Kaplan"/>
        <s v="    Emerald Fernald"/>
        <s v="    Cecille Holdridge"/>
        <s v="    Patrick Manuel"/>
        <s v="    Steve Meinhardt"/>
        <s v="    Jonell Archibald"/>
        <s v="    Kit Platner"/>
        <s v="    Landon Zerr"/>
        <s v="    Dave Shives"/>
        <s v="    Ignacio Lucas"/>
        <s v="    Teresita Schatz"/>
        <s v="    Margit Gardenhire"/>
        <s v="    Belen Sanden"/>
        <s v="    Granville Core"/>
        <s v="    Boris Hine"/>
        <s v="    Dylan Beeks"/>
        <s v="    Jenniffer Mangual"/>
        <s v="    Lorri Brook"/>
        <s v="    Krystle Spainhour"/>
        <s v="    Michael Villareal"/>
        <s v="    Anton Higuera"/>
        <s v="    Therese Mcnellis"/>
        <s v="    Beverlee Lawlor"/>
        <s v="    Iris Delosantos"/>
        <s v="    Dorris Bennetts"/>
        <s v="    Mark Macy"/>
        <s v="    Tamika Pritchett"/>
        <s v="    Verda Pilot"/>
        <s v="    Kyra Coffin"/>
        <s v="    Roy Reber"/>
        <s v="    Lyndsey Fagen"/>
        <s v="    Tynisha Kyllonen"/>
        <s v="    Corine Ashline"/>
        <s v="    Omega Woolford"/>
        <s v="    Wilmer Markert"/>
        <s v="    Alden Overbey"/>
        <s v="    Conrad Haggard"/>
        <s v="    Marco Jacobo"/>
        <s v="    Santiago Nold"/>
        <s v="    Ela Omara"/>
        <s v="    Gwyneth Goodsell"/>
        <s v="    Jamel Biery"/>
        <s v="    Federico Taliaferro"/>
        <s v="    Gordon Lehr"/>
        <s v="    Vanetta Eisenhower"/>
        <s v="    Byron Flick"/>
        <s v="    Gertude Neitzel"/>
        <s v="    Mariella Lansford"/>
        <s v="    Nicol Westerberg"/>
        <s v="    Bobby Greening"/>
        <s v="    Johnathon Haug"/>
        <s v="    Etta Bosque"/>
        <s v="    Tomas Coppinger"/>
        <s v="    Nanci Bonier"/>
      </sharedItems>
    </cacheField>
    <cacheField name="Gender" numFmtId="0">
      <sharedItems count="2">
        <s v="Male"/>
        <s v="Female"/>
      </sharedItems>
    </cacheField>
    <cacheField name="City" numFmtId="0">
      <sharedItems count="92">
        <s v="Tokyo"/>
        <s v="New York Metro"/>
        <s v="Sao Paulo"/>
        <s v="Seoul"/>
        <s v="Mexico City"/>
        <s v="Osaka"/>
        <s v="Manila"/>
        <s v="Mumbai"/>
        <s v="Delhi"/>
        <s v="Jakarta"/>
        <s v="Lagos"/>
        <s v="Kolkata"/>
        <s v="Cairo"/>
        <s v="Los Angeles"/>
        <s v="Buenos Aires"/>
        <s v="Rio de Janeiro"/>
        <s v="Moscow"/>
        <s v="Shanghai"/>
        <s v="Karachi"/>
        <s v="Paris"/>
        <s v="Ho Chi Minh City"/>
        <s v="Madrid"/>
        <s v="Tianjin"/>
        <s v="Kuala Lumpur"/>
        <s v="Toronto"/>
        <s v="Milan"/>
        <s v="Lima"/>
        <s v="Bangkok"/>
        <s v="Brussels"/>
        <s v="Vienna"/>
        <s v="San Jose"/>
        <s v="Damman "/>
        <s v="Copenhagen"/>
        <s v="Brisbane"/>
        <s v="Riverside"/>
        <s v="Cincinnati"/>
        <s v="Accra"/>
        <s v="Shenyang"/>
        <s v="Dallas"/>
        <s v="Boston"/>
        <s v="Belo Horizonte"/>
        <s v="Khartoum"/>
        <s v="Riyadh"/>
        <s v="Singapore"/>
        <s v="Washington"/>
        <s v="Ankara"/>
        <s v="Recife"/>
        <s v="Mesa"/>
        <s v="Durban"/>
        <s v="Porto Alegre"/>
        <s v="Dalian"/>
        <s v="Jeddah"/>
        <s v="Seattle"/>
        <s v="Cape Town"/>
        <s v="San Diego"/>
        <s v="Fortaleza"/>
        <s v="Curitiba"/>
        <s v="Rome"/>
        <s v="Naples"/>
        <s v="Minneapolis"/>
        <s v="Tel Aviv"/>
        <s v="Birmingham"/>
        <s v="Frankfurt"/>
        <s v="Lisbon"/>
        <s v="Manchester"/>
        <s v="San Juan"/>
        <s v="Katowice"/>
        <s v="Tashkent"/>
        <s v="Fukuoka"/>
        <s v="Baku"/>
        <s v="St. Louis"/>
        <s v="Baltimore"/>
        <s v="Sapporo"/>
        <s v="Tampa"/>
        <s v="Taichung"/>
        <s v="Warsaw"/>
        <s v="Denver"/>
        <s v="Cologne/Bonn"/>
        <s v="Hamburg"/>
        <s v="Dubai"/>
        <s v="Pretoria"/>
        <s v="Vancouver"/>
        <s v="Beirut"/>
        <s v="Budapest"/>
        <s v="Cleveland"/>
        <s v="Pittsburgh"/>
        <s v="Campinas"/>
        <s v="Harare"/>
        <s v="Brasilia"/>
        <s v="Kuwait"/>
        <s v="Munich"/>
        <s v="Portland"/>
      </sharedItems>
    </cacheField>
    <cacheField name="Country" numFmtId="0">
      <sharedItems count="46">
        <s v="Japan"/>
        <s v="USA"/>
        <s v="Brazil"/>
        <s v="South Korea"/>
        <s v="Mexico"/>
        <s v="Philippines"/>
        <s v="India"/>
        <s v="Indonesia"/>
        <s v="Nigeria"/>
        <s v="Egypt"/>
        <s v="Argentina"/>
        <s v="Russia"/>
        <s v="China"/>
        <s v="Pakistan"/>
        <s v="France"/>
        <s v="Vietnam"/>
        <s v="Spain"/>
        <s v="Malaysia"/>
        <s v="Canada"/>
        <s v="Italy"/>
        <s v="Peru"/>
        <s v="Thailand"/>
        <s v="Belgium"/>
        <s v="Austria"/>
        <s v="Saudi Arabia"/>
        <s v="Denmark"/>
        <s v="Australia"/>
        <s v="Ghana"/>
        <s v="Sudan"/>
        <s v="Singapore"/>
        <s v="Turkey"/>
        <s v="South Africa"/>
        <s v="Israel"/>
        <s v="UK"/>
        <s v="Germany"/>
        <s v="Portugal"/>
        <s v="Puerto Rico"/>
        <s v="Poland"/>
        <s v="Uzbekistan"/>
        <s v="Azerbaijan"/>
        <s v="Taiwan"/>
        <s v="UAE"/>
        <s v="Lebanon"/>
        <s v="Hungary"/>
        <s v="Zimbabwe"/>
        <s v="Kuwa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line" refreshedDate="45286.495922569447" createdVersion="5" refreshedVersion="5" minRefreshableVersion="3" recordCount="500" xr:uid="{00000000-000A-0000-FFFF-FFFF0A000000}">
  <cacheSource type="worksheet">
    <worksheetSource ref="A1:R501" sheet="Orders"/>
  </cacheSource>
  <cacheFields count="18">
    <cacheField name="Order_#" numFmtId="0">
      <sharedItems containsSemiMixedTypes="0" containsString="0" containsNumber="1" containsInteger="1" minValue="101" maxValue="600"/>
    </cacheField>
    <cacheField name="Customer_#" numFmtId="0">
      <sharedItems containsSemiMixedTypes="0" containsString="0" containsNumber="1" containsInteger="1" minValue="10001" maxValue="10150"/>
    </cacheField>
    <cacheField name="Full_Name" numFmtId="0">
      <sharedItems/>
    </cacheField>
    <cacheField name="Gender" numFmtId="0">
      <sharedItems/>
    </cacheField>
    <cacheField name="City" numFmtId="0">
      <sharedItems/>
    </cacheField>
    <cacheField name="Country" numFmtId="0">
      <sharedItems/>
    </cacheField>
    <cacheField name="Order_Date" numFmtId="14">
      <sharedItems containsSemiMixedTypes="0" containsNonDate="0" containsDate="1" containsString="0" minDate="2010-01-06T00:00:00" maxDate="2016-01-01T00:00:00" count="441">
        <d v="2015-09-23T00:00:00"/>
        <d v="2015-11-10T00:00:00"/>
        <d v="2010-03-29T00:00:00"/>
        <d v="2014-06-02T00:00:00"/>
        <d v="2011-10-21T00:00:00"/>
        <d v="2013-08-24T00:00:00"/>
        <d v="2012-03-02T00:00:00"/>
        <d v="2011-10-01T00:00:00"/>
        <d v="2013-11-28T00:00:00"/>
        <d v="2015-08-29T00:00:00"/>
        <d v="2015-12-08T00:00:00"/>
        <d v="2010-07-05T00:00:00"/>
        <d v="2012-01-31T00:00:00"/>
        <d v="2011-12-01T00:00:00"/>
        <d v="2013-08-06T00:00:00"/>
        <d v="2015-11-29T00:00:00"/>
        <d v="2015-01-17T00:00:00"/>
        <d v="2010-03-25T00:00:00"/>
        <d v="2015-11-02T00:00:00"/>
        <d v="2013-11-20T00:00:00"/>
        <d v="2014-11-15T00:00:00"/>
        <d v="2010-08-26T00:00:00"/>
        <d v="2010-10-08T00:00:00"/>
        <d v="2013-04-26T00:00:00"/>
        <d v="2015-03-23T00:00:00"/>
        <d v="2013-05-01T00:00:00"/>
        <d v="2014-06-09T00:00:00"/>
        <d v="2010-06-03T00:00:00"/>
        <d v="2012-02-20T00:00:00"/>
        <d v="2012-02-24T00:00:00"/>
        <d v="2011-09-15T00:00:00"/>
        <d v="2010-12-23T00:00:00"/>
        <d v="2013-08-28T00:00:00"/>
        <d v="2014-02-05T00:00:00"/>
        <d v="2013-06-16T00:00:00"/>
        <d v="2013-10-01T00:00:00"/>
        <d v="2012-06-04T00:00:00"/>
        <d v="2012-05-11T00:00:00"/>
        <d v="2013-03-19T00:00:00"/>
        <d v="2015-04-23T00:00:00"/>
        <d v="2013-01-08T00:00:00"/>
        <d v="2015-06-29T00:00:00"/>
        <d v="2012-11-16T00:00:00"/>
        <d v="2014-04-09T00:00:00"/>
        <d v="2013-09-25T00:00:00"/>
        <d v="2010-07-21T00:00:00"/>
        <d v="2013-12-06T00:00:00"/>
        <d v="2010-08-25T00:00:00"/>
        <d v="2012-01-02T00:00:00"/>
        <d v="2011-11-12T00:00:00"/>
        <d v="2014-02-23T00:00:00"/>
        <d v="2012-05-09T00:00:00"/>
        <d v="2011-08-26T00:00:00"/>
        <d v="2012-12-25T00:00:00"/>
        <d v="2012-11-10T00:00:00"/>
        <d v="2012-09-07T00:00:00"/>
        <d v="2013-01-26T00:00:00"/>
        <d v="2010-12-02T00:00:00"/>
        <d v="2011-07-16T00:00:00"/>
        <d v="2011-10-30T00:00:00"/>
        <d v="2013-12-19T00:00:00"/>
        <d v="2014-12-18T00:00:00"/>
        <d v="2015-01-04T00:00:00"/>
        <d v="2015-09-11T00:00:00"/>
        <d v="2010-05-13T00:00:00"/>
        <d v="2014-07-22T00:00:00"/>
        <d v="2010-08-21T00:00:00"/>
        <d v="2015-08-18T00:00:00"/>
        <d v="2010-10-09T00:00:00"/>
        <d v="2010-05-28T00:00:00"/>
        <d v="2010-04-02T00:00:00"/>
        <d v="2012-03-08T00:00:00"/>
        <d v="2014-11-18T00:00:00"/>
        <d v="2015-03-16T00:00:00"/>
        <d v="2012-01-14T00:00:00"/>
        <d v="2010-02-10T00:00:00"/>
        <d v="2010-01-20T00:00:00"/>
        <d v="2012-01-03T00:00:00"/>
        <d v="2011-05-02T00:00:00"/>
        <d v="2014-07-07T00:00:00"/>
        <d v="2010-01-12T00:00:00"/>
        <d v="2014-10-07T00:00:00"/>
        <d v="2011-11-09T00:00:00"/>
        <d v="2013-09-09T00:00:00"/>
        <d v="2012-10-11T00:00:00"/>
        <d v="2014-05-28T00:00:00"/>
        <d v="2014-02-15T00:00:00"/>
        <d v="2015-12-22T00:00:00"/>
        <d v="2010-02-26T00:00:00"/>
        <d v="2015-08-26T00:00:00"/>
        <d v="2013-11-02T00:00:00"/>
        <d v="2011-12-25T00:00:00"/>
        <d v="2011-05-30T00:00:00"/>
        <d v="2011-12-11T00:00:00"/>
        <d v="2015-05-22T00:00:00"/>
        <d v="2013-03-14T00:00:00"/>
        <d v="2014-09-09T00:00:00"/>
        <d v="2015-11-19T00:00:00"/>
        <d v="2012-09-20T00:00:00"/>
        <d v="2015-03-03T00:00:00"/>
        <d v="2014-02-18T00:00:00"/>
        <d v="2015-02-12T00:00:00"/>
        <d v="2015-09-28T00:00:00"/>
        <d v="2014-03-18T00:00:00"/>
        <d v="2011-12-15T00:00:00"/>
        <d v="2015-12-17T00:00:00"/>
        <d v="2013-09-14T00:00:00"/>
        <d v="2011-04-17T00:00:00"/>
        <d v="2014-11-25T00:00:00"/>
        <d v="2012-02-19T00:00:00"/>
        <d v="2015-08-11T00:00:00"/>
        <d v="2012-02-26T00:00:00"/>
        <d v="2011-08-10T00:00:00"/>
        <d v="2013-07-29T00:00:00"/>
        <d v="2012-10-04T00:00:00"/>
        <d v="2014-02-08T00:00:00"/>
        <d v="2013-01-30T00:00:00"/>
        <d v="2010-10-23T00:00:00"/>
        <d v="2010-08-19T00:00:00"/>
        <d v="2014-09-02T00:00:00"/>
        <d v="2014-12-11T00:00:00"/>
        <d v="2012-10-18T00:00:00"/>
        <d v="2015-06-10T00:00:00"/>
        <d v="2011-09-16T00:00:00"/>
        <d v="2011-02-06T00:00:00"/>
        <d v="2015-10-17T00:00:00"/>
        <d v="2012-02-25T00:00:00"/>
        <d v="2013-11-12T00:00:00"/>
        <d v="2014-07-06T00:00:00"/>
        <d v="2012-03-28T00:00:00"/>
        <d v="2013-03-31T00:00:00"/>
        <d v="2010-03-24T00:00:00"/>
        <d v="2012-11-22T00:00:00"/>
        <d v="2012-11-14T00:00:00"/>
        <d v="2015-03-08T00:00:00"/>
        <d v="2014-06-07T00:00:00"/>
        <d v="2010-11-08T00:00:00"/>
        <d v="2013-11-04T00:00:00"/>
        <d v="2014-05-02T00:00:00"/>
        <d v="2014-11-07T00:00:00"/>
        <d v="2010-04-30T00:00:00"/>
        <d v="2013-06-24T00:00:00"/>
        <d v="2012-08-20T00:00:00"/>
        <d v="2012-09-24T00:00:00"/>
        <d v="2010-05-31T00:00:00"/>
        <d v="2012-08-16T00:00:00"/>
        <d v="2011-08-13T00:00:00"/>
        <d v="2013-10-07T00:00:00"/>
        <d v="2011-02-15T00:00:00"/>
        <d v="2013-04-23T00:00:00"/>
        <d v="2012-08-27T00:00:00"/>
        <d v="2013-03-18T00:00:00"/>
        <d v="2015-01-03T00:00:00"/>
        <d v="2011-05-29T00:00:00"/>
        <d v="2013-08-15T00:00:00"/>
        <d v="2013-11-29T00:00:00"/>
        <d v="2014-10-08T00:00:00"/>
        <d v="2011-06-11T00:00:00"/>
        <d v="2014-06-05T00:00:00"/>
        <d v="2011-07-25T00:00:00"/>
        <d v="2011-05-26T00:00:00"/>
        <d v="2015-09-01T00:00:00"/>
        <d v="2012-07-01T00:00:00"/>
        <d v="2015-04-13T00:00:00"/>
        <d v="2015-09-06T00:00:00"/>
        <d v="2012-12-23T00:00:00"/>
        <d v="2011-06-18T00:00:00"/>
        <d v="2011-09-27T00:00:00"/>
        <d v="2012-05-21T00:00:00"/>
        <d v="2010-05-04T00:00:00"/>
        <d v="2012-06-19T00:00:00"/>
        <d v="2013-11-09T00:00:00"/>
        <d v="2013-05-05T00:00:00"/>
        <d v="2013-12-07T00:00:00"/>
        <d v="2015-07-19T00:00:00"/>
        <d v="2011-08-21T00:00:00"/>
        <d v="2012-08-08T00:00:00"/>
        <d v="2012-09-13T00:00:00"/>
        <d v="2012-05-23T00:00:00"/>
        <d v="2015-06-18T00:00:00"/>
        <d v="2010-04-11T00:00:00"/>
        <d v="2011-02-01T00:00:00"/>
        <d v="2010-08-15T00:00:00"/>
        <d v="2015-09-16T00:00:00"/>
        <d v="2014-08-02T00:00:00"/>
        <d v="2013-07-11T00:00:00"/>
        <d v="2010-12-30T00:00:00"/>
        <d v="2012-11-27T00:00:00"/>
        <d v="2012-03-15T00:00:00"/>
        <d v="2011-06-08T00:00:00"/>
        <d v="2011-01-23T00:00:00"/>
        <d v="2012-04-14T00:00:00"/>
        <d v="2014-07-19T00:00:00"/>
        <d v="2013-06-12T00:00:00"/>
        <d v="2015-10-04T00:00:00"/>
        <d v="2014-12-29T00:00:00"/>
        <d v="2015-04-03T00:00:00"/>
        <d v="2010-10-28T00:00:00"/>
        <d v="2010-07-11T00:00:00"/>
        <d v="2013-06-03T00:00:00"/>
        <d v="2014-04-24T00:00:00"/>
        <d v="2012-09-27T00:00:00"/>
        <d v="2013-10-27T00:00:00"/>
        <d v="2012-01-27T00:00:00"/>
        <d v="2011-02-08T00:00:00"/>
        <d v="2013-05-03T00:00:00"/>
        <d v="2011-11-26T00:00:00"/>
        <d v="2010-08-27T00:00:00"/>
        <d v="2013-01-19T00:00:00"/>
        <d v="2012-12-20T00:00:00"/>
        <d v="2012-10-16T00:00:00"/>
        <d v="2014-09-17T00:00:00"/>
        <d v="2015-05-16T00:00:00"/>
        <d v="2010-10-17T00:00:00"/>
        <d v="2015-02-26T00:00:00"/>
        <d v="2015-02-01T00:00:00"/>
        <d v="2010-10-02T00:00:00"/>
        <d v="2011-08-29T00:00:00"/>
        <d v="2010-11-01T00:00:00"/>
        <d v="2014-01-21T00:00:00"/>
        <d v="2010-09-12T00:00:00"/>
        <d v="2013-10-03T00:00:00"/>
        <d v="2015-12-31T00:00:00"/>
        <d v="2013-09-23T00:00:00"/>
        <d v="2012-03-18T00:00:00"/>
        <d v="2011-02-12T00:00:00"/>
        <d v="2012-06-22T00:00:00"/>
        <d v="2012-09-08T00:00:00"/>
        <d v="2014-08-10T00:00:00"/>
        <d v="2014-10-10T00:00:00"/>
        <d v="2012-06-24T00:00:00"/>
        <d v="2014-07-31T00:00:00"/>
        <d v="2013-01-16T00:00:00"/>
        <d v="2012-04-12T00:00:00"/>
        <d v="2010-04-07T00:00:00"/>
        <d v="2011-12-16T00:00:00"/>
        <d v="2011-12-07T00:00:00"/>
        <d v="2012-10-10T00:00:00"/>
        <d v="2010-11-21T00:00:00"/>
        <d v="2014-03-12T00:00:00"/>
        <d v="2011-04-20T00:00:00"/>
        <d v="2010-03-12T00:00:00"/>
        <d v="2014-09-18T00:00:00"/>
        <d v="2013-01-28T00:00:00"/>
        <d v="2013-07-09T00:00:00"/>
        <d v="2014-04-18T00:00:00"/>
        <d v="2011-12-13T00:00:00"/>
        <d v="2011-03-05T00:00:00"/>
        <d v="2012-01-12T00:00:00"/>
        <d v="2014-02-09T00:00:00"/>
        <d v="2015-12-11T00:00:00"/>
        <d v="2014-03-02T00:00:00"/>
        <d v="2010-05-16T00:00:00"/>
        <d v="2014-01-25T00:00:00"/>
        <d v="2015-09-18T00:00:00"/>
        <d v="2012-12-16T00:00:00"/>
        <d v="2010-01-10T00:00:00"/>
        <d v="2013-04-08T00:00:00"/>
        <d v="2013-04-28T00:00:00"/>
        <d v="2011-05-17T00:00:00"/>
        <d v="2011-03-18T00:00:00"/>
        <d v="2012-06-25T00:00:00"/>
        <d v="2013-10-05T00:00:00"/>
        <d v="2010-03-10T00:00:00"/>
        <d v="2014-10-14T00:00:00"/>
        <d v="2013-08-01T00:00:00"/>
        <d v="2011-12-17T00:00:00"/>
        <d v="2010-08-24T00:00:00"/>
        <d v="2014-03-29T00:00:00"/>
        <d v="2011-06-12T00:00:00"/>
        <d v="2010-08-02T00:00:00"/>
        <d v="2010-09-14T00:00:00"/>
        <d v="2015-04-25T00:00:00"/>
        <d v="2011-05-14T00:00:00"/>
        <d v="2015-11-26T00:00:00"/>
        <d v="2014-07-15T00:00:00"/>
        <d v="2010-07-12T00:00:00"/>
        <d v="2011-09-20T00:00:00"/>
        <d v="2014-12-07T00:00:00"/>
        <d v="2014-02-28T00:00:00"/>
        <d v="2012-03-19T00:00:00"/>
        <d v="2015-02-04T00:00:00"/>
        <d v="2012-04-15T00:00:00"/>
        <d v="2014-06-19T00:00:00"/>
        <d v="2010-11-14T00:00:00"/>
        <d v="2015-04-08T00:00:00"/>
        <d v="2013-12-22T00:00:00"/>
        <d v="2010-07-15T00:00:00"/>
        <d v="2012-04-20T00:00:00"/>
        <d v="2013-11-07T00:00:00"/>
        <d v="2014-11-01T00:00:00"/>
        <d v="2012-10-28T00:00:00"/>
        <d v="2011-01-30T00:00:00"/>
        <d v="2015-09-08T00:00:00"/>
        <d v="2015-07-21T00:00:00"/>
        <d v="2010-09-29T00:00:00"/>
        <d v="2013-07-07T00:00:00"/>
        <d v="2012-02-06T00:00:00"/>
        <d v="2015-10-15T00:00:00"/>
        <d v="2015-07-16T00:00:00"/>
        <d v="2013-06-26T00:00:00"/>
        <d v="2015-08-01T00:00:00"/>
        <d v="2010-09-25T00:00:00"/>
        <d v="2012-02-21T00:00:00"/>
        <d v="2010-09-22T00:00:00"/>
        <d v="2011-04-01T00:00:00"/>
        <d v="2015-08-08T00:00:00"/>
        <d v="2011-02-03T00:00:00"/>
        <d v="2015-11-15T00:00:00"/>
        <d v="2014-05-27T00:00:00"/>
        <d v="2010-09-06T00:00:00"/>
        <d v="2010-11-27T00:00:00"/>
        <d v="2014-01-13T00:00:00"/>
        <d v="2015-10-14T00:00:00"/>
        <d v="2014-04-16T00:00:00"/>
        <d v="2014-12-02T00:00:00"/>
        <d v="2014-04-27T00:00:00"/>
        <d v="2014-03-04T00:00:00"/>
        <d v="2013-09-26T00:00:00"/>
        <d v="2010-11-20T00:00:00"/>
        <d v="2010-08-14T00:00:00"/>
        <d v="2014-06-06T00:00:00"/>
        <d v="2014-05-01T00:00:00"/>
        <d v="2015-03-24T00:00:00"/>
        <d v="2013-07-08T00:00:00"/>
        <d v="2014-05-07T00:00:00"/>
        <d v="2014-08-16T00:00:00"/>
        <d v="2015-03-14T00:00:00"/>
        <d v="2015-11-09T00:00:00"/>
        <d v="2015-09-20T00:00:00"/>
        <d v="2011-08-19T00:00:00"/>
        <d v="2015-03-02T00:00:00"/>
        <d v="2015-08-22T00:00:00"/>
        <d v="2011-04-02T00:00:00"/>
        <d v="2015-08-09T00:00:00"/>
        <d v="2010-12-13T00:00:00"/>
        <d v="2013-06-17T00:00:00"/>
        <d v="2015-06-19T00:00:00"/>
        <d v="2015-11-12T00:00:00"/>
        <d v="2014-03-17T00:00:00"/>
        <d v="2014-08-30T00:00:00"/>
        <d v="2010-11-30T00:00:00"/>
        <d v="2015-11-07T00:00:00"/>
        <d v="2014-01-26T00:00:00"/>
        <d v="2010-05-27T00:00:00"/>
        <d v="2013-08-19T00:00:00"/>
        <d v="2010-03-09T00:00:00"/>
        <d v="2011-12-27T00:00:00"/>
        <d v="2013-02-28T00:00:00"/>
        <d v="2013-02-02T00:00:00"/>
        <d v="2010-09-10T00:00:00"/>
        <d v="2012-06-01T00:00:00"/>
        <d v="2013-10-17T00:00:00"/>
        <d v="2011-12-29T00:00:00"/>
        <d v="2012-09-30T00:00:00"/>
        <d v="2012-12-12T00:00:00"/>
        <d v="2013-09-24T00:00:00"/>
        <d v="2015-11-28T00:00:00"/>
        <d v="2010-02-27T00:00:00"/>
        <d v="2013-08-21T00:00:00"/>
        <d v="2015-06-09T00:00:00"/>
        <d v="2014-10-24T00:00:00"/>
        <d v="2010-01-06T00:00:00"/>
        <d v="2013-08-30T00:00:00"/>
        <d v="2012-01-13T00:00:00"/>
        <d v="2015-12-12T00:00:00"/>
        <d v="2013-06-01T00:00:00"/>
        <d v="2011-02-24T00:00:00"/>
        <d v="2013-04-10T00:00:00"/>
        <d v="2013-05-10T00:00:00"/>
        <d v="2011-07-23T00:00:00"/>
        <d v="2011-07-24T00:00:00"/>
        <d v="2011-01-18T00:00:00"/>
        <d v="2010-07-25T00:00:00"/>
        <d v="2015-12-29T00:00:00"/>
        <d v="2012-11-06T00:00:00"/>
        <d v="2014-07-03T00:00:00"/>
        <d v="2015-03-28T00:00:00"/>
        <d v="2015-01-23T00:00:00"/>
        <d v="2013-10-14T00:00:00"/>
        <d v="2012-01-24T00:00:00"/>
        <d v="2013-11-18T00:00:00"/>
        <d v="2011-11-10T00:00:00"/>
        <d v="2011-08-27T00:00:00"/>
        <d v="2012-08-01T00:00:00"/>
        <d v="2013-10-31T00:00:00"/>
        <d v="2010-11-18T00:00:00"/>
        <d v="2010-07-31T00:00:00"/>
        <d v="2012-05-26T00:00:00"/>
        <d v="2014-07-09T00:00:00"/>
        <d v="2014-01-09T00:00:00"/>
        <d v="2011-02-20T00:00:00"/>
        <d v="2014-02-17T00:00:00"/>
        <d v="2011-08-07T00:00:00"/>
        <d v="2011-05-22T00:00:00"/>
        <d v="2014-08-23T00:00:00"/>
        <d v="2012-09-22T00:00:00"/>
        <d v="2013-08-03T00:00:00"/>
        <d v="2013-08-18T00:00:00"/>
        <d v="2014-03-01T00:00:00"/>
        <d v="2010-06-23T00:00:00"/>
        <d v="2014-01-20T00:00:00"/>
        <d v="2015-10-21T00:00:00"/>
        <d v="2013-06-06T00:00:00"/>
        <d v="2015-02-25T00:00:00"/>
        <d v="2012-08-31T00:00:00"/>
        <d v="2014-12-23T00:00:00"/>
        <d v="2012-04-07T00:00:00"/>
        <d v="2012-05-07T00:00:00"/>
        <d v="2015-05-20T00:00:00"/>
        <d v="2012-12-26T00:00:00"/>
        <d v="2012-01-22T00:00:00"/>
        <d v="2013-09-04T00:00:00"/>
        <d v="2011-01-12T00:00:00"/>
        <d v="2012-02-17T00:00:00"/>
        <d v="2014-04-29T00:00:00"/>
        <d v="2014-11-11T00:00:00"/>
        <d v="2010-01-16T00:00:00"/>
        <d v="2013-04-19T00:00:00"/>
        <d v="2011-12-04T00:00:00"/>
        <d v="2011-05-04T00:00:00"/>
        <d v="2012-09-17T00:00:00"/>
        <d v="2012-09-29T00:00:00"/>
        <d v="2010-07-17T00:00:00"/>
        <d v="2011-06-21T00:00:00"/>
        <d v="2014-03-03T00:00:00"/>
        <d v="2012-07-29T00:00:00"/>
        <d v="2010-01-25T00:00:00"/>
        <d v="2012-01-11T00:00:00"/>
        <d v="2014-02-11T00:00:00"/>
        <d v="2014-11-23T00:00:00"/>
        <d v="2010-09-19T00:00:00"/>
        <d v="2012-04-24T00:00:00"/>
        <d v="2011-08-11T00:00:00"/>
        <d v="2011-10-08T00:00:00"/>
        <d v="2013-07-03T00:00:00"/>
        <d v="2010-10-19T00:00:00"/>
        <d v="2013-06-21T00:00:00"/>
        <d v="2013-05-09T00:00:00"/>
        <d v="2012-10-15T00:00:00"/>
        <d v="2015-11-17T00:00:00"/>
      </sharedItems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0" maxValue="2015" count="6">
        <n v="2015"/>
        <n v="2010"/>
        <n v="2014"/>
        <n v="2011"/>
        <n v="2013"/>
        <n v="2012"/>
      </sharedItems>
    </cacheField>
    <cacheField name="Product_#" numFmtId="0">
      <sharedItems count="10">
        <s v="Product 8"/>
        <s v="Product 1"/>
        <s v="Product 10"/>
        <s v="Product 6"/>
        <s v="Product 5"/>
        <s v="Product 3"/>
        <s v="Product 7"/>
        <s v="Product 2"/>
        <s v="Product 9"/>
        <s v="Product 4"/>
      </sharedItems>
    </cacheField>
    <cacheField name="Quantity" numFmtId="0">
      <sharedItems containsSemiMixedTypes="0" containsString="0" containsNumber="1" containsInteger="1" minValue="1" maxValue="30" count="30">
        <n v="23"/>
        <n v="6"/>
        <n v="19"/>
        <n v="29"/>
        <n v="30"/>
        <n v="24"/>
        <n v="16"/>
        <n v="13"/>
        <n v="17"/>
        <n v="7"/>
        <n v="22"/>
        <n v="25"/>
        <n v="1"/>
        <n v="2"/>
        <n v="18"/>
        <n v="20"/>
        <n v="28"/>
        <n v="8"/>
        <n v="26"/>
        <n v="5"/>
        <n v="14"/>
        <n v="27"/>
        <n v="21"/>
        <n v="11"/>
        <n v="10"/>
        <n v="12"/>
        <n v="4"/>
        <n v="15"/>
        <n v="9"/>
        <n v="3"/>
      </sharedItems>
    </cacheField>
    <cacheField name="Unit_Price" numFmtId="165">
      <sharedItems containsSemiMixedTypes="0" containsString="0" containsNumber="1" containsInteger="1" minValue="2" maxValue="18"/>
    </cacheField>
    <cacheField name="Total_Cost" numFmtId="165">
      <sharedItems containsSemiMixedTypes="0" containsString="0" containsNumber="1" containsInteger="1" minValue="2" maxValue="540" count="116">
        <n v="184"/>
        <n v="108"/>
        <n v="247"/>
        <n v="116"/>
        <n v="120"/>
        <n v="360"/>
        <n v="288"/>
        <n v="144"/>
        <n v="156"/>
        <n v="153"/>
        <n v="84"/>
        <n v="264"/>
        <n v="300"/>
        <n v="522"/>
        <n v="68"/>
        <n v="58"/>
        <n v="8"/>
        <n v="24"/>
        <n v="207"/>
        <n v="38"/>
        <n v="36"/>
        <n v="240"/>
        <n v="306"/>
        <n v="112"/>
        <n v="276"/>
        <n v="216"/>
        <n v="72"/>
        <n v="192"/>
        <n v="18"/>
        <n v="234"/>
        <n v="450"/>
        <n v="117"/>
        <n v="10"/>
        <n v="45"/>
        <n v="432"/>
        <n v="48"/>
        <n v="52"/>
        <n v="232"/>
        <n v="351"/>
        <n v="42"/>
        <n v="132"/>
        <n v="76"/>
        <n v="189"/>
        <n v="16"/>
        <n v="14"/>
        <n v="12"/>
        <n v="26"/>
        <n v="80"/>
        <n v="60"/>
        <n v="135"/>
        <n v="63"/>
        <n v="468"/>
        <n v="30"/>
        <n v="208"/>
        <n v="40"/>
        <n v="228"/>
        <n v="104"/>
        <n v="414"/>
        <n v="96"/>
        <n v="204"/>
        <n v="126"/>
        <n v="54"/>
        <n v="4"/>
        <n v="180"/>
        <n v="225"/>
        <n v="224"/>
        <n v="342"/>
        <n v="32"/>
        <n v="46"/>
        <n v="252"/>
        <n v="143"/>
        <n v="312"/>
        <n v="136"/>
        <n v="130"/>
        <n v="540"/>
        <n v="286"/>
        <n v="64"/>
        <n v="13"/>
        <n v="168"/>
        <n v="200"/>
        <n v="162"/>
        <n v="390"/>
        <n v="198"/>
        <n v="270"/>
        <n v="6"/>
        <n v="324"/>
        <n v="27"/>
        <n v="92"/>
        <n v="90"/>
        <n v="243"/>
        <n v="2"/>
        <n v="22"/>
        <n v="176"/>
        <n v="78"/>
        <n v="336"/>
        <n v="299"/>
        <n v="396"/>
        <n v="260"/>
        <n v="44"/>
        <n v="348"/>
        <n v="88"/>
        <n v="100"/>
        <n v="169"/>
        <n v="378"/>
        <n v="128"/>
        <n v="338"/>
        <n v="261"/>
        <n v="325"/>
        <n v="152"/>
        <n v="65"/>
        <n v="182"/>
        <n v="28"/>
        <n v="160"/>
        <n v="34"/>
        <n v="56"/>
        <n v="20"/>
      </sharedItems>
    </cacheField>
    <cacheField name="Order_Category" numFmtId="0">
      <sharedItems count="3">
        <s v="Large Order"/>
        <s v="Normal Order"/>
        <s v="Small Order"/>
      </sharedItems>
    </cacheField>
    <cacheField name="Months" numFmtId="0">
      <sharedItems containsString="0" containsBlank="1" containsNumber="1" containsInteger="1" minValue="1" maxValue="12"/>
    </cacheField>
    <cacheField name="Order Count" numFmtId="0">
      <sharedItems containsString="0" containsBlank="1" containsNumber="1" containsInteger="1" minValue="36" maxValue="52"/>
    </cacheField>
    <cacheField name="Year2" numFmtId="0">
      <sharedItems containsString="0" containsBlank="1" containsNumber="1" containsInteger="1" minValue="2010" maxValue="2015"/>
    </cacheField>
    <cacheField name="Average " numFmtId="0">
      <sharedItems containsString="0" containsBlank="1" containsNumber="1" minValue="125.7375" maxValue="152.74025974025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n v="10001"/>
    <x v="0"/>
    <x v="0"/>
    <x v="0"/>
    <x v="0"/>
  </r>
  <r>
    <n v="10002"/>
    <x v="1"/>
    <x v="1"/>
    <x v="1"/>
    <x v="1"/>
  </r>
  <r>
    <n v="10003"/>
    <x v="2"/>
    <x v="0"/>
    <x v="2"/>
    <x v="2"/>
  </r>
  <r>
    <n v="10004"/>
    <x v="3"/>
    <x v="0"/>
    <x v="3"/>
    <x v="3"/>
  </r>
  <r>
    <n v="10005"/>
    <x v="4"/>
    <x v="1"/>
    <x v="4"/>
    <x v="4"/>
  </r>
  <r>
    <n v="10006"/>
    <x v="5"/>
    <x v="0"/>
    <x v="5"/>
    <x v="0"/>
  </r>
  <r>
    <n v="10007"/>
    <x v="6"/>
    <x v="1"/>
    <x v="6"/>
    <x v="5"/>
  </r>
  <r>
    <n v="10008"/>
    <x v="7"/>
    <x v="0"/>
    <x v="7"/>
    <x v="6"/>
  </r>
  <r>
    <n v="10009"/>
    <x v="8"/>
    <x v="1"/>
    <x v="8"/>
    <x v="6"/>
  </r>
  <r>
    <n v="10010"/>
    <x v="9"/>
    <x v="0"/>
    <x v="9"/>
    <x v="7"/>
  </r>
  <r>
    <n v="10011"/>
    <x v="10"/>
    <x v="1"/>
    <x v="10"/>
    <x v="8"/>
  </r>
  <r>
    <n v="10012"/>
    <x v="11"/>
    <x v="1"/>
    <x v="11"/>
    <x v="6"/>
  </r>
  <r>
    <n v="10013"/>
    <x v="12"/>
    <x v="1"/>
    <x v="12"/>
    <x v="9"/>
  </r>
  <r>
    <n v="10014"/>
    <x v="13"/>
    <x v="1"/>
    <x v="13"/>
    <x v="1"/>
  </r>
  <r>
    <n v="10015"/>
    <x v="14"/>
    <x v="1"/>
    <x v="14"/>
    <x v="10"/>
  </r>
  <r>
    <n v="10016"/>
    <x v="15"/>
    <x v="1"/>
    <x v="15"/>
    <x v="2"/>
  </r>
  <r>
    <n v="10017"/>
    <x v="16"/>
    <x v="0"/>
    <x v="16"/>
    <x v="11"/>
  </r>
  <r>
    <n v="10018"/>
    <x v="17"/>
    <x v="0"/>
    <x v="17"/>
    <x v="12"/>
  </r>
  <r>
    <n v="10019"/>
    <x v="18"/>
    <x v="1"/>
    <x v="18"/>
    <x v="13"/>
  </r>
  <r>
    <n v="10020"/>
    <x v="19"/>
    <x v="0"/>
    <x v="19"/>
    <x v="14"/>
  </r>
  <r>
    <n v="10021"/>
    <x v="20"/>
    <x v="0"/>
    <x v="0"/>
    <x v="0"/>
  </r>
  <r>
    <n v="10022"/>
    <x v="21"/>
    <x v="1"/>
    <x v="1"/>
    <x v="1"/>
  </r>
  <r>
    <n v="10023"/>
    <x v="22"/>
    <x v="0"/>
    <x v="2"/>
    <x v="2"/>
  </r>
  <r>
    <n v="10024"/>
    <x v="23"/>
    <x v="1"/>
    <x v="20"/>
    <x v="15"/>
  </r>
  <r>
    <n v="10025"/>
    <x v="24"/>
    <x v="0"/>
    <x v="21"/>
    <x v="16"/>
  </r>
  <r>
    <n v="10026"/>
    <x v="25"/>
    <x v="0"/>
    <x v="22"/>
    <x v="12"/>
  </r>
  <r>
    <n v="10027"/>
    <x v="26"/>
    <x v="1"/>
    <x v="23"/>
    <x v="17"/>
  </r>
  <r>
    <n v="10028"/>
    <x v="27"/>
    <x v="1"/>
    <x v="24"/>
    <x v="18"/>
  </r>
  <r>
    <n v="10029"/>
    <x v="28"/>
    <x v="1"/>
    <x v="25"/>
    <x v="19"/>
  </r>
  <r>
    <n v="10030"/>
    <x v="29"/>
    <x v="1"/>
    <x v="26"/>
    <x v="20"/>
  </r>
  <r>
    <n v="10031"/>
    <x v="30"/>
    <x v="1"/>
    <x v="27"/>
    <x v="21"/>
  </r>
  <r>
    <n v="10032"/>
    <x v="31"/>
    <x v="0"/>
    <x v="28"/>
    <x v="22"/>
  </r>
  <r>
    <n v="10033"/>
    <x v="32"/>
    <x v="1"/>
    <x v="29"/>
    <x v="23"/>
  </r>
  <r>
    <n v="10034"/>
    <x v="33"/>
    <x v="1"/>
    <x v="30"/>
    <x v="1"/>
  </r>
  <r>
    <n v="10035"/>
    <x v="34"/>
    <x v="0"/>
    <x v="31"/>
    <x v="24"/>
  </r>
  <r>
    <n v="10036"/>
    <x v="35"/>
    <x v="1"/>
    <x v="32"/>
    <x v="25"/>
  </r>
  <r>
    <n v="10037"/>
    <x v="36"/>
    <x v="1"/>
    <x v="33"/>
    <x v="26"/>
  </r>
  <r>
    <n v="10038"/>
    <x v="37"/>
    <x v="0"/>
    <x v="34"/>
    <x v="1"/>
  </r>
  <r>
    <n v="10039"/>
    <x v="38"/>
    <x v="0"/>
    <x v="35"/>
    <x v="1"/>
  </r>
  <r>
    <n v="10040"/>
    <x v="39"/>
    <x v="1"/>
    <x v="36"/>
    <x v="27"/>
  </r>
  <r>
    <n v="10041"/>
    <x v="40"/>
    <x v="0"/>
    <x v="0"/>
    <x v="0"/>
  </r>
  <r>
    <n v="10042"/>
    <x v="41"/>
    <x v="1"/>
    <x v="1"/>
    <x v="1"/>
  </r>
  <r>
    <n v="10043"/>
    <x v="42"/>
    <x v="1"/>
    <x v="2"/>
    <x v="2"/>
  </r>
  <r>
    <n v="10044"/>
    <x v="43"/>
    <x v="0"/>
    <x v="20"/>
    <x v="15"/>
  </r>
  <r>
    <n v="10045"/>
    <x v="44"/>
    <x v="0"/>
    <x v="21"/>
    <x v="16"/>
  </r>
  <r>
    <n v="10046"/>
    <x v="45"/>
    <x v="1"/>
    <x v="22"/>
    <x v="12"/>
  </r>
  <r>
    <n v="10047"/>
    <x v="46"/>
    <x v="0"/>
    <x v="23"/>
    <x v="17"/>
  </r>
  <r>
    <n v="10048"/>
    <x v="47"/>
    <x v="1"/>
    <x v="24"/>
    <x v="18"/>
  </r>
  <r>
    <n v="10049"/>
    <x v="48"/>
    <x v="1"/>
    <x v="25"/>
    <x v="19"/>
  </r>
  <r>
    <n v="10050"/>
    <x v="49"/>
    <x v="1"/>
    <x v="37"/>
    <x v="12"/>
  </r>
  <r>
    <n v="10051"/>
    <x v="50"/>
    <x v="1"/>
    <x v="38"/>
    <x v="1"/>
  </r>
  <r>
    <n v="10052"/>
    <x v="51"/>
    <x v="1"/>
    <x v="39"/>
    <x v="1"/>
  </r>
  <r>
    <n v="10053"/>
    <x v="52"/>
    <x v="1"/>
    <x v="40"/>
    <x v="2"/>
  </r>
  <r>
    <n v="10054"/>
    <x v="53"/>
    <x v="1"/>
    <x v="41"/>
    <x v="28"/>
  </r>
  <r>
    <n v="10055"/>
    <x v="54"/>
    <x v="0"/>
    <x v="42"/>
    <x v="24"/>
  </r>
  <r>
    <n v="10056"/>
    <x v="55"/>
    <x v="1"/>
    <x v="43"/>
    <x v="29"/>
  </r>
  <r>
    <n v="10057"/>
    <x v="56"/>
    <x v="0"/>
    <x v="44"/>
    <x v="1"/>
  </r>
  <r>
    <n v="10058"/>
    <x v="57"/>
    <x v="1"/>
    <x v="28"/>
    <x v="22"/>
  </r>
  <r>
    <n v="10059"/>
    <x v="58"/>
    <x v="1"/>
    <x v="29"/>
    <x v="23"/>
  </r>
  <r>
    <n v="10060"/>
    <x v="59"/>
    <x v="0"/>
    <x v="30"/>
    <x v="1"/>
  </r>
  <r>
    <n v="10061"/>
    <x v="60"/>
    <x v="0"/>
    <x v="31"/>
    <x v="24"/>
  </r>
  <r>
    <n v="10062"/>
    <x v="61"/>
    <x v="0"/>
    <x v="32"/>
    <x v="25"/>
  </r>
  <r>
    <n v="10063"/>
    <x v="62"/>
    <x v="1"/>
    <x v="33"/>
    <x v="26"/>
  </r>
  <r>
    <n v="10064"/>
    <x v="63"/>
    <x v="0"/>
    <x v="34"/>
    <x v="1"/>
  </r>
  <r>
    <n v="10065"/>
    <x v="64"/>
    <x v="0"/>
    <x v="35"/>
    <x v="1"/>
  </r>
  <r>
    <n v="10066"/>
    <x v="65"/>
    <x v="0"/>
    <x v="36"/>
    <x v="27"/>
  </r>
  <r>
    <n v="10067"/>
    <x v="66"/>
    <x v="1"/>
    <x v="0"/>
    <x v="0"/>
  </r>
  <r>
    <n v="10068"/>
    <x v="67"/>
    <x v="1"/>
    <x v="1"/>
    <x v="1"/>
  </r>
  <r>
    <n v="10069"/>
    <x v="68"/>
    <x v="1"/>
    <x v="2"/>
    <x v="2"/>
  </r>
  <r>
    <n v="10070"/>
    <x v="69"/>
    <x v="1"/>
    <x v="45"/>
    <x v="30"/>
  </r>
  <r>
    <n v="10071"/>
    <x v="70"/>
    <x v="0"/>
    <x v="46"/>
    <x v="2"/>
  </r>
  <r>
    <n v="10072"/>
    <x v="71"/>
    <x v="0"/>
    <x v="47"/>
    <x v="1"/>
  </r>
  <r>
    <n v="10073"/>
    <x v="72"/>
    <x v="1"/>
    <x v="48"/>
    <x v="31"/>
  </r>
  <r>
    <n v="10074"/>
    <x v="73"/>
    <x v="0"/>
    <x v="49"/>
    <x v="2"/>
  </r>
  <r>
    <n v="10075"/>
    <x v="74"/>
    <x v="1"/>
    <x v="50"/>
    <x v="12"/>
  </r>
  <r>
    <n v="10076"/>
    <x v="75"/>
    <x v="1"/>
    <x v="51"/>
    <x v="24"/>
  </r>
  <r>
    <n v="10077"/>
    <x v="76"/>
    <x v="1"/>
    <x v="52"/>
    <x v="1"/>
  </r>
  <r>
    <n v="10078"/>
    <x v="77"/>
    <x v="0"/>
    <x v="53"/>
    <x v="31"/>
  </r>
  <r>
    <n v="10079"/>
    <x v="78"/>
    <x v="1"/>
    <x v="54"/>
    <x v="1"/>
  </r>
  <r>
    <n v="10080"/>
    <x v="79"/>
    <x v="0"/>
    <x v="55"/>
    <x v="2"/>
  </r>
  <r>
    <n v="10081"/>
    <x v="80"/>
    <x v="1"/>
    <x v="56"/>
    <x v="2"/>
  </r>
  <r>
    <n v="10082"/>
    <x v="81"/>
    <x v="0"/>
    <x v="57"/>
    <x v="19"/>
  </r>
  <r>
    <n v="10082"/>
    <x v="81"/>
    <x v="0"/>
    <x v="57"/>
    <x v="19"/>
  </r>
  <r>
    <n v="10083"/>
    <x v="82"/>
    <x v="0"/>
    <x v="58"/>
    <x v="19"/>
  </r>
  <r>
    <n v="10084"/>
    <x v="83"/>
    <x v="0"/>
    <x v="59"/>
    <x v="1"/>
  </r>
  <r>
    <n v="10085"/>
    <x v="84"/>
    <x v="1"/>
    <x v="60"/>
    <x v="32"/>
  </r>
  <r>
    <n v="10086"/>
    <x v="85"/>
    <x v="1"/>
    <x v="61"/>
    <x v="33"/>
  </r>
  <r>
    <n v="10087"/>
    <x v="86"/>
    <x v="1"/>
    <x v="62"/>
    <x v="34"/>
  </r>
  <r>
    <n v="10088"/>
    <x v="87"/>
    <x v="1"/>
    <x v="63"/>
    <x v="35"/>
  </r>
  <r>
    <n v="10089"/>
    <x v="88"/>
    <x v="0"/>
    <x v="64"/>
    <x v="33"/>
  </r>
  <r>
    <n v="10090"/>
    <x v="89"/>
    <x v="1"/>
    <x v="65"/>
    <x v="36"/>
  </r>
  <r>
    <n v="10091"/>
    <x v="90"/>
    <x v="0"/>
    <x v="66"/>
    <x v="37"/>
  </r>
  <r>
    <n v="10092"/>
    <x v="91"/>
    <x v="1"/>
    <x v="67"/>
    <x v="38"/>
  </r>
  <r>
    <n v="10093"/>
    <x v="92"/>
    <x v="0"/>
    <x v="68"/>
    <x v="0"/>
  </r>
  <r>
    <n v="10094"/>
    <x v="93"/>
    <x v="0"/>
    <x v="69"/>
    <x v="39"/>
  </r>
  <r>
    <n v="10095"/>
    <x v="94"/>
    <x v="1"/>
    <x v="70"/>
    <x v="1"/>
  </r>
  <r>
    <n v="10096"/>
    <x v="95"/>
    <x v="0"/>
    <x v="71"/>
    <x v="1"/>
  </r>
  <r>
    <n v="10097"/>
    <x v="96"/>
    <x v="1"/>
    <x v="72"/>
    <x v="0"/>
  </r>
  <r>
    <n v="10098"/>
    <x v="97"/>
    <x v="1"/>
    <x v="73"/>
    <x v="1"/>
  </r>
  <r>
    <n v="10099"/>
    <x v="98"/>
    <x v="1"/>
    <x v="74"/>
    <x v="40"/>
  </r>
  <r>
    <n v="10100"/>
    <x v="99"/>
    <x v="0"/>
    <x v="75"/>
    <x v="37"/>
  </r>
  <r>
    <n v="10101"/>
    <x v="100"/>
    <x v="0"/>
    <x v="76"/>
    <x v="1"/>
  </r>
  <r>
    <n v="10102"/>
    <x v="101"/>
    <x v="1"/>
    <x v="77"/>
    <x v="34"/>
  </r>
  <r>
    <n v="10103"/>
    <x v="102"/>
    <x v="0"/>
    <x v="78"/>
    <x v="34"/>
  </r>
  <r>
    <n v="10104"/>
    <x v="103"/>
    <x v="0"/>
    <x v="79"/>
    <x v="41"/>
  </r>
  <r>
    <n v="10105"/>
    <x v="104"/>
    <x v="0"/>
    <x v="80"/>
    <x v="31"/>
  </r>
  <r>
    <n v="10106"/>
    <x v="105"/>
    <x v="0"/>
    <x v="81"/>
    <x v="18"/>
  </r>
  <r>
    <n v="10107"/>
    <x v="106"/>
    <x v="1"/>
    <x v="82"/>
    <x v="42"/>
  </r>
  <r>
    <n v="10108"/>
    <x v="107"/>
    <x v="1"/>
    <x v="83"/>
    <x v="43"/>
  </r>
  <r>
    <n v="10109"/>
    <x v="108"/>
    <x v="0"/>
    <x v="84"/>
    <x v="1"/>
  </r>
  <r>
    <n v="10110"/>
    <x v="109"/>
    <x v="0"/>
    <x v="85"/>
    <x v="1"/>
  </r>
  <r>
    <n v="10111"/>
    <x v="110"/>
    <x v="0"/>
    <x v="86"/>
    <x v="2"/>
  </r>
  <r>
    <n v="10112"/>
    <x v="111"/>
    <x v="0"/>
    <x v="87"/>
    <x v="44"/>
  </r>
  <r>
    <n v="10113"/>
    <x v="112"/>
    <x v="1"/>
    <x v="88"/>
    <x v="2"/>
  </r>
  <r>
    <n v="10114"/>
    <x v="113"/>
    <x v="1"/>
    <x v="89"/>
    <x v="45"/>
  </r>
  <r>
    <n v="10115"/>
    <x v="114"/>
    <x v="1"/>
    <x v="90"/>
    <x v="34"/>
  </r>
  <r>
    <n v="10116"/>
    <x v="115"/>
    <x v="0"/>
    <x v="91"/>
    <x v="1"/>
  </r>
  <r>
    <n v="10117"/>
    <x v="116"/>
    <x v="0"/>
    <x v="28"/>
    <x v="22"/>
  </r>
  <r>
    <n v="10118"/>
    <x v="117"/>
    <x v="1"/>
    <x v="29"/>
    <x v="23"/>
  </r>
  <r>
    <n v="10119"/>
    <x v="118"/>
    <x v="1"/>
    <x v="30"/>
    <x v="1"/>
  </r>
  <r>
    <n v="10120"/>
    <x v="119"/>
    <x v="1"/>
    <x v="31"/>
    <x v="24"/>
  </r>
  <r>
    <n v="10121"/>
    <x v="120"/>
    <x v="1"/>
    <x v="32"/>
    <x v="25"/>
  </r>
  <r>
    <n v="10122"/>
    <x v="121"/>
    <x v="0"/>
    <x v="33"/>
    <x v="26"/>
  </r>
  <r>
    <n v="10123"/>
    <x v="122"/>
    <x v="1"/>
    <x v="34"/>
    <x v="1"/>
  </r>
  <r>
    <n v="10124"/>
    <x v="123"/>
    <x v="1"/>
    <x v="35"/>
    <x v="1"/>
  </r>
  <r>
    <n v="10125"/>
    <x v="124"/>
    <x v="1"/>
    <x v="36"/>
    <x v="27"/>
  </r>
  <r>
    <n v="10126"/>
    <x v="125"/>
    <x v="0"/>
    <x v="0"/>
    <x v="0"/>
  </r>
  <r>
    <n v="10127"/>
    <x v="126"/>
    <x v="1"/>
    <x v="1"/>
    <x v="1"/>
  </r>
  <r>
    <n v="10128"/>
    <x v="127"/>
    <x v="1"/>
    <x v="2"/>
    <x v="2"/>
  </r>
  <r>
    <n v="10129"/>
    <x v="128"/>
    <x v="1"/>
    <x v="3"/>
    <x v="3"/>
  </r>
  <r>
    <n v="10130"/>
    <x v="129"/>
    <x v="1"/>
    <x v="4"/>
    <x v="4"/>
  </r>
  <r>
    <n v="10131"/>
    <x v="130"/>
    <x v="0"/>
    <x v="5"/>
    <x v="0"/>
  </r>
  <r>
    <n v="10132"/>
    <x v="131"/>
    <x v="0"/>
    <x v="6"/>
    <x v="5"/>
  </r>
  <r>
    <n v="10133"/>
    <x v="132"/>
    <x v="0"/>
    <x v="7"/>
    <x v="6"/>
  </r>
  <r>
    <n v="10134"/>
    <x v="133"/>
    <x v="0"/>
    <x v="8"/>
    <x v="6"/>
  </r>
  <r>
    <n v="10135"/>
    <x v="134"/>
    <x v="0"/>
    <x v="9"/>
    <x v="7"/>
  </r>
  <r>
    <n v="10136"/>
    <x v="135"/>
    <x v="1"/>
    <x v="10"/>
    <x v="8"/>
  </r>
  <r>
    <n v="10137"/>
    <x v="136"/>
    <x v="1"/>
    <x v="11"/>
    <x v="6"/>
  </r>
  <r>
    <n v="10138"/>
    <x v="137"/>
    <x v="0"/>
    <x v="12"/>
    <x v="9"/>
  </r>
  <r>
    <n v="10139"/>
    <x v="138"/>
    <x v="0"/>
    <x v="23"/>
    <x v="17"/>
  </r>
  <r>
    <n v="10140"/>
    <x v="139"/>
    <x v="0"/>
    <x v="24"/>
    <x v="18"/>
  </r>
  <r>
    <n v="10141"/>
    <x v="140"/>
    <x v="1"/>
    <x v="8"/>
    <x v="6"/>
  </r>
  <r>
    <n v="10142"/>
    <x v="141"/>
    <x v="0"/>
    <x v="9"/>
    <x v="7"/>
  </r>
  <r>
    <n v="10143"/>
    <x v="142"/>
    <x v="1"/>
    <x v="10"/>
    <x v="8"/>
  </r>
  <r>
    <n v="10144"/>
    <x v="143"/>
    <x v="1"/>
    <x v="11"/>
    <x v="6"/>
  </r>
  <r>
    <n v="10145"/>
    <x v="144"/>
    <x v="1"/>
    <x v="37"/>
    <x v="12"/>
  </r>
  <r>
    <n v="10146"/>
    <x v="145"/>
    <x v="0"/>
    <x v="38"/>
    <x v="1"/>
  </r>
  <r>
    <n v="10147"/>
    <x v="146"/>
    <x v="0"/>
    <x v="39"/>
    <x v="1"/>
  </r>
  <r>
    <n v="10148"/>
    <x v="147"/>
    <x v="1"/>
    <x v="40"/>
    <x v="2"/>
  </r>
  <r>
    <n v="10149"/>
    <x v="148"/>
    <x v="0"/>
    <x v="41"/>
    <x v="28"/>
  </r>
  <r>
    <n v="10150"/>
    <x v="149"/>
    <x v="1"/>
    <x v="42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01"/>
    <n v="10127"/>
    <s v="    Lyndsey Fagen"/>
    <s v="Female"/>
    <s v="New York Metro"/>
    <s v="USA"/>
    <x v="0"/>
    <n v="9"/>
    <x v="0"/>
    <x v="0"/>
    <x v="0"/>
    <n v="8"/>
    <x v="0"/>
    <x v="0"/>
    <n v="1"/>
    <n v="41"/>
    <n v="2010"/>
    <n v="125.7375"/>
  </r>
  <r>
    <n v="102"/>
    <n v="10041"/>
    <s v="    Mattie Gebhardt"/>
    <s v="Male"/>
    <s v="Tokyo"/>
    <s v="Japan"/>
    <x v="1"/>
    <n v="11"/>
    <x v="0"/>
    <x v="1"/>
    <x v="1"/>
    <n v="18"/>
    <x v="1"/>
    <x v="1"/>
    <n v="2"/>
    <n v="39"/>
    <n v="2011"/>
    <n v="152.74025974025975"/>
  </r>
  <r>
    <n v="103"/>
    <n v="10044"/>
    <s v="    Jerrell Mccafferty"/>
    <s v="Male"/>
    <s v="Ho Chi Minh City"/>
    <s v="Vietnam"/>
    <x v="2"/>
    <n v="3"/>
    <x v="1"/>
    <x v="2"/>
    <x v="2"/>
    <n v="13"/>
    <x v="2"/>
    <x v="0"/>
    <n v="3"/>
    <n v="38"/>
    <n v="2012"/>
    <n v="143.6629213483146"/>
  </r>
  <r>
    <n v="104"/>
    <n v="10125"/>
    <s v="    Kyra Coffin"/>
    <s v="Female"/>
    <s v="Accra"/>
    <s v="Ghana"/>
    <x v="3"/>
    <n v="6"/>
    <x v="2"/>
    <x v="3"/>
    <x v="3"/>
    <n v="4"/>
    <x v="3"/>
    <x v="0"/>
    <n v="4"/>
    <n v="37"/>
    <n v="2013"/>
    <n v="150.17857142857142"/>
  </r>
  <r>
    <n v="105"/>
    <n v="10034"/>
    <s v="    Debi Mealy"/>
    <s v="Female"/>
    <s v="San Jose"/>
    <s v="USA"/>
    <x v="4"/>
    <n v="10"/>
    <x v="3"/>
    <x v="3"/>
    <x v="4"/>
    <n v="4"/>
    <x v="4"/>
    <x v="0"/>
    <n v="5"/>
    <n v="37"/>
    <n v="2014"/>
    <n v="132.81176470588235"/>
  </r>
  <r>
    <n v="106"/>
    <n v="10054"/>
    <s v="    Gracie Linwood"/>
    <s v="Female"/>
    <s v="Khartoum"/>
    <s v="Sudan"/>
    <x v="5"/>
    <n v="8"/>
    <x v="4"/>
    <x v="4"/>
    <x v="4"/>
    <n v="12"/>
    <x v="5"/>
    <x v="0"/>
    <n v="6"/>
    <n v="36"/>
    <n v="2015"/>
    <n v="147.45882352941177"/>
  </r>
  <r>
    <n v="107"/>
    <n v="10075"/>
    <s v="    Evangeline Grandstaff"/>
    <s v="Female"/>
    <s v="Dalian"/>
    <s v="China"/>
    <x v="6"/>
    <n v="3"/>
    <x v="5"/>
    <x v="5"/>
    <x v="5"/>
    <n v="12"/>
    <x v="6"/>
    <x v="0"/>
    <n v="7"/>
    <n v="36"/>
    <m/>
    <m/>
  </r>
  <r>
    <n v="108"/>
    <n v="10123"/>
    <s v="    Tamika Pritchett"/>
    <s v="Female"/>
    <s v="Riverside"/>
    <s v="USA"/>
    <x v="7"/>
    <n v="10"/>
    <x v="3"/>
    <x v="6"/>
    <x v="6"/>
    <n v="9"/>
    <x v="7"/>
    <x v="0"/>
    <n v="8"/>
    <n v="51"/>
    <m/>
    <m/>
  </r>
  <r>
    <n v="109"/>
    <n v="10036"/>
    <s v="    Cathern Howey"/>
    <s v="Female"/>
    <s v="Copenhagen"/>
    <s v="Denmark"/>
    <x v="8"/>
    <n v="11"/>
    <x v="4"/>
    <x v="5"/>
    <x v="7"/>
    <n v="12"/>
    <x v="8"/>
    <x v="1"/>
    <n v="9"/>
    <n v="49"/>
    <m/>
    <m/>
  </r>
  <r>
    <n v="110"/>
    <n v="10017"/>
    <s v="    Genaro Knutson"/>
    <s v="Male"/>
    <s v="Moscow"/>
    <s v="Russia"/>
    <x v="9"/>
    <n v="8"/>
    <x v="0"/>
    <x v="6"/>
    <x v="8"/>
    <n v="9"/>
    <x v="9"/>
    <x v="0"/>
    <n v="10"/>
    <n v="38"/>
    <m/>
    <m/>
  </r>
  <r>
    <n v="111"/>
    <n v="10041"/>
    <s v="    Mattie Gebhardt"/>
    <s v="Male"/>
    <s v="Tokyo"/>
    <s v="Japan"/>
    <x v="10"/>
    <n v="12"/>
    <x v="0"/>
    <x v="7"/>
    <x v="9"/>
    <n v="12"/>
    <x v="10"/>
    <x v="1"/>
    <n v="11"/>
    <n v="52"/>
    <m/>
    <m/>
  </r>
  <r>
    <n v="112"/>
    <n v="10051"/>
    <s v="    Madge Freudenthal"/>
    <s v="Female"/>
    <s v="Dallas"/>
    <s v="USA"/>
    <x v="11"/>
    <n v="7"/>
    <x v="1"/>
    <x v="4"/>
    <x v="10"/>
    <n v="12"/>
    <x v="11"/>
    <x v="0"/>
    <n v="12"/>
    <n v="46"/>
    <m/>
    <m/>
  </r>
  <r>
    <n v="113"/>
    <n v="10057"/>
    <s v="    Willis Brinks"/>
    <s v="Male"/>
    <s v="Washington"/>
    <s v="USA"/>
    <x v="12"/>
    <n v="1"/>
    <x v="5"/>
    <x v="5"/>
    <x v="11"/>
    <n v="12"/>
    <x v="12"/>
    <x v="0"/>
    <m/>
    <m/>
    <m/>
    <m/>
  </r>
  <r>
    <n v="114"/>
    <n v="10113"/>
    <s v="    Jenniffer Mangual"/>
    <s v="Female"/>
    <s v="Brasilia"/>
    <s v="Brazil"/>
    <x v="13"/>
    <n v="12"/>
    <x v="3"/>
    <x v="1"/>
    <x v="3"/>
    <n v="18"/>
    <x v="13"/>
    <x v="0"/>
    <m/>
    <m/>
    <m/>
    <m/>
  </r>
  <r>
    <n v="115"/>
    <n v="10123"/>
    <s v="    Tamika Pritchett"/>
    <s v="Female"/>
    <s v="Riverside"/>
    <s v="USA"/>
    <x v="14"/>
    <n v="8"/>
    <x v="4"/>
    <x v="3"/>
    <x v="8"/>
    <n v="4"/>
    <x v="14"/>
    <x v="0"/>
    <m/>
    <m/>
    <m/>
    <m/>
  </r>
  <r>
    <n v="116"/>
    <n v="10104"/>
    <s v="    Landon Zerr"/>
    <s v="Male"/>
    <s v="Dubai"/>
    <s v="UAE"/>
    <x v="15"/>
    <n v="11"/>
    <x v="0"/>
    <x v="8"/>
    <x v="3"/>
    <n v="2"/>
    <x v="15"/>
    <x v="0"/>
    <m/>
    <m/>
    <m/>
    <m/>
  </r>
  <r>
    <n v="117"/>
    <n v="10083"/>
    <s v="    Delta Seitz"/>
    <s v="Male"/>
    <s v="Naples"/>
    <s v="Italy"/>
    <x v="16"/>
    <n v="1"/>
    <x v="0"/>
    <x v="0"/>
    <x v="12"/>
    <n v="8"/>
    <x v="16"/>
    <x v="2"/>
    <m/>
    <m/>
    <m/>
    <m/>
  </r>
  <r>
    <n v="118"/>
    <n v="10050"/>
    <s v="    Christen Donnelly"/>
    <s v="Female"/>
    <s v="Shenyang"/>
    <s v="China"/>
    <x v="17"/>
    <n v="3"/>
    <x v="1"/>
    <x v="5"/>
    <x v="13"/>
    <n v="12"/>
    <x v="17"/>
    <x v="2"/>
    <m/>
    <m/>
    <m/>
    <m/>
  </r>
  <r>
    <n v="119"/>
    <n v="10063"/>
    <s v="    Vida Gayer"/>
    <s v="Female"/>
    <s v="Brisbane"/>
    <s v="Australia"/>
    <x v="18"/>
    <n v="11"/>
    <x v="0"/>
    <x v="4"/>
    <x v="11"/>
    <n v="12"/>
    <x v="12"/>
    <x v="0"/>
    <m/>
    <m/>
    <m/>
    <m/>
  </r>
  <r>
    <n v="120"/>
    <n v="10040"/>
    <s v="    Lenita Blankenship"/>
    <s v="Female"/>
    <s v="Accra"/>
    <s v="Ghana"/>
    <x v="19"/>
    <n v="11"/>
    <x v="4"/>
    <x v="6"/>
    <x v="0"/>
    <n v="9"/>
    <x v="18"/>
    <x v="0"/>
    <m/>
    <m/>
    <m/>
    <m/>
  </r>
  <r>
    <n v="121"/>
    <n v="10017"/>
    <s v="    Genaro Knutson"/>
    <s v="Male"/>
    <s v="Moscow"/>
    <s v="Russia"/>
    <x v="20"/>
    <n v="11"/>
    <x v="2"/>
    <x v="9"/>
    <x v="2"/>
    <n v="2"/>
    <x v="19"/>
    <x v="0"/>
    <m/>
    <m/>
    <m/>
    <m/>
  </r>
  <r>
    <n v="122"/>
    <n v="10078"/>
    <s v="    Logan Schwan"/>
    <s v="Male"/>
    <s v="Cape Town"/>
    <s v="South Africa"/>
    <x v="21"/>
    <n v="8"/>
    <x v="1"/>
    <x v="9"/>
    <x v="14"/>
    <n v="2"/>
    <x v="20"/>
    <x v="0"/>
    <m/>
    <m/>
    <m/>
    <m/>
  </r>
  <r>
    <n v="123"/>
    <n v="10028"/>
    <s v="    Margery Farabee"/>
    <s v="Female"/>
    <s v="Toronto"/>
    <s v="Canada"/>
    <x v="22"/>
    <n v="10"/>
    <x v="1"/>
    <x v="7"/>
    <x v="15"/>
    <n v="12"/>
    <x v="21"/>
    <x v="0"/>
    <m/>
    <m/>
    <m/>
    <m/>
  </r>
  <r>
    <n v="124"/>
    <n v="10047"/>
    <s v="    Stewart Warthen"/>
    <s v="Male"/>
    <s v="Kuala Lumpur"/>
    <s v="Malaysia"/>
    <x v="23"/>
    <n v="4"/>
    <x v="4"/>
    <x v="1"/>
    <x v="8"/>
    <n v="18"/>
    <x v="22"/>
    <x v="0"/>
    <m/>
    <m/>
    <m/>
    <m/>
  </r>
  <r>
    <n v="125"/>
    <n v="10076"/>
    <s v="    Flora Zuniga"/>
    <s v="Female"/>
    <s v="Jeddah"/>
    <s v="Saudi Arabia"/>
    <x v="24"/>
    <n v="3"/>
    <x v="0"/>
    <x v="0"/>
    <x v="14"/>
    <n v="8"/>
    <x v="7"/>
    <x v="0"/>
    <m/>
    <m/>
    <m/>
    <m/>
  </r>
  <r>
    <n v="126"/>
    <n v="10102"/>
    <s v="    Jonell Archibald"/>
    <s v="Female"/>
    <s v="Cologne/Bonn"/>
    <s v="Germany"/>
    <x v="25"/>
    <n v="5"/>
    <x v="4"/>
    <x v="3"/>
    <x v="16"/>
    <n v="4"/>
    <x v="23"/>
    <x v="0"/>
    <m/>
    <m/>
    <m/>
    <m/>
  </r>
  <r>
    <n v="127"/>
    <n v="10033"/>
    <s v="    Cherish Breland"/>
    <s v="Female"/>
    <s v="Vienna"/>
    <s v="Austria"/>
    <x v="26"/>
    <n v="6"/>
    <x v="2"/>
    <x v="5"/>
    <x v="0"/>
    <n v="12"/>
    <x v="24"/>
    <x v="0"/>
    <m/>
    <m/>
    <m/>
    <m/>
  </r>
  <r>
    <n v="128"/>
    <n v="10102"/>
    <s v="    Jonell Archibald"/>
    <s v="Female"/>
    <s v="Cologne/Bonn"/>
    <s v="Germany"/>
    <x v="27"/>
    <n v="6"/>
    <x v="1"/>
    <x v="7"/>
    <x v="14"/>
    <n v="12"/>
    <x v="25"/>
    <x v="0"/>
    <m/>
    <m/>
    <m/>
    <m/>
  </r>
  <r>
    <n v="129"/>
    <n v="10131"/>
    <s v="    Wilmer Markert"/>
    <s v="Male"/>
    <s v="Osaka"/>
    <s v="Japan"/>
    <x v="28"/>
    <n v="2"/>
    <x v="5"/>
    <x v="7"/>
    <x v="4"/>
    <n v="12"/>
    <x v="5"/>
    <x v="0"/>
    <m/>
    <m/>
    <m/>
    <m/>
  </r>
  <r>
    <n v="130"/>
    <n v="10022"/>
    <s v="    Celeste Weidner"/>
    <s v="Female"/>
    <s v="New York Metro"/>
    <s v="USA"/>
    <x v="29"/>
    <n v="2"/>
    <x v="5"/>
    <x v="6"/>
    <x v="17"/>
    <n v="9"/>
    <x v="26"/>
    <x v="1"/>
    <m/>
    <m/>
    <m/>
    <m/>
  </r>
  <r>
    <n v="131"/>
    <n v="10140"/>
    <s v="    Gordon Lehr"/>
    <s v="Male"/>
    <s v="Toronto"/>
    <s v="Canada"/>
    <x v="30"/>
    <n v="9"/>
    <x v="3"/>
    <x v="5"/>
    <x v="6"/>
    <n v="12"/>
    <x v="27"/>
    <x v="0"/>
    <m/>
    <m/>
    <m/>
    <m/>
  </r>
  <r>
    <n v="132"/>
    <n v="10143"/>
    <s v="    Gertude Neitzel"/>
    <s v="Female"/>
    <s v="Lagos"/>
    <s v="Nigeria"/>
    <x v="31"/>
    <n v="12"/>
    <x v="1"/>
    <x v="1"/>
    <x v="12"/>
    <n v="18"/>
    <x v="28"/>
    <x v="2"/>
    <m/>
    <m/>
    <m/>
    <m/>
  </r>
  <r>
    <n v="133"/>
    <n v="10133"/>
    <s v="    Conrad Haggard"/>
    <s v="Male"/>
    <s v="Mumbai"/>
    <s v="India"/>
    <x v="32"/>
    <n v="8"/>
    <x v="4"/>
    <x v="2"/>
    <x v="14"/>
    <n v="13"/>
    <x v="29"/>
    <x v="0"/>
    <m/>
    <m/>
    <m/>
    <m/>
  </r>
  <r>
    <n v="134"/>
    <n v="10127"/>
    <s v="    Lyndsey Fagen"/>
    <s v="Female"/>
    <s v="New York Metro"/>
    <s v="USA"/>
    <x v="33"/>
    <n v="2"/>
    <x v="2"/>
    <x v="6"/>
    <x v="18"/>
    <n v="9"/>
    <x v="29"/>
    <x v="0"/>
    <m/>
    <m/>
    <m/>
    <m/>
  </r>
  <r>
    <n v="135"/>
    <n v="10090"/>
    <s v="    Tiana Brigham"/>
    <s v="Female"/>
    <s v="San Juan"/>
    <s v="Puerto Rico"/>
    <x v="34"/>
    <n v="6"/>
    <x v="4"/>
    <x v="1"/>
    <x v="11"/>
    <n v="18"/>
    <x v="30"/>
    <x v="0"/>
    <m/>
    <m/>
    <m/>
    <m/>
  </r>
  <r>
    <n v="136"/>
    <n v="10036"/>
    <s v="    Cathern Howey"/>
    <s v="Female"/>
    <s v="Copenhagen"/>
    <s v="Denmark"/>
    <x v="35"/>
    <n v="10"/>
    <x v="4"/>
    <x v="6"/>
    <x v="7"/>
    <n v="9"/>
    <x v="31"/>
    <x v="1"/>
    <m/>
    <m/>
    <m/>
    <m/>
  </r>
  <r>
    <n v="137"/>
    <n v="10054"/>
    <s v="    Gracie Linwood"/>
    <s v="Female"/>
    <s v="Khartoum"/>
    <s v="Sudan"/>
    <x v="36"/>
    <n v="6"/>
    <x v="5"/>
    <x v="8"/>
    <x v="19"/>
    <n v="2"/>
    <x v="32"/>
    <x v="2"/>
    <m/>
    <m/>
    <m/>
    <m/>
  </r>
  <r>
    <n v="138"/>
    <n v="10045"/>
    <s v="    Foster Czaja"/>
    <s v="Male"/>
    <s v="Madrid"/>
    <s v="Spain"/>
    <x v="37"/>
    <n v="5"/>
    <x v="5"/>
    <x v="6"/>
    <x v="0"/>
    <n v="9"/>
    <x v="18"/>
    <x v="0"/>
    <m/>
    <m/>
    <m/>
    <m/>
  </r>
  <r>
    <n v="139"/>
    <n v="10091"/>
    <s v="    Milagros Colangelo"/>
    <s v="Male"/>
    <s v="Katowice"/>
    <s v="Poland"/>
    <x v="38"/>
    <n v="3"/>
    <x v="4"/>
    <x v="6"/>
    <x v="19"/>
    <n v="9"/>
    <x v="33"/>
    <x v="2"/>
    <m/>
    <m/>
    <m/>
    <m/>
  </r>
  <r>
    <n v="140"/>
    <n v="10017"/>
    <s v="    Genaro Knutson"/>
    <s v="Male"/>
    <s v="Moscow"/>
    <s v="Russia"/>
    <x v="39"/>
    <n v="4"/>
    <x v="0"/>
    <x v="1"/>
    <x v="5"/>
    <n v="18"/>
    <x v="34"/>
    <x v="0"/>
    <m/>
    <m/>
    <m/>
    <m/>
  </r>
  <r>
    <n v="141"/>
    <n v="10146"/>
    <s v="    Bobby Greening"/>
    <s v="Male"/>
    <s v="Dallas"/>
    <s v="USA"/>
    <x v="40"/>
    <n v="1"/>
    <x v="4"/>
    <x v="0"/>
    <x v="20"/>
    <n v="8"/>
    <x v="23"/>
    <x v="1"/>
    <m/>
    <m/>
    <m/>
    <m/>
  </r>
  <r>
    <n v="142"/>
    <n v="10024"/>
    <s v="    Beata Smyth"/>
    <s v="Female"/>
    <s v="Ho Chi Minh City"/>
    <s v="Vietnam"/>
    <x v="41"/>
    <n v="6"/>
    <x v="0"/>
    <x v="9"/>
    <x v="5"/>
    <n v="2"/>
    <x v="35"/>
    <x v="0"/>
    <m/>
    <m/>
    <m/>
    <m/>
  </r>
  <r>
    <n v="143"/>
    <n v="10097"/>
    <s v="    Bulah Kaplan"/>
    <s v="Female"/>
    <s v="Sapporo"/>
    <s v="Japan"/>
    <x v="42"/>
    <n v="11"/>
    <x v="5"/>
    <x v="8"/>
    <x v="18"/>
    <n v="2"/>
    <x v="36"/>
    <x v="0"/>
    <m/>
    <m/>
    <m/>
    <m/>
  </r>
  <r>
    <n v="144"/>
    <n v="10091"/>
    <s v="    Milagros Colangelo"/>
    <s v="Male"/>
    <s v="Katowice"/>
    <s v="Poland"/>
    <x v="43"/>
    <n v="4"/>
    <x v="2"/>
    <x v="0"/>
    <x v="3"/>
    <n v="8"/>
    <x v="37"/>
    <x v="0"/>
    <m/>
    <m/>
    <m/>
    <m/>
  </r>
  <r>
    <n v="145"/>
    <n v="10035"/>
    <s v="    Houston Gouin"/>
    <s v="Male"/>
    <s v="Damman "/>
    <s v="Saudi Arabia"/>
    <x v="44"/>
    <n v="9"/>
    <x v="4"/>
    <x v="2"/>
    <x v="21"/>
    <n v="13"/>
    <x v="38"/>
    <x v="0"/>
    <m/>
    <m/>
    <m/>
    <m/>
  </r>
  <r>
    <n v="146"/>
    <n v="10073"/>
    <s v="    Danuta Hennig"/>
    <s v="Female"/>
    <s v="Durban"/>
    <s v="South Africa"/>
    <x v="45"/>
    <n v="7"/>
    <x v="1"/>
    <x v="9"/>
    <x v="22"/>
    <n v="2"/>
    <x v="39"/>
    <x v="0"/>
    <m/>
    <m/>
    <m/>
    <m/>
  </r>
  <r>
    <n v="147"/>
    <n v="10111"/>
    <s v="    Boris Hine"/>
    <s v="Male"/>
    <s v="Campinas"/>
    <s v="Brazil"/>
    <x v="46"/>
    <n v="12"/>
    <x v="4"/>
    <x v="7"/>
    <x v="23"/>
    <n v="12"/>
    <x v="40"/>
    <x v="1"/>
    <m/>
    <m/>
    <m/>
    <m/>
  </r>
  <r>
    <n v="148"/>
    <n v="10125"/>
    <s v="    Kyra Coffin"/>
    <s v="Female"/>
    <s v="Accra"/>
    <s v="Ghana"/>
    <x v="47"/>
    <n v="8"/>
    <x v="1"/>
    <x v="0"/>
    <x v="1"/>
    <n v="8"/>
    <x v="35"/>
    <x v="1"/>
    <m/>
    <m/>
    <m/>
    <m/>
  </r>
  <r>
    <n v="149"/>
    <n v="10111"/>
    <s v="    Boris Hine"/>
    <s v="Male"/>
    <s v="Campinas"/>
    <s v="Brazil"/>
    <x v="48"/>
    <n v="1"/>
    <x v="5"/>
    <x v="5"/>
    <x v="24"/>
    <n v="12"/>
    <x v="4"/>
    <x v="1"/>
    <m/>
    <m/>
    <m/>
    <m/>
  </r>
  <r>
    <n v="150"/>
    <n v="10027"/>
    <s v="    Leona Saia"/>
    <s v="Female"/>
    <s v="Kuala Lumpur"/>
    <s v="Malaysia"/>
    <x v="49"/>
    <n v="11"/>
    <x v="3"/>
    <x v="5"/>
    <x v="14"/>
    <n v="12"/>
    <x v="25"/>
    <x v="0"/>
    <m/>
    <m/>
    <m/>
    <m/>
  </r>
  <r>
    <n v="151"/>
    <n v="10131"/>
    <s v="    Wilmer Markert"/>
    <s v="Male"/>
    <s v="Osaka"/>
    <s v="Japan"/>
    <x v="50"/>
    <n v="2"/>
    <x v="2"/>
    <x v="7"/>
    <x v="25"/>
    <n v="12"/>
    <x v="7"/>
    <x v="1"/>
    <m/>
    <m/>
    <m/>
    <m/>
  </r>
  <r>
    <n v="152"/>
    <n v="10028"/>
    <s v="    Margery Farabee"/>
    <s v="Female"/>
    <s v="Toronto"/>
    <s v="Canada"/>
    <x v="51"/>
    <n v="5"/>
    <x v="5"/>
    <x v="3"/>
    <x v="2"/>
    <n v="4"/>
    <x v="41"/>
    <x v="0"/>
    <m/>
    <m/>
    <m/>
    <m/>
  </r>
  <r>
    <n v="153"/>
    <n v="10085"/>
    <s v="    Celeste Dorothy"/>
    <s v="Female"/>
    <s v="Tel Aviv"/>
    <s v="Israel"/>
    <x v="52"/>
    <n v="8"/>
    <x v="3"/>
    <x v="6"/>
    <x v="22"/>
    <n v="9"/>
    <x v="42"/>
    <x v="0"/>
    <m/>
    <m/>
    <m/>
    <m/>
  </r>
  <r>
    <n v="154"/>
    <n v="10032"/>
    <s v="    Henry Steinmetz"/>
    <s v="Male"/>
    <s v="Brussels"/>
    <s v="Belgium"/>
    <x v="53"/>
    <n v="12"/>
    <x v="5"/>
    <x v="1"/>
    <x v="3"/>
    <n v="18"/>
    <x v="13"/>
    <x v="0"/>
    <m/>
    <m/>
    <m/>
    <m/>
  </r>
  <r>
    <n v="155"/>
    <n v="10075"/>
    <s v="    Evangeline Grandstaff"/>
    <s v="Female"/>
    <s v="Dalian"/>
    <s v="China"/>
    <x v="54"/>
    <n v="11"/>
    <x v="5"/>
    <x v="9"/>
    <x v="17"/>
    <n v="2"/>
    <x v="43"/>
    <x v="1"/>
    <m/>
    <m/>
    <m/>
    <m/>
  </r>
  <r>
    <n v="156"/>
    <n v="10047"/>
    <s v="    Stewart Warthen"/>
    <s v="Male"/>
    <s v="Kuala Lumpur"/>
    <s v="Malaysia"/>
    <x v="55"/>
    <n v="9"/>
    <x v="5"/>
    <x v="8"/>
    <x v="9"/>
    <n v="2"/>
    <x v="44"/>
    <x v="1"/>
    <m/>
    <m/>
    <m/>
    <m/>
  </r>
  <r>
    <n v="157"/>
    <n v="10006"/>
    <s v="    Colin Minter"/>
    <s v="Male"/>
    <s v="Osaka"/>
    <s v="Japan"/>
    <x v="56"/>
    <n v="1"/>
    <x v="4"/>
    <x v="9"/>
    <x v="1"/>
    <n v="2"/>
    <x v="45"/>
    <x v="1"/>
    <m/>
    <m/>
    <m/>
    <m/>
  </r>
  <r>
    <n v="158"/>
    <n v="10075"/>
    <s v="    Evangeline Grandstaff"/>
    <s v="Female"/>
    <s v="Dalian"/>
    <s v="China"/>
    <x v="57"/>
    <n v="12"/>
    <x v="1"/>
    <x v="9"/>
    <x v="7"/>
    <n v="2"/>
    <x v="46"/>
    <x v="1"/>
    <m/>
    <m/>
    <m/>
    <m/>
  </r>
  <r>
    <n v="159"/>
    <n v="10051"/>
    <s v="    Madge Freudenthal"/>
    <s v="Female"/>
    <s v="Dallas"/>
    <s v="USA"/>
    <x v="58"/>
    <n v="7"/>
    <x v="3"/>
    <x v="8"/>
    <x v="18"/>
    <n v="2"/>
    <x v="36"/>
    <x v="0"/>
    <m/>
    <m/>
    <m/>
    <m/>
  </r>
  <r>
    <n v="160"/>
    <n v="10118"/>
    <s v="    Therese Mcnellis"/>
    <s v="Female"/>
    <s v="Vienna"/>
    <s v="Austria"/>
    <x v="59"/>
    <n v="10"/>
    <x v="3"/>
    <x v="5"/>
    <x v="0"/>
    <n v="12"/>
    <x v="24"/>
    <x v="0"/>
    <m/>
    <m/>
    <m/>
    <m/>
  </r>
  <r>
    <n v="161"/>
    <n v="10149"/>
    <s v="    Tomas Coppinger"/>
    <s v="Male"/>
    <s v="Khartoum"/>
    <s v="Sudan"/>
    <x v="53"/>
    <n v="12"/>
    <x v="5"/>
    <x v="6"/>
    <x v="7"/>
    <n v="9"/>
    <x v="31"/>
    <x v="1"/>
    <m/>
    <m/>
    <m/>
    <m/>
  </r>
  <r>
    <n v="162"/>
    <n v="10032"/>
    <s v="    Henry Steinmetz"/>
    <s v="Male"/>
    <s v="Brussels"/>
    <s v="Belgium"/>
    <x v="15"/>
    <n v="11"/>
    <x v="0"/>
    <x v="4"/>
    <x v="13"/>
    <n v="12"/>
    <x v="17"/>
    <x v="2"/>
    <m/>
    <m/>
    <m/>
    <m/>
  </r>
  <r>
    <n v="163"/>
    <n v="10148"/>
    <s v="    Etta Bosque"/>
    <s v="Female"/>
    <s v="Belo Horizonte"/>
    <s v="Brazil"/>
    <x v="60"/>
    <n v="12"/>
    <x v="4"/>
    <x v="0"/>
    <x v="24"/>
    <n v="8"/>
    <x v="47"/>
    <x v="1"/>
    <m/>
    <m/>
    <m/>
    <m/>
  </r>
  <r>
    <n v="164"/>
    <n v="10118"/>
    <s v="    Therese Mcnellis"/>
    <s v="Female"/>
    <s v="Vienna"/>
    <s v="Austria"/>
    <x v="61"/>
    <n v="12"/>
    <x v="2"/>
    <x v="6"/>
    <x v="26"/>
    <n v="9"/>
    <x v="20"/>
    <x v="2"/>
    <m/>
    <m/>
    <m/>
    <m/>
  </r>
  <r>
    <n v="165"/>
    <n v="10066"/>
    <s v="    Berry Plumadore"/>
    <s v="Male"/>
    <s v="Accra"/>
    <s v="Ghana"/>
    <x v="62"/>
    <n v="1"/>
    <x v="0"/>
    <x v="5"/>
    <x v="4"/>
    <n v="12"/>
    <x v="5"/>
    <x v="0"/>
    <m/>
    <m/>
    <m/>
    <m/>
  </r>
  <r>
    <n v="166"/>
    <n v="10081"/>
    <s v="    Anya Tellez"/>
    <s v="Female"/>
    <s v="Curitiba"/>
    <s v="Brazil"/>
    <x v="63"/>
    <n v="9"/>
    <x v="0"/>
    <x v="3"/>
    <x v="27"/>
    <n v="4"/>
    <x v="48"/>
    <x v="0"/>
    <m/>
    <m/>
    <m/>
    <m/>
  </r>
  <r>
    <n v="167"/>
    <n v="10045"/>
    <s v="    Foster Czaja"/>
    <s v="Male"/>
    <s v="Madrid"/>
    <s v="Spain"/>
    <x v="64"/>
    <n v="5"/>
    <x v="1"/>
    <x v="9"/>
    <x v="5"/>
    <n v="2"/>
    <x v="35"/>
    <x v="0"/>
    <m/>
    <m/>
    <m/>
    <m/>
  </r>
  <r>
    <n v="168"/>
    <n v="10092"/>
    <s v="    Percy Rizzuto"/>
    <s v="Female"/>
    <s v="Tashkent"/>
    <s v="Uzbekistan"/>
    <x v="65"/>
    <n v="7"/>
    <x v="2"/>
    <x v="6"/>
    <x v="27"/>
    <n v="9"/>
    <x v="49"/>
    <x v="0"/>
    <m/>
    <m/>
    <m/>
    <m/>
  </r>
  <r>
    <n v="169"/>
    <n v="10079"/>
    <s v="    Marilyn Wittner"/>
    <s v="Female"/>
    <s v="San Diego"/>
    <s v="USA"/>
    <x v="61"/>
    <n v="12"/>
    <x v="2"/>
    <x v="8"/>
    <x v="1"/>
    <n v="2"/>
    <x v="45"/>
    <x v="1"/>
    <m/>
    <m/>
    <m/>
    <m/>
  </r>
  <r>
    <n v="170"/>
    <n v="10126"/>
    <s v="    Roy Reber"/>
    <s v="Male"/>
    <s v="Tokyo"/>
    <s v="Japan"/>
    <x v="66"/>
    <n v="8"/>
    <x v="1"/>
    <x v="9"/>
    <x v="26"/>
    <n v="2"/>
    <x v="16"/>
    <x v="2"/>
    <m/>
    <m/>
    <m/>
    <m/>
  </r>
  <r>
    <n v="171"/>
    <n v="10091"/>
    <s v="    Milagros Colangelo"/>
    <s v="Male"/>
    <s v="Katowice"/>
    <s v="Poland"/>
    <x v="67"/>
    <n v="8"/>
    <x v="0"/>
    <x v="6"/>
    <x v="9"/>
    <n v="9"/>
    <x v="50"/>
    <x v="1"/>
    <m/>
    <m/>
    <m/>
    <m/>
  </r>
  <r>
    <n v="172"/>
    <n v="10055"/>
    <s v="    Joshua Farone"/>
    <s v="Male"/>
    <s v="Riyadh"/>
    <s v="Saudi Arabia"/>
    <x v="68"/>
    <n v="10"/>
    <x v="1"/>
    <x v="1"/>
    <x v="18"/>
    <n v="18"/>
    <x v="51"/>
    <x v="0"/>
    <m/>
    <m/>
    <m/>
    <m/>
  </r>
  <r>
    <n v="173"/>
    <n v="10003"/>
    <s v="    Sanford Xiong"/>
    <s v="Male"/>
    <s v="Sao Paulo"/>
    <s v="Brazil"/>
    <x v="69"/>
    <n v="5"/>
    <x v="1"/>
    <x v="0"/>
    <x v="28"/>
    <n v="8"/>
    <x v="26"/>
    <x v="1"/>
    <m/>
    <m/>
    <m/>
    <m/>
  </r>
  <r>
    <n v="174"/>
    <n v="10116"/>
    <s v="    Michael Villareal"/>
    <s v="Male"/>
    <s v="Portland"/>
    <s v="USA"/>
    <x v="70"/>
    <n v="4"/>
    <x v="1"/>
    <x v="9"/>
    <x v="27"/>
    <n v="2"/>
    <x v="52"/>
    <x v="0"/>
    <m/>
    <m/>
    <m/>
    <m/>
  </r>
  <r>
    <n v="175"/>
    <n v="10002"/>
    <s v="    Patrica Courville"/>
    <s v="Female"/>
    <s v="New York Metro"/>
    <s v="USA"/>
    <x v="71"/>
    <n v="3"/>
    <x v="5"/>
    <x v="2"/>
    <x v="6"/>
    <n v="13"/>
    <x v="53"/>
    <x v="0"/>
    <m/>
    <m/>
    <m/>
    <m/>
  </r>
  <r>
    <n v="176"/>
    <n v="10001"/>
    <s v="    Cornelius Kujawa"/>
    <s v="Male"/>
    <s v="Tokyo"/>
    <s v="Japan"/>
    <x v="72"/>
    <n v="11"/>
    <x v="2"/>
    <x v="0"/>
    <x v="19"/>
    <n v="8"/>
    <x v="54"/>
    <x v="2"/>
    <m/>
    <m/>
    <m/>
    <m/>
  </r>
  <r>
    <n v="177"/>
    <n v="10050"/>
    <s v="    Christen Donnelly"/>
    <s v="Female"/>
    <s v="Shenyang"/>
    <s v="China"/>
    <x v="73"/>
    <n v="3"/>
    <x v="0"/>
    <x v="0"/>
    <x v="20"/>
    <n v="8"/>
    <x v="23"/>
    <x v="1"/>
    <m/>
    <m/>
    <m/>
    <m/>
  </r>
  <r>
    <n v="178"/>
    <n v="10125"/>
    <s v="    Kyra Coffin"/>
    <s v="Female"/>
    <s v="Accra"/>
    <s v="Ghana"/>
    <x v="74"/>
    <n v="1"/>
    <x v="5"/>
    <x v="5"/>
    <x v="13"/>
    <n v="12"/>
    <x v="17"/>
    <x v="2"/>
    <m/>
    <m/>
    <m/>
    <m/>
  </r>
  <r>
    <n v="179"/>
    <n v="10095"/>
    <s v="    Camelia Korn"/>
    <s v="Female"/>
    <s v="St. Louis"/>
    <s v="USA"/>
    <x v="21"/>
    <n v="8"/>
    <x v="1"/>
    <x v="1"/>
    <x v="25"/>
    <n v="18"/>
    <x v="25"/>
    <x v="1"/>
    <m/>
    <m/>
    <m/>
    <m/>
  </r>
  <r>
    <n v="180"/>
    <n v="10100"/>
    <s v="    Patrick Manuel"/>
    <s v="Male"/>
    <s v="Warsaw"/>
    <s v="Poland"/>
    <x v="75"/>
    <n v="2"/>
    <x v="1"/>
    <x v="5"/>
    <x v="2"/>
    <n v="12"/>
    <x v="55"/>
    <x v="0"/>
    <m/>
    <m/>
    <m/>
    <m/>
  </r>
  <r>
    <n v="181"/>
    <n v="10126"/>
    <s v="    Roy Reber"/>
    <s v="Male"/>
    <s v="Tokyo"/>
    <s v="Japan"/>
    <x v="76"/>
    <n v="1"/>
    <x v="1"/>
    <x v="6"/>
    <x v="18"/>
    <n v="9"/>
    <x v="29"/>
    <x v="0"/>
    <m/>
    <m/>
    <m/>
    <m/>
  </r>
  <r>
    <n v="182"/>
    <n v="10120"/>
    <s v="    Iris Delosantos"/>
    <s v="Female"/>
    <s v="Damman "/>
    <s v="Saudi Arabia"/>
    <x v="77"/>
    <n v="1"/>
    <x v="5"/>
    <x v="2"/>
    <x v="17"/>
    <n v="13"/>
    <x v="56"/>
    <x v="1"/>
    <m/>
    <m/>
    <m/>
    <m/>
  </r>
  <r>
    <n v="183"/>
    <n v="10134"/>
    <s v="    Marco Jacobo"/>
    <s v="Male"/>
    <s v="Delhi"/>
    <s v="India"/>
    <x v="78"/>
    <n v="5"/>
    <x v="3"/>
    <x v="8"/>
    <x v="26"/>
    <n v="2"/>
    <x v="16"/>
    <x v="2"/>
    <m/>
    <m/>
    <m/>
    <m/>
  </r>
  <r>
    <n v="184"/>
    <n v="10008"/>
    <s v="    Vernon Addy"/>
    <s v="Male"/>
    <s v="Mumbai"/>
    <s v="India"/>
    <x v="79"/>
    <n v="7"/>
    <x v="2"/>
    <x v="5"/>
    <x v="9"/>
    <n v="12"/>
    <x v="10"/>
    <x v="1"/>
    <m/>
    <m/>
    <m/>
    <m/>
  </r>
  <r>
    <n v="185"/>
    <n v="10082"/>
    <s v="    Charles Ascencio"/>
    <s v="Male"/>
    <s v="Rome"/>
    <s v="Italy"/>
    <x v="80"/>
    <n v="1"/>
    <x v="1"/>
    <x v="1"/>
    <x v="0"/>
    <n v="18"/>
    <x v="57"/>
    <x v="0"/>
    <m/>
    <m/>
    <m/>
    <m/>
  </r>
  <r>
    <n v="186"/>
    <n v="10005"/>
    <s v="    Kathrine Fritzler"/>
    <s v="Female"/>
    <s v="Mexico City"/>
    <s v="Mexico"/>
    <x v="81"/>
    <n v="10"/>
    <x v="2"/>
    <x v="4"/>
    <x v="17"/>
    <n v="12"/>
    <x v="58"/>
    <x v="1"/>
    <m/>
    <m/>
    <m/>
    <m/>
  </r>
  <r>
    <n v="187"/>
    <n v="10146"/>
    <s v="    Bobby Greening"/>
    <s v="Male"/>
    <s v="Dallas"/>
    <s v="USA"/>
    <x v="18"/>
    <n v="11"/>
    <x v="0"/>
    <x v="4"/>
    <x v="9"/>
    <n v="12"/>
    <x v="10"/>
    <x v="1"/>
    <m/>
    <m/>
    <m/>
    <m/>
  </r>
  <r>
    <n v="188"/>
    <n v="10041"/>
    <s v="    Mattie Gebhardt"/>
    <s v="Male"/>
    <s v="Tokyo"/>
    <s v="Japan"/>
    <x v="82"/>
    <n v="11"/>
    <x v="3"/>
    <x v="5"/>
    <x v="8"/>
    <n v="12"/>
    <x v="59"/>
    <x v="0"/>
    <m/>
    <m/>
    <m/>
    <m/>
  </r>
  <r>
    <n v="189"/>
    <n v="10028"/>
    <s v="    Margery Farabee"/>
    <s v="Female"/>
    <s v="Toronto"/>
    <s v="Canada"/>
    <x v="83"/>
    <n v="9"/>
    <x v="4"/>
    <x v="3"/>
    <x v="15"/>
    <n v="4"/>
    <x v="47"/>
    <x v="0"/>
    <m/>
    <m/>
    <m/>
    <m/>
  </r>
  <r>
    <n v="190"/>
    <n v="10060"/>
    <s v="    Solomon Mahurin"/>
    <s v="Male"/>
    <s v="San Jose"/>
    <s v="USA"/>
    <x v="84"/>
    <n v="10"/>
    <x v="5"/>
    <x v="1"/>
    <x v="9"/>
    <n v="18"/>
    <x v="60"/>
    <x v="1"/>
    <m/>
    <m/>
    <m/>
    <m/>
  </r>
  <r>
    <n v="191"/>
    <n v="10149"/>
    <s v="    Tomas Coppinger"/>
    <s v="Male"/>
    <s v="Khartoum"/>
    <s v="Sudan"/>
    <x v="85"/>
    <n v="5"/>
    <x v="2"/>
    <x v="1"/>
    <x v="29"/>
    <n v="18"/>
    <x v="61"/>
    <x v="2"/>
    <m/>
    <m/>
    <m/>
    <m/>
  </r>
  <r>
    <n v="192"/>
    <n v="10035"/>
    <s v="    Houston Gouin"/>
    <s v="Male"/>
    <s v="Damman "/>
    <s v="Saudi Arabia"/>
    <x v="86"/>
    <n v="2"/>
    <x v="2"/>
    <x v="1"/>
    <x v="13"/>
    <n v="18"/>
    <x v="20"/>
    <x v="2"/>
    <m/>
    <m/>
    <m/>
    <m/>
  </r>
  <r>
    <n v="193"/>
    <n v="10121"/>
    <s v="    Dorris Bennetts"/>
    <s v="Female"/>
    <s v="Copenhagen"/>
    <s v="Denmark"/>
    <x v="87"/>
    <n v="12"/>
    <x v="0"/>
    <x v="3"/>
    <x v="12"/>
    <n v="4"/>
    <x v="62"/>
    <x v="2"/>
    <m/>
    <m/>
    <m/>
    <m/>
  </r>
  <r>
    <n v="194"/>
    <n v="10121"/>
    <s v="    Dorris Bennetts"/>
    <s v="Female"/>
    <s v="Copenhagen"/>
    <s v="Denmark"/>
    <x v="88"/>
    <n v="2"/>
    <x v="1"/>
    <x v="4"/>
    <x v="27"/>
    <n v="12"/>
    <x v="63"/>
    <x v="0"/>
    <m/>
    <m/>
    <m/>
    <m/>
  </r>
  <r>
    <n v="195"/>
    <n v="10073"/>
    <s v="    Danuta Hennig"/>
    <s v="Female"/>
    <s v="Durban"/>
    <s v="South Africa"/>
    <x v="89"/>
    <n v="8"/>
    <x v="0"/>
    <x v="7"/>
    <x v="25"/>
    <n v="12"/>
    <x v="7"/>
    <x v="1"/>
    <m/>
    <m/>
    <m/>
    <m/>
  </r>
  <r>
    <n v="196"/>
    <n v="10027"/>
    <s v="    Leona Saia"/>
    <s v="Female"/>
    <s v="Kuala Lumpur"/>
    <s v="Malaysia"/>
    <x v="90"/>
    <n v="11"/>
    <x v="4"/>
    <x v="6"/>
    <x v="11"/>
    <n v="9"/>
    <x v="64"/>
    <x v="0"/>
    <m/>
    <m/>
    <m/>
    <m/>
  </r>
  <r>
    <n v="197"/>
    <n v="10120"/>
    <s v="    Iris Delosantos"/>
    <s v="Female"/>
    <s v="Damman "/>
    <s v="Saudi Arabia"/>
    <x v="91"/>
    <n v="12"/>
    <x v="3"/>
    <x v="7"/>
    <x v="14"/>
    <n v="12"/>
    <x v="25"/>
    <x v="0"/>
    <m/>
    <m/>
    <m/>
    <m/>
  </r>
  <r>
    <n v="198"/>
    <n v="10062"/>
    <s v="    Josefa Effinger"/>
    <s v="Male"/>
    <s v="Copenhagen"/>
    <s v="Denmark"/>
    <x v="3"/>
    <n v="6"/>
    <x v="2"/>
    <x v="4"/>
    <x v="29"/>
    <n v="12"/>
    <x v="20"/>
    <x v="2"/>
    <m/>
    <m/>
    <m/>
    <m/>
  </r>
  <r>
    <n v="199"/>
    <n v="10039"/>
    <s v="    Jere Waters"/>
    <s v="Male"/>
    <s v="Cincinnati"/>
    <s v="USA"/>
    <x v="92"/>
    <n v="5"/>
    <x v="3"/>
    <x v="9"/>
    <x v="14"/>
    <n v="2"/>
    <x v="20"/>
    <x v="0"/>
    <m/>
    <m/>
    <m/>
    <m/>
  </r>
  <r>
    <n v="200"/>
    <n v="10003"/>
    <s v="    Sanford Xiong"/>
    <s v="Male"/>
    <s v="Sao Paulo"/>
    <s v="Brazil"/>
    <x v="0"/>
    <n v="9"/>
    <x v="0"/>
    <x v="0"/>
    <x v="16"/>
    <n v="8"/>
    <x v="65"/>
    <x v="0"/>
    <m/>
    <m/>
    <m/>
    <m/>
  </r>
  <r>
    <n v="201"/>
    <n v="10030"/>
    <s v="    Britni Baisden"/>
    <s v="Female"/>
    <s v="Lima"/>
    <s v="Peru"/>
    <x v="93"/>
    <n v="12"/>
    <x v="3"/>
    <x v="9"/>
    <x v="15"/>
    <n v="2"/>
    <x v="54"/>
    <x v="0"/>
    <m/>
    <m/>
    <m/>
    <m/>
  </r>
  <r>
    <n v="202"/>
    <n v="10053"/>
    <s v="    Sueann Oster"/>
    <s v="Female"/>
    <s v="Belo Horizonte"/>
    <s v="Brazil"/>
    <x v="94"/>
    <n v="5"/>
    <x v="0"/>
    <x v="5"/>
    <x v="26"/>
    <n v="12"/>
    <x v="35"/>
    <x v="2"/>
    <m/>
    <m/>
    <m/>
    <m/>
  </r>
  <r>
    <n v="203"/>
    <n v="10016"/>
    <s v="    Myung Koons"/>
    <s v="Female"/>
    <s v="Rio de Janeiro"/>
    <s v="Brazil"/>
    <x v="95"/>
    <n v="3"/>
    <x v="4"/>
    <x v="3"/>
    <x v="14"/>
    <n v="4"/>
    <x v="26"/>
    <x v="0"/>
    <m/>
    <m/>
    <m/>
    <m/>
  </r>
  <r>
    <n v="204"/>
    <n v="10084"/>
    <s v="    Mauricio Thetford"/>
    <s v="Male"/>
    <s v="Minneapolis"/>
    <s v="USA"/>
    <x v="96"/>
    <n v="9"/>
    <x v="2"/>
    <x v="1"/>
    <x v="2"/>
    <n v="18"/>
    <x v="66"/>
    <x v="0"/>
    <m/>
    <m/>
    <m/>
    <m/>
  </r>
  <r>
    <n v="205"/>
    <n v="10040"/>
    <s v="    Lenita Blankenship"/>
    <s v="Female"/>
    <s v="Accra"/>
    <s v="Ghana"/>
    <x v="97"/>
    <n v="11"/>
    <x v="0"/>
    <x v="7"/>
    <x v="9"/>
    <n v="12"/>
    <x v="10"/>
    <x v="1"/>
    <m/>
    <m/>
    <m/>
    <m/>
  </r>
  <r>
    <n v="206"/>
    <n v="10065"/>
    <s v="    Tracey Voyles"/>
    <s v="Male"/>
    <s v="Cincinnati"/>
    <s v="USA"/>
    <x v="98"/>
    <n v="9"/>
    <x v="5"/>
    <x v="3"/>
    <x v="16"/>
    <n v="4"/>
    <x v="23"/>
    <x v="0"/>
    <m/>
    <m/>
    <m/>
    <m/>
  </r>
  <r>
    <n v="207"/>
    <n v="10011"/>
    <s v="    Carlita Schroyer"/>
    <s v="Female"/>
    <s v="Lagos"/>
    <s v="Nigeria"/>
    <x v="99"/>
    <n v="3"/>
    <x v="0"/>
    <x v="7"/>
    <x v="19"/>
    <n v="12"/>
    <x v="48"/>
    <x v="2"/>
    <m/>
    <m/>
    <m/>
    <m/>
  </r>
  <r>
    <n v="208"/>
    <n v="10083"/>
    <s v="    Delta Seitz"/>
    <s v="Male"/>
    <s v="Naples"/>
    <s v="Italy"/>
    <x v="100"/>
    <n v="2"/>
    <x v="2"/>
    <x v="6"/>
    <x v="22"/>
    <n v="9"/>
    <x v="42"/>
    <x v="0"/>
    <m/>
    <m/>
    <m/>
    <m/>
  </r>
  <r>
    <n v="209"/>
    <n v="10084"/>
    <s v="    Mauricio Thetford"/>
    <s v="Male"/>
    <s v="Minneapolis"/>
    <s v="USA"/>
    <x v="101"/>
    <n v="2"/>
    <x v="0"/>
    <x v="6"/>
    <x v="5"/>
    <n v="9"/>
    <x v="25"/>
    <x v="0"/>
    <m/>
    <m/>
    <m/>
    <m/>
  </r>
  <r>
    <n v="210"/>
    <n v="10057"/>
    <s v="    Willis Brinks"/>
    <s v="Male"/>
    <s v="Washington"/>
    <s v="USA"/>
    <x v="102"/>
    <n v="9"/>
    <x v="0"/>
    <x v="9"/>
    <x v="6"/>
    <n v="2"/>
    <x v="67"/>
    <x v="0"/>
    <m/>
    <m/>
    <m/>
    <m/>
  </r>
  <r>
    <n v="211"/>
    <n v="10130"/>
    <s v="    Omega Woolford"/>
    <s v="Female"/>
    <s v="Mexico City"/>
    <s v="Mexico"/>
    <x v="103"/>
    <n v="3"/>
    <x v="2"/>
    <x v="1"/>
    <x v="15"/>
    <n v="18"/>
    <x v="5"/>
    <x v="0"/>
    <m/>
    <m/>
    <m/>
    <m/>
  </r>
  <r>
    <n v="212"/>
    <n v="10027"/>
    <s v="    Leona Saia"/>
    <s v="Female"/>
    <s v="Kuala Lumpur"/>
    <s v="Malaysia"/>
    <x v="104"/>
    <n v="12"/>
    <x v="3"/>
    <x v="7"/>
    <x v="29"/>
    <n v="12"/>
    <x v="20"/>
    <x v="2"/>
    <m/>
    <m/>
    <m/>
    <m/>
  </r>
  <r>
    <n v="213"/>
    <n v="10015"/>
    <s v="    Bella Logan"/>
    <s v="Female"/>
    <s v="Buenos Aires"/>
    <s v="Argentina"/>
    <x v="105"/>
    <n v="12"/>
    <x v="0"/>
    <x v="8"/>
    <x v="0"/>
    <n v="2"/>
    <x v="68"/>
    <x v="0"/>
    <m/>
    <m/>
    <m/>
    <m/>
  </r>
  <r>
    <n v="214"/>
    <n v="10078"/>
    <s v="    Logan Schwan"/>
    <s v="Male"/>
    <s v="Cape Town"/>
    <s v="South Africa"/>
    <x v="106"/>
    <n v="9"/>
    <x v="4"/>
    <x v="6"/>
    <x v="20"/>
    <n v="9"/>
    <x v="60"/>
    <x v="1"/>
    <m/>
    <m/>
    <m/>
    <m/>
  </r>
  <r>
    <n v="215"/>
    <n v="10058"/>
    <s v="    Margy Gamet"/>
    <s v="Female"/>
    <s v="Brussels"/>
    <s v="Belgium"/>
    <x v="107"/>
    <n v="4"/>
    <x v="3"/>
    <x v="9"/>
    <x v="17"/>
    <n v="2"/>
    <x v="43"/>
    <x v="1"/>
    <m/>
    <m/>
    <m/>
    <m/>
  </r>
  <r>
    <n v="216"/>
    <n v="10026"/>
    <s v="    Lennie Grasso"/>
    <s v="Male"/>
    <s v="Tianjin"/>
    <s v="China"/>
    <x v="108"/>
    <n v="11"/>
    <x v="2"/>
    <x v="6"/>
    <x v="9"/>
    <n v="9"/>
    <x v="50"/>
    <x v="1"/>
    <m/>
    <m/>
    <m/>
    <m/>
  </r>
  <r>
    <n v="217"/>
    <n v="10096"/>
    <s v="    Edwin Mehr"/>
    <s v="Male"/>
    <s v="Baltimore"/>
    <s v="USA"/>
    <x v="109"/>
    <n v="2"/>
    <x v="5"/>
    <x v="4"/>
    <x v="22"/>
    <n v="12"/>
    <x v="69"/>
    <x v="0"/>
    <m/>
    <m/>
    <m/>
    <m/>
  </r>
  <r>
    <n v="218"/>
    <n v="10126"/>
    <s v="    Roy Reber"/>
    <s v="Male"/>
    <s v="Tokyo"/>
    <s v="Japan"/>
    <x v="110"/>
    <n v="8"/>
    <x v="0"/>
    <x v="2"/>
    <x v="23"/>
    <n v="13"/>
    <x v="70"/>
    <x v="1"/>
    <m/>
    <m/>
    <m/>
    <m/>
  </r>
  <r>
    <n v="219"/>
    <n v="10069"/>
    <s v="    Larissa Louviere"/>
    <s v="Female"/>
    <s v="Sao Paulo"/>
    <s v="Brazil"/>
    <x v="111"/>
    <n v="2"/>
    <x v="5"/>
    <x v="5"/>
    <x v="26"/>
    <n v="12"/>
    <x v="35"/>
    <x v="2"/>
    <m/>
    <m/>
    <m/>
    <m/>
  </r>
  <r>
    <n v="220"/>
    <n v="10017"/>
    <s v="    Genaro Knutson"/>
    <s v="Male"/>
    <s v="Moscow"/>
    <s v="Russia"/>
    <x v="112"/>
    <n v="8"/>
    <x v="3"/>
    <x v="5"/>
    <x v="4"/>
    <n v="12"/>
    <x v="5"/>
    <x v="0"/>
    <m/>
    <m/>
    <m/>
    <m/>
  </r>
  <r>
    <n v="221"/>
    <n v="10139"/>
    <s v="    Federico Taliaferro"/>
    <s v="Male"/>
    <s v="Kuala Lumpur"/>
    <s v="Malaysia"/>
    <x v="113"/>
    <n v="7"/>
    <x v="4"/>
    <x v="1"/>
    <x v="15"/>
    <n v="18"/>
    <x v="5"/>
    <x v="0"/>
    <m/>
    <m/>
    <m/>
    <m/>
  </r>
  <r>
    <n v="222"/>
    <n v="10035"/>
    <s v="    Houston Gouin"/>
    <s v="Male"/>
    <s v="Damman "/>
    <s v="Saudi Arabia"/>
    <x v="114"/>
    <n v="10"/>
    <x v="5"/>
    <x v="7"/>
    <x v="10"/>
    <n v="12"/>
    <x v="11"/>
    <x v="0"/>
    <m/>
    <m/>
    <m/>
    <m/>
  </r>
  <r>
    <n v="223"/>
    <n v="10133"/>
    <s v="    Conrad Haggard"/>
    <s v="Male"/>
    <s v="Mumbai"/>
    <s v="India"/>
    <x v="115"/>
    <n v="2"/>
    <x v="2"/>
    <x v="7"/>
    <x v="25"/>
    <n v="12"/>
    <x v="7"/>
    <x v="1"/>
    <m/>
    <m/>
    <m/>
    <m/>
  </r>
  <r>
    <n v="224"/>
    <n v="10082"/>
    <s v="    Charles Ascencio"/>
    <s v="Male"/>
    <s v="Rome"/>
    <s v="Italy"/>
    <x v="116"/>
    <n v="1"/>
    <x v="4"/>
    <x v="7"/>
    <x v="17"/>
    <n v="12"/>
    <x v="58"/>
    <x v="1"/>
    <m/>
    <m/>
    <m/>
    <m/>
  </r>
  <r>
    <n v="225"/>
    <n v="10083"/>
    <s v="    Delta Seitz"/>
    <s v="Male"/>
    <s v="Naples"/>
    <s v="Italy"/>
    <x v="117"/>
    <n v="10"/>
    <x v="1"/>
    <x v="4"/>
    <x v="18"/>
    <n v="12"/>
    <x v="71"/>
    <x v="0"/>
    <m/>
    <m/>
    <m/>
    <m/>
  </r>
  <r>
    <n v="226"/>
    <n v="10140"/>
    <s v="    Gordon Lehr"/>
    <s v="Male"/>
    <s v="Toronto"/>
    <s v="Canada"/>
    <x v="118"/>
    <n v="8"/>
    <x v="1"/>
    <x v="0"/>
    <x v="4"/>
    <n v="8"/>
    <x v="21"/>
    <x v="0"/>
    <m/>
    <m/>
    <m/>
    <m/>
  </r>
  <r>
    <n v="227"/>
    <n v="10029"/>
    <s v="    Annabel Rawlings"/>
    <s v="Female"/>
    <s v="Milan"/>
    <s v="Italy"/>
    <x v="107"/>
    <n v="4"/>
    <x v="3"/>
    <x v="0"/>
    <x v="8"/>
    <n v="8"/>
    <x v="72"/>
    <x v="0"/>
    <m/>
    <m/>
    <m/>
    <m/>
  </r>
  <r>
    <n v="228"/>
    <n v="10117"/>
    <s v="    Anton Higuera"/>
    <s v="Male"/>
    <s v="Brussels"/>
    <s v="Belgium"/>
    <x v="119"/>
    <n v="9"/>
    <x v="2"/>
    <x v="9"/>
    <x v="4"/>
    <n v="2"/>
    <x v="48"/>
    <x v="0"/>
    <m/>
    <m/>
    <m/>
    <m/>
  </r>
  <r>
    <n v="229"/>
    <n v="10091"/>
    <s v="    Milagros Colangelo"/>
    <s v="Male"/>
    <s v="Katowice"/>
    <s v="Poland"/>
    <x v="120"/>
    <n v="12"/>
    <x v="2"/>
    <x v="4"/>
    <x v="4"/>
    <n v="12"/>
    <x v="5"/>
    <x v="0"/>
    <m/>
    <m/>
    <m/>
    <m/>
  </r>
  <r>
    <n v="230"/>
    <n v="10084"/>
    <s v="    Mauricio Thetford"/>
    <s v="Male"/>
    <s v="Minneapolis"/>
    <s v="USA"/>
    <x v="121"/>
    <n v="10"/>
    <x v="5"/>
    <x v="2"/>
    <x v="24"/>
    <n v="13"/>
    <x v="73"/>
    <x v="1"/>
    <m/>
    <m/>
    <m/>
    <m/>
  </r>
  <r>
    <n v="231"/>
    <n v="10013"/>
    <s v="    Leigha Bouffard"/>
    <s v="Female"/>
    <s v="Cairo"/>
    <s v="Egypt"/>
    <x v="122"/>
    <n v="6"/>
    <x v="0"/>
    <x v="0"/>
    <x v="12"/>
    <n v="8"/>
    <x v="16"/>
    <x v="2"/>
    <m/>
    <m/>
    <m/>
    <m/>
  </r>
  <r>
    <n v="232"/>
    <n v="10060"/>
    <s v="    Solomon Mahurin"/>
    <s v="Male"/>
    <s v="San Jose"/>
    <s v="USA"/>
    <x v="123"/>
    <n v="9"/>
    <x v="3"/>
    <x v="5"/>
    <x v="22"/>
    <n v="12"/>
    <x v="69"/>
    <x v="0"/>
    <m/>
    <m/>
    <m/>
    <m/>
  </r>
  <r>
    <n v="233"/>
    <n v="10076"/>
    <s v="    Flora Zuniga"/>
    <s v="Female"/>
    <s v="Jeddah"/>
    <s v="Saudi Arabia"/>
    <x v="124"/>
    <n v="2"/>
    <x v="3"/>
    <x v="7"/>
    <x v="17"/>
    <n v="12"/>
    <x v="58"/>
    <x v="1"/>
    <m/>
    <m/>
    <m/>
    <m/>
  </r>
  <r>
    <n v="234"/>
    <n v="10031"/>
    <s v="    Jeannine Clayton"/>
    <s v="Female"/>
    <s v="Bangkok"/>
    <s v="Thailand"/>
    <x v="125"/>
    <n v="10"/>
    <x v="0"/>
    <x v="9"/>
    <x v="3"/>
    <n v="2"/>
    <x v="15"/>
    <x v="0"/>
    <m/>
    <m/>
    <m/>
    <m/>
  </r>
  <r>
    <n v="235"/>
    <n v="10008"/>
    <s v="    Vernon Addy"/>
    <s v="Male"/>
    <s v="Mumbai"/>
    <s v="India"/>
    <x v="126"/>
    <n v="2"/>
    <x v="5"/>
    <x v="4"/>
    <x v="15"/>
    <n v="12"/>
    <x v="21"/>
    <x v="0"/>
    <m/>
    <m/>
    <m/>
    <m/>
  </r>
  <r>
    <n v="236"/>
    <n v="10030"/>
    <s v="    Britni Baisden"/>
    <s v="Female"/>
    <s v="Lima"/>
    <s v="Peru"/>
    <x v="127"/>
    <n v="11"/>
    <x v="4"/>
    <x v="1"/>
    <x v="4"/>
    <n v="18"/>
    <x v="74"/>
    <x v="0"/>
    <m/>
    <m/>
    <m/>
    <m/>
  </r>
  <r>
    <n v="237"/>
    <n v="10021"/>
    <s v="    Jesus Dallas"/>
    <s v="Male"/>
    <s v="Tokyo"/>
    <s v="Japan"/>
    <x v="128"/>
    <n v="7"/>
    <x v="2"/>
    <x v="9"/>
    <x v="5"/>
    <n v="2"/>
    <x v="35"/>
    <x v="0"/>
    <m/>
    <m/>
    <m/>
    <m/>
  </r>
  <r>
    <n v="238"/>
    <n v="10085"/>
    <s v="    Celeste Dorothy"/>
    <s v="Female"/>
    <s v="Tel Aviv"/>
    <s v="Israel"/>
    <x v="129"/>
    <n v="3"/>
    <x v="5"/>
    <x v="2"/>
    <x v="10"/>
    <n v="13"/>
    <x v="75"/>
    <x v="0"/>
    <m/>
    <m/>
    <m/>
    <m/>
  </r>
  <r>
    <n v="239"/>
    <n v="10121"/>
    <s v="    Dorris Bennetts"/>
    <s v="Female"/>
    <s v="Copenhagen"/>
    <s v="Denmark"/>
    <x v="130"/>
    <n v="3"/>
    <x v="4"/>
    <x v="4"/>
    <x v="12"/>
    <n v="12"/>
    <x v="45"/>
    <x v="2"/>
    <m/>
    <m/>
    <m/>
    <m/>
  </r>
  <r>
    <n v="240"/>
    <n v="10048"/>
    <s v="    Clorinda Clemmer"/>
    <s v="Female"/>
    <s v="Toronto"/>
    <s v="Canada"/>
    <x v="131"/>
    <n v="3"/>
    <x v="1"/>
    <x v="7"/>
    <x v="29"/>
    <n v="12"/>
    <x v="20"/>
    <x v="2"/>
    <m/>
    <m/>
    <m/>
    <m/>
  </r>
  <r>
    <n v="241"/>
    <n v="10096"/>
    <s v="    Edwin Mehr"/>
    <s v="Male"/>
    <s v="Baltimore"/>
    <s v="USA"/>
    <x v="132"/>
    <n v="11"/>
    <x v="5"/>
    <x v="5"/>
    <x v="15"/>
    <n v="12"/>
    <x v="21"/>
    <x v="0"/>
    <m/>
    <m/>
    <m/>
    <m/>
  </r>
  <r>
    <n v="242"/>
    <n v="10011"/>
    <s v="    Carlita Schroyer"/>
    <s v="Female"/>
    <s v="Lagos"/>
    <s v="Nigeria"/>
    <x v="133"/>
    <n v="11"/>
    <x v="5"/>
    <x v="0"/>
    <x v="4"/>
    <n v="8"/>
    <x v="21"/>
    <x v="0"/>
    <m/>
    <m/>
    <m/>
    <m/>
  </r>
  <r>
    <n v="243"/>
    <n v="10026"/>
    <s v="    Lennie Grasso"/>
    <s v="Male"/>
    <s v="Tianjin"/>
    <s v="China"/>
    <x v="134"/>
    <n v="3"/>
    <x v="0"/>
    <x v="7"/>
    <x v="22"/>
    <n v="12"/>
    <x v="69"/>
    <x v="0"/>
    <m/>
    <m/>
    <m/>
    <m/>
  </r>
  <r>
    <n v="244"/>
    <n v="10138"/>
    <s v="    Jamel Biery"/>
    <s v="Male"/>
    <s v="Cairo"/>
    <s v="Egypt"/>
    <x v="135"/>
    <n v="6"/>
    <x v="2"/>
    <x v="9"/>
    <x v="22"/>
    <n v="2"/>
    <x v="39"/>
    <x v="0"/>
    <m/>
    <m/>
    <m/>
    <m/>
  </r>
  <r>
    <n v="245"/>
    <n v="10015"/>
    <s v="    Bella Logan"/>
    <s v="Female"/>
    <s v="Buenos Aires"/>
    <s v="Argentina"/>
    <x v="136"/>
    <n v="11"/>
    <x v="1"/>
    <x v="7"/>
    <x v="5"/>
    <n v="12"/>
    <x v="6"/>
    <x v="0"/>
    <m/>
    <m/>
    <m/>
    <m/>
  </r>
  <r>
    <n v="246"/>
    <n v="10125"/>
    <s v="    Kyra Coffin"/>
    <s v="Female"/>
    <s v="Accra"/>
    <s v="Ghana"/>
    <x v="137"/>
    <n v="11"/>
    <x v="4"/>
    <x v="1"/>
    <x v="1"/>
    <n v="18"/>
    <x v="1"/>
    <x v="1"/>
    <m/>
    <m/>
    <m/>
    <m/>
  </r>
  <r>
    <n v="247"/>
    <n v="10038"/>
    <s v="    Desmond Bradfield"/>
    <s v="Male"/>
    <s v="Riverside"/>
    <s v="USA"/>
    <x v="138"/>
    <n v="5"/>
    <x v="2"/>
    <x v="5"/>
    <x v="2"/>
    <n v="12"/>
    <x v="55"/>
    <x v="0"/>
    <m/>
    <m/>
    <m/>
    <m/>
  </r>
  <r>
    <n v="248"/>
    <n v="10038"/>
    <s v="    Desmond Bradfield"/>
    <s v="Male"/>
    <s v="Riverside"/>
    <s v="USA"/>
    <x v="139"/>
    <n v="11"/>
    <x v="2"/>
    <x v="0"/>
    <x v="17"/>
    <n v="8"/>
    <x v="76"/>
    <x v="1"/>
    <m/>
    <m/>
    <m/>
    <m/>
  </r>
  <r>
    <n v="249"/>
    <n v="10078"/>
    <s v="    Logan Schwan"/>
    <s v="Male"/>
    <s v="Cape Town"/>
    <s v="South Africa"/>
    <x v="140"/>
    <n v="4"/>
    <x v="1"/>
    <x v="2"/>
    <x v="12"/>
    <n v="13"/>
    <x v="77"/>
    <x v="2"/>
    <m/>
    <m/>
    <m/>
    <m/>
  </r>
  <r>
    <n v="250"/>
    <n v="10141"/>
    <s v="    Vanetta Eisenhower"/>
    <s v="Female"/>
    <s v="Delhi"/>
    <s v="India"/>
    <x v="141"/>
    <n v="6"/>
    <x v="4"/>
    <x v="3"/>
    <x v="2"/>
    <n v="4"/>
    <x v="41"/>
    <x v="0"/>
    <m/>
    <m/>
    <m/>
    <m/>
  </r>
  <r>
    <n v="251"/>
    <n v="10137"/>
    <s v="    Gwyneth Goodsell"/>
    <s v="Female"/>
    <s v="Kolkata"/>
    <s v="India"/>
    <x v="142"/>
    <n v="8"/>
    <x v="5"/>
    <x v="3"/>
    <x v="3"/>
    <n v="4"/>
    <x v="3"/>
    <x v="0"/>
    <m/>
    <m/>
    <m/>
    <m/>
  </r>
  <r>
    <n v="252"/>
    <n v="10130"/>
    <s v="    Omega Woolford"/>
    <s v="Female"/>
    <s v="Mexico City"/>
    <s v="Mexico"/>
    <x v="143"/>
    <n v="9"/>
    <x v="5"/>
    <x v="9"/>
    <x v="1"/>
    <n v="2"/>
    <x v="45"/>
    <x v="1"/>
    <m/>
    <m/>
    <m/>
    <m/>
  </r>
  <r>
    <n v="253"/>
    <n v="10134"/>
    <s v="    Marco Jacobo"/>
    <s v="Male"/>
    <s v="Delhi"/>
    <s v="India"/>
    <x v="144"/>
    <n v="5"/>
    <x v="1"/>
    <x v="5"/>
    <x v="19"/>
    <n v="12"/>
    <x v="48"/>
    <x v="2"/>
    <m/>
    <m/>
    <m/>
    <m/>
  </r>
  <r>
    <n v="254"/>
    <n v="10131"/>
    <s v="    Wilmer Markert"/>
    <s v="Male"/>
    <s v="Osaka"/>
    <s v="Japan"/>
    <x v="145"/>
    <n v="8"/>
    <x v="5"/>
    <x v="7"/>
    <x v="20"/>
    <n v="12"/>
    <x v="78"/>
    <x v="1"/>
    <m/>
    <m/>
    <m/>
    <m/>
  </r>
  <r>
    <n v="255"/>
    <n v="10146"/>
    <s v="    Bobby Greening"/>
    <s v="Male"/>
    <s v="Dallas"/>
    <s v="USA"/>
    <x v="146"/>
    <n v="8"/>
    <x v="3"/>
    <x v="9"/>
    <x v="22"/>
    <n v="2"/>
    <x v="39"/>
    <x v="0"/>
    <m/>
    <m/>
    <m/>
    <m/>
  </r>
  <r>
    <n v="256"/>
    <n v="10112"/>
    <s v="    Dylan Beeks"/>
    <s v="Male"/>
    <s v="Harare"/>
    <s v="Zimbabwe"/>
    <x v="147"/>
    <n v="10"/>
    <x v="4"/>
    <x v="0"/>
    <x v="11"/>
    <n v="8"/>
    <x v="79"/>
    <x v="0"/>
    <m/>
    <m/>
    <m/>
    <m/>
  </r>
  <r>
    <n v="257"/>
    <n v="10075"/>
    <s v="    Evangeline Grandstaff"/>
    <s v="Female"/>
    <s v="Dalian"/>
    <s v="China"/>
    <x v="34"/>
    <n v="6"/>
    <x v="4"/>
    <x v="1"/>
    <x v="3"/>
    <n v="18"/>
    <x v="13"/>
    <x v="0"/>
    <m/>
    <m/>
    <m/>
    <m/>
  </r>
  <r>
    <n v="258"/>
    <n v="10024"/>
    <s v="    Beata Smyth"/>
    <s v="Female"/>
    <s v="Ho Chi Minh City"/>
    <s v="Vietnam"/>
    <x v="148"/>
    <n v="2"/>
    <x v="3"/>
    <x v="5"/>
    <x v="9"/>
    <n v="12"/>
    <x v="10"/>
    <x v="1"/>
    <m/>
    <m/>
    <m/>
    <m/>
  </r>
  <r>
    <n v="259"/>
    <n v="10003"/>
    <s v="    Sanford Xiong"/>
    <s v="Male"/>
    <s v="Sao Paulo"/>
    <s v="Brazil"/>
    <x v="149"/>
    <n v="4"/>
    <x v="4"/>
    <x v="3"/>
    <x v="5"/>
    <n v="4"/>
    <x v="58"/>
    <x v="0"/>
    <m/>
    <m/>
    <m/>
    <m/>
  </r>
  <r>
    <n v="260"/>
    <n v="10090"/>
    <s v="    Tiana Brigham"/>
    <s v="Female"/>
    <s v="San Juan"/>
    <s v="Puerto Rico"/>
    <x v="150"/>
    <n v="8"/>
    <x v="5"/>
    <x v="2"/>
    <x v="21"/>
    <n v="13"/>
    <x v="38"/>
    <x v="0"/>
    <m/>
    <m/>
    <m/>
    <m/>
  </r>
  <r>
    <n v="261"/>
    <n v="10138"/>
    <s v="    Jamel Biery"/>
    <s v="Male"/>
    <s v="Cairo"/>
    <s v="Egypt"/>
    <x v="151"/>
    <n v="3"/>
    <x v="4"/>
    <x v="8"/>
    <x v="19"/>
    <n v="2"/>
    <x v="32"/>
    <x v="2"/>
    <m/>
    <m/>
    <m/>
    <m/>
  </r>
  <r>
    <n v="262"/>
    <n v="10105"/>
    <s v="    Dave Shives"/>
    <s v="Male"/>
    <s v="Pretoria"/>
    <s v="South Africa"/>
    <x v="152"/>
    <n v="1"/>
    <x v="0"/>
    <x v="6"/>
    <x v="1"/>
    <n v="9"/>
    <x v="61"/>
    <x v="1"/>
    <m/>
    <m/>
    <m/>
    <m/>
  </r>
  <r>
    <n v="263"/>
    <n v="10052"/>
    <s v="    Precious Ellett"/>
    <s v="Female"/>
    <s v="Boston"/>
    <s v="USA"/>
    <x v="153"/>
    <n v="5"/>
    <x v="3"/>
    <x v="6"/>
    <x v="14"/>
    <n v="9"/>
    <x v="80"/>
    <x v="0"/>
    <m/>
    <m/>
    <m/>
    <m/>
  </r>
  <r>
    <n v="264"/>
    <n v="10013"/>
    <s v="    Leigha Bouffard"/>
    <s v="Female"/>
    <s v="Cairo"/>
    <s v="Egypt"/>
    <x v="154"/>
    <n v="8"/>
    <x v="4"/>
    <x v="8"/>
    <x v="27"/>
    <n v="2"/>
    <x v="52"/>
    <x v="0"/>
    <m/>
    <m/>
    <m/>
    <m/>
  </r>
  <r>
    <n v="265"/>
    <n v="10122"/>
    <s v="    Mark Macy"/>
    <s v="Male"/>
    <s v="Brisbane"/>
    <s v="Australia"/>
    <x v="155"/>
    <n v="11"/>
    <x v="4"/>
    <x v="2"/>
    <x v="14"/>
    <n v="13"/>
    <x v="29"/>
    <x v="0"/>
    <m/>
    <m/>
    <m/>
    <m/>
  </r>
  <r>
    <n v="266"/>
    <n v="10035"/>
    <s v="    Houston Gouin"/>
    <s v="Male"/>
    <s v="Damman "/>
    <s v="Saudi Arabia"/>
    <x v="156"/>
    <n v="10"/>
    <x v="2"/>
    <x v="5"/>
    <x v="7"/>
    <n v="12"/>
    <x v="8"/>
    <x v="1"/>
    <m/>
    <m/>
    <m/>
    <m/>
  </r>
  <r>
    <n v="267"/>
    <n v="10101"/>
    <s v="    Steve Meinhardt"/>
    <s v="Male"/>
    <s v="Denver"/>
    <s v="USA"/>
    <x v="157"/>
    <n v="6"/>
    <x v="3"/>
    <x v="4"/>
    <x v="2"/>
    <n v="12"/>
    <x v="55"/>
    <x v="0"/>
    <m/>
    <m/>
    <m/>
    <m/>
  </r>
  <r>
    <n v="268"/>
    <n v="10121"/>
    <s v="    Dorris Bennetts"/>
    <s v="Female"/>
    <s v="Copenhagen"/>
    <s v="Denmark"/>
    <x v="158"/>
    <n v="6"/>
    <x v="2"/>
    <x v="7"/>
    <x v="12"/>
    <n v="12"/>
    <x v="45"/>
    <x v="2"/>
    <m/>
    <m/>
    <m/>
    <m/>
  </r>
  <r>
    <n v="269"/>
    <n v="10056"/>
    <s v="    Candra Derrick"/>
    <s v="Female"/>
    <s v="Singapore"/>
    <s v="Singapore"/>
    <x v="159"/>
    <n v="7"/>
    <x v="3"/>
    <x v="4"/>
    <x v="19"/>
    <n v="12"/>
    <x v="48"/>
    <x v="2"/>
    <m/>
    <m/>
    <m/>
    <m/>
  </r>
  <r>
    <n v="270"/>
    <n v="10084"/>
    <s v="    Mauricio Thetford"/>
    <s v="Male"/>
    <s v="Minneapolis"/>
    <s v="USA"/>
    <x v="160"/>
    <n v="5"/>
    <x v="3"/>
    <x v="5"/>
    <x v="1"/>
    <n v="12"/>
    <x v="26"/>
    <x v="1"/>
    <m/>
    <m/>
    <m/>
    <m/>
  </r>
  <r>
    <n v="271"/>
    <n v="10055"/>
    <s v="    Joshua Farone"/>
    <s v="Male"/>
    <s v="Riyadh"/>
    <s v="Saudi Arabia"/>
    <x v="92"/>
    <n v="5"/>
    <x v="3"/>
    <x v="8"/>
    <x v="14"/>
    <n v="2"/>
    <x v="20"/>
    <x v="0"/>
    <m/>
    <m/>
    <m/>
    <m/>
  </r>
  <r>
    <n v="272"/>
    <n v="10132"/>
    <s v="    Alden Overbey"/>
    <s v="Male"/>
    <s v="Manila"/>
    <s v="Philippines"/>
    <x v="161"/>
    <n v="9"/>
    <x v="0"/>
    <x v="9"/>
    <x v="2"/>
    <n v="2"/>
    <x v="19"/>
    <x v="0"/>
    <m/>
    <m/>
    <m/>
    <m/>
  </r>
  <r>
    <n v="273"/>
    <n v="10144"/>
    <s v="    Mariella Lansford"/>
    <s v="Female"/>
    <s v="Kolkata"/>
    <s v="India"/>
    <x v="162"/>
    <n v="7"/>
    <x v="5"/>
    <x v="2"/>
    <x v="4"/>
    <n v="13"/>
    <x v="81"/>
    <x v="0"/>
    <m/>
    <m/>
    <m/>
    <m/>
  </r>
  <r>
    <n v="274"/>
    <n v="10033"/>
    <s v="    Cherish Breland"/>
    <s v="Female"/>
    <s v="Vienna"/>
    <s v="Austria"/>
    <x v="163"/>
    <n v="4"/>
    <x v="0"/>
    <x v="6"/>
    <x v="10"/>
    <n v="9"/>
    <x v="82"/>
    <x v="0"/>
    <m/>
    <m/>
    <m/>
    <m/>
  </r>
  <r>
    <n v="275"/>
    <n v="10139"/>
    <s v="    Federico Taliaferro"/>
    <s v="Male"/>
    <s v="Kuala Lumpur"/>
    <s v="Malaysia"/>
    <x v="164"/>
    <n v="9"/>
    <x v="0"/>
    <x v="1"/>
    <x v="7"/>
    <n v="18"/>
    <x v="29"/>
    <x v="1"/>
    <m/>
    <m/>
    <m/>
    <m/>
  </r>
  <r>
    <n v="276"/>
    <n v="10042"/>
    <s v="    Lizette Minto"/>
    <s v="Female"/>
    <s v="New York Metro"/>
    <s v="USA"/>
    <x v="165"/>
    <n v="12"/>
    <x v="5"/>
    <x v="3"/>
    <x v="4"/>
    <n v="4"/>
    <x v="4"/>
    <x v="0"/>
    <m/>
    <m/>
    <m/>
    <m/>
  </r>
  <r>
    <n v="277"/>
    <n v="10033"/>
    <s v="    Cherish Breland"/>
    <s v="Female"/>
    <s v="Vienna"/>
    <s v="Austria"/>
    <x v="166"/>
    <n v="6"/>
    <x v="3"/>
    <x v="0"/>
    <x v="0"/>
    <n v="8"/>
    <x v="0"/>
    <x v="0"/>
    <m/>
    <m/>
    <m/>
    <m/>
  </r>
  <r>
    <n v="278"/>
    <n v="10043"/>
    <s v="    Lydia Geil"/>
    <s v="Female"/>
    <s v="Sao Paulo"/>
    <s v="Brazil"/>
    <x v="167"/>
    <n v="9"/>
    <x v="3"/>
    <x v="1"/>
    <x v="27"/>
    <n v="18"/>
    <x v="83"/>
    <x v="0"/>
    <m/>
    <m/>
    <m/>
    <m/>
  </r>
  <r>
    <n v="279"/>
    <n v="10027"/>
    <s v="    Leona Saia"/>
    <s v="Female"/>
    <s v="Kuala Lumpur"/>
    <s v="Malaysia"/>
    <x v="168"/>
    <n v="5"/>
    <x v="5"/>
    <x v="1"/>
    <x v="6"/>
    <n v="18"/>
    <x v="6"/>
    <x v="0"/>
    <m/>
    <m/>
    <m/>
    <m/>
  </r>
  <r>
    <n v="280"/>
    <n v="10149"/>
    <s v="    Tomas Coppinger"/>
    <s v="Male"/>
    <s v="Khartoum"/>
    <s v="Sudan"/>
    <x v="169"/>
    <n v="5"/>
    <x v="1"/>
    <x v="0"/>
    <x v="25"/>
    <n v="8"/>
    <x v="58"/>
    <x v="1"/>
    <m/>
    <m/>
    <m/>
    <m/>
  </r>
  <r>
    <n v="281"/>
    <n v="10111"/>
    <s v="    Boris Hine"/>
    <s v="Male"/>
    <s v="Campinas"/>
    <s v="Brazil"/>
    <x v="170"/>
    <n v="6"/>
    <x v="5"/>
    <x v="1"/>
    <x v="18"/>
    <n v="18"/>
    <x v="51"/>
    <x v="0"/>
    <m/>
    <m/>
    <m/>
    <m/>
  </r>
  <r>
    <n v="282"/>
    <n v="10045"/>
    <s v="    Foster Czaja"/>
    <s v="Male"/>
    <s v="Madrid"/>
    <s v="Spain"/>
    <x v="171"/>
    <n v="11"/>
    <x v="4"/>
    <x v="7"/>
    <x v="23"/>
    <n v="12"/>
    <x v="40"/>
    <x v="1"/>
    <m/>
    <m/>
    <m/>
    <m/>
  </r>
  <r>
    <n v="283"/>
    <n v="10043"/>
    <s v="    Lydia Geil"/>
    <s v="Female"/>
    <s v="Sao Paulo"/>
    <s v="Brazil"/>
    <x v="172"/>
    <n v="5"/>
    <x v="4"/>
    <x v="6"/>
    <x v="27"/>
    <n v="9"/>
    <x v="49"/>
    <x v="0"/>
    <m/>
    <m/>
    <m/>
    <m/>
  </r>
  <r>
    <n v="284"/>
    <n v="10037"/>
    <s v="    Leonore Cloud"/>
    <s v="Female"/>
    <s v="Brisbane"/>
    <s v="Australia"/>
    <x v="173"/>
    <n v="12"/>
    <x v="4"/>
    <x v="9"/>
    <x v="3"/>
    <n v="2"/>
    <x v="15"/>
    <x v="0"/>
    <m/>
    <m/>
    <m/>
    <m/>
  </r>
  <r>
    <n v="285"/>
    <n v="10066"/>
    <s v="    Berry Plumadore"/>
    <s v="Male"/>
    <s v="Accra"/>
    <s v="Ghana"/>
    <x v="174"/>
    <n v="7"/>
    <x v="0"/>
    <x v="9"/>
    <x v="19"/>
    <n v="2"/>
    <x v="32"/>
    <x v="2"/>
    <m/>
    <m/>
    <m/>
    <m/>
  </r>
  <r>
    <n v="286"/>
    <n v="10009"/>
    <s v="    Blythe Fleischer"/>
    <s v="Female"/>
    <s v="Delhi"/>
    <s v="India"/>
    <x v="175"/>
    <n v="8"/>
    <x v="3"/>
    <x v="9"/>
    <x v="19"/>
    <n v="2"/>
    <x v="32"/>
    <x v="2"/>
    <m/>
    <m/>
    <m/>
    <m/>
  </r>
  <r>
    <n v="287"/>
    <n v="10096"/>
    <s v="    Edwin Mehr"/>
    <s v="Male"/>
    <s v="Baltimore"/>
    <s v="USA"/>
    <x v="4"/>
    <n v="10"/>
    <x v="3"/>
    <x v="4"/>
    <x v="6"/>
    <n v="12"/>
    <x v="27"/>
    <x v="0"/>
    <m/>
    <m/>
    <m/>
    <m/>
  </r>
  <r>
    <n v="288"/>
    <n v="10148"/>
    <s v="    Etta Bosque"/>
    <s v="Female"/>
    <s v="Belo Horizonte"/>
    <s v="Brazil"/>
    <x v="176"/>
    <n v="8"/>
    <x v="5"/>
    <x v="1"/>
    <x v="12"/>
    <n v="18"/>
    <x v="28"/>
    <x v="2"/>
    <m/>
    <m/>
    <m/>
    <m/>
  </r>
  <r>
    <n v="289"/>
    <n v="10005"/>
    <s v="    Kathrine Fritzler"/>
    <s v="Female"/>
    <s v="Mexico City"/>
    <s v="Mexico"/>
    <x v="95"/>
    <n v="3"/>
    <x v="4"/>
    <x v="0"/>
    <x v="3"/>
    <n v="8"/>
    <x v="37"/>
    <x v="0"/>
    <m/>
    <m/>
    <m/>
    <m/>
  </r>
  <r>
    <n v="290"/>
    <n v="10035"/>
    <s v="    Houston Gouin"/>
    <s v="Male"/>
    <s v="Damman "/>
    <s v="Saudi Arabia"/>
    <x v="177"/>
    <n v="9"/>
    <x v="5"/>
    <x v="4"/>
    <x v="13"/>
    <n v="12"/>
    <x v="17"/>
    <x v="2"/>
    <m/>
    <m/>
    <m/>
    <m/>
  </r>
  <r>
    <n v="291"/>
    <n v="10119"/>
    <s v="    Beverlee Lawlor"/>
    <s v="Female"/>
    <s v="San Jose"/>
    <s v="USA"/>
    <x v="178"/>
    <n v="5"/>
    <x v="5"/>
    <x v="5"/>
    <x v="26"/>
    <n v="12"/>
    <x v="35"/>
    <x v="2"/>
    <m/>
    <m/>
    <m/>
    <m/>
  </r>
  <r>
    <n v="292"/>
    <n v="10101"/>
    <s v="    Steve Meinhardt"/>
    <s v="Male"/>
    <s v="Denver"/>
    <s v="USA"/>
    <x v="179"/>
    <n v="6"/>
    <x v="0"/>
    <x v="8"/>
    <x v="4"/>
    <n v="2"/>
    <x v="48"/>
    <x v="0"/>
    <m/>
    <m/>
    <m/>
    <m/>
  </r>
  <r>
    <n v="293"/>
    <n v="10048"/>
    <s v="    Clorinda Clemmer"/>
    <s v="Female"/>
    <s v="Toronto"/>
    <s v="Canada"/>
    <x v="180"/>
    <n v="4"/>
    <x v="1"/>
    <x v="3"/>
    <x v="1"/>
    <n v="4"/>
    <x v="17"/>
    <x v="1"/>
    <m/>
    <m/>
    <m/>
    <m/>
  </r>
  <r>
    <n v="294"/>
    <n v="10127"/>
    <s v="    Lyndsey Fagen"/>
    <s v="Female"/>
    <s v="New York Metro"/>
    <s v="USA"/>
    <x v="74"/>
    <n v="1"/>
    <x v="5"/>
    <x v="6"/>
    <x v="14"/>
    <n v="9"/>
    <x v="80"/>
    <x v="0"/>
    <m/>
    <m/>
    <m/>
    <m/>
  </r>
  <r>
    <n v="295"/>
    <n v="10142"/>
    <s v="    Byron Flick"/>
    <s v="Male"/>
    <s v="Jakarta"/>
    <s v="Indonesia"/>
    <x v="181"/>
    <n v="2"/>
    <x v="3"/>
    <x v="9"/>
    <x v="29"/>
    <n v="2"/>
    <x v="84"/>
    <x v="2"/>
    <m/>
    <m/>
    <m/>
    <m/>
  </r>
  <r>
    <n v="296"/>
    <n v="10118"/>
    <s v="    Therese Mcnellis"/>
    <s v="Female"/>
    <s v="Vienna"/>
    <s v="Austria"/>
    <x v="182"/>
    <n v="8"/>
    <x v="1"/>
    <x v="9"/>
    <x v="15"/>
    <n v="2"/>
    <x v="54"/>
    <x v="0"/>
    <m/>
    <m/>
    <m/>
    <m/>
  </r>
  <r>
    <n v="297"/>
    <n v="10060"/>
    <s v="    Solomon Mahurin"/>
    <s v="Male"/>
    <s v="San Jose"/>
    <s v="USA"/>
    <x v="183"/>
    <n v="9"/>
    <x v="0"/>
    <x v="2"/>
    <x v="24"/>
    <n v="13"/>
    <x v="73"/>
    <x v="1"/>
    <m/>
    <m/>
    <m/>
    <m/>
  </r>
  <r>
    <n v="298"/>
    <n v="10069"/>
    <s v="    Larissa Louviere"/>
    <s v="Female"/>
    <s v="Sao Paulo"/>
    <s v="Brazil"/>
    <x v="184"/>
    <n v="8"/>
    <x v="2"/>
    <x v="4"/>
    <x v="21"/>
    <n v="12"/>
    <x v="85"/>
    <x v="0"/>
    <m/>
    <m/>
    <m/>
    <m/>
  </r>
  <r>
    <n v="299"/>
    <n v="10099"/>
    <s v="    Cecille Holdridge"/>
    <s v="Female"/>
    <s v="Taichung"/>
    <s v="Taiwan"/>
    <x v="185"/>
    <n v="7"/>
    <x v="4"/>
    <x v="3"/>
    <x v="8"/>
    <n v="4"/>
    <x v="14"/>
    <x v="0"/>
    <m/>
    <m/>
    <m/>
    <m/>
  </r>
  <r>
    <n v="300"/>
    <n v="10057"/>
    <s v="    Willis Brinks"/>
    <s v="Male"/>
    <s v="Washington"/>
    <s v="USA"/>
    <x v="186"/>
    <n v="12"/>
    <x v="1"/>
    <x v="1"/>
    <x v="18"/>
    <n v="18"/>
    <x v="51"/>
    <x v="0"/>
    <m/>
    <m/>
    <m/>
    <m/>
  </r>
  <r>
    <n v="301"/>
    <n v="10006"/>
    <s v="    Colin Minter"/>
    <s v="Male"/>
    <s v="Osaka"/>
    <s v="Japan"/>
    <x v="187"/>
    <n v="11"/>
    <x v="5"/>
    <x v="1"/>
    <x v="14"/>
    <n v="18"/>
    <x v="85"/>
    <x v="0"/>
    <m/>
    <m/>
    <m/>
    <m/>
  </r>
  <r>
    <n v="302"/>
    <n v="10112"/>
    <s v="    Dylan Beeks"/>
    <s v="Male"/>
    <s v="Harare"/>
    <s v="Zimbabwe"/>
    <x v="188"/>
    <n v="3"/>
    <x v="5"/>
    <x v="0"/>
    <x v="17"/>
    <n v="8"/>
    <x v="76"/>
    <x v="1"/>
    <m/>
    <m/>
    <m/>
    <m/>
  </r>
  <r>
    <n v="303"/>
    <n v="10044"/>
    <s v="    Jerrell Mccafferty"/>
    <s v="Male"/>
    <s v="Ho Chi Minh City"/>
    <s v="Vietnam"/>
    <x v="189"/>
    <n v="6"/>
    <x v="3"/>
    <x v="0"/>
    <x v="12"/>
    <n v="8"/>
    <x v="16"/>
    <x v="2"/>
    <m/>
    <m/>
    <m/>
    <m/>
  </r>
  <r>
    <n v="304"/>
    <n v="10029"/>
    <s v="    Annabel Rawlings"/>
    <s v="Female"/>
    <s v="Milan"/>
    <s v="Italy"/>
    <x v="190"/>
    <n v="1"/>
    <x v="3"/>
    <x v="4"/>
    <x v="4"/>
    <n v="12"/>
    <x v="5"/>
    <x v="0"/>
    <m/>
    <m/>
    <m/>
    <m/>
  </r>
  <r>
    <n v="305"/>
    <n v="10086"/>
    <s v="    Lisette Bowsher"/>
    <s v="Female"/>
    <s v="Birmingham"/>
    <s v="UK"/>
    <x v="191"/>
    <n v="4"/>
    <x v="5"/>
    <x v="9"/>
    <x v="26"/>
    <n v="2"/>
    <x v="16"/>
    <x v="2"/>
    <m/>
    <m/>
    <m/>
    <m/>
  </r>
  <r>
    <n v="306"/>
    <n v="10096"/>
    <s v="    Edwin Mehr"/>
    <s v="Male"/>
    <s v="Baltimore"/>
    <s v="USA"/>
    <x v="192"/>
    <n v="7"/>
    <x v="2"/>
    <x v="6"/>
    <x v="20"/>
    <n v="9"/>
    <x v="60"/>
    <x v="1"/>
    <m/>
    <m/>
    <m/>
    <m/>
  </r>
  <r>
    <n v="307"/>
    <n v="10031"/>
    <s v="    Jeannine Clayton"/>
    <s v="Female"/>
    <s v="Bangkok"/>
    <s v="Thailand"/>
    <x v="193"/>
    <n v="6"/>
    <x v="4"/>
    <x v="2"/>
    <x v="26"/>
    <n v="13"/>
    <x v="36"/>
    <x v="2"/>
    <m/>
    <m/>
    <m/>
    <m/>
  </r>
  <r>
    <n v="308"/>
    <n v="10136"/>
    <s v="    Ela Omara"/>
    <s v="Female"/>
    <s v="Lagos"/>
    <s v="Nigeria"/>
    <x v="45"/>
    <n v="7"/>
    <x v="1"/>
    <x v="9"/>
    <x v="15"/>
    <n v="2"/>
    <x v="54"/>
    <x v="0"/>
    <m/>
    <m/>
    <m/>
    <m/>
  </r>
  <r>
    <n v="309"/>
    <n v="10088"/>
    <s v="    Christene Kennell"/>
    <s v="Female"/>
    <s v="Lisbon"/>
    <s v="Portugal"/>
    <x v="194"/>
    <n v="10"/>
    <x v="0"/>
    <x v="4"/>
    <x v="21"/>
    <n v="12"/>
    <x v="85"/>
    <x v="0"/>
    <m/>
    <m/>
    <m/>
    <m/>
  </r>
  <r>
    <n v="310"/>
    <n v="10113"/>
    <s v="    Jenniffer Mangual"/>
    <s v="Female"/>
    <s v="Brasilia"/>
    <s v="Brazil"/>
    <x v="195"/>
    <n v="12"/>
    <x v="2"/>
    <x v="6"/>
    <x v="29"/>
    <n v="9"/>
    <x v="86"/>
    <x v="2"/>
    <m/>
    <m/>
    <m/>
    <m/>
  </r>
  <r>
    <n v="311"/>
    <n v="10080"/>
    <s v="    Hue Beeson"/>
    <s v="Male"/>
    <s v="Fortaleza"/>
    <s v="Brazil"/>
    <x v="196"/>
    <n v="4"/>
    <x v="0"/>
    <x v="5"/>
    <x v="22"/>
    <n v="12"/>
    <x v="69"/>
    <x v="0"/>
    <m/>
    <m/>
    <m/>
    <m/>
  </r>
  <r>
    <n v="312"/>
    <n v="10065"/>
    <s v="    Tracey Voyles"/>
    <s v="Male"/>
    <s v="Cincinnati"/>
    <s v="USA"/>
    <x v="197"/>
    <n v="10"/>
    <x v="1"/>
    <x v="8"/>
    <x v="27"/>
    <n v="2"/>
    <x v="52"/>
    <x v="0"/>
    <m/>
    <m/>
    <m/>
    <m/>
  </r>
  <r>
    <n v="313"/>
    <n v="10077"/>
    <s v="    Theresia Folk"/>
    <s v="Female"/>
    <s v="Seattle"/>
    <s v="USA"/>
    <x v="198"/>
    <n v="7"/>
    <x v="1"/>
    <x v="8"/>
    <x v="27"/>
    <n v="2"/>
    <x v="52"/>
    <x v="0"/>
    <m/>
    <m/>
    <m/>
    <m/>
  </r>
  <r>
    <n v="314"/>
    <n v="10102"/>
    <s v="    Jonell Archibald"/>
    <s v="Female"/>
    <s v="Cologne/Bonn"/>
    <s v="Germany"/>
    <x v="199"/>
    <n v="6"/>
    <x v="4"/>
    <x v="4"/>
    <x v="20"/>
    <n v="12"/>
    <x v="78"/>
    <x v="1"/>
    <m/>
    <m/>
    <m/>
    <m/>
  </r>
  <r>
    <n v="315"/>
    <n v="10148"/>
    <s v="    Etta Bosque"/>
    <s v="Female"/>
    <s v="Belo Horizonte"/>
    <s v="Brazil"/>
    <x v="200"/>
    <n v="4"/>
    <x v="2"/>
    <x v="3"/>
    <x v="0"/>
    <n v="4"/>
    <x v="87"/>
    <x v="0"/>
    <m/>
    <m/>
    <m/>
    <m/>
  </r>
  <r>
    <n v="316"/>
    <n v="10143"/>
    <s v="    Gertude Neitzel"/>
    <s v="Female"/>
    <s v="Lagos"/>
    <s v="Nigeria"/>
    <x v="201"/>
    <n v="9"/>
    <x v="5"/>
    <x v="1"/>
    <x v="13"/>
    <n v="18"/>
    <x v="20"/>
    <x v="2"/>
    <m/>
    <m/>
    <m/>
    <m/>
  </r>
  <r>
    <n v="317"/>
    <n v="10050"/>
    <s v="    Christen Donnelly"/>
    <s v="Female"/>
    <s v="Shenyang"/>
    <s v="China"/>
    <x v="202"/>
    <n v="10"/>
    <x v="4"/>
    <x v="5"/>
    <x v="23"/>
    <n v="12"/>
    <x v="40"/>
    <x v="1"/>
    <m/>
    <m/>
    <m/>
    <m/>
  </r>
  <r>
    <n v="318"/>
    <n v="10012"/>
    <s v="    Trisha Arter"/>
    <s v="Female"/>
    <s v="Kolkata"/>
    <s v="India"/>
    <x v="203"/>
    <n v="1"/>
    <x v="5"/>
    <x v="9"/>
    <x v="3"/>
    <n v="2"/>
    <x v="15"/>
    <x v="0"/>
    <m/>
    <m/>
    <m/>
    <m/>
  </r>
  <r>
    <n v="319"/>
    <n v="10075"/>
    <s v="    Evangeline Grandstaff"/>
    <s v="Female"/>
    <s v="Dalian"/>
    <s v="China"/>
    <x v="204"/>
    <n v="2"/>
    <x v="3"/>
    <x v="1"/>
    <x v="19"/>
    <n v="18"/>
    <x v="88"/>
    <x v="2"/>
    <m/>
    <m/>
    <m/>
    <m/>
  </r>
  <r>
    <n v="320"/>
    <n v="10027"/>
    <s v="    Leona Saia"/>
    <s v="Female"/>
    <s v="Kuala Lumpur"/>
    <s v="Malaysia"/>
    <x v="205"/>
    <n v="5"/>
    <x v="4"/>
    <x v="2"/>
    <x v="26"/>
    <n v="13"/>
    <x v="36"/>
    <x v="2"/>
    <m/>
    <m/>
    <m/>
    <m/>
  </r>
  <r>
    <n v="321"/>
    <n v="10138"/>
    <s v="    Jamel Biery"/>
    <s v="Male"/>
    <s v="Cairo"/>
    <s v="Egypt"/>
    <x v="206"/>
    <n v="11"/>
    <x v="3"/>
    <x v="6"/>
    <x v="21"/>
    <n v="9"/>
    <x v="89"/>
    <x v="0"/>
    <m/>
    <m/>
    <m/>
    <m/>
  </r>
  <r>
    <n v="322"/>
    <n v="10066"/>
    <s v="    Berry Plumadore"/>
    <s v="Male"/>
    <s v="Accra"/>
    <s v="Ghana"/>
    <x v="207"/>
    <n v="8"/>
    <x v="1"/>
    <x v="7"/>
    <x v="6"/>
    <n v="12"/>
    <x v="27"/>
    <x v="0"/>
    <m/>
    <m/>
    <m/>
    <m/>
  </r>
  <r>
    <n v="323"/>
    <n v="10142"/>
    <s v="    Byron Flick"/>
    <s v="Male"/>
    <s v="Jakarta"/>
    <s v="Indonesia"/>
    <x v="208"/>
    <n v="1"/>
    <x v="4"/>
    <x v="4"/>
    <x v="28"/>
    <n v="12"/>
    <x v="1"/>
    <x v="1"/>
    <m/>
    <m/>
    <m/>
    <m/>
  </r>
  <r>
    <n v="324"/>
    <n v="10118"/>
    <s v="    Therese Mcnellis"/>
    <s v="Female"/>
    <s v="Vienna"/>
    <s v="Austria"/>
    <x v="209"/>
    <n v="12"/>
    <x v="5"/>
    <x v="8"/>
    <x v="15"/>
    <n v="2"/>
    <x v="54"/>
    <x v="0"/>
    <m/>
    <m/>
    <m/>
    <m/>
  </r>
  <r>
    <n v="325"/>
    <n v="10088"/>
    <s v="    Christene Kennell"/>
    <s v="Female"/>
    <s v="Lisbon"/>
    <s v="Portugal"/>
    <x v="210"/>
    <n v="10"/>
    <x v="5"/>
    <x v="6"/>
    <x v="18"/>
    <n v="9"/>
    <x v="29"/>
    <x v="0"/>
    <m/>
    <m/>
    <m/>
    <m/>
  </r>
  <r>
    <n v="326"/>
    <n v="10027"/>
    <s v="    Leona Saia"/>
    <s v="Female"/>
    <s v="Kuala Lumpur"/>
    <s v="Malaysia"/>
    <x v="211"/>
    <n v="9"/>
    <x v="2"/>
    <x v="3"/>
    <x v="29"/>
    <n v="4"/>
    <x v="45"/>
    <x v="2"/>
    <m/>
    <m/>
    <m/>
    <m/>
  </r>
  <r>
    <n v="327"/>
    <n v="10111"/>
    <s v="    Boris Hine"/>
    <s v="Male"/>
    <s v="Campinas"/>
    <s v="Brazil"/>
    <x v="212"/>
    <n v="5"/>
    <x v="0"/>
    <x v="5"/>
    <x v="4"/>
    <n v="12"/>
    <x v="5"/>
    <x v="0"/>
    <m/>
    <m/>
    <m/>
    <m/>
  </r>
  <r>
    <n v="328"/>
    <n v="10097"/>
    <s v="    Bulah Kaplan"/>
    <s v="Female"/>
    <s v="Sapporo"/>
    <s v="Japan"/>
    <x v="213"/>
    <n v="10"/>
    <x v="1"/>
    <x v="3"/>
    <x v="0"/>
    <n v="4"/>
    <x v="87"/>
    <x v="0"/>
    <m/>
    <m/>
    <m/>
    <m/>
  </r>
  <r>
    <n v="329"/>
    <n v="10061"/>
    <s v="    Willis Tolbert"/>
    <s v="Male"/>
    <s v="Damman "/>
    <s v="Saudi Arabia"/>
    <x v="214"/>
    <n v="2"/>
    <x v="0"/>
    <x v="5"/>
    <x v="14"/>
    <n v="12"/>
    <x v="25"/>
    <x v="0"/>
    <m/>
    <m/>
    <m/>
    <m/>
  </r>
  <r>
    <n v="330"/>
    <n v="10134"/>
    <s v="    Marco Jacobo"/>
    <s v="Male"/>
    <s v="Delhi"/>
    <s v="India"/>
    <x v="215"/>
    <n v="2"/>
    <x v="0"/>
    <x v="3"/>
    <x v="29"/>
    <n v="4"/>
    <x v="45"/>
    <x v="2"/>
    <m/>
    <m/>
    <m/>
    <m/>
  </r>
  <r>
    <n v="331"/>
    <n v="10051"/>
    <s v="    Madge Freudenthal"/>
    <s v="Female"/>
    <s v="Dallas"/>
    <s v="USA"/>
    <x v="202"/>
    <n v="10"/>
    <x v="4"/>
    <x v="3"/>
    <x v="27"/>
    <n v="4"/>
    <x v="48"/>
    <x v="0"/>
    <m/>
    <m/>
    <m/>
    <m/>
  </r>
  <r>
    <n v="332"/>
    <n v="10081"/>
    <s v="    Anya Tellez"/>
    <s v="Female"/>
    <s v="Curitiba"/>
    <s v="Brazil"/>
    <x v="216"/>
    <n v="10"/>
    <x v="1"/>
    <x v="5"/>
    <x v="8"/>
    <n v="12"/>
    <x v="59"/>
    <x v="0"/>
    <m/>
    <m/>
    <m/>
    <m/>
  </r>
  <r>
    <n v="333"/>
    <n v="10094"/>
    <s v="    Cristobal Ritter"/>
    <s v="Male"/>
    <s v="Baku"/>
    <s v="Azerbaijan"/>
    <x v="80"/>
    <n v="1"/>
    <x v="1"/>
    <x v="8"/>
    <x v="12"/>
    <n v="2"/>
    <x v="90"/>
    <x v="2"/>
    <m/>
    <m/>
    <m/>
    <m/>
  </r>
  <r>
    <n v="334"/>
    <n v="10047"/>
    <s v="    Stewart Warthen"/>
    <s v="Male"/>
    <s v="Kuala Lumpur"/>
    <s v="Malaysia"/>
    <x v="217"/>
    <n v="8"/>
    <x v="3"/>
    <x v="7"/>
    <x v="6"/>
    <n v="12"/>
    <x v="27"/>
    <x v="0"/>
    <m/>
    <m/>
    <m/>
    <m/>
  </r>
  <r>
    <n v="335"/>
    <n v="10050"/>
    <s v="    Christen Donnelly"/>
    <s v="Female"/>
    <s v="Shenyang"/>
    <s v="China"/>
    <x v="218"/>
    <n v="11"/>
    <x v="1"/>
    <x v="0"/>
    <x v="7"/>
    <n v="8"/>
    <x v="56"/>
    <x v="1"/>
    <m/>
    <m/>
    <m/>
    <m/>
  </r>
  <r>
    <n v="336"/>
    <n v="10074"/>
    <s v="    Jewel Dumbleton"/>
    <s v="Male"/>
    <s v="Porto Alegre"/>
    <s v="Brazil"/>
    <x v="219"/>
    <n v="1"/>
    <x v="2"/>
    <x v="3"/>
    <x v="22"/>
    <n v="4"/>
    <x v="10"/>
    <x v="0"/>
    <m/>
    <m/>
    <m/>
    <m/>
  </r>
  <r>
    <n v="337"/>
    <n v="10076"/>
    <s v="    Flora Zuniga"/>
    <s v="Female"/>
    <s v="Jeddah"/>
    <s v="Saudi Arabia"/>
    <x v="220"/>
    <n v="9"/>
    <x v="1"/>
    <x v="5"/>
    <x v="1"/>
    <n v="12"/>
    <x v="26"/>
    <x v="1"/>
    <m/>
    <m/>
    <m/>
    <m/>
  </r>
  <r>
    <n v="338"/>
    <n v="10118"/>
    <s v="    Therese Mcnellis"/>
    <s v="Female"/>
    <s v="Vienna"/>
    <s v="Austria"/>
    <x v="221"/>
    <n v="10"/>
    <x v="4"/>
    <x v="7"/>
    <x v="9"/>
    <n v="12"/>
    <x v="10"/>
    <x v="1"/>
    <m/>
    <m/>
    <m/>
    <m/>
  </r>
  <r>
    <n v="339"/>
    <n v="10150"/>
    <s v="    Nanci Bonier"/>
    <s v="Female"/>
    <s v="Riyadh"/>
    <s v="Saudi Arabia"/>
    <x v="222"/>
    <n v="12"/>
    <x v="0"/>
    <x v="6"/>
    <x v="24"/>
    <n v="9"/>
    <x v="88"/>
    <x v="1"/>
    <m/>
    <m/>
    <m/>
    <m/>
  </r>
  <r>
    <n v="340"/>
    <n v="10143"/>
    <s v="    Gertude Neitzel"/>
    <s v="Female"/>
    <s v="Lagos"/>
    <s v="Nigeria"/>
    <x v="223"/>
    <n v="9"/>
    <x v="4"/>
    <x v="9"/>
    <x v="6"/>
    <n v="2"/>
    <x v="67"/>
    <x v="0"/>
    <m/>
    <m/>
    <m/>
    <m/>
  </r>
  <r>
    <n v="341"/>
    <n v="10085"/>
    <s v="    Celeste Dorothy"/>
    <s v="Female"/>
    <s v="Tel Aviv"/>
    <s v="Israel"/>
    <x v="224"/>
    <n v="3"/>
    <x v="5"/>
    <x v="5"/>
    <x v="28"/>
    <n v="12"/>
    <x v="1"/>
    <x v="1"/>
    <m/>
    <m/>
    <m/>
    <m/>
  </r>
  <r>
    <n v="342"/>
    <n v="10036"/>
    <s v="    Cathern Howey"/>
    <s v="Female"/>
    <s v="Copenhagen"/>
    <s v="Denmark"/>
    <x v="225"/>
    <n v="2"/>
    <x v="3"/>
    <x v="7"/>
    <x v="23"/>
    <n v="12"/>
    <x v="40"/>
    <x v="1"/>
    <m/>
    <m/>
    <m/>
    <m/>
  </r>
  <r>
    <n v="343"/>
    <n v="10129"/>
    <s v="    Corine Ashline"/>
    <s v="Female"/>
    <s v="Seoul"/>
    <s v="South Korea"/>
    <x v="226"/>
    <n v="6"/>
    <x v="5"/>
    <x v="7"/>
    <x v="1"/>
    <n v="12"/>
    <x v="26"/>
    <x v="1"/>
    <m/>
    <m/>
    <m/>
    <m/>
  </r>
  <r>
    <n v="344"/>
    <n v="10133"/>
    <s v="    Conrad Haggard"/>
    <s v="Male"/>
    <s v="Mumbai"/>
    <s v="India"/>
    <x v="227"/>
    <n v="9"/>
    <x v="5"/>
    <x v="5"/>
    <x v="19"/>
    <n v="12"/>
    <x v="48"/>
    <x v="2"/>
    <m/>
    <m/>
    <m/>
    <m/>
  </r>
  <r>
    <n v="345"/>
    <n v="10099"/>
    <s v="    Cecille Holdridge"/>
    <s v="Female"/>
    <s v="Taichung"/>
    <s v="Taiwan"/>
    <x v="228"/>
    <n v="8"/>
    <x v="2"/>
    <x v="9"/>
    <x v="27"/>
    <n v="2"/>
    <x v="52"/>
    <x v="0"/>
    <m/>
    <m/>
    <m/>
    <m/>
  </r>
  <r>
    <n v="346"/>
    <n v="10020"/>
    <s v="    Erik Crinklaw"/>
    <s v="Male"/>
    <s v="Paris"/>
    <s v="France"/>
    <x v="229"/>
    <n v="10"/>
    <x v="2"/>
    <x v="8"/>
    <x v="23"/>
    <n v="2"/>
    <x v="91"/>
    <x v="1"/>
    <m/>
    <m/>
    <m/>
    <m/>
  </r>
  <r>
    <n v="347"/>
    <n v="10052"/>
    <s v="    Precious Ellett"/>
    <s v="Female"/>
    <s v="Boston"/>
    <s v="USA"/>
    <x v="230"/>
    <n v="6"/>
    <x v="5"/>
    <x v="5"/>
    <x v="29"/>
    <n v="12"/>
    <x v="20"/>
    <x v="2"/>
    <m/>
    <m/>
    <m/>
    <m/>
  </r>
  <r>
    <n v="348"/>
    <n v="10093"/>
    <s v="    Jack Dimas"/>
    <s v="Male"/>
    <s v="Fukuoka"/>
    <s v="Japan"/>
    <x v="231"/>
    <n v="7"/>
    <x v="2"/>
    <x v="0"/>
    <x v="1"/>
    <n v="8"/>
    <x v="35"/>
    <x v="1"/>
    <m/>
    <m/>
    <m/>
    <m/>
  </r>
  <r>
    <n v="349"/>
    <n v="10099"/>
    <s v="    Cecille Holdridge"/>
    <s v="Female"/>
    <s v="Taichung"/>
    <s v="Taiwan"/>
    <x v="88"/>
    <n v="2"/>
    <x v="1"/>
    <x v="7"/>
    <x v="26"/>
    <n v="12"/>
    <x v="35"/>
    <x v="2"/>
    <m/>
    <m/>
    <m/>
    <m/>
  </r>
  <r>
    <n v="350"/>
    <n v="10065"/>
    <s v="    Tracey Voyles"/>
    <s v="Male"/>
    <s v="Cincinnati"/>
    <s v="USA"/>
    <x v="232"/>
    <n v="1"/>
    <x v="4"/>
    <x v="2"/>
    <x v="4"/>
    <n v="13"/>
    <x v="81"/>
    <x v="0"/>
    <m/>
    <m/>
    <m/>
    <m/>
  </r>
  <r>
    <n v="351"/>
    <n v="10110"/>
    <s v="    Granville Core"/>
    <s v="Male"/>
    <s v="Pittsburgh"/>
    <s v="USA"/>
    <x v="233"/>
    <n v="4"/>
    <x v="5"/>
    <x v="6"/>
    <x v="1"/>
    <n v="9"/>
    <x v="61"/>
    <x v="1"/>
    <m/>
    <m/>
    <m/>
    <m/>
  </r>
  <r>
    <n v="352"/>
    <n v="10127"/>
    <s v="    Lyndsey Fagen"/>
    <s v="Female"/>
    <s v="New York Metro"/>
    <s v="USA"/>
    <x v="234"/>
    <n v="4"/>
    <x v="1"/>
    <x v="0"/>
    <x v="10"/>
    <n v="8"/>
    <x v="92"/>
    <x v="0"/>
    <m/>
    <m/>
    <m/>
    <m/>
  </r>
  <r>
    <n v="353"/>
    <n v="10015"/>
    <s v="    Bella Logan"/>
    <s v="Female"/>
    <s v="Buenos Aires"/>
    <s v="Argentina"/>
    <x v="235"/>
    <n v="12"/>
    <x v="3"/>
    <x v="7"/>
    <x v="24"/>
    <n v="12"/>
    <x v="4"/>
    <x v="1"/>
    <m/>
    <m/>
    <m/>
    <m/>
  </r>
  <r>
    <n v="354"/>
    <n v="10080"/>
    <s v="    Hue Beeson"/>
    <s v="Male"/>
    <s v="Fortaleza"/>
    <s v="Brazil"/>
    <x v="236"/>
    <n v="12"/>
    <x v="3"/>
    <x v="7"/>
    <x v="2"/>
    <n v="12"/>
    <x v="55"/>
    <x v="0"/>
    <m/>
    <m/>
    <m/>
    <m/>
  </r>
  <r>
    <n v="355"/>
    <n v="10114"/>
    <s v="    Lorri Brook"/>
    <s v="Female"/>
    <s v="Kuwait"/>
    <s v="Kuwait"/>
    <x v="237"/>
    <n v="10"/>
    <x v="5"/>
    <x v="4"/>
    <x v="24"/>
    <n v="12"/>
    <x v="4"/>
    <x v="1"/>
    <m/>
    <m/>
    <m/>
    <m/>
  </r>
  <r>
    <n v="356"/>
    <n v="10135"/>
    <s v="    Santiago Nold"/>
    <s v="Male"/>
    <s v="Jakarta"/>
    <s v="Indonesia"/>
    <x v="238"/>
    <n v="11"/>
    <x v="1"/>
    <x v="4"/>
    <x v="25"/>
    <n v="12"/>
    <x v="7"/>
    <x v="1"/>
    <m/>
    <m/>
    <m/>
    <m/>
  </r>
  <r>
    <n v="357"/>
    <n v="10012"/>
    <s v="    Trisha Arter"/>
    <s v="Female"/>
    <s v="Kolkata"/>
    <s v="India"/>
    <x v="239"/>
    <n v="3"/>
    <x v="2"/>
    <x v="7"/>
    <x v="8"/>
    <n v="12"/>
    <x v="59"/>
    <x v="0"/>
    <m/>
    <m/>
    <m/>
    <m/>
  </r>
  <r>
    <n v="358"/>
    <n v="10018"/>
    <s v="    Isaiah Chavarria"/>
    <s v="Male"/>
    <s v="Shanghai"/>
    <s v="China"/>
    <x v="240"/>
    <n v="4"/>
    <x v="3"/>
    <x v="9"/>
    <x v="1"/>
    <n v="2"/>
    <x v="45"/>
    <x v="1"/>
    <m/>
    <m/>
    <m/>
    <m/>
  </r>
  <r>
    <n v="359"/>
    <n v="10098"/>
    <s v="    Emerald Fernald"/>
    <s v="Female"/>
    <s v="Tampa"/>
    <s v="USA"/>
    <x v="241"/>
    <n v="3"/>
    <x v="1"/>
    <x v="1"/>
    <x v="1"/>
    <n v="18"/>
    <x v="1"/>
    <x v="1"/>
    <m/>
    <m/>
    <m/>
    <m/>
  </r>
  <r>
    <n v="360"/>
    <n v="10111"/>
    <s v="    Boris Hine"/>
    <s v="Male"/>
    <s v="Campinas"/>
    <s v="Brazil"/>
    <x v="242"/>
    <n v="9"/>
    <x v="2"/>
    <x v="4"/>
    <x v="13"/>
    <n v="12"/>
    <x v="17"/>
    <x v="2"/>
    <m/>
    <m/>
    <m/>
    <m/>
  </r>
  <r>
    <n v="361"/>
    <n v="10021"/>
    <s v="    Jesus Dallas"/>
    <s v="Male"/>
    <s v="Tokyo"/>
    <s v="Japan"/>
    <x v="243"/>
    <n v="1"/>
    <x v="4"/>
    <x v="5"/>
    <x v="13"/>
    <n v="12"/>
    <x v="17"/>
    <x v="2"/>
    <m/>
    <m/>
    <m/>
    <m/>
  </r>
  <r>
    <n v="362"/>
    <n v="10039"/>
    <s v="    Jere Waters"/>
    <s v="Male"/>
    <s v="Cincinnati"/>
    <s v="USA"/>
    <x v="137"/>
    <n v="11"/>
    <x v="4"/>
    <x v="5"/>
    <x v="10"/>
    <n v="12"/>
    <x v="11"/>
    <x v="0"/>
    <m/>
    <m/>
    <m/>
    <m/>
  </r>
  <r>
    <n v="363"/>
    <n v="10149"/>
    <s v="    Tomas Coppinger"/>
    <s v="Male"/>
    <s v="Khartoum"/>
    <s v="Sudan"/>
    <x v="133"/>
    <n v="11"/>
    <x v="5"/>
    <x v="8"/>
    <x v="4"/>
    <n v="2"/>
    <x v="48"/>
    <x v="0"/>
    <m/>
    <m/>
    <m/>
    <m/>
  </r>
  <r>
    <n v="364"/>
    <n v="10111"/>
    <s v="    Boris Hine"/>
    <s v="Male"/>
    <s v="Campinas"/>
    <s v="Brazil"/>
    <x v="244"/>
    <n v="7"/>
    <x v="4"/>
    <x v="3"/>
    <x v="21"/>
    <n v="4"/>
    <x v="1"/>
    <x v="0"/>
    <m/>
    <m/>
    <m/>
    <m/>
  </r>
  <r>
    <n v="365"/>
    <n v="10014"/>
    <s v="    Lola Schmidt"/>
    <s v="Female"/>
    <s v="Los Angeles"/>
    <s v="USA"/>
    <x v="245"/>
    <n v="4"/>
    <x v="2"/>
    <x v="0"/>
    <x v="27"/>
    <n v="8"/>
    <x v="4"/>
    <x v="0"/>
    <m/>
    <m/>
    <m/>
    <m/>
  </r>
  <r>
    <n v="366"/>
    <n v="10007"/>
    <s v="    Velda Kimberling"/>
    <s v="Female"/>
    <s v="Manila"/>
    <s v="Philippines"/>
    <x v="91"/>
    <n v="12"/>
    <x v="3"/>
    <x v="3"/>
    <x v="16"/>
    <n v="4"/>
    <x v="23"/>
    <x v="0"/>
    <m/>
    <m/>
    <m/>
    <m/>
  </r>
  <r>
    <n v="367"/>
    <n v="10148"/>
    <s v="    Etta Bosque"/>
    <s v="Female"/>
    <s v="Belo Horizonte"/>
    <s v="Brazil"/>
    <x v="246"/>
    <n v="12"/>
    <x v="3"/>
    <x v="5"/>
    <x v="13"/>
    <n v="12"/>
    <x v="17"/>
    <x v="2"/>
    <m/>
    <m/>
    <m/>
    <m/>
  </r>
  <r>
    <n v="368"/>
    <n v="10076"/>
    <s v="    Flora Zuniga"/>
    <s v="Female"/>
    <s v="Jeddah"/>
    <s v="Saudi Arabia"/>
    <x v="247"/>
    <n v="3"/>
    <x v="3"/>
    <x v="0"/>
    <x v="5"/>
    <n v="8"/>
    <x v="27"/>
    <x v="0"/>
    <m/>
    <m/>
    <m/>
    <m/>
  </r>
  <r>
    <n v="369"/>
    <n v="10002"/>
    <s v="    Patrica Courville"/>
    <s v="Female"/>
    <s v="New York Metro"/>
    <s v="USA"/>
    <x v="248"/>
    <n v="1"/>
    <x v="5"/>
    <x v="8"/>
    <x v="1"/>
    <n v="2"/>
    <x v="45"/>
    <x v="1"/>
    <m/>
    <m/>
    <m/>
    <m/>
  </r>
  <r>
    <n v="370"/>
    <n v="10085"/>
    <s v="    Celeste Dorothy"/>
    <s v="Female"/>
    <s v="Tel Aviv"/>
    <s v="Israel"/>
    <x v="249"/>
    <n v="2"/>
    <x v="2"/>
    <x v="1"/>
    <x v="17"/>
    <n v="18"/>
    <x v="7"/>
    <x v="1"/>
    <m/>
    <m/>
    <m/>
    <m/>
  </r>
  <r>
    <n v="371"/>
    <n v="10034"/>
    <s v="    Debi Mealy"/>
    <s v="Female"/>
    <s v="San Jose"/>
    <s v="USA"/>
    <x v="250"/>
    <n v="12"/>
    <x v="0"/>
    <x v="8"/>
    <x v="13"/>
    <n v="2"/>
    <x v="62"/>
    <x v="2"/>
    <m/>
    <m/>
    <m/>
    <m/>
  </r>
  <r>
    <n v="372"/>
    <n v="10094"/>
    <s v="    Cristobal Ritter"/>
    <s v="Male"/>
    <s v="Baku"/>
    <s v="Azerbaijan"/>
    <x v="130"/>
    <n v="3"/>
    <x v="4"/>
    <x v="2"/>
    <x v="1"/>
    <n v="13"/>
    <x v="93"/>
    <x v="1"/>
    <m/>
    <m/>
    <m/>
    <m/>
  </r>
  <r>
    <n v="373"/>
    <n v="10046"/>
    <s v="    Jewell Kyser"/>
    <s v="Female"/>
    <s v="Tianjin"/>
    <s v="China"/>
    <x v="251"/>
    <n v="3"/>
    <x v="2"/>
    <x v="3"/>
    <x v="25"/>
    <n v="4"/>
    <x v="35"/>
    <x v="1"/>
    <m/>
    <m/>
    <m/>
    <m/>
  </r>
  <r>
    <n v="374"/>
    <n v="10034"/>
    <s v="    Debi Mealy"/>
    <s v="Female"/>
    <s v="San Jose"/>
    <s v="USA"/>
    <x v="252"/>
    <n v="5"/>
    <x v="1"/>
    <x v="1"/>
    <x v="29"/>
    <n v="18"/>
    <x v="61"/>
    <x v="2"/>
    <m/>
    <m/>
    <m/>
    <m/>
  </r>
  <r>
    <n v="375"/>
    <n v="10054"/>
    <s v="    Gracie Linwood"/>
    <s v="Female"/>
    <s v="Khartoum"/>
    <s v="Sudan"/>
    <x v="253"/>
    <n v="1"/>
    <x v="2"/>
    <x v="4"/>
    <x v="8"/>
    <n v="12"/>
    <x v="59"/>
    <x v="0"/>
    <m/>
    <m/>
    <m/>
    <m/>
  </r>
  <r>
    <n v="376"/>
    <n v="10148"/>
    <s v="    Etta Bosque"/>
    <s v="Female"/>
    <s v="Belo Horizonte"/>
    <s v="Brazil"/>
    <x v="254"/>
    <n v="9"/>
    <x v="0"/>
    <x v="3"/>
    <x v="22"/>
    <n v="4"/>
    <x v="10"/>
    <x v="0"/>
    <m/>
    <m/>
    <m/>
    <m/>
  </r>
  <r>
    <n v="377"/>
    <n v="10006"/>
    <s v="    Colin Minter"/>
    <s v="Male"/>
    <s v="Osaka"/>
    <s v="Japan"/>
    <x v="255"/>
    <n v="12"/>
    <x v="5"/>
    <x v="9"/>
    <x v="12"/>
    <n v="2"/>
    <x v="90"/>
    <x v="2"/>
    <m/>
    <m/>
    <m/>
    <m/>
  </r>
  <r>
    <n v="378"/>
    <n v="10040"/>
    <s v="    Lenita Blankenship"/>
    <s v="Female"/>
    <s v="Accra"/>
    <s v="Ghana"/>
    <x v="256"/>
    <n v="1"/>
    <x v="1"/>
    <x v="9"/>
    <x v="21"/>
    <n v="2"/>
    <x v="61"/>
    <x v="0"/>
    <m/>
    <m/>
    <m/>
    <m/>
  </r>
  <r>
    <n v="379"/>
    <n v="10113"/>
    <s v="    Jenniffer Mangual"/>
    <s v="Female"/>
    <s v="Brasilia"/>
    <s v="Brazil"/>
    <x v="257"/>
    <n v="4"/>
    <x v="4"/>
    <x v="7"/>
    <x v="25"/>
    <n v="12"/>
    <x v="7"/>
    <x v="1"/>
    <m/>
    <m/>
    <m/>
    <m/>
  </r>
  <r>
    <n v="380"/>
    <n v="10062"/>
    <s v="    Josefa Effinger"/>
    <s v="Male"/>
    <s v="Copenhagen"/>
    <s v="Denmark"/>
    <x v="258"/>
    <n v="4"/>
    <x v="4"/>
    <x v="8"/>
    <x v="9"/>
    <n v="2"/>
    <x v="44"/>
    <x v="1"/>
    <m/>
    <m/>
    <m/>
    <m/>
  </r>
  <r>
    <n v="381"/>
    <n v="10050"/>
    <s v="    Christen Donnelly"/>
    <s v="Female"/>
    <s v="Shenyang"/>
    <s v="China"/>
    <x v="259"/>
    <n v="5"/>
    <x v="3"/>
    <x v="8"/>
    <x v="5"/>
    <n v="2"/>
    <x v="35"/>
    <x v="0"/>
    <m/>
    <m/>
    <m/>
    <m/>
  </r>
  <r>
    <n v="382"/>
    <n v="10145"/>
    <s v="    Nicol Westerberg"/>
    <s v="Female"/>
    <s v="Shenyang"/>
    <s v="China"/>
    <x v="260"/>
    <n v="3"/>
    <x v="3"/>
    <x v="7"/>
    <x v="16"/>
    <n v="12"/>
    <x v="94"/>
    <x v="0"/>
    <m/>
    <m/>
    <m/>
    <m/>
  </r>
  <r>
    <n v="383"/>
    <n v="10097"/>
    <s v="    Bulah Kaplan"/>
    <s v="Female"/>
    <s v="Sapporo"/>
    <s v="Japan"/>
    <x v="261"/>
    <n v="6"/>
    <x v="5"/>
    <x v="0"/>
    <x v="14"/>
    <n v="8"/>
    <x v="7"/>
    <x v="0"/>
    <m/>
    <m/>
    <m/>
    <m/>
  </r>
  <r>
    <n v="384"/>
    <n v="10026"/>
    <s v="    Lennie Grasso"/>
    <s v="Male"/>
    <s v="Tianjin"/>
    <s v="China"/>
    <x v="262"/>
    <n v="10"/>
    <x v="4"/>
    <x v="1"/>
    <x v="19"/>
    <n v="18"/>
    <x v="88"/>
    <x v="2"/>
    <m/>
    <m/>
    <m/>
    <m/>
  </r>
  <r>
    <n v="385"/>
    <n v="10125"/>
    <s v="    Kyra Coffin"/>
    <s v="Female"/>
    <s v="Accra"/>
    <s v="Ghana"/>
    <x v="263"/>
    <n v="3"/>
    <x v="1"/>
    <x v="9"/>
    <x v="4"/>
    <n v="2"/>
    <x v="48"/>
    <x v="0"/>
    <m/>
    <m/>
    <m/>
    <m/>
  </r>
  <r>
    <n v="386"/>
    <n v="10072"/>
    <s v="    Artie Mendoza"/>
    <s v="Male"/>
    <s v="Mesa"/>
    <s v="USA"/>
    <x v="264"/>
    <n v="10"/>
    <x v="2"/>
    <x v="2"/>
    <x v="0"/>
    <n v="13"/>
    <x v="95"/>
    <x v="0"/>
    <m/>
    <m/>
    <m/>
    <m/>
  </r>
  <r>
    <n v="387"/>
    <n v="10092"/>
    <s v="    Percy Rizzuto"/>
    <s v="Female"/>
    <s v="Tashkent"/>
    <s v="Uzbekistan"/>
    <x v="265"/>
    <n v="8"/>
    <x v="4"/>
    <x v="1"/>
    <x v="10"/>
    <n v="18"/>
    <x v="96"/>
    <x v="0"/>
    <m/>
    <m/>
    <m/>
    <m/>
  </r>
  <r>
    <n v="388"/>
    <n v="10049"/>
    <s v="    Terresa Murrieta"/>
    <s v="Female"/>
    <s v="Milan"/>
    <s v="Italy"/>
    <x v="266"/>
    <n v="12"/>
    <x v="3"/>
    <x v="4"/>
    <x v="19"/>
    <n v="12"/>
    <x v="48"/>
    <x v="2"/>
    <m/>
    <m/>
    <m/>
    <m/>
  </r>
  <r>
    <n v="389"/>
    <n v="10036"/>
    <s v="    Cathern Howey"/>
    <s v="Female"/>
    <s v="Copenhagen"/>
    <s v="Denmark"/>
    <x v="267"/>
    <n v="8"/>
    <x v="1"/>
    <x v="9"/>
    <x v="13"/>
    <n v="2"/>
    <x v="62"/>
    <x v="2"/>
    <m/>
    <m/>
    <m/>
    <m/>
  </r>
  <r>
    <n v="390"/>
    <n v="10051"/>
    <s v="    Madge Freudenthal"/>
    <s v="Female"/>
    <s v="Dallas"/>
    <s v="USA"/>
    <x v="268"/>
    <n v="3"/>
    <x v="2"/>
    <x v="2"/>
    <x v="28"/>
    <n v="13"/>
    <x v="31"/>
    <x v="1"/>
    <m/>
    <m/>
    <m/>
    <m/>
  </r>
  <r>
    <n v="391"/>
    <n v="10100"/>
    <s v="    Patrick Manuel"/>
    <s v="Male"/>
    <s v="Warsaw"/>
    <s v="Poland"/>
    <x v="255"/>
    <n v="12"/>
    <x v="5"/>
    <x v="5"/>
    <x v="28"/>
    <n v="12"/>
    <x v="1"/>
    <x v="1"/>
    <m/>
    <m/>
    <m/>
    <m/>
  </r>
  <r>
    <n v="392"/>
    <n v="10103"/>
    <s v="    Kit Platner"/>
    <s v="Male"/>
    <s v="Hamburg"/>
    <s v="Germany"/>
    <x v="104"/>
    <n v="12"/>
    <x v="3"/>
    <x v="2"/>
    <x v="25"/>
    <n v="13"/>
    <x v="8"/>
    <x v="1"/>
    <m/>
    <m/>
    <m/>
    <m/>
  </r>
  <r>
    <n v="393"/>
    <n v="10045"/>
    <s v="    Foster Czaja"/>
    <s v="Male"/>
    <s v="Madrid"/>
    <s v="Spain"/>
    <x v="174"/>
    <n v="7"/>
    <x v="0"/>
    <x v="1"/>
    <x v="10"/>
    <n v="18"/>
    <x v="96"/>
    <x v="0"/>
    <m/>
    <m/>
    <m/>
    <m/>
  </r>
  <r>
    <n v="394"/>
    <n v="10016"/>
    <s v="    Myung Koons"/>
    <s v="Female"/>
    <s v="Rio de Janeiro"/>
    <s v="Brazil"/>
    <x v="269"/>
    <n v="6"/>
    <x v="3"/>
    <x v="9"/>
    <x v="28"/>
    <n v="2"/>
    <x v="28"/>
    <x v="1"/>
    <m/>
    <m/>
    <m/>
    <m/>
  </r>
  <r>
    <n v="395"/>
    <n v="10064"/>
    <s v="    Damian Nedeau"/>
    <s v="Male"/>
    <s v="Riverside"/>
    <s v="USA"/>
    <x v="270"/>
    <n v="8"/>
    <x v="1"/>
    <x v="5"/>
    <x v="0"/>
    <n v="12"/>
    <x v="24"/>
    <x v="0"/>
    <m/>
    <m/>
    <m/>
    <m/>
  </r>
  <r>
    <n v="396"/>
    <n v="10071"/>
    <s v="    Alex Turnbull"/>
    <s v="Male"/>
    <s v="Recife"/>
    <s v="Brazil"/>
    <x v="271"/>
    <n v="9"/>
    <x v="1"/>
    <x v="3"/>
    <x v="0"/>
    <n v="4"/>
    <x v="87"/>
    <x v="0"/>
    <m/>
    <m/>
    <m/>
    <m/>
  </r>
  <r>
    <n v="397"/>
    <n v="10122"/>
    <s v="    Mark Macy"/>
    <s v="Male"/>
    <s v="Brisbane"/>
    <s v="Australia"/>
    <x v="272"/>
    <n v="4"/>
    <x v="0"/>
    <x v="5"/>
    <x v="22"/>
    <n v="12"/>
    <x v="69"/>
    <x v="0"/>
    <m/>
    <m/>
    <m/>
    <m/>
  </r>
  <r>
    <n v="398"/>
    <n v="10120"/>
    <s v="    Iris Delosantos"/>
    <s v="Female"/>
    <s v="Damman "/>
    <s v="Saudi Arabia"/>
    <x v="273"/>
    <n v="5"/>
    <x v="3"/>
    <x v="2"/>
    <x v="15"/>
    <n v="13"/>
    <x v="97"/>
    <x v="0"/>
    <m/>
    <m/>
    <m/>
    <m/>
  </r>
  <r>
    <n v="399"/>
    <n v="10092"/>
    <s v="    Percy Rizzuto"/>
    <s v="Female"/>
    <s v="Tashkent"/>
    <s v="Uzbekistan"/>
    <x v="274"/>
    <n v="11"/>
    <x v="0"/>
    <x v="7"/>
    <x v="28"/>
    <n v="12"/>
    <x v="1"/>
    <x v="1"/>
    <m/>
    <m/>
    <m/>
    <m/>
  </r>
  <r>
    <n v="400"/>
    <n v="10077"/>
    <s v="    Theresia Folk"/>
    <s v="Female"/>
    <s v="Seattle"/>
    <s v="USA"/>
    <x v="275"/>
    <n v="7"/>
    <x v="2"/>
    <x v="5"/>
    <x v="16"/>
    <n v="12"/>
    <x v="94"/>
    <x v="0"/>
    <m/>
    <m/>
    <m/>
    <m/>
  </r>
  <r>
    <n v="401"/>
    <n v="10016"/>
    <s v="    Myung Koons"/>
    <s v="Female"/>
    <s v="Rio de Janeiro"/>
    <s v="Brazil"/>
    <x v="101"/>
    <n v="2"/>
    <x v="0"/>
    <x v="9"/>
    <x v="7"/>
    <n v="2"/>
    <x v="46"/>
    <x v="1"/>
    <m/>
    <m/>
    <m/>
    <m/>
  </r>
  <r>
    <n v="402"/>
    <n v="10076"/>
    <s v="    Flora Zuniga"/>
    <s v="Female"/>
    <s v="Jeddah"/>
    <s v="Saudi Arabia"/>
    <x v="195"/>
    <n v="12"/>
    <x v="2"/>
    <x v="0"/>
    <x v="27"/>
    <n v="8"/>
    <x v="4"/>
    <x v="0"/>
    <m/>
    <m/>
    <m/>
    <m/>
  </r>
  <r>
    <n v="403"/>
    <n v="10108"/>
    <s v="    Margit Gardenhire"/>
    <s v="Female"/>
    <s v="Budapest"/>
    <s v="Hungary"/>
    <x v="65"/>
    <n v="7"/>
    <x v="2"/>
    <x v="1"/>
    <x v="8"/>
    <n v="18"/>
    <x v="22"/>
    <x v="0"/>
    <m/>
    <m/>
    <m/>
    <m/>
  </r>
  <r>
    <n v="404"/>
    <n v="10024"/>
    <s v="    Beata Smyth"/>
    <s v="Female"/>
    <s v="Ho Chi Minh City"/>
    <s v="Vietnam"/>
    <x v="276"/>
    <n v="7"/>
    <x v="1"/>
    <x v="8"/>
    <x v="19"/>
    <n v="2"/>
    <x v="32"/>
    <x v="2"/>
    <m/>
    <m/>
    <m/>
    <m/>
  </r>
  <r>
    <n v="405"/>
    <n v="10123"/>
    <s v="    Tamika Pritchett"/>
    <s v="Female"/>
    <s v="Riverside"/>
    <s v="USA"/>
    <x v="277"/>
    <n v="9"/>
    <x v="3"/>
    <x v="1"/>
    <x v="25"/>
    <n v="18"/>
    <x v="25"/>
    <x v="1"/>
    <m/>
    <m/>
    <m/>
    <m/>
  </r>
  <r>
    <n v="406"/>
    <n v="10108"/>
    <s v="    Margit Gardenhire"/>
    <s v="Female"/>
    <s v="Budapest"/>
    <s v="Hungary"/>
    <x v="167"/>
    <n v="9"/>
    <x v="3"/>
    <x v="6"/>
    <x v="18"/>
    <n v="9"/>
    <x v="29"/>
    <x v="0"/>
    <m/>
    <m/>
    <m/>
    <m/>
  </r>
  <r>
    <n v="407"/>
    <n v="10107"/>
    <s v="    Teresita Schatz"/>
    <s v="Female"/>
    <s v="Beirut"/>
    <s v="Lebanon"/>
    <x v="278"/>
    <n v="12"/>
    <x v="2"/>
    <x v="3"/>
    <x v="23"/>
    <n v="4"/>
    <x v="98"/>
    <x v="1"/>
    <m/>
    <m/>
    <m/>
    <m/>
  </r>
  <r>
    <n v="408"/>
    <n v="10026"/>
    <s v="    Lennie Grasso"/>
    <s v="Male"/>
    <s v="Tianjin"/>
    <s v="China"/>
    <x v="279"/>
    <n v="2"/>
    <x v="2"/>
    <x v="8"/>
    <x v="28"/>
    <n v="2"/>
    <x v="28"/>
    <x v="1"/>
    <m/>
    <m/>
    <m/>
    <m/>
  </r>
  <r>
    <n v="409"/>
    <n v="10015"/>
    <s v="    Bella Logan"/>
    <s v="Female"/>
    <s v="Buenos Aires"/>
    <s v="Argentina"/>
    <x v="280"/>
    <n v="3"/>
    <x v="5"/>
    <x v="6"/>
    <x v="22"/>
    <n v="9"/>
    <x v="42"/>
    <x v="0"/>
    <m/>
    <m/>
    <m/>
    <m/>
  </r>
  <r>
    <n v="410"/>
    <n v="10135"/>
    <s v="    Santiago Nold"/>
    <s v="Male"/>
    <s v="Jakarta"/>
    <s v="Indonesia"/>
    <x v="281"/>
    <n v="2"/>
    <x v="0"/>
    <x v="1"/>
    <x v="23"/>
    <n v="18"/>
    <x v="82"/>
    <x v="1"/>
    <m/>
    <m/>
    <m/>
    <m/>
  </r>
  <r>
    <n v="411"/>
    <n v="10076"/>
    <s v="    Flora Zuniga"/>
    <s v="Female"/>
    <s v="Jeddah"/>
    <s v="Saudi Arabia"/>
    <x v="282"/>
    <n v="4"/>
    <x v="5"/>
    <x v="2"/>
    <x v="13"/>
    <n v="13"/>
    <x v="46"/>
    <x v="2"/>
    <m/>
    <m/>
    <m/>
    <m/>
  </r>
  <r>
    <n v="412"/>
    <n v="10019"/>
    <s v="    Thi Tipton"/>
    <s v="Female"/>
    <s v="Karachi"/>
    <s v="Pakistan"/>
    <x v="283"/>
    <n v="6"/>
    <x v="2"/>
    <x v="0"/>
    <x v="0"/>
    <n v="8"/>
    <x v="0"/>
    <x v="0"/>
    <m/>
    <m/>
    <m/>
    <m/>
  </r>
  <r>
    <n v="413"/>
    <n v="10071"/>
    <s v="    Alex Turnbull"/>
    <s v="Male"/>
    <s v="Recife"/>
    <s v="Brazil"/>
    <x v="284"/>
    <n v="11"/>
    <x v="1"/>
    <x v="5"/>
    <x v="3"/>
    <n v="12"/>
    <x v="99"/>
    <x v="0"/>
    <m/>
    <m/>
    <m/>
    <m/>
  </r>
  <r>
    <n v="414"/>
    <n v="10015"/>
    <s v="    Bella Logan"/>
    <s v="Female"/>
    <s v="Buenos Aires"/>
    <s v="Argentina"/>
    <x v="285"/>
    <n v="4"/>
    <x v="0"/>
    <x v="9"/>
    <x v="21"/>
    <n v="2"/>
    <x v="61"/>
    <x v="0"/>
    <m/>
    <m/>
    <m/>
    <m/>
  </r>
  <r>
    <n v="415"/>
    <n v="10046"/>
    <s v="    Jewell Kyser"/>
    <s v="Female"/>
    <s v="Tianjin"/>
    <s v="China"/>
    <x v="286"/>
    <n v="12"/>
    <x v="4"/>
    <x v="1"/>
    <x v="11"/>
    <n v="18"/>
    <x v="30"/>
    <x v="0"/>
    <m/>
    <m/>
    <m/>
    <m/>
  </r>
  <r>
    <n v="416"/>
    <n v="10065"/>
    <s v="    Tracey Voyles"/>
    <s v="Male"/>
    <s v="Cincinnati"/>
    <s v="USA"/>
    <x v="287"/>
    <n v="7"/>
    <x v="1"/>
    <x v="9"/>
    <x v="27"/>
    <n v="2"/>
    <x v="52"/>
    <x v="0"/>
    <m/>
    <m/>
    <m/>
    <m/>
  </r>
  <r>
    <n v="417"/>
    <n v="10068"/>
    <s v="    Neda Asmus"/>
    <s v="Female"/>
    <s v="New York Metro"/>
    <s v="USA"/>
    <x v="288"/>
    <n v="4"/>
    <x v="5"/>
    <x v="7"/>
    <x v="21"/>
    <n v="12"/>
    <x v="85"/>
    <x v="0"/>
    <m/>
    <m/>
    <m/>
    <m/>
  </r>
  <r>
    <n v="418"/>
    <n v="10042"/>
    <s v="    Lizette Minto"/>
    <s v="Female"/>
    <s v="New York Metro"/>
    <s v="USA"/>
    <x v="289"/>
    <n v="11"/>
    <x v="4"/>
    <x v="1"/>
    <x v="27"/>
    <n v="18"/>
    <x v="83"/>
    <x v="0"/>
    <m/>
    <m/>
    <m/>
    <m/>
  </r>
  <r>
    <n v="419"/>
    <n v="10120"/>
    <s v="    Iris Delosantos"/>
    <s v="Female"/>
    <s v="Damman "/>
    <s v="Saudi Arabia"/>
    <x v="290"/>
    <n v="11"/>
    <x v="2"/>
    <x v="6"/>
    <x v="24"/>
    <n v="9"/>
    <x v="88"/>
    <x v="1"/>
    <m/>
    <m/>
    <m/>
    <m/>
  </r>
  <r>
    <n v="420"/>
    <n v="10063"/>
    <s v="    Vida Gayer"/>
    <s v="Female"/>
    <s v="Brisbane"/>
    <s v="Australia"/>
    <x v="291"/>
    <n v="10"/>
    <x v="5"/>
    <x v="0"/>
    <x v="23"/>
    <n v="8"/>
    <x v="100"/>
    <x v="1"/>
    <m/>
    <m/>
    <m/>
    <m/>
  </r>
  <r>
    <n v="421"/>
    <n v="10017"/>
    <s v="    Genaro Knutson"/>
    <s v="Male"/>
    <s v="Moscow"/>
    <s v="Russia"/>
    <x v="292"/>
    <n v="1"/>
    <x v="3"/>
    <x v="7"/>
    <x v="29"/>
    <n v="12"/>
    <x v="20"/>
    <x v="2"/>
    <m/>
    <m/>
    <m/>
    <m/>
  </r>
  <r>
    <n v="422"/>
    <n v="10100"/>
    <s v="    Patrick Manuel"/>
    <s v="Male"/>
    <s v="Warsaw"/>
    <s v="Poland"/>
    <x v="293"/>
    <n v="9"/>
    <x v="0"/>
    <x v="3"/>
    <x v="11"/>
    <n v="4"/>
    <x v="101"/>
    <x v="0"/>
    <m/>
    <m/>
    <m/>
    <m/>
  </r>
  <r>
    <n v="423"/>
    <n v="10134"/>
    <s v="    Marco Jacobo"/>
    <s v="Male"/>
    <s v="Delhi"/>
    <s v="India"/>
    <x v="294"/>
    <n v="7"/>
    <x v="0"/>
    <x v="2"/>
    <x v="7"/>
    <n v="13"/>
    <x v="102"/>
    <x v="1"/>
    <m/>
    <m/>
    <m/>
    <m/>
  </r>
  <r>
    <n v="424"/>
    <n v="10137"/>
    <s v="    Gwyneth Goodsell"/>
    <s v="Female"/>
    <s v="Kolkata"/>
    <s v="India"/>
    <x v="228"/>
    <n v="8"/>
    <x v="2"/>
    <x v="3"/>
    <x v="14"/>
    <n v="4"/>
    <x v="26"/>
    <x v="0"/>
    <m/>
    <m/>
    <m/>
    <m/>
  </r>
  <r>
    <n v="425"/>
    <n v="10008"/>
    <s v="    Vernon Addy"/>
    <s v="Male"/>
    <s v="Mumbai"/>
    <s v="India"/>
    <x v="295"/>
    <n v="9"/>
    <x v="1"/>
    <x v="4"/>
    <x v="8"/>
    <n v="12"/>
    <x v="59"/>
    <x v="0"/>
    <m/>
    <m/>
    <m/>
    <m/>
  </r>
  <r>
    <n v="426"/>
    <n v="10097"/>
    <s v="    Bulah Kaplan"/>
    <s v="Female"/>
    <s v="Sapporo"/>
    <s v="Japan"/>
    <x v="9"/>
    <n v="8"/>
    <x v="0"/>
    <x v="0"/>
    <x v="5"/>
    <n v="8"/>
    <x v="27"/>
    <x v="0"/>
    <m/>
    <m/>
    <m/>
    <m/>
  </r>
  <r>
    <n v="427"/>
    <n v="10033"/>
    <s v="    Cherish Breland"/>
    <s v="Female"/>
    <s v="Vienna"/>
    <s v="Austria"/>
    <x v="153"/>
    <n v="5"/>
    <x v="3"/>
    <x v="4"/>
    <x v="3"/>
    <n v="12"/>
    <x v="99"/>
    <x v="0"/>
    <m/>
    <m/>
    <m/>
    <m/>
  </r>
  <r>
    <n v="428"/>
    <n v="10082"/>
    <s v="    Charles Ascencio"/>
    <s v="Male"/>
    <s v="Rome"/>
    <s v="Italy"/>
    <x v="227"/>
    <n v="9"/>
    <x v="5"/>
    <x v="4"/>
    <x v="3"/>
    <n v="12"/>
    <x v="99"/>
    <x v="0"/>
    <m/>
    <m/>
    <m/>
    <m/>
  </r>
  <r>
    <n v="429"/>
    <n v="10106"/>
    <s v="    Ignacio Lucas"/>
    <s v="Male"/>
    <s v="Vancouver"/>
    <s v="Canada"/>
    <x v="296"/>
    <n v="7"/>
    <x v="4"/>
    <x v="2"/>
    <x v="21"/>
    <n v="13"/>
    <x v="38"/>
    <x v="0"/>
    <m/>
    <m/>
    <m/>
    <m/>
  </r>
  <r>
    <n v="430"/>
    <n v="10113"/>
    <s v="    Jenniffer Mangual"/>
    <s v="Female"/>
    <s v="Brasilia"/>
    <s v="Brazil"/>
    <x v="297"/>
    <n v="2"/>
    <x v="5"/>
    <x v="2"/>
    <x v="25"/>
    <n v="13"/>
    <x v="8"/>
    <x v="1"/>
    <m/>
    <m/>
    <m/>
    <m/>
  </r>
  <r>
    <n v="431"/>
    <n v="10120"/>
    <s v="    Iris Delosantos"/>
    <s v="Female"/>
    <s v="Damman "/>
    <s v="Saudi Arabia"/>
    <x v="98"/>
    <n v="9"/>
    <x v="5"/>
    <x v="1"/>
    <x v="9"/>
    <n v="18"/>
    <x v="60"/>
    <x v="1"/>
    <m/>
    <m/>
    <m/>
    <m/>
  </r>
  <r>
    <n v="432"/>
    <n v="10098"/>
    <s v="    Emerald Fernald"/>
    <s v="Female"/>
    <s v="Tampa"/>
    <s v="USA"/>
    <x v="298"/>
    <n v="10"/>
    <x v="0"/>
    <x v="3"/>
    <x v="15"/>
    <n v="4"/>
    <x v="47"/>
    <x v="0"/>
    <m/>
    <m/>
    <m/>
    <m/>
  </r>
  <r>
    <n v="433"/>
    <n v="10115"/>
    <s v="    Krystle Spainhour"/>
    <s v="Female"/>
    <s v="Munich"/>
    <s v="Germany"/>
    <x v="299"/>
    <n v="7"/>
    <x v="0"/>
    <x v="5"/>
    <x v="26"/>
    <n v="12"/>
    <x v="35"/>
    <x v="2"/>
    <m/>
    <m/>
    <m/>
    <m/>
  </r>
  <r>
    <n v="434"/>
    <n v="10048"/>
    <s v="    Clorinda Clemmer"/>
    <s v="Female"/>
    <s v="Toronto"/>
    <s v="Canada"/>
    <x v="300"/>
    <n v="6"/>
    <x v="4"/>
    <x v="8"/>
    <x v="7"/>
    <n v="2"/>
    <x v="46"/>
    <x v="1"/>
    <m/>
    <m/>
    <m/>
    <m/>
  </r>
  <r>
    <n v="435"/>
    <n v="10110"/>
    <s v="    Granville Core"/>
    <s v="Male"/>
    <s v="Pittsburgh"/>
    <s v="USA"/>
    <x v="301"/>
    <n v="8"/>
    <x v="0"/>
    <x v="8"/>
    <x v="0"/>
    <n v="2"/>
    <x v="68"/>
    <x v="0"/>
    <m/>
    <m/>
    <m/>
    <m/>
  </r>
  <r>
    <n v="436"/>
    <n v="10029"/>
    <s v="    Annabel Rawlings"/>
    <s v="Female"/>
    <s v="Milan"/>
    <s v="Italy"/>
    <x v="302"/>
    <n v="9"/>
    <x v="1"/>
    <x v="0"/>
    <x v="7"/>
    <n v="8"/>
    <x v="56"/>
    <x v="1"/>
    <m/>
    <m/>
    <m/>
    <m/>
  </r>
  <r>
    <n v="437"/>
    <n v="10052"/>
    <s v="    Precious Ellett"/>
    <s v="Female"/>
    <s v="Boston"/>
    <s v="USA"/>
    <x v="303"/>
    <n v="2"/>
    <x v="5"/>
    <x v="5"/>
    <x v="25"/>
    <n v="12"/>
    <x v="7"/>
    <x v="1"/>
    <m/>
    <m/>
    <m/>
    <m/>
  </r>
  <r>
    <n v="438"/>
    <n v="10123"/>
    <s v="    Tamika Pritchett"/>
    <s v="Female"/>
    <s v="Riverside"/>
    <s v="USA"/>
    <x v="304"/>
    <n v="9"/>
    <x v="1"/>
    <x v="6"/>
    <x v="26"/>
    <n v="9"/>
    <x v="20"/>
    <x v="2"/>
    <m/>
    <m/>
    <m/>
    <m/>
  </r>
  <r>
    <n v="439"/>
    <n v="10058"/>
    <s v="    Margy Gamet"/>
    <s v="Female"/>
    <s v="Brussels"/>
    <s v="Belgium"/>
    <x v="305"/>
    <n v="4"/>
    <x v="3"/>
    <x v="1"/>
    <x v="22"/>
    <n v="18"/>
    <x v="103"/>
    <x v="0"/>
    <m/>
    <m/>
    <m/>
    <m/>
  </r>
  <r>
    <n v="440"/>
    <n v="10049"/>
    <s v="    Terresa Murrieta"/>
    <s v="Female"/>
    <s v="Milan"/>
    <s v="Italy"/>
    <x v="306"/>
    <n v="8"/>
    <x v="0"/>
    <x v="5"/>
    <x v="1"/>
    <n v="12"/>
    <x v="26"/>
    <x v="1"/>
    <m/>
    <m/>
    <m/>
    <m/>
  </r>
  <r>
    <n v="441"/>
    <n v="10120"/>
    <s v="    Iris Delosantos"/>
    <s v="Female"/>
    <s v="Damman "/>
    <s v="Saudi Arabia"/>
    <x v="307"/>
    <n v="2"/>
    <x v="3"/>
    <x v="6"/>
    <x v="10"/>
    <n v="9"/>
    <x v="82"/>
    <x v="0"/>
    <m/>
    <m/>
    <m/>
    <m/>
  </r>
  <r>
    <n v="442"/>
    <n v="10052"/>
    <s v="    Precious Ellett"/>
    <s v="Female"/>
    <s v="Boston"/>
    <s v="USA"/>
    <x v="308"/>
    <n v="11"/>
    <x v="0"/>
    <x v="3"/>
    <x v="7"/>
    <n v="4"/>
    <x v="36"/>
    <x v="1"/>
    <m/>
    <m/>
    <m/>
    <m/>
  </r>
  <r>
    <n v="443"/>
    <n v="10097"/>
    <s v="    Bulah Kaplan"/>
    <s v="Female"/>
    <s v="Sapporo"/>
    <s v="Japan"/>
    <x v="309"/>
    <n v="5"/>
    <x v="2"/>
    <x v="8"/>
    <x v="4"/>
    <n v="2"/>
    <x v="48"/>
    <x v="0"/>
    <m/>
    <m/>
    <m/>
    <m/>
  </r>
  <r>
    <n v="444"/>
    <n v="10066"/>
    <s v="    Berry Plumadore"/>
    <s v="Male"/>
    <s v="Accra"/>
    <s v="Ghana"/>
    <x v="224"/>
    <n v="3"/>
    <x v="5"/>
    <x v="2"/>
    <x v="15"/>
    <n v="13"/>
    <x v="97"/>
    <x v="0"/>
    <m/>
    <m/>
    <m/>
    <m/>
  </r>
  <r>
    <n v="445"/>
    <n v="10093"/>
    <s v="    Jack Dimas"/>
    <s v="Male"/>
    <s v="Fukuoka"/>
    <s v="Japan"/>
    <x v="310"/>
    <n v="9"/>
    <x v="1"/>
    <x v="5"/>
    <x v="23"/>
    <n v="12"/>
    <x v="40"/>
    <x v="1"/>
    <m/>
    <m/>
    <m/>
    <m/>
  </r>
  <r>
    <n v="446"/>
    <n v="10053"/>
    <s v="    Sueann Oster"/>
    <s v="Female"/>
    <s v="Belo Horizonte"/>
    <s v="Brazil"/>
    <x v="311"/>
    <n v="11"/>
    <x v="1"/>
    <x v="5"/>
    <x v="17"/>
    <n v="12"/>
    <x v="58"/>
    <x v="1"/>
    <m/>
    <m/>
    <m/>
    <m/>
  </r>
  <r>
    <n v="447"/>
    <n v="10108"/>
    <s v="    Margit Gardenhire"/>
    <s v="Female"/>
    <s v="Budapest"/>
    <s v="Hungary"/>
    <x v="312"/>
    <n v="1"/>
    <x v="2"/>
    <x v="4"/>
    <x v="20"/>
    <n v="12"/>
    <x v="78"/>
    <x v="1"/>
    <m/>
    <m/>
    <m/>
    <m/>
  </r>
  <r>
    <n v="448"/>
    <n v="10072"/>
    <s v="    Artie Mendoza"/>
    <s v="Male"/>
    <s v="Mesa"/>
    <s v="USA"/>
    <x v="313"/>
    <n v="10"/>
    <x v="0"/>
    <x v="1"/>
    <x v="15"/>
    <n v="18"/>
    <x v="5"/>
    <x v="0"/>
    <m/>
    <m/>
    <m/>
    <m/>
  </r>
  <r>
    <n v="449"/>
    <n v="10041"/>
    <s v="    Mattie Gebhardt"/>
    <s v="Male"/>
    <s v="Tokyo"/>
    <s v="Japan"/>
    <x v="314"/>
    <n v="4"/>
    <x v="2"/>
    <x v="9"/>
    <x v="7"/>
    <n v="2"/>
    <x v="46"/>
    <x v="1"/>
    <m/>
    <m/>
    <m/>
    <m/>
  </r>
  <r>
    <n v="450"/>
    <n v="10013"/>
    <s v="    Leigha Bouffard"/>
    <s v="Female"/>
    <s v="Cairo"/>
    <s v="Egypt"/>
    <x v="315"/>
    <n v="12"/>
    <x v="2"/>
    <x v="4"/>
    <x v="28"/>
    <n v="12"/>
    <x v="1"/>
    <x v="1"/>
    <m/>
    <m/>
    <m/>
    <m/>
  </r>
  <r>
    <n v="451"/>
    <n v="10135"/>
    <s v="    Santiago Nold"/>
    <s v="Male"/>
    <s v="Jakarta"/>
    <s v="Indonesia"/>
    <x v="316"/>
    <n v="4"/>
    <x v="2"/>
    <x v="3"/>
    <x v="27"/>
    <n v="4"/>
    <x v="48"/>
    <x v="0"/>
    <m/>
    <m/>
    <m/>
    <m/>
  </r>
  <r>
    <n v="452"/>
    <n v="10103"/>
    <s v="    Kit Platner"/>
    <s v="Male"/>
    <s v="Hamburg"/>
    <s v="Germany"/>
    <x v="317"/>
    <n v="3"/>
    <x v="2"/>
    <x v="4"/>
    <x v="12"/>
    <n v="12"/>
    <x v="45"/>
    <x v="2"/>
    <m/>
    <m/>
    <m/>
    <m/>
  </r>
  <r>
    <n v="453"/>
    <n v="10027"/>
    <s v="    Leona Saia"/>
    <s v="Female"/>
    <s v="Kuala Lumpur"/>
    <s v="Malaysia"/>
    <x v="318"/>
    <n v="9"/>
    <x v="4"/>
    <x v="7"/>
    <x v="13"/>
    <n v="12"/>
    <x v="17"/>
    <x v="2"/>
    <m/>
    <m/>
    <m/>
    <m/>
  </r>
  <r>
    <n v="454"/>
    <n v="10147"/>
    <s v="    Johnathon Haug"/>
    <s v="Male"/>
    <s v="Boston"/>
    <s v="USA"/>
    <x v="319"/>
    <n v="11"/>
    <x v="1"/>
    <x v="4"/>
    <x v="7"/>
    <n v="12"/>
    <x v="8"/>
    <x v="1"/>
    <m/>
    <m/>
    <m/>
    <m/>
  </r>
  <r>
    <n v="455"/>
    <n v="10130"/>
    <s v="    Omega Woolford"/>
    <s v="Female"/>
    <s v="Mexico City"/>
    <s v="Mexico"/>
    <x v="320"/>
    <n v="8"/>
    <x v="1"/>
    <x v="0"/>
    <x v="11"/>
    <n v="8"/>
    <x v="79"/>
    <x v="0"/>
    <m/>
    <m/>
    <m/>
    <m/>
  </r>
  <r>
    <n v="456"/>
    <n v="10100"/>
    <s v="    Patrick Manuel"/>
    <s v="Male"/>
    <s v="Warsaw"/>
    <s v="Poland"/>
    <x v="321"/>
    <n v="6"/>
    <x v="2"/>
    <x v="0"/>
    <x v="6"/>
    <n v="8"/>
    <x v="104"/>
    <x v="0"/>
    <m/>
    <m/>
    <m/>
    <m/>
  </r>
  <r>
    <n v="457"/>
    <n v="10020"/>
    <s v="    Erik Crinklaw"/>
    <s v="Male"/>
    <s v="Paris"/>
    <s v="France"/>
    <x v="254"/>
    <n v="9"/>
    <x v="0"/>
    <x v="6"/>
    <x v="25"/>
    <n v="9"/>
    <x v="1"/>
    <x v="1"/>
    <m/>
    <m/>
    <m/>
    <m/>
  </r>
  <r>
    <n v="458"/>
    <n v="10065"/>
    <s v="    Tracey Voyles"/>
    <s v="Male"/>
    <s v="Cincinnati"/>
    <s v="USA"/>
    <x v="322"/>
    <n v="5"/>
    <x v="2"/>
    <x v="8"/>
    <x v="25"/>
    <n v="2"/>
    <x v="17"/>
    <x v="1"/>
    <m/>
    <m/>
    <m/>
    <m/>
  </r>
  <r>
    <n v="459"/>
    <n v="10052"/>
    <s v="    Precious Ellett"/>
    <s v="Female"/>
    <s v="Boston"/>
    <s v="USA"/>
    <x v="323"/>
    <n v="3"/>
    <x v="0"/>
    <x v="4"/>
    <x v="18"/>
    <n v="12"/>
    <x v="71"/>
    <x v="0"/>
    <m/>
    <m/>
    <m/>
    <m/>
  </r>
  <r>
    <n v="460"/>
    <n v="10112"/>
    <s v="    Dylan Beeks"/>
    <s v="Male"/>
    <s v="Harare"/>
    <s v="Zimbabwe"/>
    <x v="324"/>
    <n v="7"/>
    <x v="4"/>
    <x v="0"/>
    <x v="19"/>
    <n v="8"/>
    <x v="54"/>
    <x v="2"/>
    <m/>
    <m/>
    <m/>
    <m/>
  </r>
  <r>
    <n v="461"/>
    <n v="10017"/>
    <s v="    Genaro Knutson"/>
    <s v="Male"/>
    <s v="Moscow"/>
    <s v="Russia"/>
    <x v="325"/>
    <n v="5"/>
    <x v="2"/>
    <x v="2"/>
    <x v="18"/>
    <n v="13"/>
    <x v="105"/>
    <x v="0"/>
    <m/>
    <m/>
    <m/>
    <m/>
  </r>
  <r>
    <n v="462"/>
    <n v="10020"/>
    <s v="    Erik Crinklaw"/>
    <s v="Male"/>
    <s v="Paris"/>
    <s v="France"/>
    <x v="326"/>
    <n v="8"/>
    <x v="2"/>
    <x v="6"/>
    <x v="3"/>
    <n v="9"/>
    <x v="106"/>
    <x v="0"/>
    <m/>
    <m/>
    <m/>
    <m/>
  </r>
  <r>
    <n v="463"/>
    <n v="10103"/>
    <s v="    Kit Platner"/>
    <s v="Male"/>
    <s v="Hamburg"/>
    <s v="Germany"/>
    <x v="327"/>
    <n v="3"/>
    <x v="0"/>
    <x v="1"/>
    <x v="18"/>
    <n v="18"/>
    <x v="51"/>
    <x v="0"/>
    <m/>
    <m/>
    <m/>
    <m/>
  </r>
  <r>
    <n v="464"/>
    <n v="10085"/>
    <s v="    Celeste Dorothy"/>
    <s v="Female"/>
    <s v="Tel Aviv"/>
    <s v="Israel"/>
    <x v="328"/>
    <n v="11"/>
    <x v="0"/>
    <x v="8"/>
    <x v="14"/>
    <n v="2"/>
    <x v="20"/>
    <x v="0"/>
    <m/>
    <m/>
    <m/>
    <m/>
  </r>
  <r>
    <n v="465"/>
    <n v="10078"/>
    <s v="    Logan Schwan"/>
    <s v="Male"/>
    <s v="Cape Town"/>
    <s v="South Africa"/>
    <x v="329"/>
    <n v="9"/>
    <x v="0"/>
    <x v="2"/>
    <x v="6"/>
    <n v="13"/>
    <x v="53"/>
    <x v="0"/>
    <m/>
    <m/>
    <m/>
    <m/>
  </r>
  <r>
    <n v="466"/>
    <n v="10133"/>
    <s v="    Conrad Haggard"/>
    <s v="Male"/>
    <s v="Mumbai"/>
    <s v="India"/>
    <x v="330"/>
    <n v="8"/>
    <x v="3"/>
    <x v="7"/>
    <x v="1"/>
    <n v="12"/>
    <x v="26"/>
    <x v="1"/>
    <m/>
    <m/>
    <m/>
    <m/>
  </r>
  <r>
    <n v="467"/>
    <n v="10101"/>
    <s v="    Steve Meinhardt"/>
    <s v="Male"/>
    <s v="Denver"/>
    <s v="USA"/>
    <x v="331"/>
    <n v="3"/>
    <x v="0"/>
    <x v="8"/>
    <x v="12"/>
    <n v="2"/>
    <x v="90"/>
    <x v="2"/>
    <m/>
    <m/>
    <m/>
    <m/>
  </r>
  <r>
    <n v="468"/>
    <n v="10064"/>
    <s v="    Damian Nedeau"/>
    <s v="Male"/>
    <s v="Riverside"/>
    <s v="USA"/>
    <x v="332"/>
    <n v="8"/>
    <x v="0"/>
    <x v="7"/>
    <x v="8"/>
    <n v="12"/>
    <x v="59"/>
    <x v="0"/>
    <m/>
    <m/>
    <m/>
    <m/>
  </r>
  <r>
    <n v="469"/>
    <n v="10024"/>
    <s v="    Beata Smyth"/>
    <s v="Female"/>
    <s v="Ho Chi Minh City"/>
    <s v="Vietnam"/>
    <x v="333"/>
    <n v="4"/>
    <x v="3"/>
    <x v="2"/>
    <x v="11"/>
    <n v="13"/>
    <x v="107"/>
    <x v="0"/>
    <m/>
    <m/>
    <m/>
    <m/>
  </r>
  <r>
    <n v="470"/>
    <n v="10086"/>
    <s v="    Lisette Bowsher"/>
    <s v="Female"/>
    <s v="Birmingham"/>
    <s v="UK"/>
    <x v="334"/>
    <n v="8"/>
    <x v="0"/>
    <x v="0"/>
    <x v="29"/>
    <n v="8"/>
    <x v="17"/>
    <x v="2"/>
    <m/>
    <m/>
    <m/>
    <m/>
  </r>
  <r>
    <n v="471"/>
    <n v="10146"/>
    <s v="    Bobby Greening"/>
    <s v="Male"/>
    <s v="Dallas"/>
    <s v="USA"/>
    <x v="335"/>
    <n v="12"/>
    <x v="1"/>
    <x v="7"/>
    <x v="25"/>
    <n v="12"/>
    <x v="7"/>
    <x v="1"/>
    <m/>
    <m/>
    <m/>
    <m/>
  </r>
  <r>
    <n v="472"/>
    <n v="10130"/>
    <s v="    Omega Woolford"/>
    <s v="Female"/>
    <s v="Mexico City"/>
    <s v="Mexico"/>
    <x v="336"/>
    <n v="6"/>
    <x v="4"/>
    <x v="7"/>
    <x v="10"/>
    <n v="12"/>
    <x v="11"/>
    <x v="0"/>
    <m/>
    <m/>
    <m/>
    <m/>
  </r>
  <r>
    <n v="473"/>
    <n v="10139"/>
    <s v="    Federico Taliaferro"/>
    <s v="Male"/>
    <s v="Kuala Lumpur"/>
    <s v="Malaysia"/>
    <x v="337"/>
    <n v="6"/>
    <x v="0"/>
    <x v="5"/>
    <x v="26"/>
    <n v="12"/>
    <x v="35"/>
    <x v="2"/>
    <m/>
    <m/>
    <m/>
    <m/>
  </r>
  <r>
    <n v="474"/>
    <n v="10140"/>
    <s v="    Gordon Lehr"/>
    <s v="Male"/>
    <s v="Toronto"/>
    <s v="Canada"/>
    <x v="338"/>
    <n v="11"/>
    <x v="0"/>
    <x v="4"/>
    <x v="2"/>
    <n v="12"/>
    <x v="55"/>
    <x v="0"/>
    <m/>
    <m/>
    <m/>
    <m/>
  </r>
  <r>
    <n v="475"/>
    <n v="10135"/>
    <s v="    Santiago Nold"/>
    <s v="Male"/>
    <s v="Jakarta"/>
    <s v="Indonesia"/>
    <x v="339"/>
    <n v="3"/>
    <x v="2"/>
    <x v="5"/>
    <x v="28"/>
    <n v="12"/>
    <x v="1"/>
    <x v="1"/>
    <m/>
    <m/>
    <m/>
    <m/>
  </r>
  <r>
    <n v="476"/>
    <n v="10057"/>
    <s v="    Willis Brinks"/>
    <s v="Male"/>
    <s v="Washington"/>
    <s v="USA"/>
    <x v="340"/>
    <n v="8"/>
    <x v="2"/>
    <x v="7"/>
    <x v="22"/>
    <n v="12"/>
    <x v="69"/>
    <x v="0"/>
    <m/>
    <m/>
    <m/>
    <m/>
  </r>
  <r>
    <n v="477"/>
    <n v="10013"/>
    <s v="    Leigha Bouffard"/>
    <s v="Female"/>
    <s v="Cairo"/>
    <s v="Egypt"/>
    <x v="341"/>
    <n v="11"/>
    <x v="1"/>
    <x v="9"/>
    <x v="28"/>
    <n v="2"/>
    <x v="28"/>
    <x v="1"/>
    <m/>
    <m/>
    <m/>
    <m/>
  </r>
  <r>
    <n v="478"/>
    <n v="10066"/>
    <s v="    Berry Plumadore"/>
    <s v="Male"/>
    <s v="Accra"/>
    <s v="Ghana"/>
    <x v="342"/>
    <n v="11"/>
    <x v="0"/>
    <x v="6"/>
    <x v="6"/>
    <n v="9"/>
    <x v="7"/>
    <x v="0"/>
    <m/>
    <m/>
    <m/>
    <m/>
  </r>
  <r>
    <n v="479"/>
    <n v="10089"/>
    <s v="    Evan Maxie"/>
    <s v="Male"/>
    <s v="Manchester"/>
    <s v="UK"/>
    <x v="343"/>
    <n v="1"/>
    <x v="2"/>
    <x v="0"/>
    <x v="1"/>
    <n v="8"/>
    <x v="35"/>
    <x v="1"/>
    <m/>
    <m/>
    <m/>
    <m/>
  </r>
  <r>
    <n v="480"/>
    <n v="10083"/>
    <s v="    Delta Seitz"/>
    <s v="Male"/>
    <s v="Naples"/>
    <s v="Italy"/>
    <x v="344"/>
    <n v="5"/>
    <x v="1"/>
    <x v="7"/>
    <x v="25"/>
    <n v="12"/>
    <x v="7"/>
    <x v="1"/>
    <m/>
    <m/>
    <m/>
    <m/>
  </r>
  <r>
    <n v="481"/>
    <n v="10050"/>
    <s v="    Christen Donnelly"/>
    <s v="Female"/>
    <s v="Shenyang"/>
    <s v="China"/>
    <x v="345"/>
    <n v="8"/>
    <x v="4"/>
    <x v="9"/>
    <x v="27"/>
    <n v="2"/>
    <x v="52"/>
    <x v="0"/>
    <m/>
    <m/>
    <m/>
    <m/>
  </r>
  <r>
    <n v="482"/>
    <n v="10103"/>
    <s v="    Kit Platner"/>
    <s v="Male"/>
    <s v="Hamburg"/>
    <s v="Germany"/>
    <x v="270"/>
    <n v="8"/>
    <x v="1"/>
    <x v="5"/>
    <x v="3"/>
    <n v="12"/>
    <x v="99"/>
    <x v="0"/>
    <m/>
    <m/>
    <m/>
    <m/>
  </r>
  <r>
    <n v="483"/>
    <n v="10069"/>
    <s v="    Larissa Louviere"/>
    <s v="Female"/>
    <s v="Sao Paulo"/>
    <s v="Brazil"/>
    <x v="309"/>
    <n v="5"/>
    <x v="2"/>
    <x v="8"/>
    <x v="5"/>
    <n v="2"/>
    <x v="35"/>
    <x v="0"/>
    <m/>
    <m/>
    <m/>
    <m/>
  </r>
  <r>
    <n v="484"/>
    <n v="10086"/>
    <s v="    Lisette Bowsher"/>
    <s v="Female"/>
    <s v="Birmingham"/>
    <s v="UK"/>
    <x v="346"/>
    <n v="3"/>
    <x v="1"/>
    <x v="0"/>
    <x v="29"/>
    <n v="8"/>
    <x v="17"/>
    <x v="2"/>
    <m/>
    <m/>
    <m/>
    <m/>
  </r>
  <r>
    <n v="485"/>
    <n v="10092"/>
    <s v="    Percy Rizzuto"/>
    <s v="Female"/>
    <s v="Tashkent"/>
    <s v="Uzbekistan"/>
    <x v="192"/>
    <n v="7"/>
    <x v="2"/>
    <x v="8"/>
    <x v="23"/>
    <n v="2"/>
    <x v="91"/>
    <x v="1"/>
    <m/>
    <m/>
    <m/>
    <m/>
  </r>
  <r>
    <n v="486"/>
    <n v="10069"/>
    <s v="    Larissa Louviere"/>
    <s v="Female"/>
    <s v="Sao Paulo"/>
    <s v="Brazil"/>
    <x v="347"/>
    <n v="12"/>
    <x v="3"/>
    <x v="9"/>
    <x v="28"/>
    <n v="2"/>
    <x v="28"/>
    <x v="1"/>
    <m/>
    <m/>
    <m/>
    <m/>
  </r>
  <r>
    <n v="487"/>
    <n v="10093"/>
    <s v="    Jack Dimas"/>
    <s v="Male"/>
    <s v="Fukuoka"/>
    <s v="Japan"/>
    <x v="348"/>
    <n v="2"/>
    <x v="4"/>
    <x v="0"/>
    <x v="7"/>
    <n v="8"/>
    <x v="56"/>
    <x v="1"/>
    <m/>
    <m/>
    <m/>
    <m/>
  </r>
  <r>
    <n v="488"/>
    <n v="10046"/>
    <s v="    Jewell Kyser"/>
    <s v="Female"/>
    <s v="Tianjin"/>
    <s v="China"/>
    <x v="349"/>
    <n v="2"/>
    <x v="4"/>
    <x v="7"/>
    <x v="22"/>
    <n v="12"/>
    <x v="69"/>
    <x v="0"/>
    <m/>
    <m/>
    <m/>
    <m/>
  </r>
  <r>
    <n v="489"/>
    <n v="10073"/>
    <s v="    Danuta Hennig"/>
    <s v="Female"/>
    <s v="Durban"/>
    <s v="South Africa"/>
    <x v="196"/>
    <n v="4"/>
    <x v="0"/>
    <x v="4"/>
    <x v="23"/>
    <n v="12"/>
    <x v="40"/>
    <x v="1"/>
    <m/>
    <m/>
    <m/>
    <m/>
  </r>
  <r>
    <n v="490"/>
    <n v="10145"/>
    <s v="    Nicol Westerberg"/>
    <s v="Female"/>
    <s v="Shenyang"/>
    <s v="China"/>
    <x v="350"/>
    <n v="9"/>
    <x v="1"/>
    <x v="8"/>
    <x v="12"/>
    <n v="2"/>
    <x v="90"/>
    <x v="2"/>
    <m/>
    <m/>
    <m/>
    <m/>
  </r>
  <r>
    <n v="491"/>
    <n v="10014"/>
    <s v="    Lola Schmidt"/>
    <s v="Female"/>
    <s v="Los Angeles"/>
    <s v="USA"/>
    <x v="351"/>
    <n v="6"/>
    <x v="5"/>
    <x v="2"/>
    <x v="18"/>
    <n v="13"/>
    <x v="105"/>
    <x v="0"/>
    <m/>
    <m/>
    <m/>
    <m/>
  </r>
  <r>
    <n v="492"/>
    <n v="10107"/>
    <s v="    Teresita Schatz"/>
    <s v="Female"/>
    <s v="Beirut"/>
    <s v="Lebanon"/>
    <x v="352"/>
    <n v="10"/>
    <x v="4"/>
    <x v="9"/>
    <x v="3"/>
    <n v="2"/>
    <x v="15"/>
    <x v="0"/>
    <m/>
    <m/>
    <m/>
    <m/>
  </r>
  <r>
    <n v="493"/>
    <n v="10033"/>
    <s v="    Cherish Breland"/>
    <s v="Female"/>
    <s v="Vienna"/>
    <s v="Austria"/>
    <x v="353"/>
    <n v="12"/>
    <x v="3"/>
    <x v="5"/>
    <x v="15"/>
    <n v="12"/>
    <x v="21"/>
    <x v="0"/>
    <m/>
    <m/>
    <m/>
    <m/>
  </r>
  <r>
    <n v="494"/>
    <n v="10128"/>
    <s v="    Tynisha Kyllonen"/>
    <s v="Female"/>
    <s v="Sao Paulo"/>
    <s v="Brazil"/>
    <x v="354"/>
    <n v="9"/>
    <x v="5"/>
    <x v="4"/>
    <x v="0"/>
    <n v="12"/>
    <x v="24"/>
    <x v="0"/>
    <m/>
    <m/>
    <m/>
    <m/>
  </r>
  <r>
    <n v="495"/>
    <n v="10070"/>
    <s v="    Lorina Shawgo"/>
    <s v="Female"/>
    <s v="Ankara"/>
    <s v="Turkey"/>
    <x v="355"/>
    <n v="12"/>
    <x v="5"/>
    <x v="8"/>
    <x v="7"/>
    <n v="2"/>
    <x v="46"/>
    <x v="1"/>
    <m/>
    <m/>
    <m/>
    <m/>
  </r>
  <r>
    <n v="496"/>
    <n v="10088"/>
    <s v="    Christene Kennell"/>
    <s v="Female"/>
    <s v="Lisbon"/>
    <s v="Portugal"/>
    <x v="356"/>
    <n v="9"/>
    <x v="4"/>
    <x v="0"/>
    <x v="18"/>
    <n v="8"/>
    <x v="53"/>
    <x v="0"/>
    <m/>
    <m/>
    <m/>
    <m/>
  </r>
  <r>
    <n v="497"/>
    <n v="10080"/>
    <s v="    Hue Beeson"/>
    <s v="Male"/>
    <s v="Fortaleza"/>
    <s v="Brazil"/>
    <x v="357"/>
    <n v="11"/>
    <x v="0"/>
    <x v="0"/>
    <x v="2"/>
    <n v="8"/>
    <x v="108"/>
    <x v="0"/>
    <m/>
    <m/>
    <m/>
    <m/>
  </r>
  <r>
    <n v="498"/>
    <n v="10017"/>
    <s v="    Genaro Knutson"/>
    <s v="Male"/>
    <s v="Moscow"/>
    <s v="Russia"/>
    <x v="358"/>
    <n v="2"/>
    <x v="1"/>
    <x v="2"/>
    <x v="19"/>
    <n v="13"/>
    <x v="109"/>
    <x v="2"/>
    <m/>
    <m/>
    <m/>
    <m/>
  </r>
  <r>
    <n v="499"/>
    <n v="10088"/>
    <s v="    Christene Kennell"/>
    <s v="Female"/>
    <s v="Lisbon"/>
    <s v="Portugal"/>
    <x v="331"/>
    <n v="3"/>
    <x v="0"/>
    <x v="2"/>
    <x v="20"/>
    <n v="13"/>
    <x v="110"/>
    <x v="1"/>
    <m/>
    <m/>
    <m/>
    <m/>
  </r>
  <r>
    <n v="500"/>
    <n v="10126"/>
    <s v="    Roy Reber"/>
    <s v="Male"/>
    <s v="Tokyo"/>
    <s v="Japan"/>
    <x v="193"/>
    <n v="6"/>
    <x v="4"/>
    <x v="2"/>
    <x v="24"/>
    <n v="13"/>
    <x v="73"/>
    <x v="1"/>
    <m/>
    <m/>
    <m/>
    <m/>
  </r>
  <r>
    <n v="501"/>
    <n v="10067"/>
    <s v="    Irina Roberge"/>
    <s v="Female"/>
    <s v="Tokyo"/>
    <s v="Japan"/>
    <x v="333"/>
    <n v="4"/>
    <x v="3"/>
    <x v="3"/>
    <x v="27"/>
    <n v="4"/>
    <x v="48"/>
    <x v="0"/>
    <m/>
    <m/>
    <m/>
    <m/>
  </r>
  <r>
    <n v="502"/>
    <n v="10092"/>
    <s v="    Percy Rizzuto"/>
    <s v="Female"/>
    <s v="Tashkent"/>
    <s v="Uzbekistan"/>
    <x v="359"/>
    <n v="8"/>
    <x v="4"/>
    <x v="0"/>
    <x v="2"/>
    <n v="8"/>
    <x v="108"/>
    <x v="0"/>
    <m/>
    <m/>
    <m/>
    <m/>
  </r>
  <r>
    <n v="503"/>
    <n v="10129"/>
    <s v="    Corine Ashline"/>
    <s v="Female"/>
    <s v="Seoul"/>
    <s v="South Korea"/>
    <x v="360"/>
    <n v="6"/>
    <x v="0"/>
    <x v="5"/>
    <x v="2"/>
    <n v="12"/>
    <x v="55"/>
    <x v="0"/>
    <m/>
    <m/>
    <m/>
    <m/>
  </r>
  <r>
    <n v="504"/>
    <n v="10125"/>
    <s v="    Kyra Coffin"/>
    <s v="Female"/>
    <s v="Accra"/>
    <s v="Ghana"/>
    <x v="201"/>
    <n v="9"/>
    <x v="5"/>
    <x v="8"/>
    <x v="0"/>
    <n v="2"/>
    <x v="68"/>
    <x v="0"/>
    <m/>
    <m/>
    <m/>
    <m/>
  </r>
  <r>
    <n v="505"/>
    <n v="10145"/>
    <s v="    Nicol Westerberg"/>
    <s v="Female"/>
    <s v="Shenyang"/>
    <s v="China"/>
    <x v="361"/>
    <n v="10"/>
    <x v="2"/>
    <x v="1"/>
    <x v="0"/>
    <n v="18"/>
    <x v="57"/>
    <x v="0"/>
    <m/>
    <m/>
    <m/>
    <m/>
  </r>
  <r>
    <n v="506"/>
    <n v="10068"/>
    <s v="    Neda Asmus"/>
    <s v="Female"/>
    <s v="New York Metro"/>
    <s v="USA"/>
    <x v="362"/>
    <n v="1"/>
    <x v="1"/>
    <x v="2"/>
    <x v="11"/>
    <n v="13"/>
    <x v="107"/>
    <x v="0"/>
    <m/>
    <m/>
    <m/>
    <m/>
  </r>
  <r>
    <n v="507"/>
    <n v="10145"/>
    <s v="    Nicol Westerberg"/>
    <s v="Female"/>
    <s v="Shenyang"/>
    <s v="China"/>
    <x v="363"/>
    <n v="8"/>
    <x v="4"/>
    <x v="2"/>
    <x v="24"/>
    <n v="13"/>
    <x v="73"/>
    <x v="1"/>
    <m/>
    <m/>
    <m/>
    <m/>
  </r>
  <r>
    <n v="508"/>
    <n v="10018"/>
    <s v="    Isaiah Chavarria"/>
    <s v="Male"/>
    <s v="Shanghai"/>
    <s v="China"/>
    <x v="364"/>
    <n v="1"/>
    <x v="5"/>
    <x v="3"/>
    <x v="13"/>
    <n v="4"/>
    <x v="16"/>
    <x v="2"/>
    <m/>
    <m/>
    <m/>
    <m/>
  </r>
  <r>
    <n v="509"/>
    <n v="10102"/>
    <s v="    Jonell Archibald"/>
    <s v="Female"/>
    <s v="Cologne/Bonn"/>
    <s v="Germany"/>
    <x v="365"/>
    <n v="12"/>
    <x v="0"/>
    <x v="8"/>
    <x v="20"/>
    <n v="2"/>
    <x v="111"/>
    <x v="1"/>
    <m/>
    <m/>
    <m/>
    <m/>
  </r>
  <r>
    <n v="510"/>
    <n v="10072"/>
    <s v="    Artie Mendoza"/>
    <s v="Male"/>
    <s v="Mesa"/>
    <s v="USA"/>
    <x v="366"/>
    <n v="6"/>
    <x v="4"/>
    <x v="7"/>
    <x v="9"/>
    <n v="12"/>
    <x v="10"/>
    <x v="1"/>
    <m/>
    <m/>
    <m/>
    <m/>
  </r>
  <r>
    <n v="511"/>
    <n v="10076"/>
    <s v="    Flora Zuniga"/>
    <s v="Female"/>
    <s v="Jeddah"/>
    <s v="Saudi Arabia"/>
    <x v="367"/>
    <n v="2"/>
    <x v="3"/>
    <x v="0"/>
    <x v="6"/>
    <n v="8"/>
    <x v="104"/>
    <x v="0"/>
    <m/>
    <m/>
    <m/>
    <m/>
  </r>
  <r>
    <n v="512"/>
    <n v="10099"/>
    <s v="    Cecille Holdridge"/>
    <s v="Female"/>
    <s v="Taichung"/>
    <s v="Taiwan"/>
    <x v="368"/>
    <n v="4"/>
    <x v="4"/>
    <x v="9"/>
    <x v="29"/>
    <n v="2"/>
    <x v="84"/>
    <x v="2"/>
    <m/>
    <m/>
    <m/>
    <m/>
  </r>
  <r>
    <n v="513"/>
    <n v="10131"/>
    <s v="    Wilmer Markert"/>
    <s v="Male"/>
    <s v="Osaka"/>
    <s v="Japan"/>
    <x v="275"/>
    <n v="7"/>
    <x v="2"/>
    <x v="5"/>
    <x v="21"/>
    <n v="12"/>
    <x v="85"/>
    <x v="0"/>
    <m/>
    <m/>
    <m/>
    <m/>
  </r>
  <r>
    <n v="514"/>
    <n v="10098"/>
    <s v="    Emerald Fernald"/>
    <s v="Female"/>
    <s v="Tampa"/>
    <s v="USA"/>
    <x v="369"/>
    <n v="5"/>
    <x v="4"/>
    <x v="5"/>
    <x v="19"/>
    <n v="12"/>
    <x v="48"/>
    <x v="2"/>
    <m/>
    <m/>
    <m/>
    <m/>
  </r>
  <r>
    <n v="515"/>
    <n v="10102"/>
    <s v="    Jonell Archibald"/>
    <s v="Female"/>
    <s v="Cologne/Bonn"/>
    <s v="Germany"/>
    <x v="370"/>
    <n v="7"/>
    <x v="3"/>
    <x v="3"/>
    <x v="29"/>
    <n v="4"/>
    <x v="45"/>
    <x v="2"/>
    <m/>
    <m/>
    <m/>
    <m/>
  </r>
  <r>
    <n v="516"/>
    <n v="10147"/>
    <s v="    Johnathon Haug"/>
    <s v="Male"/>
    <s v="Boston"/>
    <s v="USA"/>
    <x v="371"/>
    <n v="7"/>
    <x v="3"/>
    <x v="1"/>
    <x v="18"/>
    <n v="18"/>
    <x v="51"/>
    <x v="0"/>
    <m/>
    <m/>
    <m/>
    <m/>
  </r>
  <r>
    <n v="517"/>
    <n v="10070"/>
    <s v="    Lorina Shawgo"/>
    <s v="Female"/>
    <s v="Ankara"/>
    <s v="Turkey"/>
    <x v="240"/>
    <n v="4"/>
    <x v="3"/>
    <x v="6"/>
    <x v="5"/>
    <n v="9"/>
    <x v="25"/>
    <x v="0"/>
    <m/>
    <m/>
    <m/>
    <m/>
  </r>
  <r>
    <n v="518"/>
    <n v="10139"/>
    <s v="    Federico Taliaferro"/>
    <s v="Male"/>
    <s v="Kuala Lumpur"/>
    <s v="Malaysia"/>
    <x v="372"/>
    <n v="1"/>
    <x v="3"/>
    <x v="0"/>
    <x v="15"/>
    <n v="8"/>
    <x v="112"/>
    <x v="0"/>
    <m/>
    <m/>
    <m/>
    <m/>
  </r>
  <r>
    <n v="519"/>
    <n v="10035"/>
    <s v="    Houston Gouin"/>
    <s v="Male"/>
    <s v="Damman "/>
    <s v="Saudi Arabia"/>
    <x v="373"/>
    <n v="7"/>
    <x v="1"/>
    <x v="8"/>
    <x v="2"/>
    <n v="2"/>
    <x v="19"/>
    <x v="0"/>
    <m/>
    <m/>
    <m/>
    <m/>
  </r>
  <r>
    <n v="520"/>
    <n v="10138"/>
    <s v="    Jamel Biery"/>
    <s v="Male"/>
    <s v="Cairo"/>
    <s v="Egypt"/>
    <x v="297"/>
    <n v="2"/>
    <x v="5"/>
    <x v="5"/>
    <x v="22"/>
    <n v="12"/>
    <x v="69"/>
    <x v="0"/>
    <m/>
    <m/>
    <m/>
    <m/>
  </r>
  <r>
    <n v="521"/>
    <n v="10074"/>
    <s v="    Jewel Dumbleton"/>
    <s v="Male"/>
    <s v="Porto Alegre"/>
    <s v="Brazil"/>
    <x v="374"/>
    <n v="12"/>
    <x v="0"/>
    <x v="6"/>
    <x v="19"/>
    <n v="9"/>
    <x v="33"/>
    <x v="2"/>
    <m/>
    <m/>
    <m/>
    <m/>
  </r>
  <r>
    <n v="522"/>
    <n v="10036"/>
    <s v="    Cathern Howey"/>
    <s v="Female"/>
    <s v="Copenhagen"/>
    <s v="Denmark"/>
    <x v="375"/>
    <n v="11"/>
    <x v="5"/>
    <x v="0"/>
    <x v="17"/>
    <n v="8"/>
    <x v="76"/>
    <x v="1"/>
    <m/>
    <m/>
    <m/>
    <m/>
  </r>
  <r>
    <n v="523"/>
    <n v="10082"/>
    <s v="    Charles Ascencio"/>
    <s v="Male"/>
    <s v="Rome"/>
    <s v="Italy"/>
    <x v="376"/>
    <n v="7"/>
    <x v="2"/>
    <x v="7"/>
    <x v="1"/>
    <n v="12"/>
    <x v="26"/>
    <x v="1"/>
    <m/>
    <m/>
    <m/>
    <m/>
  </r>
  <r>
    <n v="524"/>
    <n v="10037"/>
    <s v="    Leonore Cloud"/>
    <s v="Female"/>
    <s v="Brisbane"/>
    <s v="Australia"/>
    <x v="377"/>
    <n v="3"/>
    <x v="0"/>
    <x v="2"/>
    <x v="15"/>
    <n v="13"/>
    <x v="97"/>
    <x v="0"/>
    <m/>
    <m/>
    <m/>
    <m/>
  </r>
  <r>
    <n v="525"/>
    <n v="10073"/>
    <s v="    Danuta Hennig"/>
    <s v="Female"/>
    <s v="Durban"/>
    <s v="South Africa"/>
    <x v="278"/>
    <n v="12"/>
    <x v="2"/>
    <x v="1"/>
    <x v="1"/>
    <n v="18"/>
    <x v="1"/>
    <x v="1"/>
    <m/>
    <m/>
    <m/>
    <m/>
  </r>
  <r>
    <n v="526"/>
    <n v="10095"/>
    <s v="    Camelia Korn"/>
    <s v="Female"/>
    <s v="St. Louis"/>
    <s v="USA"/>
    <x v="378"/>
    <n v="1"/>
    <x v="0"/>
    <x v="5"/>
    <x v="11"/>
    <n v="12"/>
    <x v="12"/>
    <x v="0"/>
    <m/>
    <m/>
    <m/>
    <m/>
  </r>
  <r>
    <n v="527"/>
    <n v="10084"/>
    <s v="    Mauricio Thetford"/>
    <s v="Male"/>
    <s v="Minneapolis"/>
    <s v="USA"/>
    <x v="379"/>
    <n v="10"/>
    <x v="4"/>
    <x v="8"/>
    <x v="23"/>
    <n v="2"/>
    <x v="91"/>
    <x v="1"/>
    <m/>
    <m/>
    <m/>
    <m/>
  </r>
  <r>
    <n v="528"/>
    <n v="10003"/>
    <s v="    Sanford Xiong"/>
    <s v="Male"/>
    <s v="Sao Paulo"/>
    <s v="Brazil"/>
    <x v="90"/>
    <n v="11"/>
    <x v="4"/>
    <x v="4"/>
    <x v="14"/>
    <n v="12"/>
    <x v="25"/>
    <x v="0"/>
    <m/>
    <m/>
    <m/>
    <m/>
  </r>
  <r>
    <n v="529"/>
    <n v="10125"/>
    <s v="    Kyra Coffin"/>
    <s v="Female"/>
    <s v="Accra"/>
    <s v="Ghana"/>
    <x v="380"/>
    <n v="1"/>
    <x v="5"/>
    <x v="4"/>
    <x v="9"/>
    <n v="12"/>
    <x v="10"/>
    <x v="1"/>
    <m/>
    <m/>
    <m/>
    <m/>
  </r>
  <r>
    <n v="530"/>
    <n v="10078"/>
    <s v="    Logan Schwan"/>
    <s v="Male"/>
    <s v="Cape Town"/>
    <s v="South Africa"/>
    <x v="381"/>
    <n v="11"/>
    <x v="4"/>
    <x v="4"/>
    <x v="8"/>
    <n v="12"/>
    <x v="59"/>
    <x v="0"/>
    <m/>
    <m/>
    <m/>
    <m/>
  </r>
  <r>
    <n v="531"/>
    <n v="10075"/>
    <s v="    Evangeline Grandstaff"/>
    <s v="Female"/>
    <s v="Dalian"/>
    <s v="China"/>
    <x v="382"/>
    <n v="11"/>
    <x v="3"/>
    <x v="6"/>
    <x v="8"/>
    <n v="9"/>
    <x v="9"/>
    <x v="0"/>
    <m/>
    <m/>
    <m/>
    <m/>
  </r>
  <r>
    <n v="532"/>
    <n v="10087"/>
    <s v="    Annamaria Valdovinos"/>
    <s v="Female"/>
    <s v="Frankfurt"/>
    <s v="Germany"/>
    <x v="383"/>
    <n v="8"/>
    <x v="3"/>
    <x v="7"/>
    <x v="29"/>
    <n v="12"/>
    <x v="20"/>
    <x v="2"/>
    <m/>
    <m/>
    <m/>
    <m/>
  </r>
  <r>
    <n v="533"/>
    <n v="10030"/>
    <s v="    Britni Baisden"/>
    <s v="Female"/>
    <s v="Lima"/>
    <s v="Peru"/>
    <x v="325"/>
    <n v="5"/>
    <x v="2"/>
    <x v="8"/>
    <x v="6"/>
    <n v="2"/>
    <x v="67"/>
    <x v="0"/>
    <m/>
    <m/>
    <m/>
    <m/>
  </r>
  <r>
    <n v="534"/>
    <n v="10031"/>
    <s v="    Jeannine Clayton"/>
    <s v="Female"/>
    <s v="Bangkok"/>
    <s v="Thailand"/>
    <x v="384"/>
    <n v="8"/>
    <x v="5"/>
    <x v="1"/>
    <x v="6"/>
    <n v="18"/>
    <x v="6"/>
    <x v="0"/>
    <m/>
    <m/>
    <m/>
    <m/>
  </r>
  <r>
    <n v="535"/>
    <n v="10088"/>
    <s v="    Christene Kennell"/>
    <s v="Female"/>
    <s v="Lisbon"/>
    <s v="Portugal"/>
    <x v="385"/>
    <n v="10"/>
    <x v="4"/>
    <x v="8"/>
    <x v="13"/>
    <n v="2"/>
    <x v="62"/>
    <x v="2"/>
    <m/>
    <m/>
    <m/>
    <m/>
  </r>
  <r>
    <n v="536"/>
    <n v="10063"/>
    <s v="    Vida Gayer"/>
    <s v="Female"/>
    <s v="Brisbane"/>
    <s v="Australia"/>
    <x v="386"/>
    <n v="11"/>
    <x v="1"/>
    <x v="1"/>
    <x v="19"/>
    <n v="18"/>
    <x v="88"/>
    <x v="2"/>
    <m/>
    <m/>
    <m/>
    <m/>
  </r>
  <r>
    <n v="537"/>
    <n v="10063"/>
    <s v="    Vida Gayer"/>
    <s v="Female"/>
    <s v="Brisbane"/>
    <s v="Australia"/>
    <x v="387"/>
    <n v="7"/>
    <x v="1"/>
    <x v="1"/>
    <x v="2"/>
    <n v="18"/>
    <x v="66"/>
    <x v="0"/>
    <m/>
    <m/>
    <m/>
    <m/>
  </r>
  <r>
    <n v="538"/>
    <n v="10150"/>
    <s v="    Nanci Bonier"/>
    <s v="Female"/>
    <s v="Riyadh"/>
    <s v="Saudi Arabia"/>
    <x v="388"/>
    <n v="5"/>
    <x v="5"/>
    <x v="7"/>
    <x v="13"/>
    <n v="12"/>
    <x v="17"/>
    <x v="2"/>
    <m/>
    <m/>
    <m/>
    <m/>
  </r>
  <r>
    <n v="539"/>
    <n v="10061"/>
    <s v="    Willis Tolbert"/>
    <s v="Male"/>
    <s v="Damman "/>
    <s v="Saudi Arabia"/>
    <x v="389"/>
    <n v="7"/>
    <x v="2"/>
    <x v="3"/>
    <x v="6"/>
    <n v="4"/>
    <x v="76"/>
    <x v="0"/>
    <m/>
    <m/>
    <m/>
    <m/>
  </r>
  <r>
    <n v="540"/>
    <n v="10042"/>
    <s v="    Lizette Minto"/>
    <s v="Female"/>
    <s v="New York Metro"/>
    <s v="USA"/>
    <x v="341"/>
    <n v="11"/>
    <x v="1"/>
    <x v="1"/>
    <x v="9"/>
    <n v="18"/>
    <x v="60"/>
    <x v="1"/>
    <m/>
    <m/>
    <m/>
    <m/>
  </r>
  <r>
    <n v="541"/>
    <n v="10012"/>
    <s v="    Trisha Arter"/>
    <s v="Female"/>
    <s v="Kolkata"/>
    <s v="India"/>
    <x v="390"/>
    <n v="1"/>
    <x v="2"/>
    <x v="1"/>
    <x v="22"/>
    <n v="18"/>
    <x v="103"/>
    <x v="0"/>
    <m/>
    <m/>
    <m/>
    <m/>
  </r>
  <r>
    <n v="542"/>
    <n v="10140"/>
    <s v="    Gordon Lehr"/>
    <s v="Male"/>
    <s v="Toronto"/>
    <s v="Canada"/>
    <x v="391"/>
    <n v="2"/>
    <x v="3"/>
    <x v="3"/>
    <x v="8"/>
    <n v="4"/>
    <x v="14"/>
    <x v="0"/>
    <m/>
    <m/>
    <m/>
    <m/>
  </r>
  <r>
    <n v="543"/>
    <n v="10080"/>
    <s v="    Hue Beeson"/>
    <s v="Male"/>
    <s v="Fortaleza"/>
    <s v="Brazil"/>
    <x v="74"/>
    <n v="1"/>
    <x v="5"/>
    <x v="3"/>
    <x v="17"/>
    <n v="4"/>
    <x v="67"/>
    <x v="1"/>
    <m/>
    <m/>
    <m/>
    <m/>
  </r>
  <r>
    <n v="544"/>
    <n v="10014"/>
    <s v="    Lola Schmidt"/>
    <s v="Female"/>
    <s v="Los Angeles"/>
    <s v="USA"/>
    <x v="218"/>
    <n v="11"/>
    <x v="1"/>
    <x v="8"/>
    <x v="28"/>
    <n v="2"/>
    <x v="28"/>
    <x v="1"/>
    <m/>
    <m/>
    <m/>
    <m/>
  </r>
  <r>
    <n v="545"/>
    <n v="10086"/>
    <s v="    Lisette Bowsher"/>
    <s v="Female"/>
    <s v="Birmingham"/>
    <s v="UK"/>
    <x v="392"/>
    <n v="2"/>
    <x v="2"/>
    <x v="2"/>
    <x v="13"/>
    <n v="13"/>
    <x v="46"/>
    <x v="2"/>
    <m/>
    <m/>
    <m/>
    <m/>
  </r>
  <r>
    <n v="546"/>
    <n v="10039"/>
    <s v="    Jere Waters"/>
    <s v="Male"/>
    <s v="Cincinnati"/>
    <s v="USA"/>
    <x v="393"/>
    <n v="8"/>
    <x v="3"/>
    <x v="6"/>
    <x v="8"/>
    <n v="9"/>
    <x v="9"/>
    <x v="0"/>
    <m/>
    <m/>
    <m/>
    <m/>
  </r>
  <r>
    <n v="547"/>
    <n v="10106"/>
    <s v="    Ignacio Lucas"/>
    <s v="Male"/>
    <s v="Vancouver"/>
    <s v="Canada"/>
    <x v="394"/>
    <n v="5"/>
    <x v="3"/>
    <x v="1"/>
    <x v="17"/>
    <n v="18"/>
    <x v="7"/>
    <x v="1"/>
    <m/>
    <m/>
    <m/>
    <m/>
  </r>
  <r>
    <n v="548"/>
    <n v="10087"/>
    <s v="    Annamaria Valdovinos"/>
    <s v="Female"/>
    <s v="Frankfurt"/>
    <s v="Germany"/>
    <x v="395"/>
    <n v="8"/>
    <x v="2"/>
    <x v="7"/>
    <x v="18"/>
    <n v="12"/>
    <x v="71"/>
    <x v="0"/>
    <m/>
    <m/>
    <m/>
    <m/>
  </r>
  <r>
    <n v="549"/>
    <n v="10040"/>
    <s v="    Lenita Blankenship"/>
    <s v="Female"/>
    <s v="Accra"/>
    <s v="Ghana"/>
    <x v="396"/>
    <n v="9"/>
    <x v="5"/>
    <x v="0"/>
    <x v="19"/>
    <n v="8"/>
    <x v="54"/>
    <x v="2"/>
    <m/>
    <m/>
    <m/>
    <m/>
  </r>
  <r>
    <n v="550"/>
    <n v="10036"/>
    <s v="    Cathern Howey"/>
    <s v="Female"/>
    <s v="Copenhagen"/>
    <s v="Denmark"/>
    <x v="305"/>
    <n v="4"/>
    <x v="3"/>
    <x v="3"/>
    <x v="5"/>
    <n v="4"/>
    <x v="58"/>
    <x v="0"/>
    <m/>
    <m/>
    <m/>
    <m/>
  </r>
  <r>
    <n v="551"/>
    <n v="10025"/>
    <s v="    Franklyn Brandenberger"/>
    <s v="Male"/>
    <s v="Madrid"/>
    <s v="Spain"/>
    <x v="397"/>
    <n v="8"/>
    <x v="4"/>
    <x v="8"/>
    <x v="15"/>
    <n v="2"/>
    <x v="54"/>
    <x v="0"/>
    <m/>
    <m/>
    <m/>
    <m/>
  </r>
  <r>
    <n v="552"/>
    <n v="10084"/>
    <s v="    Mauricio Thetford"/>
    <s v="Male"/>
    <s v="Minneapolis"/>
    <s v="USA"/>
    <x v="398"/>
    <n v="8"/>
    <x v="4"/>
    <x v="8"/>
    <x v="25"/>
    <n v="2"/>
    <x v="17"/>
    <x v="1"/>
    <m/>
    <m/>
    <m/>
    <m/>
  </r>
  <r>
    <n v="553"/>
    <n v="10143"/>
    <s v="    Gertude Neitzel"/>
    <s v="Female"/>
    <s v="Lagos"/>
    <s v="Nigeria"/>
    <x v="399"/>
    <n v="3"/>
    <x v="2"/>
    <x v="6"/>
    <x v="17"/>
    <n v="9"/>
    <x v="26"/>
    <x v="1"/>
    <m/>
    <m/>
    <m/>
    <m/>
  </r>
  <r>
    <n v="554"/>
    <n v="10018"/>
    <s v="    Isaiah Chavarria"/>
    <s v="Male"/>
    <s v="Shanghai"/>
    <s v="China"/>
    <x v="400"/>
    <n v="6"/>
    <x v="1"/>
    <x v="6"/>
    <x v="29"/>
    <n v="9"/>
    <x v="86"/>
    <x v="2"/>
    <m/>
    <m/>
    <m/>
    <m/>
  </r>
  <r>
    <n v="555"/>
    <n v="10138"/>
    <s v="    Jamel Biery"/>
    <s v="Male"/>
    <s v="Cairo"/>
    <s v="Egypt"/>
    <x v="401"/>
    <n v="1"/>
    <x v="2"/>
    <x v="6"/>
    <x v="15"/>
    <n v="9"/>
    <x v="63"/>
    <x v="0"/>
    <m/>
    <m/>
    <m/>
    <m/>
  </r>
  <r>
    <n v="556"/>
    <n v="10065"/>
    <s v="    Tracey Voyles"/>
    <s v="Male"/>
    <s v="Cincinnati"/>
    <s v="USA"/>
    <x v="402"/>
    <n v="10"/>
    <x v="0"/>
    <x v="2"/>
    <x v="2"/>
    <n v="13"/>
    <x v="2"/>
    <x v="0"/>
    <m/>
    <m/>
    <m/>
    <m/>
  </r>
  <r>
    <n v="557"/>
    <n v="10107"/>
    <s v="    Teresita Schatz"/>
    <s v="Female"/>
    <s v="Beirut"/>
    <s v="Lebanon"/>
    <x v="403"/>
    <n v="6"/>
    <x v="4"/>
    <x v="9"/>
    <x v="8"/>
    <n v="2"/>
    <x v="113"/>
    <x v="0"/>
    <m/>
    <m/>
    <m/>
    <m/>
  </r>
  <r>
    <n v="558"/>
    <n v="10147"/>
    <s v="    Johnathon Haug"/>
    <s v="Male"/>
    <s v="Boston"/>
    <s v="USA"/>
    <x v="404"/>
    <n v="2"/>
    <x v="0"/>
    <x v="4"/>
    <x v="14"/>
    <n v="12"/>
    <x v="25"/>
    <x v="0"/>
    <m/>
    <m/>
    <m/>
    <m/>
  </r>
  <r>
    <n v="559"/>
    <n v="10115"/>
    <s v="    Krystle Spainhour"/>
    <s v="Female"/>
    <s v="Munich"/>
    <s v="Germany"/>
    <x v="405"/>
    <n v="8"/>
    <x v="5"/>
    <x v="5"/>
    <x v="13"/>
    <n v="12"/>
    <x v="17"/>
    <x v="2"/>
    <m/>
    <m/>
    <m/>
    <m/>
  </r>
  <r>
    <n v="560"/>
    <n v="10030"/>
    <s v="    Britni Baisden"/>
    <s v="Female"/>
    <s v="Lima"/>
    <s v="Peru"/>
    <x v="406"/>
    <n v="12"/>
    <x v="2"/>
    <x v="1"/>
    <x v="12"/>
    <n v="18"/>
    <x v="28"/>
    <x v="2"/>
    <m/>
    <m/>
    <m/>
    <m/>
  </r>
  <r>
    <n v="561"/>
    <n v="10061"/>
    <s v="    Willis Tolbert"/>
    <s v="Male"/>
    <s v="Damman "/>
    <s v="Saudi Arabia"/>
    <x v="407"/>
    <n v="4"/>
    <x v="5"/>
    <x v="0"/>
    <x v="22"/>
    <n v="8"/>
    <x v="78"/>
    <x v="0"/>
    <m/>
    <m/>
    <m/>
    <m/>
  </r>
  <r>
    <n v="562"/>
    <n v="10113"/>
    <s v="    Jenniffer Mangual"/>
    <s v="Female"/>
    <s v="Brasilia"/>
    <s v="Brazil"/>
    <x v="40"/>
    <n v="1"/>
    <x v="4"/>
    <x v="4"/>
    <x v="18"/>
    <n v="12"/>
    <x v="71"/>
    <x v="0"/>
    <m/>
    <m/>
    <m/>
    <m/>
  </r>
  <r>
    <n v="563"/>
    <n v="10059"/>
    <s v="    Sharlene Rothschild"/>
    <s v="Female"/>
    <s v="Vienna"/>
    <s v="Austria"/>
    <x v="408"/>
    <n v="5"/>
    <x v="5"/>
    <x v="1"/>
    <x v="29"/>
    <n v="18"/>
    <x v="61"/>
    <x v="2"/>
    <m/>
    <m/>
    <m/>
    <m/>
  </r>
  <r>
    <n v="564"/>
    <n v="10006"/>
    <s v="    Colin Minter"/>
    <s v="Male"/>
    <s v="Osaka"/>
    <s v="Japan"/>
    <x v="409"/>
    <n v="5"/>
    <x v="0"/>
    <x v="5"/>
    <x v="4"/>
    <n v="12"/>
    <x v="5"/>
    <x v="0"/>
    <m/>
    <m/>
    <m/>
    <m/>
  </r>
  <r>
    <n v="565"/>
    <n v="10073"/>
    <s v="    Danuta Hennig"/>
    <s v="Female"/>
    <s v="Durban"/>
    <s v="South Africa"/>
    <x v="410"/>
    <n v="12"/>
    <x v="5"/>
    <x v="3"/>
    <x v="18"/>
    <n v="4"/>
    <x v="56"/>
    <x v="0"/>
    <m/>
    <m/>
    <m/>
    <m/>
  </r>
  <r>
    <n v="566"/>
    <n v="10124"/>
    <s v="    Verda Pilot"/>
    <s v="Female"/>
    <s v="Cincinnati"/>
    <s v="USA"/>
    <x v="411"/>
    <n v="1"/>
    <x v="5"/>
    <x v="6"/>
    <x v="5"/>
    <n v="9"/>
    <x v="25"/>
    <x v="0"/>
    <m/>
    <m/>
    <m/>
    <m/>
  </r>
  <r>
    <n v="567"/>
    <n v="10115"/>
    <s v="    Krystle Spainhour"/>
    <s v="Female"/>
    <s v="Munich"/>
    <s v="Germany"/>
    <x v="161"/>
    <n v="9"/>
    <x v="0"/>
    <x v="2"/>
    <x v="13"/>
    <n v="13"/>
    <x v="46"/>
    <x v="2"/>
    <m/>
    <m/>
    <m/>
    <m/>
  </r>
  <r>
    <n v="568"/>
    <n v="10071"/>
    <s v="    Alex Turnbull"/>
    <s v="Male"/>
    <s v="Recife"/>
    <s v="Brazil"/>
    <x v="412"/>
    <n v="9"/>
    <x v="4"/>
    <x v="8"/>
    <x v="8"/>
    <n v="2"/>
    <x v="113"/>
    <x v="0"/>
    <m/>
    <m/>
    <m/>
    <m/>
  </r>
  <r>
    <n v="569"/>
    <n v="10057"/>
    <s v="    Willis Brinks"/>
    <s v="Male"/>
    <s v="Washington"/>
    <s v="USA"/>
    <x v="413"/>
    <n v="1"/>
    <x v="3"/>
    <x v="1"/>
    <x v="28"/>
    <n v="18"/>
    <x v="80"/>
    <x v="1"/>
    <m/>
    <m/>
    <m/>
    <m/>
  </r>
  <r>
    <n v="570"/>
    <n v="10125"/>
    <s v="    Kyra Coffin"/>
    <s v="Female"/>
    <s v="Accra"/>
    <s v="Ghana"/>
    <x v="414"/>
    <n v="2"/>
    <x v="5"/>
    <x v="7"/>
    <x v="19"/>
    <n v="12"/>
    <x v="48"/>
    <x v="2"/>
    <m/>
    <m/>
    <m/>
    <m/>
  </r>
  <r>
    <n v="571"/>
    <n v="10124"/>
    <s v="    Verda Pilot"/>
    <s v="Female"/>
    <s v="Cincinnati"/>
    <s v="USA"/>
    <x v="415"/>
    <n v="4"/>
    <x v="2"/>
    <x v="9"/>
    <x v="16"/>
    <n v="2"/>
    <x v="114"/>
    <x v="0"/>
    <m/>
    <m/>
    <m/>
    <m/>
  </r>
  <r>
    <n v="572"/>
    <n v="10093"/>
    <s v="    Jack Dimas"/>
    <s v="Male"/>
    <s v="Fukuoka"/>
    <s v="Japan"/>
    <x v="335"/>
    <n v="12"/>
    <x v="1"/>
    <x v="7"/>
    <x v="25"/>
    <n v="12"/>
    <x v="7"/>
    <x v="1"/>
    <m/>
    <m/>
    <m/>
    <m/>
  </r>
  <r>
    <n v="573"/>
    <n v="10069"/>
    <s v="    Larissa Louviere"/>
    <s v="Female"/>
    <s v="Sao Paulo"/>
    <s v="Brazil"/>
    <x v="416"/>
    <n v="11"/>
    <x v="2"/>
    <x v="1"/>
    <x v="10"/>
    <n v="18"/>
    <x v="96"/>
    <x v="0"/>
    <m/>
    <m/>
    <m/>
    <m/>
  </r>
  <r>
    <n v="574"/>
    <n v="10053"/>
    <s v="    Sueann Oster"/>
    <s v="Female"/>
    <s v="Belo Horizonte"/>
    <s v="Brazil"/>
    <x v="417"/>
    <n v="1"/>
    <x v="1"/>
    <x v="8"/>
    <x v="1"/>
    <n v="2"/>
    <x v="45"/>
    <x v="1"/>
    <m/>
    <m/>
    <m/>
    <m/>
  </r>
  <r>
    <n v="575"/>
    <n v="10011"/>
    <s v="    Carlita Schroyer"/>
    <s v="Female"/>
    <s v="Lagos"/>
    <s v="Nigeria"/>
    <x v="418"/>
    <n v="4"/>
    <x v="4"/>
    <x v="3"/>
    <x v="3"/>
    <n v="4"/>
    <x v="3"/>
    <x v="0"/>
    <m/>
    <m/>
    <m/>
    <m/>
  </r>
  <r>
    <n v="576"/>
    <n v="10011"/>
    <s v="    Carlita Schroyer"/>
    <s v="Female"/>
    <s v="Lagos"/>
    <s v="Nigeria"/>
    <x v="419"/>
    <n v="12"/>
    <x v="3"/>
    <x v="8"/>
    <x v="7"/>
    <n v="2"/>
    <x v="46"/>
    <x v="1"/>
    <m/>
    <m/>
    <m/>
    <m/>
  </r>
  <r>
    <n v="577"/>
    <n v="10038"/>
    <s v="    Desmond Bradfield"/>
    <s v="Male"/>
    <s v="Riverside"/>
    <s v="USA"/>
    <x v="76"/>
    <n v="1"/>
    <x v="1"/>
    <x v="9"/>
    <x v="1"/>
    <n v="2"/>
    <x v="45"/>
    <x v="1"/>
    <m/>
    <m/>
    <m/>
    <m/>
  </r>
  <r>
    <n v="578"/>
    <n v="10017"/>
    <s v="    Genaro Knutson"/>
    <s v="Male"/>
    <s v="Moscow"/>
    <s v="Russia"/>
    <x v="420"/>
    <n v="5"/>
    <x v="3"/>
    <x v="8"/>
    <x v="16"/>
    <n v="2"/>
    <x v="114"/>
    <x v="0"/>
    <m/>
    <m/>
    <m/>
    <m/>
  </r>
  <r>
    <n v="579"/>
    <n v="10132"/>
    <s v="    Alden Overbey"/>
    <s v="Male"/>
    <s v="Manila"/>
    <s v="Philippines"/>
    <x v="421"/>
    <n v="9"/>
    <x v="5"/>
    <x v="9"/>
    <x v="20"/>
    <n v="2"/>
    <x v="111"/>
    <x v="1"/>
    <m/>
    <m/>
    <m/>
    <m/>
  </r>
  <r>
    <n v="580"/>
    <n v="10002"/>
    <s v="    Patrica Courville"/>
    <s v="Female"/>
    <s v="New York Metro"/>
    <s v="USA"/>
    <x v="285"/>
    <n v="4"/>
    <x v="0"/>
    <x v="4"/>
    <x v="18"/>
    <n v="12"/>
    <x v="71"/>
    <x v="0"/>
    <m/>
    <m/>
    <m/>
    <m/>
  </r>
  <r>
    <n v="581"/>
    <n v="10087"/>
    <s v="    Annamaria Valdovinos"/>
    <s v="Female"/>
    <s v="Frankfurt"/>
    <s v="Germany"/>
    <x v="422"/>
    <n v="9"/>
    <x v="5"/>
    <x v="9"/>
    <x v="21"/>
    <n v="2"/>
    <x v="61"/>
    <x v="0"/>
    <m/>
    <m/>
    <m/>
    <m/>
  </r>
  <r>
    <n v="582"/>
    <n v="10144"/>
    <s v="    Mariella Lansford"/>
    <s v="Female"/>
    <s v="Kolkata"/>
    <s v="India"/>
    <x v="423"/>
    <n v="7"/>
    <x v="1"/>
    <x v="8"/>
    <x v="24"/>
    <n v="2"/>
    <x v="115"/>
    <x v="1"/>
    <m/>
    <m/>
    <m/>
    <m/>
  </r>
  <r>
    <n v="583"/>
    <n v="10036"/>
    <s v="    Cathern Howey"/>
    <s v="Female"/>
    <s v="Copenhagen"/>
    <s v="Denmark"/>
    <x v="424"/>
    <n v="6"/>
    <x v="3"/>
    <x v="8"/>
    <x v="6"/>
    <n v="2"/>
    <x v="67"/>
    <x v="0"/>
    <m/>
    <m/>
    <m/>
    <m/>
  </r>
  <r>
    <n v="584"/>
    <n v="10088"/>
    <s v="    Christene Kennell"/>
    <s v="Female"/>
    <s v="Lisbon"/>
    <s v="Portugal"/>
    <x v="425"/>
    <n v="3"/>
    <x v="2"/>
    <x v="7"/>
    <x v="16"/>
    <n v="12"/>
    <x v="94"/>
    <x v="0"/>
    <m/>
    <m/>
    <m/>
    <m/>
  </r>
  <r>
    <n v="585"/>
    <n v="10059"/>
    <s v="    Sharlene Rothschild"/>
    <s v="Female"/>
    <s v="Vienna"/>
    <s v="Austria"/>
    <x v="426"/>
    <n v="7"/>
    <x v="5"/>
    <x v="5"/>
    <x v="28"/>
    <n v="12"/>
    <x v="1"/>
    <x v="1"/>
    <m/>
    <m/>
    <m/>
    <m/>
  </r>
  <r>
    <n v="586"/>
    <n v="10097"/>
    <s v="    Bulah Kaplan"/>
    <s v="Female"/>
    <s v="Sapporo"/>
    <s v="Japan"/>
    <x v="427"/>
    <n v="1"/>
    <x v="1"/>
    <x v="4"/>
    <x v="20"/>
    <n v="12"/>
    <x v="78"/>
    <x v="1"/>
    <m/>
    <m/>
    <m/>
    <m/>
  </r>
  <r>
    <n v="587"/>
    <n v="10030"/>
    <s v="    Britni Baisden"/>
    <s v="Female"/>
    <s v="Lima"/>
    <s v="Peru"/>
    <x v="428"/>
    <n v="1"/>
    <x v="5"/>
    <x v="7"/>
    <x v="16"/>
    <n v="12"/>
    <x v="94"/>
    <x v="0"/>
    <m/>
    <m/>
    <m/>
    <m/>
  </r>
  <r>
    <n v="588"/>
    <n v="10083"/>
    <s v="    Delta Seitz"/>
    <s v="Male"/>
    <s v="Naples"/>
    <s v="Italy"/>
    <x v="429"/>
    <n v="2"/>
    <x v="2"/>
    <x v="8"/>
    <x v="0"/>
    <n v="2"/>
    <x v="68"/>
    <x v="0"/>
    <m/>
    <m/>
    <m/>
    <m/>
  </r>
  <r>
    <n v="589"/>
    <n v="10119"/>
    <s v="    Beverlee Lawlor"/>
    <s v="Female"/>
    <s v="San Jose"/>
    <s v="USA"/>
    <x v="430"/>
    <n v="11"/>
    <x v="2"/>
    <x v="7"/>
    <x v="19"/>
    <n v="12"/>
    <x v="48"/>
    <x v="2"/>
    <m/>
    <m/>
    <m/>
    <m/>
  </r>
  <r>
    <n v="590"/>
    <n v="10145"/>
    <s v="    Nicol Westerberg"/>
    <s v="Female"/>
    <s v="Shenyang"/>
    <s v="China"/>
    <x v="431"/>
    <n v="9"/>
    <x v="1"/>
    <x v="8"/>
    <x v="28"/>
    <n v="2"/>
    <x v="28"/>
    <x v="1"/>
    <m/>
    <m/>
    <m/>
    <m/>
  </r>
  <r>
    <n v="591"/>
    <n v="10014"/>
    <s v="    Lola Schmidt"/>
    <s v="Female"/>
    <s v="Los Angeles"/>
    <s v="USA"/>
    <x v="432"/>
    <n v="4"/>
    <x v="5"/>
    <x v="2"/>
    <x v="18"/>
    <n v="13"/>
    <x v="105"/>
    <x v="0"/>
    <m/>
    <m/>
    <m/>
    <m/>
  </r>
  <r>
    <n v="592"/>
    <n v="10148"/>
    <s v="    Etta Bosque"/>
    <s v="Female"/>
    <s v="Belo Horizonte"/>
    <s v="Brazil"/>
    <x v="433"/>
    <n v="8"/>
    <x v="3"/>
    <x v="4"/>
    <x v="7"/>
    <n v="12"/>
    <x v="8"/>
    <x v="1"/>
    <m/>
    <m/>
    <m/>
    <m/>
  </r>
  <r>
    <n v="593"/>
    <n v="10044"/>
    <s v="    Jerrell Mccafferty"/>
    <s v="Male"/>
    <s v="Ho Chi Minh City"/>
    <s v="Vietnam"/>
    <x v="214"/>
    <n v="2"/>
    <x v="0"/>
    <x v="6"/>
    <x v="21"/>
    <n v="9"/>
    <x v="89"/>
    <x v="0"/>
    <m/>
    <m/>
    <m/>
    <m/>
  </r>
  <r>
    <n v="594"/>
    <n v="10003"/>
    <s v="    Sanford Xiong"/>
    <s v="Male"/>
    <s v="Sao Paulo"/>
    <s v="Brazil"/>
    <x v="434"/>
    <n v="10"/>
    <x v="3"/>
    <x v="1"/>
    <x v="3"/>
    <n v="18"/>
    <x v="13"/>
    <x v="0"/>
    <m/>
    <m/>
    <m/>
    <m/>
  </r>
  <r>
    <n v="595"/>
    <n v="10111"/>
    <s v="    Boris Hine"/>
    <s v="Male"/>
    <s v="Campinas"/>
    <s v="Brazil"/>
    <x v="435"/>
    <n v="7"/>
    <x v="4"/>
    <x v="7"/>
    <x v="3"/>
    <n v="12"/>
    <x v="99"/>
    <x v="0"/>
    <m/>
    <m/>
    <m/>
    <m/>
  </r>
  <r>
    <n v="596"/>
    <n v="10075"/>
    <s v="    Evangeline Grandstaff"/>
    <s v="Female"/>
    <s v="Dalian"/>
    <s v="China"/>
    <x v="436"/>
    <n v="10"/>
    <x v="1"/>
    <x v="0"/>
    <x v="4"/>
    <n v="8"/>
    <x v="21"/>
    <x v="0"/>
    <m/>
    <m/>
    <m/>
    <m/>
  </r>
  <r>
    <n v="597"/>
    <n v="10026"/>
    <s v="    Lennie Grasso"/>
    <s v="Male"/>
    <s v="Tianjin"/>
    <s v="China"/>
    <x v="437"/>
    <n v="6"/>
    <x v="4"/>
    <x v="0"/>
    <x v="3"/>
    <n v="8"/>
    <x v="37"/>
    <x v="0"/>
    <m/>
    <m/>
    <m/>
    <m/>
  </r>
  <r>
    <n v="598"/>
    <n v="10137"/>
    <s v="    Gwyneth Goodsell"/>
    <s v="Female"/>
    <s v="Kolkata"/>
    <s v="India"/>
    <x v="438"/>
    <n v="5"/>
    <x v="4"/>
    <x v="8"/>
    <x v="15"/>
    <n v="2"/>
    <x v="54"/>
    <x v="0"/>
    <m/>
    <m/>
    <m/>
    <m/>
  </r>
  <r>
    <n v="599"/>
    <n v="10135"/>
    <s v="    Santiago Nold"/>
    <s v="Male"/>
    <s v="Jakarta"/>
    <s v="Indonesia"/>
    <x v="439"/>
    <n v="10"/>
    <x v="5"/>
    <x v="5"/>
    <x v="13"/>
    <n v="12"/>
    <x v="17"/>
    <x v="2"/>
    <m/>
    <m/>
    <m/>
    <m/>
  </r>
  <r>
    <n v="600"/>
    <n v="10131"/>
    <s v="    Wilmer Markert"/>
    <s v="Male"/>
    <s v="Osaka"/>
    <s v="Japan"/>
    <x v="440"/>
    <n v="11"/>
    <x v="0"/>
    <x v="6"/>
    <x v="3"/>
    <n v="9"/>
    <x v="106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fieldListSortAscending="1">
  <location ref="A1:B4" firstHeaderRow="1" firstDataRow="1" firstDataCol="1"/>
  <pivotFields count="5">
    <pivotField dataField="1" showAll="0"/>
    <pivotField showAll="0">
      <items count="151">
        <item x="131"/>
        <item x="70"/>
        <item x="3"/>
        <item x="28"/>
        <item x="86"/>
        <item x="116"/>
        <item x="80"/>
        <item x="71"/>
        <item x="23"/>
        <item x="108"/>
        <item x="14"/>
        <item x="65"/>
        <item x="118"/>
        <item x="8"/>
        <item x="145"/>
        <item x="110"/>
        <item x="29"/>
        <item x="96"/>
        <item x="141"/>
        <item x="94"/>
        <item x="55"/>
        <item x="10"/>
        <item x="35"/>
        <item x="98"/>
        <item x="84"/>
        <item x="21"/>
        <item x="81"/>
        <item x="32"/>
        <item x="49"/>
        <item x="87"/>
        <item x="47"/>
        <item x="5"/>
        <item x="132"/>
        <item x="128"/>
        <item x="0"/>
        <item x="93"/>
        <item x="63"/>
        <item x="72"/>
        <item x="104"/>
        <item x="33"/>
        <item x="82"/>
        <item x="37"/>
        <item x="120"/>
        <item x="111"/>
        <item x="95"/>
        <item x="135"/>
        <item x="97"/>
        <item x="19"/>
        <item x="147"/>
        <item x="88"/>
        <item x="74"/>
        <item x="138"/>
        <item x="75"/>
        <item x="44"/>
        <item x="24"/>
        <item x="16"/>
        <item x="142"/>
        <item x="139"/>
        <item x="53"/>
        <item x="109"/>
        <item x="136"/>
        <item x="31"/>
        <item x="34"/>
        <item x="79"/>
        <item x="105"/>
        <item x="66"/>
        <item x="119"/>
        <item x="17"/>
        <item x="92"/>
        <item x="137"/>
        <item x="30"/>
        <item x="112"/>
        <item x="38"/>
        <item x="43"/>
        <item x="20"/>
        <item x="73"/>
        <item x="45"/>
        <item x="146"/>
        <item x="101"/>
        <item x="61"/>
        <item x="54"/>
        <item x="4"/>
        <item x="102"/>
        <item x="114"/>
        <item x="124"/>
        <item x="103"/>
        <item x="68"/>
        <item x="12"/>
        <item x="39"/>
        <item x="25"/>
        <item x="26"/>
        <item x="36"/>
        <item x="85"/>
        <item x="41"/>
        <item x="77"/>
        <item x="13"/>
        <item x="69"/>
        <item x="113"/>
        <item x="42"/>
        <item x="126"/>
        <item x="50"/>
        <item x="133"/>
        <item x="27"/>
        <item x="107"/>
        <item x="57"/>
        <item x="143"/>
        <item x="78"/>
        <item x="121"/>
        <item x="40"/>
        <item x="83"/>
        <item x="115"/>
        <item x="90"/>
        <item x="15"/>
        <item x="149"/>
        <item x="67"/>
        <item x="144"/>
        <item x="129"/>
        <item x="1"/>
        <item x="99"/>
        <item x="91"/>
        <item x="51"/>
        <item x="22"/>
        <item x="125"/>
        <item x="2"/>
        <item x="134"/>
        <item x="58"/>
        <item x="59"/>
        <item x="100"/>
        <item x="46"/>
        <item x="52"/>
        <item x="9"/>
        <item x="122"/>
        <item x="106"/>
        <item x="48"/>
        <item x="117"/>
        <item x="76"/>
        <item x="18"/>
        <item x="89"/>
        <item x="148"/>
        <item x="64"/>
        <item x="11"/>
        <item x="127"/>
        <item x="140"/>
        <item x="6"/>
        <item x="123"/>
        <item x="7"/>
        <item x="62"/>
        <item x="56"/>
        <item x="60"/>
        <item x="13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93">
        <item x="36"/>
        <item x="45"/>
        <item x="69"/>
        <item x="71"/>
        <item x="27"/>
        <item x="82"/>
        <item x="40"/>
        <item x="61"/>
        <item x="39"/>
        <item x="88"/>
        <item x="33"/>
        <item x="28"/>
        <item x="83"/>
        <item x="14"/>
        <item x="12"/>
        <item x="86"/>
        <item x="53"/>
        <item x="35"/>
        <item x="84"/>
        <item x="77"/>
        <item x="32"/>
        <item x="56"/>
        <item x="50"/>
        <item x="38"/>
        <item x="31"/>
        <item x="8"/>
        <item x="76"/>
        <item x="79"/>
        <item x="48"/>
        <item x="55"/>
        <item x="62"/>
        <item x="68"/>
        <item x="78"/>
        <item x="87"/>
        <item x="20"/>
        <item x="9"/>
        <item x="51"/>
        <item x="18"/>
        <item x="66"/>
        <item x="41"/>
        <item x="11"/>
        <item x="23"/>
        <item x="89"/>
        <item x="10"/>
        <item x="26"/>
        <item x="63"/>
        <item x="13"/>
        <item x="21"/>
        <item x="64"/>
        <item x="6"/>
        <item x="47"/>
        <item x="4"/>
        <item x="25"/>
        <item x="59"/>
        <item x="16"/>
        <item x="7"/>
        <item x="90"/>
        <item x="58"/>
        <item x="1"/>
        <item x="5"/>
        <item x="19"/>
        <item x="85"/>
        <item x="91"/>
        <item x="49"/>
        <item x="80"/>
        <item x="46"/>
        <item x="15"/>
        <item x="34"/>
        <item x="42"/>
        <item x="57"/>
        <item x="54"/>
        <item x="30"/>
        <item x="65"/>
        <item x="2"/>
        <item x="72"/>
        <item x="52"/>
        <item x="3"/>
        <item x="17"/>
        <item x="37"/>
        <item x="43"/>
        <item x="70"/>
        <item x="74"/>
        <item x="73"/>
        <item x="67"/>
        <item x="60"/>
        <item x="22"/>
        <item x="0"/>
        <item x="24"/>
        <item x="81"/>
        <item x="29"/>
        <item x="75"/>
        <item x="44"/>
        <item t="default"/>
      </items>
    </pivotField>
    <pivotField showAll="0">
      <items count="47">
        <item x="10"/>
        <item x="26"/>
        <item x="23"/>
        <item x="39"/>
        <item x="22"/>
        <item x="2"/>
        <item x="18"/>
        <item x="12"/>
        <item x="25"/>
        <item x="9"/>
        <item x="14"/>
        <item x="34"/>
        <item x="27"/>
        <item x="43"/>
        <item x="6"/>
        <item x="7"/>
        <item x="32"/>
        <item x="19"/>
        <item x="0"/>
        <item x="45"/>
        <item x="42"/>
        <item x="17"/>
        <item x="4"/>
        <item x="8"/>
        <item x="13"/>
        <item x="20"/>
        <item x="5"/>
        <item x="37"/>
        <item x="35"/>
        <item x="36"/>
        <item x="11"/>
        <item x="24"/>
        <item x="29"/>
        <item x="31"/>
        <item x="3"/>
        <item x="16"/>
        <item x="28"/>
        <item x="40"/>
        <item x="21"/>
        <item x="30"/>
        <item x="41"/>
        <item x="33"/>
        <item x="1"/>
        <item x="38"/>
        <item x="15"/>
        <item x="4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_#" fld="0" subtotal="count" baseField="0" baseItem="479191568"/>
  </dataFields>
  <chartFormats count="3"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4" showAll="0">
      <items count="442">
        <item x="362"/>
        <item x="256"/>
        <item x="80"/>
        <item x="417"/>
        <item x="76"/>
        <item x="427"/>
        <item x="75"/>
        <item x="88"/>
        <item x="358"/>
        <item x="346"/>
        <item x="263"/>
        <item x="241"/>
        <item x="131"/>
        <item x="17"/>
        <item x="2"/>
        <item x="70"/>
        <item x="234"/>
        <item x="180"/>
        <item x="140"/>
        <item x="169"/>
        <item x="64"/>
        <item x="252"/>
        <item x="344"/>
        <item x="69"/>
        <item x="144"/>
        <item x="27"/>
        <item x="400"/>
        <item x="11"/>
        <item x="198"/>
        <item x="276"/>
        <item x="287"/>
        <item x="423"/>
        <item x="45"/>
        <item x="373"/>
        <item x="387"/>
        <item x="270"/>
        <item x="320"/>
        <item x="182"/>
        <item x="118"/>
        <item x="66"/>
        <item x="267"/>
        <item x="47"/>
        <item x="21"/>
        <item x="207"/>
        <item x="310"/>
        <item x="350"/>
        <item x="220"/>
        <item x="271"/>
        <item x="431"/>
        <item x="304"/>
        <item x="302"/>
        <item x="295"/>
        <item x="216"/>
        <item x="22"/>
        <item x="68"/>
        <item x="213"/>
        <item x="436"/>
        <item x="117"/>
        <item x="197"/>
        <item x="218"/>
        <item x="136"/>
        <item x="284"/>
        <item x="386"/>
        <item x="319"/>
        <item x="238"/>
        <item x="311"/>
        <item x="341"/>
        <item x="57"/>
        <item x="335"/>
        <item x="31"/>
        <item x="186"/>
        <item x="413"/>
        <item x="372"/>
        <item x="190"/>
        <item x="292"/>
        <item x="181"/>
        <item x="307"/>
        <item x="124"/>
        <item x="204"/>
        <item x="225"/>
        <item x="148"/>
        <item x="391"/>
        <item x="367"/>
        <item x="247"/>
        <item x="260"/>
        <item x="305"/>
        <item x="333"/>
        <item x="107"/>
        <item x="240"/>
        <item x="78"/>
        <item x="420"/>
        <item x="273"/>
        <item x="259"/>
        <item x="394"/>
        <item x="160"/>
        <item x="153"/>
        <item x="92"/>
        <item x="189"/>
        <item x="157"/>
        <item x="269"/>
        <item x="166"/>
        <item x="424"/>
        <item x="58"/>
        <item x="370"/>
        <item x="371"/>
        <item x="159"/>
        <item x="393"/>
        <item x="112"/>
        <item x="433"/>
        <item x="146"/>
        <item x="330"/>
        <item x="175"/>
        <item x="52"/>
        <item x="383"/>
        <item x="217"/>
        <item x="30"/>
        <item x="123"/>
        <item x="277"/>
        <item x="167"/>
        <item x="7"/>
        <item x="434"/>
        <item x="4"/>
        <item x="59"/>
        <item x="82"/>
        <item x="382"/>
        <item x="49"/>
        <item x="206"/>
        <item x="13"/>
        <item x="419"/>
        <item x="236"/>
        <item x="93"/>
        <item x="246"/>
        <item x="104"/>
        <item x="235"/>
        <item x="266"/>
        <item x="91"/>
        <item x="347"/>
        <item x="353"/>
        <item x="48"/>
        <item x="77"/>
        <item x="428"/>
        <item x="248"/>
        <item x="364"/>
        <item x="74"/>
        <item x="411"/>
        <item x="380"/>
        <item x="203"/>
        <item x="12"/>
        <item x="297"/>
        <item x="414"/>
        <item x="109"/>
        <item x="28"/>
        <item x="303"/>
        <item x="29"/>
        <item x="126"/>
        <item x="111"/>
        <item x="6"/>
        <item x="71"/>
        <item x="188"/>
        <item x="224"/>
        <item x="280"/>
        <item x="129"/>
        <item x="407"/>
        <item x="233"/>
        <item x="191"/>
        <item x="282"/>
        <item x="288"/>
        <item x="432"/>
        <item x="408"/>
        <item x="51"/>
        <item x="37"/>
        <item x="168"/>
        <item x="178"/>
        <item x="388"/>
        <item x="351"/>
        <item x="36"/>
        <item x="170"/>
        <item x="226"/>
        <item x="230"/>
        <item x="261"/>
        <item x="162"/>
        <item x="426"/>
        <item x="384"/>
        <item x="176"/>
        <item x="145"/>
        <item x="142"/>
        <item x="150"/>
        <item x="405"/>
        <item x="55"/>
        <item x="227"/>
        <item x="177"/>
        <item x="421"/>
        <item x="98"/>
        <item x="396"/>
        <item x="143"/>
        <item x="201"/>
        <item x="422"/>
        <item x="354"/>
        <item x="114"/>
        <item x="237"/>
        <item x="84"/>
        <item x="439"/>
        <item x="210"/>
        <item x="121"/>
        <item x="291"/>
        <item x="375"/>
        <item x="54"/>
        <item x="133"/>
        <item x="42"/>
        <item x="132"/>
        <item x="187"/>
        <item x="355"/>
        <item x="255"/>
        <item x="209"/>
        <item x="165"/>
        <item x="53"/>
        <item x="410"/>
        <item x="40"/>
        <item x="232"/>
        <item x="208"/>
        <item x="56"/>
        <item x="243"/>
        <item x="116"/>
        <item x="349"/>
        <item x="348"/>
        <item x="95"/>
        <item x="151"/>
        <item x="38"/>
        <item x="130"/>
        <item x="257"/>
        <item x="368"/>
        <item x="418"/>
        <item x="149"/>
        <item x="23"/>
        <item x="258"/>
        <item x="25"/>
        <item x="205"/>
        <item x="172"/>
        <item x="438"/>
        <item x="369"/>
        <item x="366"/>
        <item x="199"/>
        <item x="403"/>
        <item x="193"/>
        <item x="34"/>
        <item x="336"/>
        <item x="437"/>
        <item x="141"/>
        <item x="300"/>
        <item x="435"/>
        <item x="296"/>
        <item x="324"/>
        <item x="244"/>
        <item x="185"/>
        <item x="113"/>
        <item x="265"/>
        <item x="397"/>
        <item x="14"/>
        <item x="154"/>
        <item x="398"/>
        <item x="345"/>
        <item x="359"/>
        <item x="5"/>
        <item x="32"/>
        <item x="363"/>
        <item x="412"/>
        <item x="83"/>
        <item x="106"/>
        <item x="223"/>
        <item x="356"/>
        <item x="44"/>
        <item x="318"/>
        <item x="35"/>
        <item x="221"/>
        <item x="262"/>
        <item x="147"/>
        <item x="379"/>
        <item x="352"/>
        <item x="202"/>
        <item x="385"/>
        <item x="90"/>
        <item x="137"/>
        <item x="289"/>
        <item x="171"/>
        <item x="127"/>
        <item x="381"/>
        <item x="19"/>
        <item x="8"/>
        <item x="155"/>
        <item x="46"/>
        <item x="173"/>
        <item x="60"/>
        <item x="286"/>
        <item x="390"/>
        <item x="312"/>
        <item x="401"/>
        <item x="219"/>
        <item x="253"/>
        <item x="343"/>
        <item x="33"/>
        <item x="115"/>
        <item x="249"/>
        <item x="429"/>
        <item x="86"/>
        <item x="392"/>
        <item x="100"/>
        <item x="50"/>
        <item x="279"/>
        <item x="399"/>
        <item x="251"/>
        <item x="425"/>
        <item x="317"/>
        <item x="239"/>
        <item x="339"/>
        <item x="103"/>
        <item x="268"/>
        <item x="43"/>
        <item x="314"/>
        <item x="245"/>
        <item x="200"/>
        <item x="316"/>
        <item x="415"/>
        <item x="322"/>
        <item x="138"/>
        <item x="325"/>
        <item x="309"/>
        <item x="85"/>
        <item x="3"/>
        <item x="158"/>
        <item x="321"/>
        <item x="135"/>
        <item x="26"/>
        <item x="283"/>
        <item x="376"/>
        <item x="128"/>
        <item x="79"/>
        <item x="389"/>
        <item x="275"/>
        <item x="192"/>
        <item x="65"/>
        <item x="231"/>
        <item x="184"/>
        <item x="228"/>
        <item x="326"/>
        <item x="395"/>
        <item x="340"/>
        <item x="119"/>
        <item x="96"/>
        <item x="211"/>
        <item x="242"/>
        <item x="81"/>
        <item x="156"/>
        <item x="229"/>
        <item x="264"/>
        <item x="361"/>
        <item x="290"/>
        <item x="139"/>
        <item x="416"/>
        <item x="20"/>
        <item x="72"/>
        <item x="430"/>
        <item x="108"/>
        <item x="315"/>
        <item x="278"/>
        <item x="120"/>
        <item x="61"/>
        <item x="406"/>
        <item x="195"/>
        <item x="152"/>
        <item x="62"/>
        <item x="16"/>
        <item x="378"/>
        <item x="215"/>
        <item x="281"/>
        <item x="101"/>
        <item x="404"/>
        <item x="214"/>
        <item x="331"/>
        <item x="99"/>
        <item x="134"/>
        <item x="327"/>
        <item x="73"/>
        <item x="24"/>
        <item x="323"/>
        <item x="377"/>
        <item x="196"/>
        <item x="285"/>
        <item x="163"/>
        <item x="39"/>
        <item x="272"/>
        <item x="212"/>
        <item x="409"/>
        <item x="94"/>
        <item x="360"/>
        <item x="122"/>
        <item x="179"/>
        <item x="337"/>
        <item x="41"/>
        <item x="299"/>
        <item x="174"/>
        <item x="294"/>
        <item x="301"/>
        <item x="306"/>
        <item x="334"/>
        <item x="110"/>
        <item x="67"/>
        <item x="332"/>
        <item x="89"/>
        <item x="9"/>
        <item x="161"/>
        <item x="164"/>
        <item x="293"/>
        <item x="63"/>
        <item x="183"/>
        <item x="254"/>
        <item x="329"/>
        <item x="0"/>
        <item x="102"/>
        <item x="194"/>
        <item x="313"/>
        <item x="298"/>
        <item x="125"/>
        <item x="402"/>
        <item x="18"/>
        <item x="342"/>
        <item x="328"/>
        <item x="1"/>
        <item x="338"/>
        <item x="308"/>
        <item x="440"/>
        <item x="97"/>
        <item x="274"/>
        <item x="357"/>
        <item x="15"/>
        <item x="10"/>
        <item x="250"/>
        <item x="365"/>
        <item x="105"/>
        <item x="87"/>
        <item x="374"/>
        <item x="222"/>
        <item t="default"/>
      </items>
    </pivotField>
    <pivotField showAll="0"/>
    <pivotField axis="axisRow" showAll="0">
      <items count="7">
        <item x="1"/>
        <item x="3"/>
        <item x="5"/>
        <item x="4"/>
        <item x="2"/>
        <item x="0"/>
        <item t="default"/>
      </items>
    </pivotField>
    <pivotField showAll="0">
      <items count="11">
        <item x="1"/>
        <item x="2"/>
        <item x="7"/>
        <item x="5"/>
        <item x="9"/>
        <item x="4"/>
        <item x="3"/>
        <item x="6"/>
        <item x="0"/>
        <item x="8"/>
        <item t="default"/>
      </items>
    </pivotField>
    <pivotField showAll="0"/>
    <pivotField numFmtId="165" showAll="0"/>
    <pivotField dataField="1" numFmtId="165" showAll="0">
      <items count="117">
        <item x="90"/>
        <item x="62"/>
        <item x="84"/>
        <item x="16"/>
        <item x="32"/>
        <item x="45"/>
        <item x="77"/>
        <item x="44"/>
        <item x="43"/>
        <item x="28"/>
        <item x="115"/>
        <item x="91"/>
        <item x="17"/>
        <item x="46"/>
        <item x="86"/>
        <item x="111"/>
        <item x="52"/>
        <item x="67"/>
        <item x="113"/>
        <item x="20"/>
        <item x="19"/>
        <item x="54"/>
        <item x="39"/>
        <item x="98"/>
        <item x="33"/>
        <item x="68"/>
        <item x="35"/>
        <item x="36"/>
        <item x="61"/>
        <item x="114"/>
        <item x="15"/>
        <item x="48"/>
        <item x="50"/>
        <item x="76"/>
        <item x="109"/>
        <item x="14"/>
        <item x="26"/>
        <item x="41"/>
        <item x="93"/>
        <item x="47"/>
        <item x="10"/>
        <item x="100"/>
        <item x="88"/>
        <item x="87"/>
        <item x="58"/>
        <item x="101"/>
        <item x="56"/>
        <item x="1"/>
        <item x="23"/>
        <item x="3"/>
        <item x="31"/>
        <item x="4"/>
        <item x="60"/>
        <item x="104"/>
        <item x="73"/>
        <item x="40"/>
        <item x="49"/>
        <item x="72"/>
        <item x="70"/>
        <item x="7"/>
        <item x="108"/>
        <item x="9"/>
        <item x="8"/>
        <item x="112"/>
        <item x="80"/>
        <item x="78"/>
        <item x="102"/>
        <item x="92"/>
        <item x="63"/>
        <item x="110"/>
        <item x="0"/>
        <item x="42"/>
        <item x="27"/>
        <item x="82"/>
        <item x="79"/>
        <item x="59"/>
        <item x="18"/>
        <item x="53"/>
        <item x="25"/>
        <item x="65"/>
        <item x="64"/>
        <item x="55"/>
        <item x="37"/>
        <item x="29"/>
        <item x="21"/>
        <item x="89"/>
        <item x="2"/>
        <item x="69"/>
        <item x="97"/>
        <item x="106"/>
        <item x="11"/>
        <item x="83"/>
        <item x="24"/>
        <item x="75"/>
        <item x="6"/>
        <item x="95"/>
        <item x="12"/>
        <item x="22"/>
        <item x="71"/>
        <item x="85"/>
        <item x="107"/>
        <item x="94"/>
        <item x="105"/>
        <item x="66"/>
        <item x="99"/>
        <item x="38"/>
        <item x="5"/>
        <item x="103"/>
        <item x="81"/>
        <item x="96"/>
        <item x="57"/>
        <item x="34"/>
        <item x="30"/>
        <item x="51"/>
        <item x="13"/>
        <item x="7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_Cost" fld="12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selection activeCell="J18" sqref="J18"/>
    </sheetView>
  </sheetViews>
  <sheetFormatPr defaultRowHeight="14.5" x14ac:dyDescent="0.35"/>
  <cols>
    <col min="1" max="1" width="12.36328125" customWidth="1"/>
    <col min="2" max="2" width="18.90625" bestFit="1" customWidth="1"/>
  </cols>
  <sheetData>
    <row r="1" spans="1:2" x14ac:dyDescent="0.35">
      <c r="A1" s="16" t="s">
        <v>496</v>
      </c>
      <c r="B1" t="s">
        <v>498</v>
      </c>
    </row>
    <row r="2" spans="1:2" x14ac:dyDescent="0.35">
      <c r="A2" s="2" t="s">
        <v>6</v>
      </c>
      <c r="B2" s="15">
        <v>82</v>
      </c>
    </row>
    <row r="3" spans="1:2" x14ac:dyDescent="0.35">
      <c r="A3" s="2" t="s">
        <v>5</v>
      </c>
      <c r="B3" s="15">
        <v>69</v>
      </c>
    </row>
    <row r="4" spans="1:2" x14ac:dyDescent="0.35">
      <c r="A4" s="2" t="s">
        <v>497</v>
      </c>
      <c r="B4" s="15">
        <v>151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3"/>
  <sheetViews>
    <sheetView zoomScaleNormal="100" workbookViewId="0">
      <selection activeCell="G10" sqref="G10"/>
    </sheetView>
  </sheetViews>
  <sheetFormatPr defaultRowHeight="14.5" x14ac:dyDescent="0.35"/>
  <cols>
    <col min="1" max="1" width="19.36328125" style="3" customWidth="1"/>
    <col min="2" max="2" width="24.453125" bestFit="1" customWidth="1"/>
    <col min="3" max="3" width="13.90625" customWidth="1"/>
    <col min="4" max="4" width="19.08984375" customWidth="1"/>
    <col min="5" max="5" width="15" customWidth="1"/>
  </cols>
  <sheetData>
    <row r="1" spans="1:5" s="1" customFormat="1" x14ac:dyDescent="0.35">
      <c r="A1" s="4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customHeight="1" x14ac:dyDescent="0.35">
      <c r="A2" s="3">
        <v>10001</v>
      </c>
      <c r="B2" t="s">
        <v>319</v>
      </c>
      <c r="C2" t="s">
        <v>5</v>
      </c>
      <c r="D2" t="s">
        <v>135</v>
      </c>
      <c r="E2" t="s">
        <v>7</v>
      </c>
    </row>
    <row r="3" spans="1:5" x14ac:dyDescent="0.35">
      <c r="A3" s="3">
        <v>10002</v>
      </c>
      <c r="B3" t="s">
        <v>320</v>
      </c>
      <c r="C3" t="s">
        <v>6</v>
      </c>
      <c r="D3" t="s">
        <v>8</v>
      </c>
      <c r="E3" t="s">
        <v>9</v>
      </c>
    </row>
    <row r="4" spans="1:5" x14ac:dyDescent="0.35">
      <c r="A4" s="3">
        <v>10003</v>
      </c>
      <c r="B4" t="s">
        <v>321</v>
      </c>
      <c r="C4" t="s">
        <v>5</v>
      </c>
      <c r="D4" t="s">
        <v>10</v>
      </c>
      <c r="E4" t="s">
        <v>11</v>
      </c>
    </row>
    <row r="5" spans="1:5" x14ac:dyDescent="0.35">
      <c r="A5" s="3">
        <v>10004</v>
      </c>
      <c r="B5" t="s">
        <v>322</v>
      </c>
      <c r="C5" t="s">
        <v>5</v>
      </c>
      <c r="D5" t="s">
        <v>137</v>
      </c>
      <c r="E5" t="s">
        <v>12</v>
      </c>
    </row>
    <row r="6" spans="1:5" x14ac:dyDescent="0.35">
      <c r="A6" s="3">
        <v>10005</v>
      </c>
      <c r="B6" t="s">
        <v>323</v>
      </c>
      <c r="C6" t="s">
        <v>6</v>
      </c>
      <c r="D6" t="s">
        <v>13</v>
      </c>
      <c r="E6" t="s">
        <v>14</v>
      </c>
    </row>
    <row r="7" spans="1:5" x14ac:dyDescent="0.35">
      <c r="A7" s="3">
        <v>10006</v>
      </c>
      <c r="B7" t="s">
        <v>324</v>
      </c>
      <c r="C7" t="s">
        <v>5</v>
      </c>
      <c r="D7" t="s">
        <v>134</v>
      </c>
      <c r="E7" t="s">
        <v>7</v>
      </c>
    </row>
    <row r="8" spans="1:5" x14ac:dyDescent="0.35">
      <c r="A8" s="3">
        <v>10007</v>
      </c>
      <c r="B8" t="s">
        <v>325</v>
      </c>
      <c r="C8" t="s">
        <v>6</v>
      </c>
      <c r="D8" t="s">
        <v>15</v>
      </c>
      <c r="E8" t="s">
        <v>16</v>
      </c>
    </row>
    <row r="9" spans="1:5" x14ac:dyDescent="0.35">
      <c r="A9" s="3">
        <v>10008</v>
      </c>
      <c r="B9" t="s">
        <v>326</v>
      </c>
      <c r="C9" t="s">
        <v>5</v>
      </c>
      <c r="D9" t="s">
        <v>17</v>
      </c>
      <c r="E9" t="s">
        <v>18</v>
      </c>
    </row>
    <row r="10" spans="1:5" x14ac:dyDescent="0.35">
      <c r="A10" s="3">
        <v>10009</v>
      </c>
      <c r="B10" t="s">
        <v>327</v>
      </c>
      <c r="C10" t="s">
        <v>6</v>
      </c>
      <c r="D10" t="s">
        <v>19</v>
      </c>
      <c r="E10" t="s">
        <v>18</v>
      </c>
    </row>
    <row r="11" spans="1:5" x14ac:dyDescent="0.35">
      <c r="A11" s="3">
        <v>10010</v>
      </c>
      <c r="B11" t="s">
        <v>328</v>
      </c>
      <c r="C11" t="s">
        <v>5</v>
      </c>
      <c r="D11" t="s">
        <v>20</v>
      </c>
      <c r="E11" t="s">
        <v>21</v>
      </c>
    </row>
    <row r="12" spans="1:5" x14ac:dyDescent="0.35">
      <c r="A12" s="3">
        <v>10011</v>
      </c>
      <c r="B12" t="s">
        <v>329</v>
      </c>
      <c r="C12" t="s">
        <v>6</v>
      </c>
      <c r="D12" t="s">
        <v>22</v>
      </c>
      <c r="E12" t="s">
        <v>23</v>
      </c>
    </row>
    <row r="13" spans="1:5" x14ac:dyDescent="0.35">
      <c r="A13" s="3">
        <v>10012</v>
      </c>
      <c r="B13" t="s">
        <v>330</v>
      </c>
      <c r="C13" t="s">
        <v>6</v>
      </c>
      <c r="D13" t="s">
        <v>24</v>
      </c>
      <c r="E13" t="s">
        <v>18</v>
      </c>
    </row>
    <row r="14" spans="1:5" x14ac:dyDescent="0.35">
      <c r="A14" s="3">
        <v>10013</v>
      </c>
      <c r="B14" t="s">
        <v>331</v>
      </c>
      <c r="C14" t="s">
        <v>6</v>
      </c>
      <c r="D14" t="s">
        <v>25</v>
      </c>
      <c r="E14" t="s">
        <v>26</v>
      </c>
    </row>
    <row r="15" spans="1:5" x14ac:dyDescent="0.35">
      <c r="A15" s="3">
        <v>10014</v>
      </c>
      <c r="B15" t="s">
        <v>332</v>
      </c>
      <c r="C15" t="s">
        <v>6</v>
      </c>
      <c r="D15" t="s">
        <v>27</v>
      </c>
      <c r="E15" t="s">
        <v>9</v>
      </c>
    </row>
    <row r="16" spans="1:5" x14ac:dyDescent="0.35">
      <c r="A16" s="3">
        <v>10015</v>
      </c>
      <c r="B16" t="s">
        <v>333</v>
      </c>
      <c r="C16" t="s">
        <v>6</v>
      </c>
      <c r="D16" t="s">
        <v>28</v>
      </c>
      <c r="E16" t="s">
        <v>29</v>
      </c>
    </row>
    <row r="17" spans="1:5" x14ac:dyDescent="0.35">
      <c r="A17" s="3">
        <v>10016</v>
      </c>
      <c r="B17" t="s">
        <v>334</v>
      </c>
      <c r="C17" t="s">
        <v>6</v>
      </c>
      <c r="D17" t="s">
        <v>30</v>
      </c>
      <c r="E17" t="s">
        <v>11</v>
      </c>
    </row>
    <row r="18" spans="1:5" x14ac:dyDescent="0.35">
      <c r="A18" s="3">
        <v>10017</v>
      </c>
      <c r="B18" t="s">
        <v>335</v>
      </c>
      <c r="C18" t="s">
        <v>5</v>
      </c>
      <c r="D18" t="s">
        <v>31</v>
      </c>
      <c r="E18" t="s">
        <v>32</v>
      </c>
    </row>
    <row r="19" spans="1:5" x14ac:dyDescent="0.35">
      <c r="A19" s="3">
        <v>10018</v>
      </c>
      <c r="B19" t="s">
        <v>336</v>
      </c>
      <c r="C19" t="s">
        <v>5</v>
      </c>
      <c r="D19" t="s">
        <v>33</v>
      </c>
      <c r="E19" t="s">
        <v>34</v>
      </c>
    </row>
    <row r="20" spans="1:5" x14ac:dyDescent="0.35">
      <c r="A20" s="3">
        <v>10019</v>
      </c>
      <c r="B20" t="s">
        <v>337</v>
      </c>
      <c r="C20" t="s">
        <v>6</v>
      </c>
      <c r="D20" t="s">
        <v>35</v>
      </c>
      <c r="E20" t="s">
        <v>36</v>
      </c>
    </row>
    <row r="21" spans="1:5" x14ac:dyDescent="0.35">
      <c r="A21" s="3">
        <v>10020</v>
      </c>
      <c r="B21" t="s">
        <v>338</v>
      </c>
      <c r="C21" t="s">
        <v>5</v>
      </c>
      <c r="D21" t="s">
        <v>37</v>
      </c>
      <c r="E21" t="s">
        <v>38</v>
      </c>
    </row>
    <row r="22" spans="1:5" x14ac:dyDescent="0.35">
      <c r="A22" s="3">
        <v>10021</v>
      </c>
      <c r="B22" t="s">
        <v>339</v>
      </c>
      <c r="C22" t="s">
        <v>5</v>
      </c>
      <c r="D22" t="s">
        <v>135</v>
      </c>
      <c r="E22" t="s">
        <v>7</v>
      </c>
    </row>
    <row r="23" spans="1:5" x14ac:dyDescent="0.35">
      <c r="A23" s="3">
        <v>10022</v>
      </c>
      <c r="B23" t="s">
        <v>340</v>
      </c>
      <c r="C23" t="s">
        <v>6</v>
      </c>
      <c r="D23" t="s">
        <v>8</v>
      </c>
      <c r="E23" t="s">
        <v>9</v>
      </c>
    </row>
    <row r="24" spans="1:5" x14ac:dyDescent="0.35">
      <c r="A24" s="3">
        <v>10023</v>
      </c>
      <c r="B24" t="s">
        <v>341</v>
      </c>
      <c r="C24" t="s">
        <v>5</v>
      </c>
      <c r="D24" t="s">
        <v>10</v>
      </c>
      <c r="E24" t="s">
        <v>11</v>
      </c>
    </row>
    <row r="25" spans="1:5" x14ac:dyDescent="0.35">
      <c r="A25" s="3">
        <v>10024</v>
      </c>
      <c r="B25" t="s">
        <v>342</v>
      </c>
      <c r="C25" t="s">
        <v>6</v>
      </c>
      <c r="D25" t="s">
        <v>48</v>
      </c>
      <c r="E25" t="s">
        <v>49</v>
      </c>
    </row>
    <row r="26" spans="1:5" x14ac:dyDescent="0.35">
      <c r="A26" s="3">
        <v>10025</v>
      </c>
      <c r="B26" t="s">
        <v>343</v>
      </c>
      <c r="C26" t="s">
        <v>5</v>
      </c>
      <c r="D26" t="s">
        <v>50</v>
      </c>
      <c r="E26" t="s">
        <v>51</v>
      </c>
    </row>
    <row r="27" spans="1:5" x14ac:dyDescent="0.35">
      <c r="A27" s="3">
        <v>10026</v>
      </c>
      <c r="B27" t="s">
        <v>344</v>
      </c>
      <c r="C27" t="s">
        <v>5</v>
      </c>
      <c r="D27" t="s">
        <v>52</v>
      </c>
      <c r="E27" t="s">
        <v>34</v>
      </c>
    </row>
    <row r="28" spans="1:5" x14ac:dyDescent="0.35">
      <c r="A28" s="3">
        <v>10027</v>
      </c>
      <c r="B28" t="s">
        <v>345</v>
      </c>
      <c r="C28" t="s">
        <v>6</v>
      </c>
      <c r="D28" t="s">
        <v>53</v>
      </c>
      <c r="E28" t="s">
        <v>54</v>
      </c>
    </row>
    <row r="29" spans="1:5" x14ac:dyDescent="0.35">
      <c r="A29" s="3">
        <v>10028</v>
      </c>
      <c r="B29" t="s">
        <v>346</v>
      </c>
      <c r="C29" t="s">
        <v>6</v>
      </c>
      <c r="D29" t="s">
        <v>55</v>
      </c>
      <c r="E29" t="s">
        <v>56</v>
      </c>
    </row>
    <row r="30" spans="1:5" x14ac:dyDescent="0.35">
      <c r="A30" s="3">
        <v>10029</v>
      </c>
      <c r="B30" t="s">
        <v>347</v>
      </c>
      <c r="C30" t="s">
        <v>6</v>
      </c>
      <c r="D30" t="s">
        <v>57</v>
      </c>
      <c r="E30" t="s">
        <v>58</v>
      </c>
    </row>
    <row r="31" spans="1:5" x14ac:dyDescent="0.35">
      <c r="A31" s="3">
        <v>10030</v>
      </c>
      <c r="B31" t="s">
        <v>348</v>
      </c>
      <c r="C31" t="s">
        <v>6</v>
      </c>
      <c r="D31" t="s">
        <v>42</v>
      </c>
      <c r="E31" t="s">
        <v>43</v>
      </c>
    </row>
    <row r="32" spans="1:5" x14ac:dyDescent="0.35">
      <c r="A32" s="3">
        <v>10031</v>
      </c>
      <c r="B32" t="s">
        <v>349</v>
      </c>
      <c r="C32" t="s">
        <v>6</v>
      </c>
      <c r="D32" t="s">
        <v>44</v>
      </c>
      <c r="E32" t="s">
        <v>45</v>
      </c>
    </row>
    <row r="33" spans="1:5" x14ac:dyDescent="0.35">
      <c r="A33" s="3">
        <v>10032</v>
      </c>
      <c r="B33" t="s">
        <v>350</v>
      </c>
      <c r="C33" t="s">
        <v>5</v>
      </c>
      <c r="D33" t="s">
        <v>122</v>
      </c>
      <c r="E33" t="s">
        <v>123</v>
      </c>
    </row>
    <row r="34" spans="1:5" x14ac:dyDescent="0.35">
      <c r="A34" s="3">
        <v>10033</v>
      </c>
      <c r="B34" t="s">
        <v>351</v>
      </c>
      <c r="C34" t="s">
        <v>6</v>
      </c>
      <c r="D34" t="s">
        <v>124</v>
      </c>
      <c r="E34" t="s">
        <v>125</v>
      </c>
    </row>
    <row r="35" spans="1:5" x14ac:dyDescent="0.35">
      <c r="A35" s="3">
        <v>10034</v>
      </c>
      <c r="B35" t="s">
        <v>352</v>
      </c>
      <c r="C35" t="s">
        <v>6</v>
      </c>
      <c r="D35" t="s">
        <v>126</v>
      </c>
      <c r="E35" t="s">
        <v>9</v>
      </c>
    </row>
    <row r="36" spans="1:5" x14ac:dyDescent="0.35">
      <c r="A36" s="3">
        <v>10035</v>
      </c>
      <c r="B36" t="s">
        <v>353</v>
      </c>
      <c r="C36" t="s">
        <v>5</v>
      </c>
      <c r="D36" t="s">
        <v>127</v>
      </c>
      <c r="E36" t="s">
        <v>65</v>
      </c>
    </row>
    <row r="37" spans="1:5" x14ac:dyDescent="0.35">
      <c r="A37" s="3">
        <v>10036</v>
      </c>
      <c r="B37" t="s">
        <v>354</v>
      </c>
      <c r="C37" t="s">
        <v>6</v>
      </c>
      <c r="D37" t="s">
        <v>128</v>
      </c>
      <c r="E37" t="s">
        <v>129</v>
      </c>
    </row>
    <row r="38" spans="1:5" x14ac:dyDescent="0.35">
      <c r="A38" s="3">
        <v>10037</v>
      </c>
      <c r="B38" t="s">
        <v>355</v>
      </c>
      <c r="C38" t="s">
        <v>6</v>
      </c>
      <c r="D38" t="s">
        <v>130</v>
      </c>
      <c r="E38" t="s">
        <v>68</v>
      </c>
    </row>
    <row r="39" spans="1:5" x14ac:dyDescent="0.35">
      <c r="A39" s="3">
        <v>10038</v>
      </c>
      <c r="B39" t="s">
        <v>356</v>
      </c>
      <c r="C39" t="s">
        <v>5</v>
      </c>
      <c r="D39" t="s">
        <v>138</v>
      </c>
      <c r="E39" t="s">
        <v>9</v>
      </c>
    </row>
    <row r="40" spans="1:5" x14ac:dyDescent="0.35">
      <c r="A40" s="3">
        <v>10039</v>
      </c>
      <c r="B40" t="s">
        <v>357</v>
      </c>
      <c r="C40" t="s">
        <v>5</v>
      </c>
      <c r="D40" t="s">
        <v>131</v>
      </c>
      <c r="E40" t="s">
        <v>9</v>
      </c>
    </row>
    <row r="41" spans="1:5" x14ac:dyDescent="0.35">
      <c r="A41" s="3">
        <v>10040</v>
      </c>
      <c r="B41" t="s">
        <v>358</v>
      </c>
      <c r="C41" t="s">
        <v>6</v>
      </c>
      <c r="D41" t="s">
        <v>132</v>
      </c>
      <c r="E41" t="s">
        <v>133</v>
      </c>
    </row>
    <row r="42" spans="1:5" x14ac:dyDescent="0.35">
      <c r="A42" s="3">
        <v>10041</v>
      </c>
      <c r="B42" t="s">
        <v>359</v>
      </c>
      <c r="C42" t="s">
        <v>5</v>
      </c>
      <c r="D42" t="s">
        <v>135</v>
      </c>
      <c r="E42" t="s">
        <v>7</v>
      </c>
    </row>
    <row r="43" spans="1:5" x14ac:dyDescent="0.35">
      <c r="A43" s="3">
        <v>10042</v>
      </c>
      <c r="B43" t="s">
        <v>360</v>
      </c>
      <c r="C43" t="s">
        <v>6</v>
      </c>
      <c r="D43" t="s">
        <v>8</v>
      </c>
      <c r="E43" t="s">
        <v>9</v>
      </c>
    </row>
    <row r="44" spans="1:5" x14ac:dyDescent="0.35">
      <c r="A44" s="3">
        <v>10043</v>
      </c>
      <c r="B44" t="s">
        <v>361</v>
      </c>
      <c r="C44" t="s">
        <v>6</v>
      </c>
      <c r="D44" t="s">
        <v>10</v>
      </c>
      <c r="E44" t="s">
        <v>11</v>
      </c>
    </row>
    <row r="45" spans="1:5" x14ac:dyDescent="0.35">
      <c r="A45" s="3">
        <v>10044</v>
      </c>
      <c r="B45" t="s">
        <v>362</v>
      </c>
      <c r="C45" t="s">
        <v>5</v>
      </c>
      <c r="D45" t="s">
        <v>48</v>
      </c>
      <c r="E45" t="s">
        <v>49</v>
      </c>
    </row>
    <row r="46" spans="1:5" x14ac:dyDescent="0.35">
      <c r="A46" s="3">
        <v>10045</v>
      </c>
      <c r="B46" t="s">
        <v>363</v>
      </c>
      <c r="C46" t="s">
        <v>5</v>
      </c>
      <c r="D46" t="s">
        <v>50</v>
      </c>
      <c r="E46" t="s">
        <v>51</v>
      </c>
    </row>
    <row r="47" spans="1:5" x14ac:dyDescent="0.35">
      <c r="A47" s="3">
        <v>10046</v>
      </c>
      <c r="B47" t="s">
        <v>364</v>
      </c>
      <c r="C47" t="s">
        <v>6</v>
      </c>
      <c r="D47" t="s">
        <v>52</v>
      </c>
      <c r="E47" t="s">
        <v>34</v>
      </c>
    </row>
    <row r="48" spans="1:5" x14ac:dyDescent="0.35">
      <c r="A48" s="3">
        <v>10047</v>
      </c>
      <c r="B48" t="s">
        <v>365</v>
      </c>
      <c r="C48" t="s">
        <v>5</v>
      </c>
      <c r="D48" t="s">
        <v>53</v>
      </c>
      <c r="E48" t="s">
        <v>54</v>
      </c>
    </row>
    <row r="49" spans="1:5" x14ac:dyDescent="0.35">
      <c r="A49" s="3">
        <v>10048</v>
      </c>
      <c r="B49" t="s">
        <v>366</v>
      </c>
      <c r="C49" t="s">
        <v>6</v>
      </c>
      <c r="D49" t="s">
        <v>55</v>
      </c>
      <c r="E49" t="s">
        <v>56</v>
      </c>
    </row>
    <row r="50" spans="1:5" x14ac:dyDescent="0.35">
      <c r="A50" s="3">
        <v>10049</v>
      </c>
      <c r="B50" t="s">
        <v>367</v>
      </c>
      <c r="C50" t="s">
        <v>6</v>
      </c>
      <c r="D50" t="s">
        <v>57</v>
      </c>
      <c r="E50" t="s">
        <v>58</v>
      </c>
    </row>
    <row r="51" spans="1:5" x14ac:dyDescent="0.35">
      <c r="A51" s="3">
        <v>10050</v>
      </c>
      <c r="B51" t="s">
        <v>368</v>
      </c>
      <c r="C51" t="s">
        <v>6</v>
      </c>
      <c r="D51" t="s">
        <v>59</v>
      </c>
      <c r="E51" t="s">
        <v>34</v>
      </c>
    </row>
    <row r="52" spans="1:5" x14ac:dyDescent="0.35">
      <c r="A52" s="3">
        <v>10051</v>
      </c>
      <c r="B52" t="s">
        <v>369</v>
      </c>
      <c r="C52" t="s">
        <v>6</v>
      </c>
      <c r="D52" t="s">
        <v>142</v>
      </c>
      <c r="E52" t="s">
        <v>9</v>
      </c>
    </row>
    <row r="53" spans="1:5" x14ac:dyDescent="0.35">
      <c r="A53" s="3">
        <v>10052</v>
      </c>
      <c r="B53" t="s">
        <v>370</v>
      </c>
      <c r="C53" t="s">
        <v>6</v>
      </c>
      <c r="D53" t="s">
        <v>60</v>
      </c>
      <c r="E53" t="s">
        <v>9</v>
      </c>
    </row>
    <row r="54" spans="1:5" x14ac:dyDescent="0.35">
      <c r="A54" s="3">
        <v>10053</v>
      </c>
      <c r="B54" t="s">
        <v>371</v>
      </c>
      <c r="C54" t="s">
        <v>6</v>
      </c>
      <c r="D54" t="s">
        <v>61</v>
      </c>
      <c r="E54" t="s">
        <v>11</v>
      </c>
    </row>
    <row r="55" spans="1:5" x14ac:dyDescent="0.35">
      <c r="A55" s="3">
        <v>10054</v>
      </c>
      <c r="B55" t="s">
        <v>372</v>
      </c>
      <c r="C55" t="s">
        <v>6</v>
      </c>
      <c r="D55" t="s">
        <v>62</v>
      </c>
      <c r="E55" t="s">
        <v>63</v>
      </c>
    </row>
    <row r="56" spans="1:5" x14ac:dyDescent="0.35">
      <c r="A56" s="3">
        <v>10055</v>
      </c>
      <c r="B56" t="s">
        <v>373</v>
      </c>
      <c r="C56" t="s">
        <v>5</v>
      </c>
      <c r="D56" t="s">
        <v>64</v>
      </c>
      <c r="E56" t="s">
        <v>65</v>
      </c>
    </row>
    <row r="57" spans="1:5" x14ac:dyDescent="0.35">
      <c r="A57" s="3">
        <v>10056</v>
      </c>
      <c r="B57" t="s">
        <v>374</v>
      </c>
      <c r="C57" t="s">
        <v>6</v>
      </c>
      <c r="D57" t="s">
        <v>66</v>
      </c>
      <c r="E57" t="s">
        <v>66</v>
      </c>
    </row>
    <row r="58" spans="1:5" x14ac:dyDescent="0.35">
      <c r="A58" s="3">
        <v>10057</v>
      </c>
      <c r="B58" t="s">
        <v>375</v>
      </c>
      <c r="C58" t="s">
        <v>5</v>
      </c>
      <c r="D58" t="s">
        <v>67</v>
      </c>
      <c r="E58" t="s">
        <v>9</v>
      </c>
    </row>
    <row r="59" spans="1:5" x14ac:dyDescent="0.35">
      <c r="A59" s="3">
        <v>10058</v>
      </c>
      <c r="B59" t="s">
        <v>376</v>
      </c>
      <c r="C59" t="s">
        <v>6</v>
      </c>
      <c r="D59" t="s">
        <v>122</v>
      </c>
      <c r="E59" t="s">
        <v>123</v>
      </c>
    </row>
    <row r="60" spans="1:5" x14ac:dyDescent="0.35">
      <c r="A60" s="3">
        <v>10059</v>
      </c>
      <c r="B60" t="s">
        <v>377</v>
      </c>
      <c r="C60" t="s">
        <v>6</v>
      </c>
      <c r="D60" t="s">
        <v>124</v>
      </c>
      <c r="E60" t="s">
        <v>125</v>
      </c>
    </row>
    <row r="61" spans="1:5" x14ac:dyDescent="0.35">
      <c r="A61" s="3">
        <v>10060</v>
      </c>
      <c r="B61" t="s">
        <v>378</v>
      </c>
      <c r="C61" t="s">
        <v>5</v>
      </c>
      <c r="D61" t="s">
        <v>126</v>
      </c>
      <c r="E61" t="s">
        <v>9</v>
      </c>
    </row>
    <row r="62" spans="1:5" x14ac:dyDescent="0.35">
      <c r="A62" s="3">
        <v>10061</v>
      </c>
      <c r="B62" t="s">
        <v>379</v>
      </c>
      <c r="C62" t="s">
        <v>5</v>
      </c>
      <c r="D62" t="s">
        <v>127</v>
      </c>
      <c r="E62" t="s">
        <v>65</v>
      </c>
    </row>
    <row r="63" spans="1:5" x14ac:dyDescent="0.35">
      <c r="A63" s="3">
        <v>10062</v>
      </c>
      <c r="B63" t="s">
        <v>380</v>
      </c>
      <c r="C63" t="s">
        <v>5</v>
      </c>
      <c r="D63" t="s">
        <v>128</v>
      </c>
      <c r="E63" t="s">
        <v>129</v>
      </c>
    </row>
    <row r="64" spans="1:5" x14ac:dyDescent="0.35">
      <c r="A64" s="3">
        <v>10063</v>
      </c>
      <c r="B64" t="s">
        <v>381</v>
      </c>
      <c r="C64" t="s">
        <v>6</v>
      </c>
      <c r="D64" t="s">
        <v>130</v>
      </c>
      <c r="E64" t="s">
        <v>68</v>
      </c>
    </row>
    <row r="65" spans="1:5" x14ac:dyDescent="0.35">
      <c r="A65" s="3">
        <v>10064</v>
      </c>
      <c r="B65" t="s">
        <v>382</v>
      </c>
      <c r="C65" t="s">
        <v>5</v>
      </c>
      <c r="D65" t="s">
        <v>138</v>
      </c>
      <c r="E65" t="s">
        <v>9</v>
      </c>
    </row>
    <row r="66" spans="1:5" x14ac:dyDescent="0.35">
      <c r="A66" s="3">
        <v>10065</v>
      </c>
      <c r="B66" t="s">
        <v>383</v>
      </c>
      <c r="C66" t="s">
        <v>5</v>
      </c>
      <c r="D66" t="s">
        <v>131</v>
      </c>
      <c r="E66" t="s">
        <v>9</v>
      </c>
    </row>
    <row r="67" spans="1:5" x14ac:dyDescent="0.35">
      <c r="A67" s="3">
        <v>10066</v>
      </c>
      <c r="B67" t="s">
        <v>384</v>
      </c>
      <c r="C67" t="s">
        <v>5</v>
      </c>
      <c r="D67" t="s">
        <v>132</v>
      </c>
      <c r="E67" t="s">
        <v>133</v>
      </c>
    </row>
    <row r="68" spans="1:5" x14ac:dyDescent="0.35">
      <c r="A68" s="3">
        <v>10067</v>
      </c>
      <c r="B68" t="s">
        <v>385</v>
      </c>
      <c r="C68" t="s">
        <v>6</v>
      </c>
      <c r="D68" t="s">
        <v>135</v>
      </c>
      <c r="E68" t="s">
        <v>7</v>
      </c>
    </row>
    <row r="69" spans="1:5" x14ac:dyDescent="0.35">
      <c r="A69" s="3">
        <v>10068</v>
      </c>
      <c r="B69" t="s">
        <v>386</v>
      </c>
      <c r="C69" t="s">
        <v>6</v>
      </c>
      <c r="D69" t="s">
        <v>8</v>
      </c>
      <c r="E69" t="s">
        <v>9</v>
      </c>
    </row>
    <row r="70" spans="1:5" x14ac:dyDescent="0.35">
      <c r="A70" s="3">
        <v>10069</v>
      </c>
      <c r="B70" t="s">
        <v>387</v>
      </c>
      <c r="C70" t="s">
        <v>6</v>
      </c>
      <c r="D70" t="s">
        <v>10</v>
      </c>
      <c r="E70" t="s">
        <v>11</v>
      </c>
    </row>
    <row r="71" spans="1:5" x14ac:dyDescent="0.35">
      <c r="A71" s="3">
        <v>10070</v>
      </c>
      <c r="B71" t="s">
        <v>388</v>
      </c>
      <c r="C71" t="s">
        <v>6</v>
      </c>
      <c r="D71" t="s">
        <v>69</v>
      </c>
      <c r="E71" t="s">
        <v>39</v>
      </c>
    </row>
    <row r="72" spans="1:5" x14ac:dyDescent="0.35">
      <c r="A72" s="3">
        <v>10071</v>
      </c>
      <c r="B72" t="s">
        <v>389</v>
      </c>
      <c r="C72" t="s">
        <v>5</v>
      </c>
      <c r="D72" t="s">
        <v>70</v>
      </c>
      <c r="E72" t="s">
        <v>11</v>
      </c>
    </row>
    <row r="73" spans="1:5" x14ac:dyDescent="0.35">
      <c r="A73" s="3">
        <v>10072</v>
      </c>
      <c r="B73" t="s">
        <v>390</v>
      </c>
      <c r="C73" t="s">
        <v>5</v>
      </c>
      <c r="D73" t="s">
        <v>141</v>
      </c>
      <c r="E73" t="s">
        <v>9</v>
      </c>
    </row>
    <row r="74" spans="1:5" x14ac:dyDescent="0.35">
      <c r="A74" s="3">
        <v>10073</v>
      </c>
      <c r="B74" t="s">
        <v>391</v>
      </c>
      <c r="C74" t="s">
        <v>6</v>
      </c>
      <c r="D74" t="s">
        <v>71</v>
      </c>
      <c r="E74" t="s">
        <v>46</v>
      </c>
    </row>
    <row r="75" spans="1:5" x14ac:dyDescent="0.35">
      <c r="A75" s="3">
        <v>10074</v>
      </c>
      <c r="B75" t="s">
        <v>392</v>
      </c>
      <c r="C75" t="s">
        <v>5</v>
      </c>
      <c r="D75" t="s">
        <v>72</v>
      </c>
      <c r="E75" t="s">
        <v>11</v>
      </c>
    </row>
    <row r="76" spans="1:5" x14ac:dyDescent="0.35">
      <c r="A76" s="3">
        <v>10075</v>
      </c>
      <c r="B76" t="s">
        <v>393</v>
      </c>
      <c r="C76" t="s">
        <v>6</v>
      </c>
      <c r="D76" t="s">
        <v>73</v>
      </c>
      <c r="E76" t="s">
        <v>34</v>
      </c>
    </row>
    <row r="77" spans="1:5" x14ac:dyDescent="0.35">
      <c r="A77" s="3">
        <v>10076</v>
      </c>
      <c r="B77" t="s">
        <v>394</v>
      </c>
      <c r="C77" t="s">
        <v>6</v>
      </c>
      <c r="D77" t="s">
        <v>74</v>
      </c>
      <c r="E77" t="s">
        <v>65</v>
      </c>
    </row>
    <row r="78" spans="1:5" x14ac:dyDescent="0.35">
      <c r="A78" s="3">
        <v>10077</v>
      </c>
      <c r="B78" t="s">
        <v>395</v>
      </c>
      <c r="C78" t="s">
        <v>6</v>
      </c>
      <c r="D78" t="s">
        <v>75</v>
      </c>
      <c r="E78" t="s">
        <v>9</v>
      </c>
    </row>
    <row r="79" spans="1:5" x14ac:dyDescent="0.35">
      <c r="A79" s="3">
        <v>10078</v>
      </c>
      <c r="B79" t="s">
        <v>396</v>
      </c>
      <c r="C79" t="s">
        <v>5</v>
      </c>
      <c r="D79" t="s">
        <v>76</v>
      </c>
      <c r="E79" t="s">
        <v>46</v>
      </c>
    </row>
    <row r="80" spans="1:5" x14ac:dyDescent="0.35">
      <c r="A80" s="3">
        <v>10079</v>
      </c>
      <c r="B80" t="s">
        <v>397</v>
      </c>
      <c r="C80" t="s">
        <v>6</v>
      </c>
      <c r="D80" t="s">
        <v>77</v>
      </c>
      <c r="E80" t="s">
        <v>9</v>
      </c>
    </row>
    <row r="81" spans="1:5" x14ac:dyDescent="0.35">
      <c r="A81" s="3">
        <v>10080</v>
      </c>
      <c r="B81" t="s">
        <v>398</v>
      </c>
      <c r="C81" t="s">
        <v>5</v>
      </c>
      <c r="D81" t="s">
        <v>78</v>
      </c>
      <c r="E81" t="s">
        <v>11</v>
      </c>
    </row>
    <row r="82" spans="1:5" x14ac:dyDescent="0.35">
      <c r="A82" s="3">
        <v>10081</v>
      </c>
      <c r="B82" t="s">
        <v>399</v>
      </c>
      <c r="C82" t="s">
        <v>6</v>
      </c>
      <c r="D82" t="s">
        <v>79</v>
      </c>
      <c r="E82" t="s">
        <v>11</v>
      </c>
    </row>
    <row r="83" spans="1:5" x14ac:dyDescent="0.35">
      <c r="A83" s="3">
        <v>10082</v>
      </c>
      <c r="B83" t="s">
        <v>400</v>
      </c>
      <c r="C83" t="s">
        <v>5</v>
      </c>
      <c r="D83" t="s">
        <v>80</v>
      </c>
      <c r="E83" t="s">
        <v>58</v>
      </c>
    </row>
    <row r="84" spans="1:5" x14ac:dyDescent="0.35">
      <c r="A84" s="3">
        <v>10082</v>
      </c>
      <c r="B84" t="s">
        <v>400</v>
      </c>
      <c r="C84" t="s">
        <v>5</v>
      </c>
      <c r="D84" t="s">
        <v>80</v>
      </c>
      <c r="E84" t="s">
        <v>58</v>
      </c>
    </row>
    <row r="85" spans="1:5" x14ac:dyDescent="0.35">
      <c r="A85" s="3">
        <v>10083</v>
      </c>
      <c r="B85" t="s">
        <v>401</v>
      </c>
      <c r="C85" t="s">
        <v>5</v>
      </c>
      <c r="D85" t="s">
        <v>81</v>
      </c>
      <c r="E85" t="s">
        <v>58</v>
      </c>
    </row>
    <row r="86" spans="1:5" x14ac:dyDescent="0.35">
      <c r="A86" s="3">
        <v>10084</v>
      </c>
      <c r="B86" t="s">
        <v>402</v>
      </c>
      <c r="C86" t="s">
        <v>5</v>
      </c>
      <c r="D86" t="s">
        <v>136</v>
      </c>
      <c r="E86" t="s">
        <v>9</v>
      </c>
    </row>
    <row r="87" spans="1:5" x14ac:dyDescent="0.35">
      <c r="A87" s="3">
        <v>10085</v>
      </c>
      <c r="B87" t="s">
        <v>403</v>
      </c>
      <c r="C87" t="s">
        <v>6</v>
      </c>
      <c r="D87" t="s">
        <v>82</v>
      </c>
      <c r="E87" t="s">
        <v>83</v>
      </c>
    </row>
    <row r="88" spans="1:5" x14ac:dyDescent="0.35">
      <c r="A88" s="3">
        <v>10086</v>
      </c>
      <c r="B88" t="s">
        <v>404</v>
      </c>
      <c r="C88" t="s">
        <v>6</v>
      </c>
      <c r="D88" t="s">
        <v>84</v>
      </c>
      <c r="E88" t="s">
        <v>40</v>
      </c>
    </row>
    <row r="89" spans="1:5" x14ac:dyDescent="0.35">
      <c r="A89" s="3">
        <v>10087</v>
      </c>
      <c r="B89" t="s">
        <v>405</v>
      </c>
      <c r="C89" t="s">
        <v>6</v>
      </c>
      <c r="D89" t="s">
        <v>85</v>
      </c>
      <c r="E89" t="s">
        <v>41</v>
      </c>
    </row>
    <row r="90" spans="1:5" x14ac:dyDescent="0.35">
      <c r="A90" s="3">
        <v>10088</v>
      </c>
      <c r="B90" t="s">
        <v>406</v>
      </c>
      <c r="C90" t="s">
        <v>6</v>
      </c>
      <c r="D90" t="s">
        <v>86</v>
      </c>
      <c r="E90" t="s">
        <v>87</v>
      </c>
    </row>
    <row r="91" spans="1:5" x14ac:dyDescent="0.35">
      <c r="A91" s="3">
        <v>10089</v>
      </c>
      <c r="B91" t="s">
        <v>407</v>
      </c>
      <c r="C91" t="s">
        <v>5</v>
      </c>
      <c r="D91" t="s">
        <v>88</v>
      </c>
      <c r="E91" t="s">
        <v>40</v>
      </c>
    </row>
    <row r="92" spans="1:5" x14ac:dyDescent="0.35">
      <c r="A92" s="3">
        <v>10090</v>
      </c>
      <c r="B92" t="s">
        <v>408</v>
      </c>
      <c r="C92" t="s">
        <v>6</v>
      </c>
      <c r="D92" t="s">
        <v>89</v>
      </c>
      <c r="E92" t="s">
        <v>90</v>
      </c>
    </row>
    <row r="93" spans="1:5" x14ac:dyDescent="0.35">
      <c r="A93" s="3">
        <v>10091</v>
      </c>
      <c r="B93" t="s">
        <v>409</v>
      </c>
      <c r="C93" t="s">
        <v>5</v>
      </c>
      <c r="D93" t="s">
        <v>91</v>
      </c>
      <c r="E93" t="s">
        <v>92</v>
      </c>
    </row>
    <row r="94" spans="1:5" x14ac:dyDescent="0.35">
      <c r="A94" s="3">
        <v>10092</v>
      </c>
      <c r="B94" t="s">
        <v>410</v>
      </c>
      <c r="C94" t="s">
        <v>6</v>
      </c>
      <c r="D94" t="s">
        <v>93</v>
      </c>
      <c r="E94" t="s">
        <v>94</v>
      </c>
    </row>
    <row r="95" spans="1:5" x14ac:dyDescent="0.35">
      <c r="A95" s="3">
        <v>10093</v>
      </c>
      <c r="B95" t="s">
        <v>411</v>
      </c>
      <c r="C95" t="s">
        <v>5</v>
      </c>
      <c r="D95" t="s">
        <v>95</v>
      </c>
      <c r="E95" t="s">
        <v>7</v>
      </c>
    </row>
    <row r="96" spans="1:5" x14ac:dyDescent="0.35">
      <c r="A96" s="3">
        <v>10094</v>
      </c>
      <c r="B96" t="s">
        <v>412</v>
      </c>
      <c r="C96" t="s">
        <v>5</v>
      </c>
      <c r="D96" t="s">
        <v>139</v>
      </c>
      <c r="E96" t="s">
        <v>96</v>
      </c>
    </row>
    <row r="97" spans="1:5" x14ac:dyDescent="0.35">
      <c r="A97" s="3">
        <v>10095</v>
      </c>
      <c r="B97" t="s">
        <v>413</v>
      </c>
      <c r="C97" t="s">
        <v>6</v>
      </c>
      <c r="D97" t="s">
        <v>97</v>
      </c>
      <c r="E97" t="s">
        <v>9</v>
      </c>
    </row>
    <row r="98" spans="1:5" x14ac:dyDescent="0.35">
      <c r="A98" s="3">
        <v>10096</v>
      </c>
      <c r="B98" t="s">
        <v>414</v>
      </c>
      <c r="C98" t="s">
        <v>5</v>
      </c>
      <c r="D98" t="s">
        <v>98</v>
      </c>
      <c r="E98" t="s">
        <v>9</v>
      </c>
    </row>
    <row r="99" spans="1:5" x14ac:dyDescent="0.35">
      <c r="A99" s="3">
        <v>10097</v>
      </c>
      <c r="B99" t="s">
        <v>415</v>
      </c>
      <c r="C99" t="s">
        <v>6</v>
      </c>
      <c r="D99" t="s">
        <v>99</v>
      </c>
      <c r="E99" t="s">
        <v>7</v>
      </c>
    </row>
    <row r="100" spans="1:5" x14ac:dyDescent="0.35">
      <c r="A100" s="3">
        <v>10098</v>
      </c>
      <c r="B100" t="s">
        <v>416</v>
      </c>
      <c r="C100" t="s">
        <v>6</v>
      </c>
      <c r="D100" t="s">
        <v>140</v>
      </c>
      <c r="E100" t="s">
        <v>9</v>
      </c>
    </row>
    <row r="101" spans="1:5" x14ac:dyDescent="0.35">
      <c r="A101" s="3">
        <v>10099</v>
      </c>
      <c r="B101" t="s">
        <v>417</v>
      </c>
      <c r="C101" t="s">
        <v>6</v>
      </c>
      <c r="D101" t="s">
        <v>100</v>
      </c>
      <c r="E101" t="s">
        <v>47</v>
      </c>
    </row>
    <row r="102" spans="1:5" x14ac:dyDescent="0.35">
      <c r="A102" s="3">
        <v>10100</v>
      </c>
      <c r="B102" t="s">
        <v>418</v>
      </c>
      <c r="C102" t="s">
        <v>5</v>
      </c>
      <c r="D102" t="s">
        <v>101</v>
      </c>
      <c r="E102" t="s">
        <v>92</v>
      </c>
    </row>
    <row r="103" spans="1:5" x14ac:dyDescent="0.35">
      <c r="A103" s="3">
        <v>10101</v>
      </c>
      <c r="B103" t="s">
        <v>419</v>
      </c>
      <c r="C103" t="s">
        <v>5</v>
      </c>
      <c r="D103" t="s">
        <v>102</v>
      </c>
      <c r="E103" t="s">
        <v>9</v>
      </c>
    </row>
    <row r="104" spans="1:5" x14ac:dyDescent="0.35">
      <c r="A104" s="3">
        <v>10102</v>
      </c>
      <c r="B104" t="s">
        <v>420</v>
      </c>
      <c r="C104" t="s">
        <v>6</v>
      </c>
      <c r="D104" t="s">
        <v>103</v>
      </c>
      <c r="E104" t="s">
        <v>41</v>
      </c>
    </row>
    <row r="105" spans="1:5" x14ac:dyDescent="0.35">
      <c r="A105" s="3">
        <v>10103</v>
      </c>
      <c r="B105" t="s">
        <v>421</v>
      </c>
      <c r="C105" t="s">
        <v>5</v>
      </c>
      <c r="D105" t="s">
        <v>104</v>
      </c>
      <c r="E105" t="s">
        <v>41</v>
      </c>
    </row>
    <row r="106" spans="1:5" x14ac:dyDescent="0.35">
      <c r="A106" s="3">
        <v>10104</v>
      </c>
      <c r="B106" t="s">
        <v>422</v>
      </c>
      <c r="C106" t="s">
        <v>5</v>
      </c>
      <c r="D106" t="s">
        <v>105</v>
      </c>
      <c r="E106" t="s">
        <v>106</v>
      </c>
    </row>
    <row r="107" spans="1:5" x14ac:dyDescent="0.35">
      <c r="A107" s="3">
        <v>10105</v>
      </c>
      <c r="B107" t="s">
        <v>423</v>
      </c>
      <c r="C107" t="s">
        <v>5</v>
      </c>
      <c r="D107" t="s">
        <v>107</v>
      </c>
      <c r="E107" t="s">
        <v>46</v>
      </c>
    </row>
    <row r="108" spans="1:5" x14ac:dyDescent="0.35">
      <c r="A108" s="3">
        <v>10106</v>
      </c>
      <c r="B108" t="s">
        <v>424</v>
      </c>
      <c r="C108" t="s">
        <v>5</v>
      </c>
      <c r="D108" t="s">
        <v>108</v>
      </c>
      <c r="E108" t="s">
        <v>56</v>
      </c>
    </row>
    <row r="109" spans="1:5" x14ac:dyDescent="0.35">
      <c r="A109" s="3">
        <v>10107</v>
      </c>
      <c r="B109" t="s">
        <v>425</v>
      </c>
      <c r="C109" t="s">
        <v>6</v>
      </c>
      <c r="D109" t="s">
        <v>109</v>
      </c>
      <c r="E109" t="s">
        <v>110</v>
      </c>
    </row>
    <row r="110" spans="1:5" x14ac:dyDescent="0.35">
      <c r="A110" s="3">
        <v>10108</v>
      </c>
      <c r="B110" t="s">
        <v>426</v>
      </c>
      <c r="C110" t="s">
        <v>6</v>
      </c>
      <c r="D110" t="s">
        <v>111</v>
      </c>
      <c r="E110" t="s">
        <v>112</v>
      </c>
    </row>
    <row r="111" spans="1:5" x14ac:dyDescent="0.35">
      <c r="A111" s="3">
        <v>10109</v>
      </c>
      <c r="B111" t="s">
        <v>427</v>
      </c>
      <c r="C111" t="s">
        <v>5</v>
      </c>
      <c r="D111" t="s">
        <v>113</v>
      </c>
      <c r="E111" t="s">
        <v>9</v>
      </c>
    </row>
    <row r="112" spans="1:5" x14ac:dyDescent="0.35">
      <c r="A112" s="3">
        <v>10110</v>
      </c>
      <c r="B112" t="s">
        <v>428</v>
      </c>
      <c r="C112" t="s">
        <v>5</v>
      </c>
      <c r="D112" t="s">
        <v>114</v>
      </c>
      <c r="E112" t="s">
        <v>9</v>
      </c>
    </row>
    <row r="113" spans="1:5" x14ac:dyDescent="0.35">
      <c r="A113" s="3">
        <v>10111</v>
      </c>
      <c r="B113" t="s">
        <v>429</v>
      </c>
      <c r="C113" t="s">
        <v>5</v>
      </c>
      <c r="D113" t="s">
        <v>115</v>
      </c>
      <c r="E113" t="s">
        <v>11</v>
      </c>
    </row>
    <row r="114" spans="1:5" x14ac:dyDescent="0.35">
      <c r="A114" s="3">
        <v>10112</v>
      </c>
      <c r="B114" t="s">
        <v>430</v>
      </c>
      <c r="C114" t="s">
        <v>5</v>
      </c>
      <c r="D114" t="s">
        <v>116</v>
      </c>
      <c r="E114" t="s">
        <v>117</v>
      </c>
    </row>
    <row r="115" spans="1:5" x14ac:dyDescent="0.35">
      <c r="A115" s="3">
        <v>10113</v>
      </c>
      <c r="B115" t="s">
        <v>431</v>
      </c>
      <c r="C115" t="s">
        <v>6</v>
      </c>
      <c r="D115" t="s">
        <v>118</v>
      </c>
      <c r="E115" t="s">
        <v>11</v>
      </c>
    </row>
    <row r="116" spans="1:5" x14ac:dyDescent="0.35">
      <c r="A116" s="3">
        <v>10114</v>
      </c>
      <c r="B116" t="s">
        <v>432</v>
      </c>
      <c r="C116" t="s">
        <v>6</v>
      </c>
      <c r="D116" t="s">
        <v>119</v>
      </c>
      <c r="E116" t="s">
        <v>119</v>
      </c>
    </row>
    <row r="117" spans="1:5" x14ac:dyDescent="0.35">
      <c r="A117" s="3">
        <v>10115</v>
      </c>
      <c r="B117" t="s">
        <v>433</v>
      </c>
      <c r="C117" t="s">
        <v>6</v>
      </c>
      <c r="D117" t="s">
        <v>120</v>
      </c>
      <c r="E117" t="s">
        <v>41</v>
      </c>
    </row>
    <row r="118" spans="1:5" x14ac:dyDescent="0.35">
      <c r="A118" s="3">
        <v>10116</v>
      </c>
      <c r="B118" t="s">
        <v>434</v>
      </c>
      <c r="C118" t="s">
        <v>5</v>
      </c>
      <c r="D118" t="s">
        <v>121</v>
      </c>
      <c r="E118" t="s">
        <v>9</v>
      </c>
    </row>
    <row r="119" spans="1:5" x14ac:dyDescent="0.35">
      <c r="A119" s="3">
        <v>10117</v>
      </c>
      <c r="B119" t="s">
        <v>435</v>
      </c>
      <c r="C119" t="s">
        <v>5</v>
      </c>
      <c r="D119" t="s">
        <v>122</v>
      </c>
      <c r="E119" t="s">
        <v>123</v>
      </c>
    </row>
    <row r="120" spans="1:5" x14ac:dyDescent="0.35">
      <c r="A120" s="3">
        <v>10118</v>
      </c>
      <c r="B120" t="s">
        <v>436</v>
      </c>
      <c r="C120" t="s">
        <v>6</v>
      </c>
      <c r="D120" t="s">
        <v>124</v>
      </c>
      <c r="E120" t="s">
        <v>125</v>
      </c>
    </row>
    <row r="121" spans="1:5" x14ac:dyDescent="0.35">
      <c r="A121" s="3">
        <v>10119</v>
      </c>
      <c r="B121" t="s">
        <v>437</v>
      </c>
      <c r="C121" t="s">
        <v>6</v>
      </c>
      <c r="D121" t="s">
        <v>126</v>
      </c>
      <c r="E121" t="s">
        <v>9</v>
      </c>
    </row>
    <row r="122" spans="1:5" x14ac:dyDescent="0.35">
      <c r="A122" s="3">
        <v>10120</v>
      </c>
      <c r="B122" t="s">
        <v>438</v>
      </c>
      <c r="C122" t="s">
        <v>6</v>
      </c>
      <c r="D122" t="s">
        <v>127</v>
      </c>
      <c r="E122" t="s">
        <v>65</v>
      </c>
    </row>
    <row r="123" spans="1:5" x14ac:dyDescent="0.35">
      <c r="A123" s="3">
        <v>10121</v>
      </c>
      <c r="B123" t="s">
        <v>439</v>
      </c>
      <c r="C123" t="s">
        <v>6</v>
      </c>
      <c r="D123" t="s">
        <v>128</v>
      </c>
      <c r="E123" t="s">
        <v>129</v>
      </c>
    </row>
    <row r="124" spans="1:5" x14ac:dyDescent="0.35">
      <c r="A124" s="3">
        <v>10122</v>
      </c>
      <c r="B124" t="s">
        <v>440</v>
      </c>
      <c r="C124" t="s">
        <v>5</v>
      </c>
      <c r="D124" t="s">
        <v>130</v>
      </c>
      <c r="E124" t="s">
        <v>68</v>
      </c>
    </row>
    <row r="125" spans="1:5" x14ac:dyDescent="0.35">
      <c r="A125" s="3">
        <v>10123</v>
      </c>
      <c r="B125" t="s">
        <v>441</v>
      </c>
      <c r="C125" t="s">
        <v>6</v>
      </c>
      <c r="D125" t="s">
        <v>138</v>
      </c>
      <c r="E125" t="s">
        <v>9</v>
      </c>
    </row>
    <row r="126" spans="1:5" x14ac:dyDescent="0.35">
      <c r="A126" s="3">
        <v>10124</v>
      </c>
      <c r="B126" t="s">
        <v>442</v>
      </c>
      <c r="C126" t="s">
        <v>6</v>
      </c>
      <c r="D126" t="s">
        <v>131</v>
      </c>
      <c r="E126" t="s">
        <v>9</v>
      </c>
    </row>
    <row r="127" spans="1:5" x14ac:dyDescent="0.35">
      <c r="A127" s="3">
        <v>10125</v>
      </c>
      <c r="B127" t="s">
        <v>443</v>
      </c>
      <c r="C127" t="s">
        <v>6</v>
      </c>
      <c r="D127" t="s">
        <v>132</v>
      </c>
      <c r="E127" t="s">
        <v>133</v>
      </c>
    </row>
    <row r="128" spans="1:5" x14ac:dyDescent="0.35">
      <c r="A128" s="3">
        <v>10126</v>
      </c>
      <c r="B128" t="s">
        <v>444</v>
      </c>
      <c r="C128" t="s">
        <v>5</v>
      </c>
      <c r="D128" t="s">
        <v>135</v>
      </c>
      <c r="E128" t="s">
        <v>7</v>
      </c>
    </row>
    <row r="129" spans="1:5" x14ac:dyDescent="0.35">
      <c r="A129" s="3">
        <v>10127</v>
      </c>
      <c r="B129" t="s">
        <v>445</v>
      </c>
      <c r="C129" t="s">
        <v>6</v>
      </c>
      <c r="D129" t="s">
        <v>8</v>
      </c>
      <c r="E129" t="s">
        <v>9</v>
      </c>
    </row>
    <row r="130" spans="1:5" x14ac:dyDescent="0.35">
      <c r="A130" s="3">
        <v>10128</v>
      </c>
      <c r="B130" t="s">
        <v>446</v>
      </c>
      <c r="C130" t="s">
        <v>6</v>
      </c>
      <c r="D130" t="s">
        <v>10</v>
      </c>
      <c r="E130" t="s">
        <v>11</v>
      </c>
    </row>
    <row r="131" spans="1:5" x14ac:dyDescent="0.35">
      <c r="A131" s="3">
        <v>10129</v>
      </c>
      <c r="B131" t="s">
        <v>447</v>
      </c>
      <c r="C131" t="s">
        <v>6</v>
      </c>
      <c r="D131" t="s">
        <v>137</v>
      </c>
      <c r="E131" t="s">
        <v>12</v>
      </c>
    </row>
    <row r="132" spans="1:5" x14ac:dyDescent="0.35">
      <c r="A132" s="3">
        <v>10130</v>
      </c>
      <c r="B132" t="s">
        <v>448</v>
      </c>
      <c r="C132" t="s">
        <v>6</v>
      </c>
      <c r="D132" t="s">
        <v>13</v>
      </c>
      <c r="E132" t="s">
        <v>14</v>
      </c>
    </row>
    <row r="133" spans="1:5" x14ac:dyDescent="0.35">
      <c r="A133" s="3">
        <v>10131</v>
      </c>
      <c r="B133" t="s">
        <v>449</v>
      </c>
      <c r="C133" t="s">
        <v>5</v>
      </c>
      <c r="D133" t="s">
        <v>134</v>
      </c>
      <c r="E133" t="s">
        <v>7</v>
      </c>
    </row>
    <row r="134" spans="1:5" x14ac:dyDescent="0.35">
      <c r="A134" s="3">
        <v>10132</v>
      </c>
      <c r="B134" t="s">
        <v>450</v>
      </c>
      <c r="C134" t="s">
        <v>5</v>
      </c>
      <c r="D134" t="s">
        <v>15</v>
      </c>
      <c r="E134" t="s">
        <v>16</v>
      </c>
    </row>
    <row r="135" spans="1:5" x14ac:dyDescent="0.35">
      <c r="A135" s="3">
        <v>10133</v>
      </c>
      <c r="B135" t="s">
        <v>451</v>
      </c>
      <c r="C135" t="s">
        <v>5</v>
      </c>
      <c r="D135" t="s">
        <v>17</v>
      </c>
      <c r="E135" t="s">
        <v>18</v>
      </c>
    </row>
    <row r="136" spans="1:5" x14ac:dyDescent="0.35">
      <c r="A136" s="3">
        <v>10134</v>
      </c>
      <c r="B136" t="s">
        <v>452</v>
      </c>
      <c r="C136" t="s">
        <v>5</v>
      </c>
      <c r="D136" t="s">
        <v>19</v>
      </c>
      <c r="E136" t="s">
        <v>18</v>
      </c>
    </row>
    <row r="137" spans="1:5" x14ac:dyDescent="0.35">
      <c r="A137" s="3">
        <v>10135</v>
      </c>
      <c r="B137" t="s">
        <v>453</v>
      </c>
      <c r="C137" t="s">
        <v>5</v>
      </c>
      <c r="D137" t="s">
        <v>20</v>
      </c>
      <c r="E137" t="s">
        <v>21</v>
      </c>
    </row>
    <row r="138" spans="1:5" x14ac:dyDescent="0.35">
      <c r="A138" s="3">
        <v>10136</v>
      </c>
      <c r="B138" t="s">
        <v>454</v>
      </c>
      <c r="C138" t="s">
        <v>6</v>
      </c>
      <c r="D138" t="s">
        <v>22</v>
      </c>
      <c r="E138" t="s">
        <v>23</v>
      </c>
    </row>
    <row r="139" spans="1:5" x14ac:dyDescent="0.35">
      <c r="A139" s="3">
        <v>10137</v>
      </c>
      <c r="B139" t="s">
        <v>455</v>
      </c>
      <c r="C139" t="s">
        <v>6</v>
      </c>
      <c r="D139" t="s">
        <v>24</v>
      </c>
      <c r="E139" t="s">
        <v>18</v>
      </c>
    </row>
    <row r="140" spans="1:5" x14ac:dyDescent="0.35">
      <c r="A140" s="3">
        <v>10138</v>
      </c>
      <c r="B140" t="s">
        <v>456</v>
      </c>
      <c r="C140" t="s">
        <v>5</v>
      </c>
      <c r="D140" t="s">
        <v>25</v>
      </c>
      <c r="E140" t="s">
        <v>26</v>
      </c>
    </row>
    <row r="141" spans="1:5" x14ac:dyDescent="0.35">
      <c r="A141" s="3">
        <v>10139</v>
      </c>
      <c r="B141" t="s">
        <v>457</v>
      </c>
      <c r="C141" t="s">
        <v>5</v>
      </c>
      <c r="D141" t="s">
        <v>53</v>
      </c>
      <c r="E141" t="s">
        <v>54</v>
      </c>
    </row>
    <row r="142" spans="1:5" x14ac:dyDescent="0.35">
      <c r="A142" s="3">
        <v>10140</v>
      </c>
      <c r="B142" t="s">
        <v>458</v>
      </c>
      <c r="C142" t="s">
        <v>5</v>
      </c>
      <c r="D142" t="s">
        <v>55</v>
      </c>
      <c r="E142" t="s">
        <v>56</v>
      </c>
    </row>
    <row r="143" spans="1:5" x14ac:dyDescent="0.35">
      <c r="A143" s="3">
        <v>10141</v>
      </c>
      <c r="B143" t="s">
        <v>459</v>
      </c>
      <c r="C143" t="s">
        <v>6</v>
      </c>
      <c r="D143" t="s">
        <v>19</v>
      </c>
      <c r="E143" t="s">
        <v>18</v>
      </c>
    </row>
    <row r="144" spans="1:5" x14ac:dyDescent="0.35">
      <c r="A144" s="3">
        <v>10142</v>
      </c>
      <c r="B144" t="s">
        <v>460</v>
      </c>
      <c r="C144" t="s">
        <v>5</v>
      </c>
      <c r="D144" t="s">
        <v>20</v>
      </c>
      <c r="E144" t="s">
        <v>21</v>
      </c>
    </row>
    <row r="145" spans="1:5" x14ac:dyDescent="0.35">
      <c r="A145" s="3">
        <v>10143</v>
      </c>
      <c r="B145" t="s">
        <v>461</v>
      </c>
      <c r="C145" t="s">
        <v>6</v>
      </c>
      <c r="D145" t="s">
        <v>22</v>
      </c>
      <c r="E145" t="s">
        <v>23</v>
      </c>
    </row>
    <row r="146" spans="1:5" x14ac:dyDescent="0.35">
      <c r="A146" s="3">
        <v>10144</v>
      </c>
      <c r="B146" t="s">
        <v>462</v>
      </c>
      <c r="C146" t="s">
        <v>6</v>
      </c>
      <c r="D146" t="s">
        <v>24</v>
      </c>
      <c r="E146" t="s">
        <v>18</v>
      </c>
    </row>
    <row r="147" spans="1:5" x14ac:dyDescent="0.35">
      <c r="A147" s="3">
        <v>10145</v>
      </c>
      <c r="B147" t="s">
        <v>463</v>
      </c>
      <c r="C147" t="s">
        <v>6</v>
      </c>
      <c r="D147" t="s">
        <v>59</v>
      </c>
      <c r="E147" t="s">
        <v>34</v>
      </c>
    </row>
    <row r="148" spans="1:5" x14ac:dyDescent="0.35">
      <c r="A148" s="3">
        <v>10146</v>
      </c>
      <c r="B148" t="s">
        <v>464</v>
      </c>
      <c r="C148" t="s">
        <v>5</v>
      </c>
      <c r="D148" t="s">
        <v>142</v>
      </c>
      <c r="E148" t="s">
        <v>9</v>
      </c>
    </row>
    <row r="149" spans="1:5" x14ac:dyDescent="0.35">
      <c r="A149" s="3">
        <v>10147</v>
      </c>
      <c r="B149" t="s">
        <v>465</v>
      </c>
      <c r="C149" t="s">
        <v>5</v>
      </c>
      <c r="D149" t="s">
        <v>60</v>
      </c>
      <c r="E149" t="s">
        <v>9</v>
      </c>
    </row>
    <row r="150" spans="1:5" x14ac:dyDescent="0.35">
      <c r="A150" s="3">
        <v>10148</v>
      </c>
      <c r="B150" t="s">
        <v>466</v>
      </c>
      <c r="C150" t="s">
        <v>6</v>
      </c>
      <c r="D150" t="s">
        <v>61</v>
      </c>
      <c r="E150" t="s">
        <v>11</v>
      </c>
    </row>
    <row r="151" spans="1:5" x14ac:dyDescent="0.35">
      <c r="A151" s="3">
        <v>10149</v>
      </c>
      <c r="B151" t="s">
        <v>467</v>
      </c>
      <c r="C151" t="s">
        <v>5</v>
      </c>
      <c r="D151" t="s">
        <v>62</v>
      </c>
      <c r="E151" t="s">
        <v>63</v>
      </c>
    </row>
    <row r="152" spans="1:5" x14ac:dyDescent="0.35">
      <c r="A152" s="3">
        <v>10150</v>
      </c>
      <c r="B152" t="s">
        <v>468</v>
      </c>
      <c r="C152" t="s">
        <v>6</v>
      </c>
      <c r="D152" t="s">
        <v>64</v>
      </c>
      <c r="E152" t="s">
        <v>65</v>
      </c>
    </row>
    <row r="153" spans="1:5" x14ac:dyDescent="0.35">
      <c r="A153"/>
    </row>
  </sheetData>
  <dataValidations count="1">
    <dataValidation type="textLength" allowBlank="1" showInputMessage="1" showErrorMessage="1" sqref="G2:G4" xr:uid="{00000000-0002-0000-0100-000000000000}">
      <formula1>1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13" sqref="H13"/>
    </sheetView>
  </sheetViews>
  <sheetFormatPr defaultRowHeight="14.5" x14ac:dyDescent="0.35"/>
  <cols>
    <col min="2" max="2" width="13.90625" bestFit="1" customWidth="1"/>
    <col min="3" max="3" width="16.54296875" bestFit="1" customWidth="1"/>
    <col min="5" max="5" width="24.6328125" bestFit="1" customWidth="1"/>
    <col min="6" max="6" width="25.26953125" customWidth="1"/>
    <col min="7" max="7" width="16.36328125" bestFit="1" customWidth="1"/>
    <col min="8" max="8" width="39.453125" bestFit="1" customWidth="1"/>
    <col min="9" max="9" width="12.7265625" customWidth="1"/>
    <col min="10" max="10" width="39.453125" bestFit="1" customWidth="1"/>
    <col min="11" max="11" width="12.26953125" bestFit="1" customWidth="1"/>
  </cols>
  <sheetData>
    <row r="1" spans="1:9" x14ac:dyDescent="0.35">
      <c r="A1" s="1" t="s">
        <v>475</v>
      </c>
      <c r="B1" s="1" t="s">
        <v>476</v>
      </c>
      <c r="C1" s="1" t="s">
        <v>477</v>
      </c>
      <c r="D1" s="1" t="s">
        <v>475</v>
      </c>
      <c r="G1" s="1" t="s">
        <v>475</v>
      </c>
    </row>
    <row r="2" spans="1:9" x14ac:dyDescent="0.35">
      <c r="A2">
        <v>1</v>
      </c>
      <c r="B2">
        <v>11</v>
      </c>
      <c r="C2" t="s">
        <v>478</v>
      </c>
      <c r="D2">
        <v>5</v>
      </c>
      <c r="E2" s="1" t="s">
        <v>472</v>
      </c>
      <c r="F2" s="1" t="s">
        <v>477</v>
      </c>
      <c r="G2">
        <v>8</v>
      </c>
      <c r="H2" s="1" t="s">
        <v>488</v>
      </c>
    </row>
    <row r="3" spans="1:9" x14ac:dyDescent="0.35">
      <c r="A3">
        <v>2</v>
      </c>
      <c r="B3">
        <v>14</v>
      </c>
      <c r="C3" t="s">
        <v>479</v>
      </c>
      <c r="E3">
        <v>2010</v>
      </c>
      <c r="F3">
        <v>125.73757689999999</v>
      </c>
      <c r="H3" s="1" t="s">
        <v>489</v>
      </c>
      <c r="I3">
        <v>5</v>
      </c>
    </row>
    <row r="4" spans="1:9" x14ac:dyDescent="0.35">
      <c r="A4">
        <v>3</v>
      </c>
      <c r="B4">
        <v>32</v>
      </c>
      <c r="C4" t="s">
        <v>480</v>
      </c>
      <c r="E4">
        <v>2011</v>
      </c>
      <c r="F4">
        <v>152.7402597</v>
      </c>
      <c r="H4" s="1" t="s">
        <v>490</v>
      </c>
      <c r="I4">
        <v>5</v>
      </c>
    </row>
    <row r="5" spans="1:9" x14ac:dyDescent="0.35">
      <c r="A5">
        <v>4</v>
      </c>
      <c r="B5" s="1" t="s">
        <v>481</v>
      </c>
      <c r="C5" s="1" t="s">
        <v>476</v>
      </c>
      <c r="E5">
        <v>2012</v>
      </c>
      <c r="F5">
        <v>143.66292129999999</v>
      </c>
      <c r="H5" s="1" t="s">
        <v>491</v>
      </c>
      <c r="I5">
        <v>11</v>
      </c>
    </row>
    <row r="6" spans="1:9" x14ac:dyDescent="0.35">
      <c r="B6">
        <v>1</v>
      </c>
      <c r="C6">
        <v>41</v>
      </c>
      <c r="E6">
        <v>2013</v>
      </c>
      <c r="F6">
        <v>150.17857140000001</v>
      </c>
      <c r="G6">
        <v>9</v>
      </c>
      <c r="H6" s="1" t="s">
        <v>492</v>
      </c>
      <c r="I6" t="s">
        <v>493</v>
      </c>
    </row>
    <row r="7" spans="1:9" x14ac:dyDescent="0.35">
      <c r="B7">
        <v>2</v>
      </c>
      <c r="C7">
        <v>39</v>
      </c>
      <c r="E7">
        <v>2014</v>
      </c>
      <c r="F7">
        <v>132.8117647</v>
      </c>
      <c r="G7">
        <v>10</v>
      </c>
      <c r="H7" s="1" t="s">
        <v>494</v>
      </c>
      <c r="I7" t="s">
        <v>495</v>
      </c>
    </row>
    <row r="8" spans="1:9" x14ac:dyDescent="0.35">
      <c r="B8">
        <v>3</v>
      </c>
      <c r="C8">
        <v>38</v>
      </c>
      <c r="E8">
        <v>2015</v>
      </c>
      <c r="F8">
        <v>147.45882349999999</v>
      </c>
    </row>
    <row r="9" spans="1:9" x14ac:dyDescent="0.35">
      <c r="B9">
        <v>4</v>
      </c>
      <c r="C9">
        <v>37</v>
      </c>
    </row>
    <row r="10" spans="1:9" x14ac:dyDescent="0.35">
      <c r="B10">
        <v>5</v>
      </c>
      <c r="C10">
        <v>37</v>
      </c>
      <c r="E10" s="1" t="s">
        <v>484</v>
      </c>
      <c r="F10">
        <v>152.7402597</v>
      </c>
    </row>
    <row r="11" spans="1:9" x14ac:dyDescent="0.35">
      <c r="B11">
        <v>6</v>
      </c>
      <c r="C11">
        <v>36</v>
      </c>
      <c r="E11" s="1" t="s">
        <v>472</v>
      </c>
      <c r="F11">
        <v>2011</v>
      </c>
    </row>
    <row r="12" spans="1:9" x14ac:dyDescent="0.35">
      <c r="B12">
        <v>7</v>
      </c>
      <c r="C12">
        <v>36</v>
      </c>
      <c r="D12">
        <v>6</v>
      </c>
      <c r="E12" s="1" t="s">
        <v>485</v>
      </c>
    </row>
    <row r="13" spans="1:9" x14ac:dyDescent="0.35">
      <c r="B13">
        <v>8</v>
      </c>
      <c r="C13">
        <v>51</v>
      </c>
      <c r="E13" s="1" t="s">
        <v>5</v>
      </c>
      <c r="F13">
        <v>219</v>
      </c>
    </row>
    <row r="14" spans="1:9" x14ac:dyDescent="0.35">
      <c r="B14">
        <v>9</v>
      </c>
      <c r="C14">
        <v>49</v>
      </c>
      <c r="E14" s="1" t="s">
        <v>6</v>
      </c>
      <c r="F14">
        <v>281</v>
      </c>
    </row>
    <row r="15" spans="1:9" x14ac:dyDescent="0.35">
      <c r="B15">
        <v>10</v>
      </c>
      <c r="C15">
        <v>38</v>
      </c>
      <c r="E15" s="1" t="s">
        <v>486</v>
      </c>
      <c r="F15">
        <f>F13/F14</f>
        <v>0.77935943060498225</v>
      </c>
    </row>
    <row r="16" spans="1:9" x14ac:dyDescent="0.35">
      <c r="B16">
        <v>11</v>
      </c>
      <c r="C16">
        <v>52</v>
      </c>
      <c r="D16">
        <v>7</v>
      </c>
      <c r="E16" s="1" t="s">
        <v>487</v>
      </c>
    </row>
    <row r="17" spans="2:6" x14ac:dyDescent="0.35">
      <c r="B17">
        <v>12</v>
      </c>
      <c r="C17">
        <v>46</v>
      </c>
      <c r="E17" s="1" t="s">
        <v>5</v>
      </c>
      <c r="F17">
        <v>33603</v>
      </c>
    </row>
    <row r="18" spans="2:6" x14ac:dyDescent="0.35">
      <c r="E18" s="1" t="s">
        <v>6</v>
      </c>
      <c r="F18">
        <v>37441</v>
      </c>
    </row>
    <row r="19" spans="2:6" x14ac:dyDescent="0.35">
      <c r="B19" s="1" t="s">
        <v>482</v>
      </c>
      <c r="C19">
        <v>52</v>
      </c>
      <c r="E19" s="1" t="s">
        <v>486</v>
      </c>
      <c r="F19">
        <f>F17/F18</f>
        <v>0.89749205416521993</v>
      </c>
    </row>
    <row r="20" spans="2:6" x14ac:dyDescent="0.35">
      <c r="B20" s="1" t="s">
        <v>315</v>
      </c>
      <c r="C20" t="s">
        <v>483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"/>
  <sheetViews>
    <sheetView zoomScaleNormal="100" workbookViewId="0">
      <selection activeCell="A3" sqref="A3"/>
    </sheetView>
  </sheetViews>
  <sheetFormatPr defaultRowHeight="14.5" x14ac:dyDescent="0.35"/>
  <cols>
    <col min="1" max="1" width="12.36328125" customWidth="1"/>
    <col min="2" max="2" width="19.36328125" bestFit="1" customWidth="1"/>
    <col min="3" max="5" width="5.36328125" bestFit="1" customWidth="1"/>
    <col min="6" max="46" width="6.36328125" bestFit="1" customWidth="1"/>
    <col min="47" max="117" width="7.36328125" bestFit="1" customWidth="1"/>
    <col min="118" max="118" width="10.7265625" bestFit="1" customWidth="1"/>
  </cols>
  <sheetData>
    <row r="3" spans="1:2" x14ac:dyDescent="0.35">
      <c r="A3" s="16" t="s">
        <v>496</v>
      </c>
      <c r="B3" t="s">
        <v>499</v>
      </c>
    </row>
    <row r="4" spans="1:2" x14ac:dyDescent="0.35">
      <c r="A4" s="2">
        <v>2010</v>
      </c>
      <c r="B4" s="15">
        <v>125.7375</v>
      </c>
    </row>
    <row r="5" spans="1:2" x14ac:dyDescent="0.35">
      <c r="A5" s="2">
        <v>2011</v>
      </c>
      <c r="B5" s="15">
        <v>152.74025974025975</v>
      </c>
    </row>
    <row r="6" spans="1:2" x14ac:dyDescent="0.35">
      <c r="A6" s="2">
        <v>2012</v>
      </c>
      <c r="B6" s="15">
        <v>143.6629213483146</v>
      </c>
    </row>
    <row r="7" spans="1:2" x14ac:dyDescent="0.35">
      <c r="A7" s="2">
        <v>2013</v>
      </c>
      <c r="B7" s="15">
        <v>150.17857142857142</v>
      </c>
    </row>
    <row r="8" spans="1:2" x14ac:dyDescent="0.35">
      <c r="A8" s="2">
        <v>2014</v>
      </c>
      <c r="B8" s="15">
        <v>132.81176470588235</v>
      </c>
    </row>
    <row r="9" spans="1:2" x14ac:dyDescent="0.35">
      <c r="A9" s="2">
        <v>2015</v>
      </c>
      <c r="B9" s="15">
        <v>147.45882352941177</v>
      </c>
    </row>
    <row r="10" spans="1:2" x14ac:dyDescent="0.35">
      <c r="A10" s="2" t="s">
        <v>497</v>
      </c>
      <c r="B10" s="15">
        <v>142.08799999999999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10"/>
  <sheetViews>
    <sheetView tabSelected="1" topLeftCell="I1" zoomScaleNormal="100" workbookViewId="0">
      <pane ySplit="1" topLeftCell="A2" activePane="bottomLeft" state="frozen"/>
      <selection activeCell="D1" sqref="D1"/>
      <selection pane="bottomLeft" activeCell="S11" sqref="S11"/>
    </sheetView>
  </sheetViews>
  <sheetFormatPr defaultRowHeight="14.5" x14ac:dyDescent="0.35"/>
  <cols>
    <col min="1" max="1" width="13.54296875" style="3" bestFit="1" customWidth="1"/>
    <col min="2" max="2" width="17" style="3" bestFit="1" customWidth="1"/>
    <col min="3" max="3" width="21.1796875" style="3" bestFit="1" customWidth="1"/>
    <col min="4" max="6" width="17" style="3" customWidth="1"/>
    <col min="7" max="7" width="13.54296875" bestFit="1" customWidth="1"/>
    <col min="8" max="9" width="13.54296875" customWidth="1"/>
    <col min="10" max="10" width="14.453125" style="3" bestFit="1" customWidth="1"/>
    <col min="11" max="11" width="13.36328125" style="3" bestFit="1" customWidth="1"/>
    <col min="12" max="12" width="14.1796875" style="3" bestFit="1" customWidth="1"/>
    <col min="13" max="13" width="12.54296875" style="3" bestFit="1" customWidth="1"/>
    <col min="14" max="14" width="22.08984375" bestFit="1" customWidth="1"/>
    <col min="15" max="15" width="14.1796875" bestFit="1" customWidth="1"/>
    <col min="16" max="16" width="11.26953125" bestFit="1" customWidth="1"/>
    <col min="18" max="18" width="10.08984375" customWidth="1"/>
    <col min="19" max="19" width="14.1796875" bestFit="1" customWidth="1"/>
  </cols>
  <sheetData>
    <row r="1" spans="1:19" s="1" customFormat="1" x14ac:dyDescent="0.35">
      <c r="A1" s="4" t="s">
        <v>146</v>
      </c>
      <c r="B1" s="4" t="s">
        <v>147</v>
      </c>
      <c r="C1" s="4" t="s">
        <v>2</v>
      </c>
      <c r="D1" s="4" t="s">
        <v>1</v>
      </c>
      <c r="E1" s="4" t="s">
        <v>3</v>
      </c>
      <c r="F1" s="4" t="s">
        <v>4</v>
      </c>
      <c r="G1" s="1" t="s">
        <v>143</v>
      </c>
      <c r="H1" s="1" t="s">
        <v>315</v>
      </c>
      <c r="I1" s="1" t="s">
        <v>472</v>
      </c>
      <c r="J1" s="4" t="s">
        <v>158</v>
      </c>
      <c r="K1" s="4" t="s">
        <v>0</v>
      </c>
      <c r="L1" s="4" t="s">
        <v>144</v>
      </c>
      <c r="M1" s="4" t="s">
        <v>145</v>
      </c>
      <c r="N1" s="1" t="s">
        <v>159</v>
      </c>
      <c r="O1" s="1" t="s">
        <v>481</v>
      </c>
      <c r="P1" s="1" t="s">
        <v>473</v>
      </c>
      <c r="Q1" s="1" t="s">
        <v>472</v>
      </c>
      <c r="R1" s="1" t="s">
        <v>474</v>
      </c>
    </row>
    <row r="2" spans="1:19" x14ac:dyDescent="0.35">
      <c r="A2" s="3">
        <v>101</v>
      </c>
      <c r="B2" s="3">
        <v>10127</v>
      </c>
      <c r="C2" s="3" t="str">
        <f>VLOOKUP(B2,Customers!$A$1:$B$152,2,FALSE)</f>
        <v xml:space="preserve">    Lyndsey Fagen</v>
      </c>
      <c r="D2" s="3" t="str">
        <f>VLOOKUP(B2,Customers!$A$1:$C$152,3,FALSE)</f>
        <v>Female</v>
      </c>
      <c r="E2" s="3" t="str">
        <f>VLOOKUP(B2,Customers!$A$1:$D$152,4,FALSE)</f>
        <v>New York Metro</v>
      </c>
      <c r="F2" s="3" t="str">
        <f>VLOOKUP(B2,Customers!$A$1:$E$152,5,FALSE)</f>
        <v>USA</v>
      </c>
      <c r="G2" s="5">
        <v>42270</v>
      </c>
      <c r="H2">
        <f t="shared" ref="H2:H65" si="0">MONTH(G2)</f>
        <v>9</v>
      </c>
      <c r="I2">
        <f t="shared" ref="I2:I65" si="1">YEAR(G2)</f>
        <v>2015</v>
      </c>
      <c r="J2" s="3" t="s">
        <v>148</v>
      </c>
      <c r="K2" s="3">
        <v>23</v>
      </c>
      <c r="L2" s="6">
        <v>8</v>
      </c>
      <c r="M2" s="14">
        <v>184</v>
      </c>
      <c r="N2" t="s">
        <v>469</v>
      </c>
      <c r="O2">
        <v>1</v>
      </c>
      <c r="P2">
        <f>COUNTIF($H$2:$H$501,O2)</f>
        <v>41</v>
      </c>
      <c r="Q2">
        <v>2010</v>
      </c>
      <c r="R2">
        <f>AVERAGEIF($I$2:$I$501, Q2, $M$2:$M$501)</f>
        <v>125.7375</v>
      </c>
      <c r="S2" t="str">
        <f>INDEX(C2:C501, MATCH(MAX(M2:M501), M2:M501, 0))</f>
        <v xml:space="preserve">    Britni Baisden</v>
      </c>
    </row>
    <row r="3" spans="1:19" x14ac:dyDescent="0.35">
      <c r="A3" s="3">
        <v>102</v>
      </c>
      <c r="B3" s="3">
        <v>10041</v>
      </c>
      <c r="C3" s="3" t="str">
        <f>VLOOKUP(B3,Customers!$A$1:$B$152,2,FALSE)</f>
        <v xml:space="preserve">    Mattie Gebhardt</v>
      </c>
      <c r="D3" s="3" t="str">
        <f>VLOOKUP(B3,Customers!$A$1:$C$152,3,FALSE)</f>
        <v>Male</v>
      </c>
      <c r="E3" s="3" t="str">
        <f>VLOOKUP(B3,Customers!$A$1:$D$152,4,FALSE)</f>
        <v>Tokyo</v>
      </c>
      <c r="F3" s="3" t="str">
        <f>VLOOKUP(B3,Customers!$A$1:$E$152,5,FALSE)</f>
        <v>Japan</v>
      </c>
      <c r="G3" s="5">
        <v>42318</v>
      </c>
      <c r="H3">
        <f t="shared" si="0"/>
        <v>11</v>
      </c>
      <c r="I3">
        <f t="shared" si="1"/>
        <v>2015</v>
      </c>
      <c r="J3" s="3" t="s">
        <v>149</v>
      </c>
      <c r="K3" s="3">
        <v>6</v>
      </c>
      <c r="L3" s="6">
        <v>18</v>
      </c>
      <c r="M3" s="14">
        <v>108</v>
      </c>
      <c r="N3" t="s">
        <v>470</v>
      </c>
      <c r="O3">
        <v>2</v>
      </c>
      <c r="P3">
        <f t="shared" ref="P3:P13" si="2">COUNTIF($H$2:$H$501,O3)</f>
        <v>39</v>
      </c>
      <c r="Q3">
        <v>2011</v>
      </c>
      <c r="R3">
        <f t="shared" ref="R3:R7" si="3">AVERAGEIF($I$2:$I$501, Q3, $M$2:$M$501)</f>
        <v>152.74025974025975</v>
      </c>
    </row>
    <row r="4" spans="1:19" x14ac:dyDescent="0.35">
      <c r="A4" s="3">
        <v>103</v>
      </c>
      <c r="B4" s="3">
        <v>10044</v>
      </c>
      <c r="C4" s="3" t="str">
        <f>VLOOKUP(B4,Customers!$A$1:$B$152,2,FALSE)</f>
        <v xml:space="preserve">    Jerrell Mccafferty</v>
      </c>
      <c r="D4" s="3" t="str">
        <f>VLOOKUP(B4,Customers!$A$1:$C$152,3,FALSE)</f>
        <v>Male</v>
      </c>
      <c r="E4" s="3" t="str">
        <f>VLOOKUP(B4,Customers!$A$1:$D$152,4,FALSE)</f>
        <v>Ho Chi Minh City</v>
      </c>
      <c r="F4" s="3" t="str">
        <f>VLOOKUP(B4,Customers!$A$1:$E$152,5,FALSE)</f>
        <v>Vietnam</v>
      </c>
      <c r="G4" s="5">
        <v>40266</v>
      </c>
      <c r="H4">
        <f t="shared" si="0"/>
        <v>3</v>
      </c>
      <c r="I4">
        <f t="shared" si="1"/>
        <v>2010</v>
      </c>
      <c r="J4" s="3" t="s">
        <v>150</v>
      </c>
      <c r="K4" s="3">
        <v>19</v>
      </c>
      <c r="L4" s="6">
        <v>13</v>
      </c>
      <c r="M4" s="14">
        <v>247</v>
      </c>
      <c r="N4" t="s">
        <v>469</v>
      </c>
      <c r="O4">
        <v>3</v>
      </c>
      <c r="P4">
        <f t="shared" si="2"/>
        <v>38</v>
      </c>
      <c r="Q4">
        <v>2012</v>
      </c>
      <c r="R4">
        <f t="shared" si="3"/>
        <v>143.6629213483146</v>
      </c>
    </row>
    <row r="5" spans="1:19" x14ac:dyDescent="0.35">
      <c r="A5" s="3">
        <v>104</v>
      </c>
      <c r="B5" s="3">
        <v>10125</v>
      </c>
      <c r="C5" s="3" t="str">
        <f>VLOOKUP(B5,Customers!$A$1:$B$152,2,FALSE)</f>
        <v xml:space="preserve">    Kyra Coffin</v>
      </c>
      <c r="D5" s="3" t="str">
        <f>VLOOKUP(B5,Customers!$A$1:$C$152,3,FALSE)</f>
        <v>Female</v>
      </c>
      <c r="E5" s="3" t="str">
        <f>VLOOKUP(B5,Customers!$A$1:$D$152,4,FALSE)</f>
        <v>Accra</v>
      </c>
      <c r="F5" s="3" t="str">
        <f>VLOOKUP(B5,Customers!$A$1:$E$152,5,FALSE)</f>
        <v>Ghana</v>
      </c>
      <c r="G5" s="5">
        <v>41792</v>
      </c>
      <c r="H5">
        <f t="shared" si="0"/>
        <v>6</v>
      </c>
      <c r="I5">
        <f t="shared" si="1"/>
        <v>2014</v>
      </c>
      <c r="J5" s="3" t="s">
        <v>151</v>
      </c>
      <c r="K5" s="3">
        <v>29</v>
      </c>
      <c r="L5" s="6">
        <v>4</v>
      </c>
      <c r="M5" s="14">
        <v>116</v>
      </c>
      <c r="N5" t="s">
        <v>469</v>
      </c>
      <c r="O5">
        <v>4</v>
      </c>
      <c r="P5">
        <f t="shared" si="2"/>
        <v>37</v>
      </c>
      <c r="Q5">
        <v>2013</v>
      </c>
      <c r="R5">
        <f t="shared" si="3"/>
        <v>150.17857142857142</v>
      </c>
    </row>
    <row r="6" spans="1:19" x14ac:dyDescent="0.35">
      <c r="A6" s="3">
        <v>105</v>
      </c>
      <c r="B6" s="3">
        <v>10034</v>
      </c>
      <c r="C6" s="3" t="str">
        <f>VLOOKUP(B6,Customers!$A$1:$B$152,2,FALSE)</f>
        <v xml:space="preserve">    Debi Mealy</v>
      </c>
      <c r="D6" s="3" t="str">
        <f>VLOOKUP(B6,Customers!$A$1:$C$152,3,FALSE)</f>
        <v>Female</v>
      </c>
      <c r="E6" s="3" t="str">
        <f>VLOOKUP(B6,Customers!$A$1:$D$152,4,FALSE)</f>
        <v>San Jose</v>
      </c>
      <c r="F6" s="3" t="str">
        <f>VLOOKUP(B6,Customers!$A$1:$E$152,5,FALSE)</f>
        <v>USA</v>
      </c>
      <c r="G6" s="5">
        <v>40837</v>
      </c>
      <c r="H6">
        <f t="shared" si="0"/>
        <v>10</v>
      </c>
      <c r="I6">
        <f t="shared" si="1"/>
        <v>2011</v>
      </c>
      <c r="J6" s="3" t="s">
        <v>151</v>
      </c>
      <c r="K6" s="3">
        <v>30</v>
      </c>
      <c r="L6" s="6">
        <v>4</v>
      </c>
      <c r="M6" s="14">
        <v>120</v>
      </c>
      <c r="N6" t="s">
        <v>469</v>
      </c>
      <c r="O6">
        <v>5</v>
      </c>
      <c r="P6">
        <f t="shared" si="2"/>
        <v>37</v>
      </c>
      <c r="Q6">
        <v>2014</v>
      </c>
      <c r="R6">
        <f t="shared" si="3"/>
        <v>132.81176470588235</v>
      </c>
    </row>
    <row r="7" spans="1:19" x14ac:dyDescent="0.35">
      <c r="A7" s="3">
        <v>106</v>
      </c>
      <c r="B7" s="3">
        <v>10054</v>
      </c>
      <c r="C7" s="3" t="str">
        <f>VLOOKUP(B7,Customers!$A$1:$B$152,2,FALSE)</f>
        <v xml:space="preserve">    Gracie Linwood</v>
      </c>
      <c r="D7" s="3" t="str">
        <f>VLOOKUP(B7,Customers!$A$1:$C$152,3,FALSE)</f>
        <v>Female</v>
      </c>
      <c r="E7" s="3" t="str">
        <f>VLOOKUP(B7,Customers!$A$1:$D$152,4,FALSE)</f>
        <v>Khartoum</v>
      </c>
      <c r="F7" s="3" t="str">
        <f>VLOOKUP(B7,Customers!$A$1:$E$152,5,FALSE)</f>
        <v>Sudan</v>
      </c>
      <c r="G7" s="5">
        <v>41510</v>
      </c>
      <c r="H7">
        <f t="shared" si="0"/>
        <v>8</v>
      </c>
      <c r="I7">
        <f t="shared" si="1"/>
        <v>2013</v>
      </c>
      <c r="J7" s="3" t="s">
        <v>152</v>
      </c>
      <c r="K7" s="3">
        <v>30</v>
      </c>
      <c r="L7" s="6">
        <v>12</v>
      </c>
      <c r="M7" s="14">
        <v>360</v>
      </c>
      <c r="N7" t="s">
        <v>469</v>
      </c>
      <c r="O7">
        <v>6</v>
      </c>
      <c r="P7">
        <f t="shared" si="2"/>
        <v>36</v>
      </c>
      <c r="Q7">
        <v>2015</v>
      </c>
      <c r="R7">
        <f t="shared" si="3"/>
        <v>147.45882352941177</v>
      </c>
    </row>
    <row r="8" spans="1:19" x14ac:dyDescent="0.35">
      <c r="A8" s="3">
        <v>107</v>
      </c>
      <c r="B8" s="3">
        <v>10075</v>
      </c>
      <c r="C8" s="3" t="str">
        <f>VLOOKUP(B8,Customers!$A$1:$B$152,2,FALSE)</f>
        <v xml:space="preserve">    Evangeline Grandstaff</v>
      </c>
      <c r="D8" s="3" t="str">
        <f>VLOOKUP(B8,Customers!$A$1:$C$152,3,FALSE)</f>
        <v>Female</v>
      </c>
      <c r="E8" s="3" t="str">
        <f>VLOOKUP(B8,Customers!$A$1:$D$152,4,FALSE)</f>
        <v>Dalian</v>
      </c>
      <c r="F8" s="3" t="str">
        <f>VLOOKUP(B8,Customers!$A$1:$E$152,5,FALSE)</f>
        <v>China</v>
      </c>
      <c r="G8" s="5">
        <v>40970</v>
      </c>
      <c r="H8">
        <f t="shared" si="0"/>
        <v>3</v>
      </c>
      <c r="I8">
        <f t="shared" si="1"/>
        <v>2012</v>
      </c>
      <c r="J8" s="3" t="s">
        <v>153</v>
      </c>
      <c r="K8" s="3">
        <v>24</v>
      </c>
      <c r="L8" s="6">
        <v>12</v>
      </c>
      <c r="M8" s="14">
        <v>288</v>
      </c>
      <c r="N8" t="s">
        <v>469</v>
      </c>
      <c r="O8">
        <v>7</v>
      </c>
      <c r="P8">
        <f t="shared" si="2"/>
        <v>36</v>
      </c>
    </row>
    <row r="9" spans="1:19" x14ac:dyDescent="0.35">
      <c r="A9" s="3">
        <v>108</v>
      </c>
      <c r="B9" s="3">
        <v>10123</v>
      </c>
      <c r="C9" s="3" t="str">
        <f>VLOOKUP(B9,Customers!$A$1:$B$152,2,FALSE)</f>
        <v xml:space="preserve">    Tamika Pritchett</v>
      </c>
      <c r="D9" s="3" t="str">
        <f>VLOOKUP(B9,Customers!$A$1:$C$152,3,FALSE)</f>
        <v>Female</v>
      </c>
      <c r="E9" s="3" t="str">
        <f>VLOOKUP(B9,Customers!$A$1:$D$152,4,FALSE)</f>
        <v>Riverside</v>
      </c>
      <c r="F9" s="3" t="str">
        <f>VLOOKUP(B9,Customers!$A$1:$E$152,5,FALSE)</f>
        <v>USA</v>
      </c>
      <c r="G9" s="5">
        <v>40817</v>
      </c>
      <c r="H9">
        <f t="shared" si="0"/>
        <v>10</v>
      </c>
      <c r="I9">
        <f t="shared" si="1"/>
        <v>2011</v>
      </c>
      <c r="J9" s="3" t="s">
        <v>154</v>
      </c>
      <c r="K9" s="3">
        <v>16</v>
      </c>
      <c r="L9" s="6">
        <v>9</v>
      </c>
      <c r="M9" s="14">
        <v>144</v>
      </c>
      <c r="N9" t="s">
        <v>469</v>
      </c>
      <c r="O9">
        <v>8</v>
      </c>
      <c r="P9">
        <f t="shared" si="2"/>
        <v>51</v>
      </c>
    </row>
    <row r="10" spans="1:19" x14ac:dyDescent="0.35">
      <c r="A10" s="3">
        <v>109</v>
      </c>
      <c r="B10" s="3">
        <v>10036</v>
      </c>
      <c r="C10" s="3" t="str">
        <f>VLOOKUP(B10,Customers!$A$1:$B$152,2,FALSE)</f>
        <v xml:space="preserve">    Cathern Howey</v>
      </c>
      <c r="D10" s="3" t="str">
        <f>VLOOKUP(B10,Customers!$A$1:$C$152,3,FALSE)</f>
        <v>Female</v>
      </c>
      <c r="E10" s="3" t="str">
        <f>VLOOKUP(B10,Customers!$A$1:$D$152,4,FALSE)</f>
        <v>Copenhagen</v>
      </c>
      <c r="F10" s="3" t="str">
        <f>VLOOKUP(B10,Customers!$A$1:$E$152,5,FALSE)</f>
        <v>Denmark</v>
      </c>
      <c r="G10" s="5">
        <v>41606</v>
      </c>
      <c r="H10">
        <f t="shared" si="0"/>
        <v>11</v>
      </c>
      <c r="I10">
        <f t="shared" si="1"/>
        <v>2013</v>
      </c>
      <c r="J10" s="3" t="s">
        <v>153</v>
      </c>
      <c r="K10" s="3">
        <v>13</v>
      </c>
      <c r="L10" s="6">
        <v>12</v>
      </c>
      <c r="M10" s="14">
        <v>156</v>
      </c>
      <c r="N10" t="s">
        <v>470</v>
      </c>
      <c r="O10">
        <v>9</v>
      </c>
      <c r="P10">
        <f t="shared" si="2"/>
        <v>49</v>
      </c>
    </row>
    <row r="11" spans="1:19" x14ac:dyDescent="0.35">
      <c r="A11" s="3">
        <v>110</v>
      </c>
      <c r="B11" s="3">
        <v>10017</v>
      </c>
      <c r="C11" s="3" t="str">
        <f>VLOOKUP(B11,Customers!$A$1:$B$152,2,FALSE)</f>
        <v xml:space="preserve">    Genaro Knutson</v>
      </c>
      <c r="D11" s="3" t="str">
        <f>VLOOKUP(B11,Customers!$A$1:$C$152,3,FALSE)</f>
        <v>Male</v>
      </c>
      <c r="E11" s="3" t="str">
        <f>VLOOKUP(B11,Customers!$A$1:$D$152,4,FALSE)</f>
        <v>Moscow</v>
      </c>
      <c r="F11" s="3" t="str">
        <f>VLOOKUP(B11,Customers!$A$1:$E$152,5,FALSE)</f>
        <v>Russia</v>
      </c>
      <c r="G11" s="5">
        <v>42245</v>
      </c>
      <c r="H11">
        <f t="shared" si="0"/>
        <v>8</v>
      </c>
      <c r="I11">
        <f t="shared" si="1"/>
        <v>2015</v>
      </c>
      <c r="J11" s="3" t="s">
        <v>154</v>
      </c>
      <c r="K11" s="3">
        <v>17</v>
      </c>
      <c r="L11" s="6">
        <v>9</v>
      </c>
      <c r="M11" s="14">
        <v>153</v>
      </c>
      <c r="N11" t="s">
        <v>469</v>
      </c>
      <c r="O11">
        <v>10</v>
      </c>
      <c r="P11">
        <f t="shared" si="2"/>
        <v>38</v>
      </c>
    </row>
    <row r="12" spans="1:19" x14ac:dyDescent="0.35">
      <c r="A12" s="3">
        <v>111</v>
      </c>
      <c r="B12" s="3">
        <v>10041</v>
      </c>
      <c r="C12" s="3" t="str">
        <f>VLOOKUP(B12,Customers!$A$1:$B$152,2,FALSE)</f>
        <v xml:space="preserve">    Mattie Gebhardt</v>
      </c>
      <c r="D12" s="3" t="str">
        <f>VLOOKUP(B12,Customers!$A$1:$C$152,3,FALSE)</f>
        <v>Male</v>
      </c>
      <c r="E12" s="3" t="str">
        <f>VLOOKUP(B12,Customers!$A$1:$D$152,4,FALSE)</f>
        <v>Tokyo</v>
      </c>
      <c r="F12" s="3" t="str">
        <f>VLOOKUP(B12,Customers!$A$1:$E$152,5,FALSE)</f>
        <v>Japan</v>
      </c>
      <c r="G12" s="5">
        <v>42346</v>
      </c>
      <c r="H12">
        <f t="shared" si="0"/>
        <v>12</v>
      </c>
      <c r="I12">
        <f t="shared" si="1"/>
        <v>2015</v>
      </c>
      <c r="J12" s="3" t="s">
        <v>155</v>
      </c>
      <c r="K12" s="3">
        <v>7</v>
      </c>
      <c r="L12" s="6">
        <v>12</v>
      </c>
      <c r="M12" s="14">
        <v>84</v>
      </c>
      <c r="N12" t="s">
        <v>470</v>
      </c>
      <c r="O12">
        <v>11</v>
      </c>
      <c r="P12">
        <f t="shared" si="2"/>
        <v>52</v>
      </c>
    </row>
    <row r="13" spans="1:19" x14ac:dyDescent="0.35">
      <c r="A13" s="3">
        <v>112</v>
      </c>
      <c r="B13" s="3">
        <v>10051</v>
      </c>
      <c r="C13" s="3" t="str">
        <f>VLOOKUP(B13,Customers!$A$1:$B$152,2,FALSE)</f>
        <v xml:space="preserve">    Madge Freudenthal</v>
      </c>
      <c r="D13" s="3" t="str">
        <f>VLOOKUP(B13,Customers!$A$1:$C$152,3,FALSE)</f>
        <v>Female</v>
      </c>
      <c r="E13" s="3" t="str">
        <f>VLOOKUP(B13,Customers!$A$1:$D$152,4,FALSE)</f>
        <v>Dallas</v>
      </c>
      <c r="F13" s="3" t="str">
        <f>VLOOKUP(B13,Customers!$A$1:$E$152,5,FALSE)</f>
        <v>USA</v>
      </c>
      <c r="G13" s="5">
        <v>40364</v>
      </c>
      <c r="H13">
        <f t="shared" si="0"/>
        <v>7</v>
      </c>
      <c r="I13">
        <f t="shared" si="1"/>
        <v>2010</v>
      </c>
      <c r="J13" s="3" t="s">
        <v>152</v>
      </c>
      <c r="K13" s="3">
        <v>22</v>
      </c>
      <c r="L13" s="6">
        <v>12</v>
      </c>
      <c r="M13" s="14">
        <v>264</v>
      </c>
      <c r="N13" t="s">
        <v>469</v>
      </c>
      <c r="O13">
        <v>12</v>
      </c>
      <c r="P13">
        <f t="shared" si="2"/>
        <v>46</v>
      </c>
    </row>
    <row r="14" spans="1:19" x14ac:dyDescent="0.35">
      <c r="A14" s="3">
        <v>113</v>
      </c>
      <c r="B14" s="3">
        <v>10057</v>
      </c>
      <c r="C14" s="3" t="str">
        <f>VLOOKUP(B14,Customers!$A$1:$B$152,2,FALSE)</f>
        <v xml:space="preserve">    Willis Brinks</v>
      </c>
      <c r="D14" s="3" t="str">
        <f>VLOOKUP(B14,Customers!$A$1:$C$152,3,FALSE)</f>
        <v>Male</v>
      </c>
      <c r="E14" s="3" t="str">
        <f>VLOOKUP(B14,Customers!$A$1:$D$152,4,FALSE)</f>
        <v>Washington</v>
      </c>
      <c r="F14" s="3" t="str">
        <f>VLOOKUP(B14,Customers!$A$1:$E$152,5,FALSE)</f>
        <v>USA</v>
      </c>
      <c r="G14" s="5">
        <v>40939</v>
      </c>
      <c r="H14">
        <f t="shared" si="0"/>
        <v>1</v>
      </c>
      <c r="I14">
        <f t="shared" si="1"/>
        <v>2012</v>
      </c>
      <c r="J14" s="3" t="s">
        <v>153</v>
      </c>
      <c r="K14" s="3">
        <v>25</v>
      </c>
      <c r="L14" s="6">
        <v>12</v>
      </c>
      <c r="M14" s="14">
        <v>300</v>
      </c>
      <c r="N14" t="s">
        <v>469</v>
      </c>
    </row>
    <row r="15" spans="1:19" x14ac:dyDescent="0.35">
      <c r="A15" s="3">
        <v>114</v>
      </c>
      <c r="B15" s="3">
        <v>10113</v>
      </c>
      <c r="C15" s="3" t="str">
        <f>VLOOKUP(B15,Customers!$A$1:$B$152,2,FALSE)</f>
        <v xml:space="preserve">    Jenniffer Mangual</v>
      </c>
      <c r="D15" s="3" t="str">
        <f>VLOOKUP(B15,Customers!$A$1:$C$152,3,FALSE)</f>
        <v>Female</v>
      </c>
      <c r="E15" s="3" t="str">
        <f>VLOOKUP(B15,Customers!$A$1:$D$152,4,FALSE)</f>
        <v>Brasilia</v>
      </c>
      <c r="F15" s="3" t="str">
        <f>VLOOKUP(B15,Customers!$A$1:$E$152,5,FALSE)</f>
        <v>Brazil</v>
      </c>
      <c r="G15" s="5">
        <v>40878</v>
      </c>
      <c r="H15">
        <f t="shared" si="0"/>
        <v>12</v>
      </c>
      <c r="I15">
        <f t="shared" si="1"/>
        <v>2011</v>
      </c>
      <c r="J15" s="3" t="s">
        <v>149</v>
      </c>
      <c r="K15" s="3">
        <v>29</v>
      </c>
      <c r="L15" s="6">
        <v>18</v>
      </c>
      <c r="M15" s="14">
        <v>522</v>
      </c>
      <c r="N15" t="s">
        <v>469</v>
      </c>
    </row>
    <row r="16" spans="1:19" x14ac:dyDescent="0.35">
      <c r="A16" s="3">
        <v>115</v>
      </c>
      <c r="B16" s="3">
        <v>10123</v>
      </c>
      <c r="C16" s="3" t="str">
        <f>VLOOKUP(B16,Customers!$A$1:$B$152,2,FALSE)</f>
        <v xml:space="preserve">    Tamika Pritchett</v>
      </c>
      <c r="D16" s="3" t="str">
        <f>VLOOKUP(B16,Customers!$A$1:$C$152,3,FALSE)</f>
        <v>Female</v>
      </c>
      <c r="E16" s="3" t="str">
        <f>VLOOKUP(B16,Customers!$A$1:$D$152,4,FALSE)</f>
        <v>Riverside</v>
      </c>
      <c r="F16" s="3" t="str">
        <f>VLOOKUP(B16,Customers!$A$1:$E$152,5,FALSE)</f>
        <v>USA</v>
      </c>
      <c r="G16" s="5">
        <v>41492</v>
      </c>
      <c r="H16">
        <f t="shared" si="0"/>
        <v>8</v>
      </c>
      <c r="I16">
        <f t="shared" si="1"/>
        <v>2013</v>
      </c>
      <c r="J16" s="3" t="s">
        <v>151</v>
      </c>
      <c r="K16" s="3">
        <v>17</v>
      </c>
      <c r="L16" s="6">
        <v>4</v>
      </c>
      <c r="M16" s="14">
        <v>68</v>
      </c>
      <c r="N16" t="s">
        <v>469</v>
      </c>
    </row>
    <row r="17" spans="1:14" x14ac:dyDescent="0.35">
      <c r="A17" s="3">
        <v>116</v>
      </c>
      <c r="B17" s="3">
        <v>10104</v>
      </c>
      <c r="C17" s="3" t="str">
        <f>VLOOKUP(B17,Customers!$A$1:$B$152,2,FALSE)</f>
        <v xml:space="preserve">    Landon Zerr</v>
      </c>
      <c r="D17" s="3" t="str">
        <f>VLOOKUP(B17,Customers!$A$1:$C$152,3,FALSE)</f>
        <v>Male</v>
      </c>
      <c r="E17" s="3" t="str">
        <f>VLOOKUP(B17,Customers!$A$1:$D$152,4,FALSE)</f>
        <v>Dubai</v>
      </c>
      <c r="F17" s="3" t="str">
        <f>VLOOKUP(B17,Customers!$A$1:$E$152,5,FALSE)</f>
        <v>UAE</v>
      </c>
      <c r="G17" s="5">
        <v>42337</v>
      </c>
      <c r="H17">
        <f t="shared" si="0"/>
        <v>11</v>
      </c>
      <c r="I17">
        <f t="shared" si="1"/>
        <v>2015</v>
      </c>
      <c r="J17" s="3" t="s">
        <v>156</v>
      </c>
      <c r="K17" s="3">
        <v>29</v>
      </c>
      <c r="L17" s="6">
        <v>2</v>
      </c>
      <c r="M17" s="14">
        <v>58</v>
      </c>
      <c r="N17" t="s">
        <v>469</v>
      </c>
    </row>
    <row r="18" spans="1:14" x14ac:dyDescent="0.35">
      <c r="A18" s="3">
        <v>117</v>
      </c>
      <c r="B18" s="3">
        <v>10083</v>
      </c>
      <c r="C18" s="3" t="str">
        <f>VLOOKUP(B18,Customers!$A$1:$B$152,2,FALSE)</f>
        <v xml:space="preserve">    Delta Seitz</v>
      </c>
      <c r="D18" s="3" t="str">
        <f>VLOOKUP(B18,Customers!$A$1:$C$152,3,FALSE)</f>
        <v>Male</v>
      </c>
      <c r="E18" s="3" t="str">
        <f>VLOOKUP(B18,Customers!$A$1:$D$152,4,FALSE)</f>
        <v>Naples</v>
      </c>
      <c r="F18" s="3" t="str">
        <f>VLOOKUP(B18,Customers!$A$1:$E$152,5,FALSE)</f>
        <v>Italy</v>
      </c>
      <c r="G18" s="5">
        <v>42021</v>
      </c>
      <c r="H18">
        <f t="shared" si="0"/>
        <v>1</v>
      </c>
      <c r="I18">
        <f t="shared" si="1"/>
        <v>2015</v>
      </c>
      <c r="J18" s="3" t="s">
        <v>148</v>
      </c>
      <c r="K18" s="3">
        <v>1</v>
      </c>
      <c r="L18" s="6">
        <v>8</v>
      </c>
      <c r="M18" s="14">
        <v>8</v>
      </c>
      <c r="N18" t="s">
        <v>471</v>
      </c>
    </row>
    <row r="19" spans="1:14" x14ac:dyDescent="0.35">
      <c r="A19" s="3">
        <v>118</v>
      </c>
      <c r="B19" s="3">
        <v>10050</v>
      </c>
      <c r="C19" s="3" t="str">
        <f>VLOOKUP(B19,Customers!$A$1:$B$152,2,FALSE)</f>
        <v xml:space="preserve">    Christen Donnelly</v>
      </c>
      <c r="D19" s="3" t="str">
        <f>VLOOKUP(B19,Customers!$A$1:$C$152,3,FALSE)</f>
        <v>Female</v>
      </c>
      <c r="E19" s="3" t="str">
        <f>VLOOKUP(B19,Customers!$A$1:$D$152,4,FALSE)</f>
        <v>Shenyang</v>
      </c>
      <c r="F19" s="3" t="str">
        <f>VLOOKUP(B19,Customers!$A$1:$E$152,5,FALSE)</f>
        <v>China</v>
      </c>
      <c r="G19" s="5">
        <v>40262</v>
      </c>
      <c r="H19">
        <f t="shared" si="0"/>
        <v>3</v>
      </c>
      <c r="I19">
        <f t="shared" si="1"/>
        <v>2010</v>
      </c>
      <c r="J19" s="3" t="s">
        <v>153</v>
      </c>
      <c r="K19" s="3">
        <v>2</v>
      </c>
      <c r="L19" s="6">
        <v>12</v>
      </c>
      <c r="M19" s="14">
        <v>24</v>
      </c>
      <c r="N19" t="s">
        <v>471</v>
      </c>
    </row>
    <row r="20" spans="1:14" x14ac:dyDescent="0.35">
      <c r="A20" s="3">
        <v>119</v>
      </c>
      <c r="B20" s="3">
        <v>10063</v>
      </c>
      <c r="C20" s="3" t="str">
        <f>VLOOKUP(B20,Customers!$A$1:$B$152,2,FALSE)</f>
        <v xml:space="preserve">    Vida Gayer</v>
      </c>
      <c r="D20" s="3" t="str">
        <f>VLOOKUP(B20,Customers!$A$1:$C$152,3,FALSE)</f>
        <v>Female</v>
      </c>
      <c r="E20" s="3" t="str">
        <f>VLOOKUP(B20,Customers!$A$1:$D$152,4,FALSE)</f>
        <v>Brisbane</v>
      </c>
      <c r="F20" s="3" t="str">
        <f>VLOOKUP(B20,Customers!$A$1:$E$152,5,FALSE)</f>
        <v>Australia</v>
      </c>
      <c r="G20" s="5">
        <v>42310</v>
      </c>
      <c r="H20">
        <f t="shared" si="0"/>
        <v>11</v>
      </c>
      <c r="I20">
        <f t="shared" si="1"/>
        <v>2015</v>
      </c>
      <c r="J20" s="3" t="s">
        <v>152</v>
      </c>
      <c r="K20" s="3">
        <v>25</v>
      </c>
      <c r="L20" s="6">
        <v>12</v>
      </c>
      <c r="M20" s="14">
        <v>300</v>
      </c>
      <c r="N20" t="s">
        <v>469</v>
      </c>
    </row>
    <row r="21" spans="1:14" x14ac:dyDescent="0.35">
      <c r="A21" s="3">
        <v>120</v>
      </c>
      <c r="B21" s="3">
        <v>10040</v>
      </c>
      <c r="C21" s="3" t="str">
        <f>VLOOKUP(B21,Customers!$A$1:$B$152,2,FALSE)</f>
        <v xml:space="preserve">    Lenita Blankenship</v>
      </c>
      <c r="D21" s="3" t="str">
        <f>VLOOKUP(B21,Customers!$A$1:$C$152,3,FALSE)</f>
        <v>Female</v>
      </c>
      <c r="E21" s="3" t="str">
        <f>VLOOKUP(B21,Customers!$A$1:$D$152,4,FALSE)</f>
        <v>Accra</v>
      </c>
      <c r="F21" s="3" t="str">
        <f>VLOOKUP(B21,Customers!$A$1:$E$152,5,FALSE)</f>
        <v>Ghana</v>
      </c>
      <c r="G21" s="5">
        <v>41598</v>
      </c>
      <c r="H21">
        <f t="shared" si="0"/>
        <v>11</v>
      </c>
      <c r="I21">
        <f t="shared" si="1"/>
        <v>2013</v>
      </c>
      <c r="J21" s="3" t="s">
        <v>154</v>
      </c>
      <c r="K21" s="3">
        <v>23</v>
      </c>
      <c r="L21" s="6">
        <v>9</v>
      </c>
      <c r="M21" s="14">
        <v>207</v>
      </c>
      <c r="N21" t="s">
        <v>469</v>
      </c>
    </row>
    <row r="22" spans="1:14" x14ac:dyDescent="0.35">
      <c r="A22" s="3">
        <v>121</v>
      </c>
      <c r="B22" s="3">
        <v>10017</v>
      </c>
      <c r="C22" s="3" t="str">
        <f>VLOOKUP(B22,Customers!$A$1:$B$152,2,FALSE)</f>
        <v xml:space="preserve">    Genaro Knutson</v>
      </c>
      <c r="D22" s="3" t="str">
        <f>VLOOKUP(B22,Customers!$A$1:$C$152,3,FALSE)</f>
        <v>Male</v>
      </c>
      <c r="E22" s="3" t="str">
        <f>VLOOKUP(B22,Customers!$A$1:$D$152,4,FALSE)</f>
        <v>Moscow</v>
      </c>
      <c r="F22" s="3" t="str">
        <f>VLOOKUP(B22,Customers!$A$1:$E$152,5,FALSE)</f>
        <v>Russia</v>
      </c>
      <c r="G22" s="5">
        <v>41958</v>
      </c>
      <c r="H22">
        <f t="shared" si="0"/>
        <v>11</v>
      </c>
      <c r="I22">
        <f t="shared" si="1"/>
        <v>2014</v>
      </c>
      <c r="J22" s="3" t="s">
        <v>157</v>
      </c>
      <c r="K22" s="3">
        <v>19</v>
      </c>
      <c r="L22" s="6">
        <v>2</v>
      </c>
      <c r="M22" s="14">
        <v>38</v>
      </c>
      <c r="N22" t="s">
        <v>469</v>
      </c>
    </row>
    <row r="23" spans="1:14" x14ac:dyDescent="0.35">
      <c r="A23" s="3">
        <v>122</v>
      </c>
      <c r="B23" s="3">
        <v>10078</v>
      </c>
      <c r="C23" s="3" t="str">
        <f>VLOOKUP(B23,Customers!$A$1:$B$152,2,FALSE)</f>
        <v xml:space="preserve">    Logan Schwan</v>
      </c>
      <c r="D23" s="3" t="str">
        <f>VLOOKUP(B23,Customers!$A$1:$C$152,3,FALSE)</f>
        <v>Male</v>
      </c>
      <c r="E23" s="3" t="str">
        <f>VLOOKUP(B23,Customers!$A$1:$D$152,4,FALSE)</f>
        <v>Cape Town</v>
      </c>
      <c r="F23" s="3" t="str">
        <f>VLOOKUP(B23,Customers!$A$1:$E$152,5,FALSE)</f>
        <v>South Africa</v>
      </c>
      <c r="G23" s="5">
        <v>40416</v>
      </c>
      <c r="H23">
        <f t="shared" si="0"/>
        <v>8</v>
      </c>
      <c r="I23">
        <f t="shared" si="1"/>
        <v>2010</v>
      </c>
      <c r="J23" s="3" t="s">
        <v>157</v>
      </c>
      <c r="K23" s="3">
        <v>18</v>
      </c>
      <c r="L23" s="6">
        <v>2</v>
      </c>
      <c r="M23" s="14">
        <v>36</v>
      </c>
      <c r="N23" t="s">
        <v>469</v>
      </c>
    </row>
    <row r="24" spans="1:14" x14ac:dyDescent="0.35">
      <c r="A24" s="3">
        <v>123</v>
      </c>
      <c r="B24" s="3">
        <v>10028</v>
      </c>
      <c r="C24" s="3" t="str">
        <f>VLOOKUP(B24,Customers!$A$1:$B$152,2,FALSE)</f>
        <v xml:space="preserve">    Margery Farabee</v>
      </c>
      <c r="D24" s="3" t="str">
        <f>VLOOKUP(B24,Customers!$A$1:$C$152,3,FALSE)</f>
        <v>Female</v>
      </c>
      <c r="E24" s="3" t="str">
        <f>VLOOKUP(B24,Customers!$A$1:$D$152,4,FALSE)</f>
        <v>Toronto</v>
      </c>
      <c r="F24" s="3" t="str">
        <f>VLOOKUP(B24,Customers!$A$1:$E$152,5,FALSE)</f>
        <v>Canada</v>
      </c>
      <c r="G24" s="5">
        <v>40459</v>
      </c>
      <c r="H24">
        <f t="shared" si="0"/>
        <v>10</v>
      </c>
      <c r="I24">
        <f t="shared" si="1"/>
        <v>2010</v>
      </c>
      <c r="J24" s="3" t="s">
        <v>155</v>
      </c>
      <c r="K24" s="3">
        <v>20</v>
      </c>
      <c r="L24" s="6">
        <v>12</v>
      </c>
      <c r="M24" s="14">
        <v>240</v>
      </c>
      <c r="N24" t="s">
        <v>469</v>
      </c>
    </row>
    <row r="25" spans="1:14" x14ac:dyDescent="0.35">
      <c r="A25" s="3">
        <v>124</v>
      </c>
      <c r="B25" s="3">
        <v>10047</v>
      </c>
      <c r="C25" s="3" t="str">
        <f>VLOOKUP(B25,Customers!$A$1:$B$152,2,FALSE)</f>
        <v xml:space="preserve">    Stewart Warthen</v>
      </c>
      <c r="D25" s="3" t="str">
        <f>VLOOKUP(B25,Customers!$A$1:$C$152,3,FALSE)</f>
        <v>Male</v>
      </c>
      <c r="E25" s="3" t="str">
        <f>VLOOKUP(B25,Customers!$A$1:$D$152,4,FALSE)</f>
        <v>Kuala Lumpur</v>
      </c>
      <c r="F25" s="3" t="str">
        <f>VLOOKUP(B25,Customers!$A$1:$E$152,5,FALSE)</f>
        <v>Malaysia</v>
      </c>
      <c r="G25" s="5">
        <v>41390</v>
      </c>
      <c r="H25">
        <f t="shared" si="0"/>
        <v>4</v>
      </c>
      <c r="I25">
        <f t="shared" si="1"/>
        <v>2013</v>
      </c>
      <c r="J25" s="3" t="s">
        <v>149</v>
      </c>
      <c r="K25" s="3">
        <v>17</v>
      </c>
      <c r="L25" s="6">
        <v>18</v>
      </c>
      <c r="M25" s="14">
        <v>306</v>
      </c>
      <c r="N25" t="s">
        <v>469</v>
      </c>
    </row>
    <row r="26" spans="1:14" x14ac:dyDescent="0.35">
      <c r="A26" s="3">
        <v>125</v>
      </c>
      <c r="B26" s="3">
        <v>10076</v>
      </c>
      <c r="C26" s="3" t="str">
        <f>VLOOKUP(B26,Customers!$A$1:$B$152,2,FALSE)</f>
        <v xml:space="preserve">    Flora Zuniga</v>
      </c>
      <c r="D26" s="3" t="str">
        <f>VLOOKUP(B26,Customers!$A$1:$C$152,3,FALSE)</f>
        <v>Female</v>
      </c>
      <c r="E26" s="3" t="str">
        <f>VLOOKUP(B26,Customers!$A$1:$D$152,4,FALSE)</f>
        <v>Jeddah</v>
      </c>
      <c r="F26" s="3" t="str">
        <f>VLOOKUP(B26,Customers!$A$1:$E$152,5,FALSE)</f>
        <v>Saudi Arabia</v>
      </c>
      <c r="G26" s="5">
        <v>42086</v>
      </c>
      <c r="H26">
        <f t="shared" si="0"/>
        <v>3</v>
      </c>
      <c r="I26">
        <f t="shared" si="1"/>
        <v>2015</v>
      </c>
      <c r="J26" s="3" t="s">
        <v>148</v>
      </c>
      <c r="K26" s="3">
        <v>18</v>
      </c>
      <c r="L26" s="6">
        <v>8</v>
      </c>
      <c r="M26" s="14">
        <v>144</v>
      </c>
      <c r="N26" t="s">
        <v>469</v>
      </c>
    </row>
    <row r="27" spans="1:14" x14ac:dyDescent="0.35">
      <c r="A27" s="3">
        <v>126</v>
      </c>
      <c r="B27" s="3">
        <v>10102</v>
      </c>
      <c r="C27" s="3" t="str">
        <f>VLOOKUP(B27,Customers!$A$1:$B$152,2,FALSE)</f>
        <v xml:space="preserve">    Jonell Archibald</v>
      </c>
      <c r="D27" s="3" t="str">
        <f>VLOOKUP(B27,Customers!$A$1:$C$152,3,FALSE)</f>
        <v>Female</v>
      </c>
      <c r="E27" s="3" t="str">
        <f>VLOOKUP(B27,Customers!$A$1:$D$152,4,FALSE)</f>
        <v>Cologne/Bonn</v>
      </c>
      <c r="F27" s="3" t="str">
        <f>VLOOKUP(B27,Customers!$A$1:$E$152,5,FALSE)</f>
        <v>Germany</v>
      </c>
      <c r="G27" s="5">
        <v>41395</v>
      </c>
      <c r="H27">
        <f t="shared" si="0"/>
        <v>5</v>
      </c>
      <c r="I27">
        <f t="shared" si="1"/>
        <v>2013</v>
      </c>
      <c r="J27" s="3" t="s">
        <v>151</v>
      </c>
      <c r="K27" s="3">
        <v>28</v>
      </c>
      <c r="L27" s="6">
        <v>4</v>
      </c>
      <c r="M27" s="14">
        <v>112</v>
      </c>
      <c r="N27" t="s">
        <v>469</v>
      </c>
    </row>
    <row r="28" spans="1:14" x14ac:dyDescent="0.35">
      <c r="A28" s="3">
        <v>127</v>
      </c>
      <c r="B28" s="3">
        <v>10033</v>
      </c>
      <c r="C28" s="3" t="str">
        <f>VLOOKUP(B28,Customers!$A$1:$B$152,2,FALSE)</f>
        <v xml:space="preserve">    Cherish Breland</v>
      </c>
      <c r="D28" s="3" t="str">
        <f>VLOOKUP(B28,Customers!$A$1:$C$152,3,FALSE)</f>
        <v>Female</v>
      </c>
      <c r="E28" s="3" t="str">
        <f>VLOOKUP(B28,Customers!$A$1:$D$152,4,FALSE)</f>
        <v>Vienna</v>
      </c>
      <c r="F28" s="3" t="str">
        <f>VLOOKUP(B28,Customers!$A$1:$E$152,5,FALSE)</f>
        <v>Austria</v>
      </c>
      <c r="G28" s="5">
        <v>41799</v>
      </c>
      <c r="H28">
        <f t="shared" si="0"/>
        <v>6</v>
      </c>
      <c r="I28">
        <f t="shared" si="1"/>
        <v>2014</v>
      </c>
      <c r="J28" s="3" t="s">
        <v>153</v>
      </c>
      <c r="K28" s="3">
        <v>23</v>
      </c>
      <c r="L28" s="6">
        <v>12</v>
      </c>
      <c r="M28" s="14">
        <v>276</v>
      </c>
      <c r="N28" t="s">
        <v>469</v>
      </c>
    </row>
    <row r="29" spans="1:14" x14ac:dyDescent="0.35">
      <c r="A29" s="3">
        <v>128</v>
      </c>
      <c r="B29" s="3">
        <v>10102</v>
      </c>
      <c r="C29" s="3" t="str">
        <f>VLOOKUP(B29,Customers!$A$1:$B$152,2,FALSE)</f>
        <v xml:space="preserve">    Jonell Archibald</v>
      </c>
      <c r="D29" s="3" t="str">
        <f>VLOOKUP(B29,Customers!$A$1:$C$152,3,FALSE)</f>
        <v>Female</v>
      </c>
      <c r="E29" s="3" t="str">
        <f>VLOOKUP(B29,Customers!$A$1:$D$152,4,FALSE)</f>
        <v>Cologne/Bonn</v>
      </c>
      <c r="F29" s="3" t="str">
        <f>VLOOKUP(B29,Customers!$A$1:$E$152,5,FALSE)</f>
        <v>Germany</v>
      </c>
      <c r="G29" s="5">
        <v>40332</v>
      </c>
      <c r="H29">
        <f t="shared" si="0"/>
        <v>6</v>
      </c>
      <c r="I29">
        <f t="shared" si="1"/>
        <v>2010</v>
      </c>
      <c r="J29" s="3" t="s">
        <v>155</v>
      </c>
      <c r="K29" s="3">
        <v>18</v>
      </c>
      <c r="L29" s="6">
        <v>12</v>
      </c>
      <c r="M29" s="14">
        <v>216</v>
      </c>
      <c r="N29" t="s">
        <v>469</v>
      </c>
    </row>
    <row r="30" spans="1:14" x14ac:dyDescent="0.35">
      <c r="A30" s="3">
        <v>129</v>
      </c>
      <c r="B30" s="3">
        <v>10131</v>
      </c>
      <c r="C30" s="3" t="str">
        <f>VLOOKUP(B30,Customers!$A$1:$B$152,2,FALSE)</f>
        <v xml:space="preserve">    Wilmer Markert</v>
      </c>
      <c r="D30" s="3" t="str">
        <f>VLOOKUP(B30,Customers!$A$1:$C$152,3,FALSE)</f>
        <v>Male</v>
      </c>
      <c r="E30" s="3" t="str">
        <f>VLOOKUP(B30,Customers!$A$1:$D$152,4,FALSE)</f>
        <v>Osaka</v>
      </c>
      <c r="F30" s="3" t="str">
        <f>VLOOKUP(B30,Customers!$A$1:$E$152,5,FALSE)</f>
        <v>Japan</v>
      </c>
      <c r="G30" s="5">
        <v>40959</v>
      </c>
      <c r="H30">
        <f t="shared" si="0"/>
        <v>2</v>
      </c>
      <c r="I30">
        <f t="shared" si="1"/>
        <v>2012</v>
      </c>
      <c r="J30" s="3" t="s">
        <v>155</v>
      </c>
      <c r="K30" s="3">
        <v>30</v>
      </c>
      <c r="L30" s="6">
        <v>12</v>
      </c>
      <c r="M30" s="14">
        <v>360</v>
      </c>
      <c r="N30" t="s">
        <v>469</v>
      </c>
    </row>
    <row r="31" spans="1:14" x14ac:dyDescent="0.35">
      <c r="A31" s="3">
        <v>130</v>
      </c>
      <c r="B31" s="3">
        <v>10022</v>
      </c>
      <c r="C31" s="3" t="str">
        <f>VLOOKUP(B31,Customers!$A$1:$B$152,2,FALSE)</f>
        <v xml:space="preserve">    Celeste Weidner</v>
      </c>
      <c r="D31" s="3" t="str">
        <f>VLOOKUP(B31,Customers!$A$1:$C$152,3,FALSE)</f>
        <v>Female</v>
      </c>
      <c r="E31" s="3" t="str">
        <f>VLOOKUP(B31,Customers!$A$1:$D$152,4,FALSE)</f>
        <v>New York Metro</v>
      </c>
      <c r="F31" s="3" t="str">
        <f>VLOOKUP(B31,Customers!$A$1:$E$152,5,FALSE)</f>
        <v>USA</v>
      </c>
      <c r="G31" s="5">
        <v>40963</v>
      </c>
      <c r="H31">
        <f t="shared" si="0"/>
        <v>2</v>
      </c>
      <c r="I31">
        <f t="shared" si="1"/>
        <v>2012</v>
      </c>
      <c r="J31" s="3" t="s">
        <v>154</v>
      </c>
      <c r="K31" s="3">
        <v>8</v>
      </c>
      <c r="L31" s="6">
        <v>9</v>
      </c>
      <c r="M31" s="14">
        <v>72</v>
      </c>
      <c r="N31" t="s">
        <v>470</v>
      </c>
    </row>
    <row r="32" spans="1:14" x14ac:dyDescent="0.35">
      <c r="A32" s="3">
        <v>131</v>
      </c>
      <c r="B32" s="3">
        <v>10140</v>
      </c>
      <c r="C32" s="3" t="str">
        <f>VLOOKUP(B32,Customers!$A$1:$B$152,2,FALSE)</f>
        <v xml:space="preserve">    Gordon Lehr</v>
      </c>
      <c r="D32" s="3" t="str">
        <f>VLOOKUP(B32,Customers!$A$1:$C$152,3,FALSE)</f>
        <v>Male</v>
      </c>
      <c r="E32" s="3" t="str">
        <f>VLOOKUP(B32,Customers!$A$1:$D$152,4,FALSE)</f>
        <v>Toronto</v>
      </c>
      <c r="F32" s="3" t="str">
        <f>VLOOKUP(B32,Customers!$A$1:$E$152,5,FALSE)</f>
        <v>Canada</v>
      </c>
      <c r="G32" s="5">
        <v>40801</v>
      </c>
      <c r="H32">
        <f t="shared" si="0"/>
        <v>9</v>
      </c>
      <c r="I32">
        <f t="shared" si="1"/>
        <v>2011</v>
      </c>
      <c r="J32" s="3" t="s">
        <v>153</v>
      </c>
      <c r="K32" s="3">
        <v>16</v>
      </c>
      <c r="L32" s="6">
        <v>12</v>
      </c>
      <c r="M32" s="14">
        <v>192</v>
      </c>
      <c r="N32" t="s">
        <v>469</v>
      </c>
    </row>
    <row r="33" spans="1:14" x14ac:dyDescent="0.35">
      <c r="A33" s="3">
        <v>132</v>
      </c>
      <c r="B33" s="3">
        <v>10143</v>
      </c>
      <c r="C33" s="3" t="str">
        <f>VLOOKUP(B33,Customers!$A$1:$B$152,2,FALSE)</f>
        <v xml:space="preserve">    Gertude Neitzel</v>
      </c>
      <c r="D33" s="3" t="str">
        <f>VLOOKUP(B33,Customers!$A$1:$C$152,3,FALSE)</f>
        <v>Female</v>
      </c>
      <c r="E33" s="3" t="str">
        <f>VLOOKUP(B33,Customers!$A$1:$D$152,4,FALSE)</f>
        <v>Lagos</v>
      </c>
      <c r="F33" s="3" t="str">
        <f>VLOOKUP(B33,Customers!$A$1:$E$152,5,FALSE)</f>
        <v>Nigeria</v>
      </c>
      <c r="G33" s="5">
        <v>40535</v>
      </c>
      <c r="H33">
        <f t="shared" si="0"/>
        <v>12</v>
      </c>
      <c r="I33">
        <f t="shared" si="1"/>
        <v>2010</v>
      </c>
      <c r="J33" s="3" t="s">
        <v>149</v>
      </c>
      <c r="K33" s="3">
        <v>1</v>
      </c>
      <c r="L33" s="6">
        <v>18</v>
      </c>
      <c r="M33" s="14">
        <v>18</v>
      </c>
      <c r="N33" t="s">
        <v>471</v>
      </c>
    </row>
    <row r="34" spans="1:14" x14ac:dyDescent="0.35">
      <c r="A34" s="3">
        <v>133</v>
      </c>
      <c r="B34" s="3">
        <v>10133</v>
      </c>
      <c r="C34" s="3" t="str">
        <f>VLOOKUP(B34,Customers!$A$1:$B$152,2,FALSE)</f>
        <v xml:space="preserve">    Conrad Haggard</v>
      </c>
      <c r="D34" s="3" t="str">
        <f>VLOOKUP(B34,Customers!$A$1:$C$152,3,FALSE)</f>
        <v>Male</v>
      </c>
      <c r="E34" s="3" t="str">
        <f>VLOOKUP(B34,Customers!$A$1:$D$152,4,FALSE)</f>
        <v>Mumbai</v>
      </c>
      <c r="F34" s="3" t="str">
        <f>VLOOKUP(B34,Customers!$A$1:$E$152,5,FALSE)</f>
        <v>India</v>
      </c>
      <c r="G34" s="5">
        <v>41514</v>
      </c>
      <c r="H34">
        <f t="shared" si="0"/>
        <v>8</v>
      </c>
      <c r="I34">
        <f t="shared" si="1"/>
        <v>2013</v>
      </c>
      <c r="J34" s="3" t="s">
        <v>150</v>
      </c>
      <c r="K34" s="3">
        <v>18</v>
      </c>
      <c r="L34" s="6">
        <v>13</v>
      </c>
      <c r="M34" s="14">
        <v>234</v>
      </c>
      <c r="N34" t="s">
        <v>469</v>
      </c>
    </row>
    <row r="35" spans="1:14" x14ac:dyDescent="0.35">
      <c r="A35" s="3">
        <v>134</v>
      </c>
      <c r="B35" s="3">
        <v>10127</v>
      </c>
      <c r="C35" s="3" t="str">
        <f>VLOOKUP(B35,Customers!$A$1:$B$152,2,FALSE)</f>
        <v xml:space="preserve">    Lyndsey Fagen</v>
      </c>
      <c r="D35" s="3" t="str">
        <f>VLOOKUP(B35,Customers!$A$1:$C$152,3,FALSE)</f>
        <v>Female</v>
      </c>
      <c r="E35" s="3" t="str">
        <f>VLOOKUP(B35,Customers!$A$1:$D$152,4,FALSE)</f>
        <v>New York Metro</v>
      </c>
      <c r="F35" s="3" t="str">
        <f>VLOOKUP(B35,Customers!$A$1:$E$152,5,FALSE)</f>
        <v>USA</v>
      </c>
      <c r="G35" s="5">
        <v>41675</v>
      </c>
      <c r="H35">
        <f t="shared" si="0"/>
        <v>2</v>
      </c>
      <c r="I35">
        <f t="shared" si="1"/>
        <v>2014</v>
      </c>
      <c r="J35" s="3" t="s">
        <v>154</v>
      </c>
      <c r="K35" s="3">
        <v>26</v>
      </c>
      <c r="L35" s="6">
        <v>9</v>
      </c>
      <c r="M35" s="14">
        <v>234</v>
      </c>
      <c r="N35" t="s">
        <v>469</v>
      </c>
    </row>
    <row r="36" spans="1:14" x14ac:dyDescent="0.35">
      <c r="A36" s="3">
        <v>135</v>
      </c>
      <c r="B36" s="3">
        <v>10090</v>
      </c>
      <c r="C36" s="3" t="str">
        <f>VLOOKUP(B36,Customers!$A$1:$B$152,2,FALSE)</f>
        <v xml:space="preserve">    Tiana Brigham</v>
      </c>
      <c r="D36" s="3" t="str">
        <f>VLOOKUP(B36,Customers!$A$1:$C$152,3,FALSE)</f>
        <v>Female</v>
      </c>
      <c r="E36" s="3" t="str">
        <f>VLOOKUP(B36,Customers!$A$1:$D$152,4,FALSE)</f>
        <v>San Juan</v>
      </c>
      <c r="F36" s="3" t="str">
        <f>VLOOKUP(B36,Customers!$A$1:$E$152,5,FALSE)</f>
        <v>Puerto Rico</v>
      </c>
      <c r="G36" s="5">
        <v>41441</v>
      </c>
      <c r="H36">
        <f t="shared" si="0"/>
        <v>6</v>
      </c>
      <c r="I36">
        <f t="shared" si="1"/>
        <v>2013</v>
      </c>
      <c r="J36" s="3" t="s">
        <v>149</v>
      </c>
      <c r="K36" s="3">
        <v>25</v>
      </c>
      <c r="L36" s="6">
        <v>18</v>
      </c>
      <c r="M36" s="14">
        <v>450</v>
      </c>
      <c r="N36" t="s">
        <v>469</v>
      </c>
    </row>
    <row r="37" spans="1:14" x14ac:dyDescent="0.35">
      <c r="A37" s="3">
        <v>136</v>
      </c>
      <c r="B37" s="3">
        <v>10036</v>
      </c>
      <c r="C37" s="3" t="str">
        <f>VLOOKUP(B37,Customers!$A$1:$B$152,2,FALSE)</f>
        <v xml:space="preserve">    Cathern Howey</v>
      </c>
      <c r="D37" s="3" t="str">
        <f>VLOOKUP(B37,Customers!$A$1:$C$152,3,FALSE)</f>
        <v>Female</v>
      </c>
      <c r="E37" s="3" t="str">
        <f>VLOOKUP(B37,Customers!$A$1:$D$152,4,FALSE)</f>
        <v>Copenhagen</v>
      </c>
      <c r="F37" s="3" t="str">
        <f>VLOOKUP(B37,Customers!$A$1:$E$152,5,FALSE)</f>
        <v>Denmark</v>
      </c>
      <c r="G37" s="5">
        <v>41548</v>
      </c>
      <c r="H37">
        <f t="shared" si="0"/>
        <v>10</v>
      </c>
      <c r="I37">
        <f t="shared" si="1"/>
        <v>2013</v>
      </c>
      <c r="J37" s="3" t="s">
        <v>154</v>
      </c>
      <c r="K37" s="3">
        <v>13</v>
      </c>
      <c r="L37" s="6">
        <v>9</v>
      </c>
      <c r="M37" s="14">
        <v>117</v>
      </c>
      <c r="N37" t="s">
        <v>470</v>
      </c>
    </row>
    <row r="38" spans="1:14" x14ac:dyDescent="0.35">
      <c r="A38" s="3">
        <v>137</v>
      </c>
      <c r="B38" s="3">
        <v>10054</v>
      </c>
      <c r="C38" s="3" t="str">
        <f>VLOOKUP(B38,Customers!$A$1:$B$152,2,FALSE)</f>
        <v xml:space="preserve">    Gracie Linwood</v>
      </c>
      <c r="D38" s="3" t="str">
        <f>VLOOKUP(B38,Customers!$A$1:$C$152,3,FALSE)</f>
        <v>Female</v>
      </c>
      <c r="E38" s="3" t="str">
        <f>VLOOKUP(B38,Customers!$A$1:$D$152,4,FALSE)</f>
        <v>Khartoum</v>
      </c>
      <c r="F38" s="3" t="str">
        <f>VLOOKUP(B38,Customers!$A$1:$E$152,5,FALSE)</f>
        <v>Sudan</v>
      </c>
      <c r="G38" s="5">
        <v>41064</v>
      </c>
      <c r="H38">
        <f t="shared" si="0"/>
        <v>6</v>
      </c>
      <c r="I38">
        <f t="shared" si="1"/>
        <v>2012</v>
      </c>
      <c r="J38" s="3" t="s">
        <v>156</v>
      </c>
      <c r="K38" s="3">
        <v>5</v>
      </c>
      <c r="L38" s="6">
        <v>2</v>
      </c>
      <c r="M38" s="14">
        <v>10</v>
      </c>
      <c r="N38" t="s">
        <v>471</v>
      </c>
    </row>
    <row r="39" spans="1:14" x14ac:dyDescent="0.35">
      <c r="A39" s="3">
        <v>138</v>
      </c>
      <c r="B39" s="3">
        <v>10045</v>
      </c>
      <c r="C39" s="3" t="str">
        <f>VLOOKUP(B39,Customers!$A$1:$B$152,2,FALSE)</f>
        <v xml:space="preserve">    Foster Czaja</v>
      </c>
      <c r="D39" s="3" t="str">
        <f>VLOOKUP(B39,Customers!$A$1:$C$152,3,FALSE)</f>
        <v>Male</v>
      </c>
      <c r="E39" s="3" t="str">
        <f>VLOOKUP(B39,Customers!$A$1:$D$152,4,FALSE)</f>
        <v>Madrid</v>
      </c>
      <c r="F39" s="3" t="str">
        <f>VLOOKUP(B39,Customers!$A$1:$E$152,5,FALSE)</f>
        <v>Spain</v>
      </c>
      <c r="G39" s="5">
        <v>41040</v>
      </c>
      <c r="H39">
        <f t="shared" si="0"/>
        <v>5</v>
      </c>
      <c r="I39">
        <f t="shared" si="1"/>
        <v>2012</v>
      </c>
      <c r="J39" s="3" t="s">
        <v>154</v>
      </c>
      <c r="K39" s="3">
        <v>23</v>
      </c>
      <c r="L39" s="6">
        <v>9</v>
      </c>
      <c r="M39" s="14">
        <v>207</v>
      </c>
      <c r="N39" t="s">
        <v>469</v>
      </c>
    </row>
    <row r="40" spans="1:14" x14ac:dyDescent="0.35">
      <c r="A40" s="3">
        <v>139</v>
      </c>
      <c r="B40" s="3">
        <v>10091</v>
      </c>
      <c r="C40" s="3" t="str">
        <f>VLOOKUP(B40,Customers!$A$1:$B$152,2,FALSE)</f>
        <v xml:space="preserve">    Milagros Colangelo</v>
      </c>
      <c r="D40" s="3" t="str">
        <f>VLOOKUP(B40,Customers!$A$1:$C$152,3,FALSE)</f>
        <v>Male</v>
      </c>
      <c r="E40" s="3" t="str">
        <f>VLOOKUP(B40,Customers!$A$1:$D$152,4,FALSE)</f>
        <v>Katowice</v>
      </c>
      <c r="F40" s="3" t="str">
        <f>VLOOKUP(B40,Customers!$A$1:$E$152,5,FALSE)</f>
        <v>Poland</v>
      </c>
      <c r="G40" s="5">
        <v>41352</v>
      </c>
      <c r="H40">
        <f t="shared" si="0"/>
        <v>3</v>
      </c>
      <c r="I40">
        <f t="shared" si="1"/>
        <v>2013</v>
      </c>
      <c r="J40" s="3" t="s">
        <v>154</v>
      </c>
      <c r="K40" s="3">
        <v>5</v>
      </c>
      <c r="L40" s="6">
        <v>9</v>
      </c>
      <c r="M40" s="14">
        <v>45</v>
      </c>
      <c r="N40" t="s">
        <v>471</v>
      </c>
    </row>
    <row r="41" spans="1:14" x14ac:dyDescent="0.35">
      <c r="A41" s="3">
        <v>140</v>
      </c>
      <c r="B41" s="3">
        <v>10017</v>
      </c>
      <c r="C41" s="3" t="str">
        <f>VLOOKUP(B41,Customers!$A$1:$B$152,2,FALSE)</f>
        <v xml:space="preserve">    Genaro Knutson</v>
      </c>
      <c r="D41" s="3" t="str">
        <f>VLOOKUP(B41,Customers!$A$1:$C$152,3,FALSE)</f>
        <v>Male</v>
      </c>
      <c r="E41" s="3" t="str">
        <f>VLOOKUP(B41,Customers!$A$1:$D$152,4,FALSE)</f>
        <v>Moscow</v>
      </c>
      <c r="F41" s="3" t="str">
        <f>VLOOKUP(B41,Customers!$A$1:$E$152,5,FALSE)</f>
        <v>Russia</v>
      </c>
      <c r="G41" s="5">
        <v>42117</v>
      </c>
      <c r="H41">
        <f t="shared" si="0"/>
        <v>4</v>
      </c>
      <c r="I41">
        <f t="shared" si="1"/>
        <v>2015</v>
      </c>
      <c r="J41" s="3" t="s">
        <v>149</v>
      </c>
      <c r="K41" s="3">
        <v>24</v>
      </c>
      <c r="L41" s="6">
        <v>18</v>
      </c>
      <c r="M41" s="14">
        <v>432</v>
      </c>
      <c r="N41" t="s">
        <v>469</v>
      </c>
    </row>
    <row r="42" spans="1:14" x14ac:dyDescent="0.35">
      <c r="A42" s="3">
        <v>141</v>
      </c>
      <c r="B42" s="3">
        <v>10146</v>
      </c>
      <c r="C42" s="3" t="str">
        <f>VLOOKUP(B42,Customers!$A$1:$B$152,2,FALSE)</f>
        <v xml:space="preserve">    Bobby Greening</v>
      </c>
      <c r="D42" s="3" t="str">
        <f>VLOOKUP(B42,Customers!$A$1:$C$152,3,FALSE)</f>
        <v>Male</v>
      </c>
      <c r="E42" s="3" t="str">
        <f>VLOOKUP(B42,Customers!$A$1:$D$152,4,FALSE)</f>
        <v>Dallas</v>
      </c>
      <c r="F42" s="3" t="str">
        <f>VLOOKUP(B42,Customers!$A$1:$E$152,5,FALSE)</f>
        <v>USA</v>
      </c>
      <c r="G42" s="5">
        <v>41282</v>
      </c>
      <c r="H42">
        <f t="shared" si="0"/>
        <v>1</v>
      </c>
      <c r="I42">
        <f t="shared" si="1"/>
        <v>2013</v>
      </c>
      <c r="J42" s="3" t="s">
        <v>148</v>
      </c>
      <c r="K42" s="3">
        <v>14</v>
      </c>
      <c r="L42" s="6">
        <v>8</v>
      </c>
      <c r="M42" s="14">
        <v>112</v>
      </c>
      <c r="N42" t="s">
        <v>470</v>
      </c>
    </row>
    <row r="43" spans="1:14" x14ac:dyDescent="0.35">
      <c r="A43" s="3">
        <v>142</v>
      </c>
      <c r="B43" s="3">
        <v>10024</v>
      </c>
      <c r="C43" s="3" t="str">
        <f>VLOOKUP(B43,Customers!$A$1:$B$152,2,FALSE)</f>
        <v xml:space="preserve">    Beata Smyth</v>
      </c>
      <c r="D43" s="3" t="str">
        <f>VLOOKUP(B43,Customers!$A$1:$C$152,3,FALSE)</f>
        <v>Female</v>
      </c>
      <c r="E43" s="3" t="str">
        <f>VLOOKUP(B43,Customers!$A$1:$D$152,4,FALSE)</f>
        <v>Ho Chi Minh City</v>
      </c>
      <c r="F43" s="3" t="str">
        <f>VLOOKUP(B43,Customers!$A$1:$E$152,5,FALSE)</f>
        <v>Vietnam</v>
      </c>
      <c r="G43" s="5">
        <v>42184</v>
      </c>
      <c r="H43">
        <f t="shared" si="0"/>
        <v>6</v>
      </c>
      <c r="I43">
        <f t="shared" si="1"/>
        <v>2015</v>
      </c>
      <c r="J43" s="3" t="s">
        <v>157</v>
      </c>
      <c r="K43" s="3">
        <v>24</v>
      </c>
      <c r="L43" s="6">
        <v>2</v>
      </c>
      <c r="M43" s="14">
        <v>48</v>
      </c>
      <c r="N43" t="s">
        <v>469</v>
      </c>
    </row>
    <row r="44" spans="1:14" x14ac:dyDescent="0.35">
      <c r="A44" s="3">
        <v>143</v>
      </c>
      <c r="B44" s="3">
        <v>10097</v>
      </c>
      <c r="C44" s="3" t="str">
        <f>VLOOKUP(B44,Customers!$A$1:$B$152,2,FALSE)</f>
        <v xml:space="preserve">    Bulah Kaplan</v>
      </c>
      <c r="D44" s="3" t="str">
        <f>VLOOKUP(B44,Customers!$A$1:$C$152,3,FALSE)</f>
        <v>Female</v>
      </c>
      <c r="E44" s="3" t="str">
        <f>VLOOKUP(B44,Customers!$A$1:$D$152,4,FALSE)</f>
        <v>Sapporo</v>
      </c>
      <c r="F44" s="3" t="str">
        <f>VLOOKUP(B44,Customers!$A$1:$E$152,5,FALSE)</f>
        <v>Japan</v>
      </c>
      <c r="G44" s="5">
        <v>41229</v>
      </c>
      <c r="H44">
        <f t="shared" si="0"/>
        <v>11</v>
      </c>
      <c r="I44">
        <f t="shared" si="1"/>
        <v>2012</v>
      </c>
      <c r="J44" s="3" t="s">
        <v>156</v>
      </c>
      <c r="K44" s="3">
        <v>26</v>
      </c>
      <c r="L44" s="6">
        <v>2</v>
      </c>
      <c r="M44" s="14">
        <v>52</v>
      </c>
      <c r="N44" t="s">
        <v>469</v>
      </c>
    </row>
    <row r="45" spans="1:14" x14ac:dyDescent="0.35">
      <c r="A45" s="3">
        <v>144</v>
      </c>
      <c r="B45" s="3">
        <v>10091</v>
      </c>
      <c r="C45" s="3" t="str">
        <f>VLOOKUP(B45,Customers!$A$1:$B$152,2,FALSE)</f>
        <v xml:space="preserve">    Milagros Colangelo</v>
      </c>
      <c r="D45" s="3" t="str">
        <f>VLOOKUP(B45,Customers!$A$1:$C$152,3,FALSE)</f>
        <v>Male</v>
      </c>
      <c r="E45" s="3" t="str">
        <f>VLOOKUP(B45,Customers!$A$1:$D$152,4,FALSE)</f>
        <v>Katowice</v>
      </c>
      <c r="F45" s="3" t="str">
        <f>VLOOKUP(B45,Customers!$A$1:$E$152,5,FALSE)</f>
        <v>Poland</v>
      </c>
      <c r="G45" s="5">
        <v>41738</v>
      </c>
      <c r="H45">
        <f t="shared" si="0"/>
        <v>4</v>
      </c>
      <c r="I45">
        <f t="shared" si="1"/>
        <v>2014</v>
      </c>
      <c r="J45" s="3" t="s">
        <v>148</v>
      </c>
      <c r="K45" s="3">
        <v>29</v>
      </c>
      <c r="L45" s="6">
        <v>8</v>
      </c>
      <c r="M45" s="14">
        <v>232</v>
      </c>
      <c r="N45" t="s">
        <v>469</v>
      </c>
    </row>
    <row r="46" spans="1:14" x14ac:dyDescent="0.35">
      <c r="A46" s="3">
        <v>145</v>
      </c>
      <c r="B46" s="3">
        <v>10035</v>
      </c>
      <c r="C46" s="3" t="str">
        <f>VLOOKUP(B46,Customers!$A$1:$B$152,2,FALSE)</f>
        <v xml:space="preserve">    Houston Gouin</v>
      </c>
      <c r="D46" s="3" t="str">
        <f>VLOOKUP(B46,Customers!$A$1:$C$152,3,FALSE)</f>
        <v>Male</v>
      </c>
      <c r="E46" s="3" t="str">
        <f>VLOOKUP(B46,Customers!$A$1:$D$152,4,FALSE)</f>
        <v xml:space="preserve">Damman </v>
      </c>
      <c r="F46" s="3" t="str">
        <f>VLOOKUP(B46,Customers!$A$1:$E$152,5,FALSE)</f>
        <v>Saudi Arabia</v>
      </c>
      <c r="G46" s="5">
        <v>41542</v>
      </c>
      <c r="H46">
        <f t="shared" si="0"/>
        <v>9</v>
      </c>
      <c r="I46">
        <f t="shared" si="1"/>
        <v>2013</v>
      </c>
      <c r="J46" s="3" t="s">
        <v>150</v>
      </c>
      <c r="K46" s="3">
        <v>27</v>
      </c>
      <c r="L46" s="6">
        <v>13</v>
      </c>
      <c r="M46" s="14">
        <v>351</v>
      </c>
      <c r="N46" t="s">
        <v>469</v>
      </c>
    </row>
    <row r="47" spans="1:14" x14ac:dyDescent="0.35">
      <c r="A47" s="3">
        <v>146</v>
      </c>
      <c r="B47" s="3">
        <v>10073</v>
      </c>
      <c r="C47" s="3" t="str">
        <f>VLOOKUP(B47,Customers!$A$1:$B$152,2,FALSE)</f>
        <v xml:space="preserve">    Danuta Hennig</v>
      </c>
      <c r="D47" s="3" t="str">
        <f>VLOOKUP(B47,Customers!$A$1:$C$152,3,FALSE)</f>
        <v>Female</v>
      </c>
      <c r="E47" s="3" t="str">
        <f>VLOOKUP(B47,Customers!$A$1:$D$152,4,FALSE)</f>
        <v>Durban</v>
      </c>
      <c r="F47" s="3" t="str">
        <f>VLOOKUP(B47,Customers!$A$1:$E$152,5,FALSE)</f>
        <v>South Africa</v>
      </c>
      <c r="G47" s="5">
        <v>40380</v>
      </c>
      <c r="H47">
        <f t="shared" si="0"/>
        <v>7</v>
      </c>
      <c r="I47">
        <f t="shared" si="1"/>
        <v>2010</v>
      </c>
      <c r="J47" s="3" t="s">
        <v>157</v>
      </c>
      <c r="K47" s="3">
        <v>21</v>
      </c>
      <c r="L47" s="6">
        <v>2</v>
      </c>
      <c r="M47" s="14">
        <v>42</v>
      </c>
      <c r="N47" t="s">
        <v>469</v>
      </c>
    </row>
    <row r="48" spans="1:14" x14ac:dyDescent="0.35">
      <c r="A48" s="3">
        <v>147</v>
      </c>
      <c r="B48" s="3">
        <v>10111</v>
      </c>
      <c r="C48" s="3" t="str">
        <f>VLOOKUP(B48,Customers!$A$1:$B$152,2,FALSE)</f>
        <v xml:space="preserve">    Boris Hine</v>
      </c>
      <c r="D48" s="3" t="str">
        <f>VLOOKUP(B48,Customers!$A$1:$C$152,3,FALSE)</f>
        <v>Male</v>
      </c>
      <c r="E48" s="3" t="str">
        <f>VLOOKUP(B48,Customers!$A$1:$D$152,4,FALSE)</f>
        <v>Campinas</v>
      </c>
      <c r="F48" s="3" t="str">
        <f>VLOOKUP(B48,Customers!$A$1:$E$152,5,FALSE)</f>
        <v>Brazil</v>
      </c>
      <c r="G48" s="5">
        <v>41614</v>
      </c>
      <c r="H48">
        <f t="shared" si="0"/>
        <v>12</v>
      </c>
      <c r="I48">
        <f t="shared" si="1"/>
        <v>2013</v>
      </c>
      <c r="J48" s="3" t="s">
        <v>155</v>
      </c>
      <c r="K48" s="3">
        <v>11</v>
      </c>
      <c r="L48" s="6">
        <v>12</v>
      </c>
      <c r="M48" s="14">
        <v>132</v>
      </c>
      <c r="N48" t="s">
        <v>470</v>
      </c>
    </row>
    <row r="49" spans="1:14" x14ac:dyDescent="0.35">
      <c r="A49" s="3">
        <v>148</v>
      </c>
      <c r="B49" s="3">
        <v>10125</v>
      </c>
      <c r="C49" s="3" t="str">
        <f>VLOOKUP(B49,Customers!$A$1:$B$152,2,FALSE)</f>
        <v xml:space="preserve">    Kyra Coffin</v>
      </c>
      <c r="D49" s="3" t="str">
        <f>VLOOKUP(B49,Customers!$A$1:$C$152,3,FALSE)</f>
        <v>Female</v>
      </c>
      <c r="E49" s="3" t="str">
        <f>VLOOKUP(B49,Customers!$A$1:$D$152,4,FALSE)</f>
        <v>Accra</v>
      </c>
      <c r="F49" s="3" t="str">
        <f>VLOOKUP(B49,Customers!$A$1:$E$152,5,FALSE)</f>
        <v>Ghana</v>
      </c>
      <c r="G49" s="5">
        <v>40415</v>
      </c>
      <c r="H49">
        <f t="shared" si="0"/>
        <v>8</v>
      </c>
      <c r="I49">
        <f t="shared" si="1"/>
        <v>2010</v>
      </c>
      <c r="J49" s="3" t="s">
        <v>148</v>
      </c>
      <c r="K49" s="3">
        <v>6</v>
      </c>
      <c r="L49" s="6">
        <v>8</v>
      </c>
      <c r="M49" s="14">
        <v>48</v>
      </c>
      <c r="N49" t="s">
        <v>470</v>
      </c>
    </row>
    <row r="50" spans="1:14" x14ac:dyDescent="0.35">
      <c r="A50" s="3">
        <v>149</v>
      </c>
      <c r="B50" s="3">
        <v>10111</v>
      </c>
      <c r="C50" s="3" t="str">
        <f>VLOOKUP(B50,Customers!$A$1:$B$152,2,FALSE)</f>
        <v xml:space="preserve">    Boris Hine</v>
      </c>
      <c r="D50" s="3" t="str">
        <f>VLOOKUP(B50,Customers!$A$1:$C$152,3,FALSE)</f>
        <v>Male</v>
      </c>
      <c r="E50" s="3" t="str">
        <f>VLOOKUP(B50,Customers!$A$1:$D$152,4,FALSE)</f>
        <v>Campinas</v>
      </c>
      <c r="F50" s="3" t="str">
        <f>VLOOKUP(B50,Customers!$A$1:$E$152,5,FALSE)</f>
        <v>Brazil</v>
      </c>
      <c r="G50" s="5">
        <v>40910</v>
      </c>
      <c r="H50">
        <f t="shared" si="0"/>
        <v>1</v>
      </c>
      <c r="I50">
        <f t="shared" si="1"/>
        <v>2012</v>
      </c>
      <c r="J50" s="3" t="s">
        <v>153</v>
      </c>
      <c r="K50" s="3">
        <v>10</v>
      </c>
      <c r="L50" s="6">
        <v>12</v>
      </c>
      <c r="M50" s="14">
        <v>120</v>
      </c>
      <c r="N50" t="s">
        <v>470</v>
      </c>
    </row>
    <row r="51" spans="1:14" x14ac:dyDescent="0.35">
      <c r="A51" s="3">
        <v>150</v>
      </c>
      <c r="B51" s="3">
        <v>10027</v>
      </c>
      <c r="C51" s="3" t="str">
        <f>VLOOKUP(B51,Customers!$A$1:$B$152,2,FALSE)</f>
        <v xml:space="preserve">    Leona Saia</v>
      </c>
      <c r="D51" s="3" t="str">
        <f>VLOOKUP(B51,Customers!$A$1:$C$152,3,FALSE)</f>
        <v>Female</v>
      </c>
      <c r="E51" s="3" t="str">
        <f>VLOOKUP(B51,Customers!$A$1:$D$152,4,FALSE)</f>
        <v>Kuala Lumpur</v>
      </c>
      <c r="F51" s="3" t="str">
        <f>VLOOKUP(B51,Customers!$A$1:$E$152,5,FALSE)</f>
        <v>Malaysia</v>
      </c>
      <c r="G51" s="5">
        <v>40859</v>
      </c>
      <c r="H51">
        <f t="shared" si="0"/>
        <v>11</v>
      </c>
      <c r="I51">
        <f t="shared" si="1"/>
        <v>2011</v>
      </c>
      <c r="J51" s="3" t="s">
        <v>153</v>
      </c>
      <c r="K51" s="3">
        <v>18</v>
      </c>
      <c r="L51" s="6">
        <v>12</v>
      </c>
      <c r="M51" s="14">
        <v>216</v>
      </c>
      <c r="N51" t="s">
        <v>469</v>
      </c>
    </row>
    <row r="52" spans="1:14" x14ac:dyDescent="0.35">
      <c r="A52" s="3">
        <v>151</v>
      </c>
      <c r="B52" s="3">
        <v>10131</v>
      </c>
      <c r="C52" s="3" t="str">
        <f>VLOOKUP(B52,Customers!$A$1:$B$152,2,FALSE)</f>
        <v xml:space="preserve">    Wilmer Markert</v>
      </c>
      <c r="D52" s="3" t="str">
        <f>VLOOKUP(B52,Customers!$A$1:$C$152,3,FALSE)</f>
        <v>Male</v>
      </c>
      <c r="E52" s="3" t="str">
        <f>VLOOKUP(B52,Customers!$A$1:$D$152,4,FALSE)</f>
        <v>Osaka</v>
      </c>
      <c r="F52" s="3" t="str">
        <f>VLOOKUP(B52,Customers!$A$1:$E$152,5,FALSE)</f>
        <v>Japan</v>
      </c>
      <c r="G52" s="5">
        <v>41693</v>
      </c>
      <c r="H52">
        <f t="shared" si="0"/>
        <v>2</v>
      </c>
      <c r="I52">
        <f t="shared" si="1"/>
        <v>2014</v>
      </c>
      <c r="J52" s="3" t="s">
        <v>155</v>
      </c>
      <c r="K52" s="3">
        <v>12</v>
      </c>
      <c r="L52" s="6">
        <v>12</v>
      </c>
      <c r="M52" s="14">
        <v>144</v>
      </c>
      <c r="N52" t="s">
        <v>470</v>
      </c>
    </row>
    <row r="53" spans="1:14" x14ac:dyDescent="0.35">
      <c r="A53" s="3">
        <v>152</v>
      </c>
      <c r="B53" s="3">
        <v>10028</v>
      </c>
      <c r="C53" s="3" t="str">
        <f>VLOOKUP(B53,Customers!$A$1:$B$152,2,FALSE)</f>
        <v xml:space="preserve">    Margery Farabee</v>
      </c>
      <c r="D53" s="3" t="str">
        <f>VLOOKUP(B53,Customers!$A$1:$C$152,3,FALSE)</f>
        <v>Female</v>
      </c>
      <c r="E53" s="3" t="str">
        <f>VLOOKUP(B53,Customers!$A$1:$D$152,4,FALSE)</f>
        <v>Toronto</v>
      </c>
      <c r="F53" s="3" t="str">
        <f>VLOOKUP(B53,Customers!$A$1:$E$152,5,FALSE)</f>
        <v>Canada</v>
      </c>
      <c r="G53" s="5">
        <v>41038</v>
      </c>
      <c r="H53">
        <f t="shared" si="0"/>
        <v>5</v>
      </c>
      <c r="I53">
        <f t="shared" si="1"/>
        <v>2012</v>
      </c>
      <c r="J53" s="3" t="s">
        <v>151</v>
      </c>
      <c r="K53" s="3">
        <v>19</v>
      </c>
      <c r="L53" s="6">
        <v>4</v>
      </c>
      <c r="M53" s="14">
        <v>76</v>
      </c>
      <c r="N53" t="s">
        <v>469</v>
      </c>
    </row>
    <row r="54" spans="1:14" x14ac:dyDescent="0.35">
      <c r="A54" s="3">
        <v>153</v>
      </c>
      <c r="B54" s="3">
        <v>10085</v>
      </c>
      <c r="C54" s="3" t="str">
        <f>VLOOKUP(B54,Customers!$A$1:$B$152,2,FALSE)</f>
        <v xml:space="preserve">    Celeste Dorothy</v>
      </c>
      <c r="D54" s="3" t="str">
        <f>VLOOKUP(B54,Customers!$A$1:$C$152,3,FALSE)</f>
        <v>Female</v>
      </c>
      <c r="E54" s="3" t="str">
        <f>VLOOKUP(B54,Customers!$A$1:$D$152,4,FALSE)</f>
        <v>Tel Aviv</v>
      </c>
      <c r="F54" s="3" t="str">
        <f>VLOOKUP(B54,Customers!$A$1:$E$152,5,FALSE)</f>
        <v>Israel</v>
      </c>
      <c r="G54" s="5">
        <v>40781</v>
      </c>
      <c r="H54">
        <f t="shared" si="0"/>
        <v>8</v>
      </c>
      <c r="I54">
        <f t="shared" si="1"/>
        <v>2011</v>
      </c>
      <c r="J54" s="3" t="s">
        <v>154</v>
      </c>
      <c r="K54" s="3">
        <v>21</v>
      </c>
      <c r="L54" s="6">
        <v>9</v>
      </c>
      <c r="M54" s="14">
        <v>189</v>
      </c>
      <c r="N54" t="s">
        <v>469</v>
      </c>
    </row>
    <row r="55" spans="1:14" x14ac:dyDescent="0.35">
      <c r="A55" s="3">
        <v>154</v>
      </c>
      <c r="B55" s="3">
        <v>10032</v>
      </c>
      <c r="C55" s="3" t="str">
        <f>VLOOKUP(B55,Customers!$A$1:$B$152,2,FALSE)</f>
        <v xml:space="preserve">    Henry Steinmetz</v>
      </c>
      <c r="D55" s="3" t="str">
        <f>VLOOKUP(B55,Customers!$A$1:$C$152,3,FALSE)</f>
        <v>Male</v>
      </c>
      <c r="E55" s="3" t="str">
        <f>VLOOKUP(B55,Customers!$A$1:$D$152,4,FALSE)</f>
        <v>Brussels</v>
      </c>
      <c r="F55" s="3" t="str">
        <f>VLOOKUP(B55,Customers!$A$1:$E$152,5,FALSE)</f>
        <v>Belgium</v>
      </c>
      <c r="G55" s="5">
        <v>41268</v>
      </c>
      <c r="H55">
        <f t="shared" si="0"/>
        <v>12</v>
      </c>
      <c r="I55">
        <f t="shared" si="1"/>
        <v>2012</v>
      </c>
      <c r="J55" s="3" t="s">
        <v>149</v>
      </c>
      <c r="K55" s="3">
        <v>29</v>
      </c>
      <c r="L55" s="6">
        <v>18</v>
      </c>
      <c r="M55" s="14">
        <v>522</v>
      </c>
      <c r="N55" t="s">
        <v>469</v>
      </c>
    </row>
    <row r="56" spans="1:14" x14ac:dyDescent="0.35">
      <c r="A56" s="3">
        <v>155</v>
      </c>
      <c r="B56" s="3">
        <v>10075</v>
      </c>
      <c r="C56" s="3" t="str">
        <f>VLOOKUP(B56,Customers!$A$1:$B$152,2,FALSE)</f>
        <v xml:space="preserve">    Evangeline Grandstaff</v>
      </c>
      <c r="D56" s="3" t="str">
        <f>VLOOKUP(B56,Customers!$A$1:$C$152,3,FALSE)</f>
        <v>Female</v>
      </c>
      <c r="E56" s="3" t="str">
        <f>VLOOKUP(B56,Customers!$A$1:$D$152,4,FALSE)</f>
        <v>Dalian</v>
      </c>
      <c r="F56" s="3" t="str">
        <f>VLOOKUP(B56,Customers!$A$1:$E$152,5,FALSE)</f>
        <v>China</v>
      </c>
      <c r="G56" s="5">
        <v>41223</v>
      </c>
      <c r="H56">
        <f t="shared" si="0"/>
        <v>11</v>
      </c>
      <c r="I56">
        <f t="shared" si="1"/>
        <v>2012</v>
      </c>
      <c r="J56" s="3" t="s">
        <v>157</v>
      </c>
      <c r="K56" s="3">
        <v>8</v>
      </c>
      <c r="L56" s="6">
        <v>2</v>
      </c>
      <c r="M56" s="14">
        <v>16</v>
      </c>
      <c r="N56" t="s">
        <v>470</v>
      </c>
    </row>
    <row r="57" spans="1:14" x14ac:dyDescent="0.35">
      <c r="A57" s="3">
        <v>156</v>
      </c>
      <c r="B57" s="3">
        <v>10047</v>
      </c>
      <c r="C57" s="3" t="str">
        <f>VLOOKUP(B57,Customers!$A$1:$B$152,2,FALSE)</f>
        <v xml:space="preserve">    Stewart Warthen</v>
      </c>
      <c r="D57" s="3" t="str">
        <f>VLOOKUP(B57,Customers!$A$1:$C$152,3,FALSE)</f>
        <v>Male</v>
      </c>
      <c r="E57" s="3" t="str">
        <f>VLOOKUP(B57,Customers!$A$1:$D$152,4,FALSE)</f>
        <v>Kuala Lumpur</v>
      </c>
      <c r="F57" s="3" t="str">
        <f>VLOOKUP(B57,Customers!$A$1:$E$152,5,FALSE)</f>
        <v>Malaysia</v>
      </c>
      <c r="G57" s="5">
        <v>41159</v>
      </c>
      <c r="H57">
        <f t="shared" si="0"/>
        <v>9</v>
      </c>
      <c r="I57">
        <f t="shared" si="1"/>
        <v>2012</v>
      </c>
      <c r="J57" s="3" t="s">
        <v>156</v>
      </c>
      <c r="K57" s="3">
        <v>7</v>
      </c>
      <c r="L57" s="6">
        <v>2</v>
      </c>
      <c r="M57" s="14">
        <v>14</v>
      </c>
      <c r="N57" t="s">
        <v>470</v>
      </c>
    </row>
    <row r="58" spans="1:14" x14ac:dyDescent="0.35">
      <c r="A58" s="3">
        <v>157</v>
      </c>
      <c r="B58" s="3">
        <v>10006</v>
      </c>
      <c r="C58" s="3" t="str">
        <f>VLOOKUP(B58,Customers!$A$1:$B$152,2,FALSE)</f>
        <v xml:space="preserve">    Colin Minter</v>
      </c>
      <c r="D58" s="3" t="str">
        <f>VLOOKUP(B58,Customers!$A$1:$C$152,3,FALSE)</f>
        <v>Male</v>
      </c>
      <c r="E58" s="3" t="str">
        <f>VLOOKUP(B58,Customers!$A$1:$D$152,4,FALSE)</f>
        <v>Osaka</v>
      </c>
      <c r="F58" s="3" t="str">
        <f>VLOOKUP(B58,Customers!$A$1:$E$152,5,FALSE)</f>
        <v>Japan</v>
      </c>
      <c r="G58" s="5">
        <v>41300</v>
      </c>
      <c r="H58">
        <f t="shared" si="0"/>
        <v>1</v>
      </c>
      <c r="I58">
        <f t="shared" si="1"/>
        <v>2013</v>
      </c>
      <c r="J58" s="3" t="s">
        <v>157</v>
      </c>
      <c r="K58" s="3">
        <v>6</v>
      </c>
      <c r="L58" s="6">
        <v>2</v>
      </c>
      <c r="M58" s="14">
        <v>12</v>
      </c>
      <c r="N58" t="s">
        <v>470</v>
      </c>
    </row>
    <row r="59" spans="1:14" x14ac:dyDescent="0.35">
      <c r="A59" s="3">
        <v>158</v>
      </c>
      <c r="B59" s="3">
        <v>10075</v>
      </c>
      <c r="C59" s="3" t="str">
        <f>VLOOKUP(B59,Customers!$A$1:$B$152,2,FALSE)</f>
        <v xml:space="preserve">    Evangeline Grandstaff</v>
      </c>
      <c r="D59" s="3" t="str">
        <f>VLOOKUP(B59,Customers!$A$1:$C$152,3,FALSE)</f>
        <v>Female</v>
      </c>
      <c r="E59" s="3" t="str">
        <f>VLOOKUP(B59,Customers!$A$1:$D$152,4,FALSE)</f>
        <v>Dalian</v>
      </c>
      <c r="F59" s="3" t="str">
        <f>VLOOKUP(B59,Customers!$A$1:$E$152,5,FALSE)</f>
        <v>China</v>
      </c>
      <c r="G59" s="5">
        <v>40514</v>
      </c>
      <c r="H59">
        <f t="shared" si="0"/>
        <v>12</v>
      </c>
      <c r="I59">
        <f t="shared" si="1"/>
        <v>2010</v>
      </c>
      <c r="J59" s="3" t="s">
        <v>157</v>
      </c>
      <c r="K59" s="3">
        <v>13</v>
      </c>
      <c r="L59" s="6">
        <v>2</v>
      </c>
      <c r="M59" s="14">
        <v>26</v>
      </c>
      <c r="N59" t="s">
        <v>470</v>
      </c>
    </row>
    <row r="60" spans="1:14" x14ac:dyDescent="0.35">
      <c r="A60" s="3">
        <v>159</v>
      </c>
      <c r="B60" s="3">
        <v>10051</v>
      </c>
      <c r="C60" s="3" t="str">
        <f>VLOOKUP(B60,Customers!$A$1:$B$152,2,FALSE)</f>
        <v xml:space="preserve">    Madge Freudenthal</v>
      </c>
      <c r="D60" s="3" t="str">
        <f>VLOOKUP(B60,Customers!$A$1:$C$152,3,FALSE)</f>
        <v>Female</v>
      </c>
      <c r="E60" s="3" t="str">
        <f>VLOOKUP(B60,Customers!$A$1:$D$152,4,FALSE)</f>
        <v>Dallas</v>
      </c>
      <c r="F60" s="3" t="str">
        <f>VLOOKUP(B60,Customers!$A$1:$E$152,5,FALSE)</f>
        <v>USA</v>
      </c>
      <c r="G60" s="5">
        <v>40740</v>
      </c>
      <c r="H60">
        <f t="shared" si="0"/>
        <v>7</v>
      </c>
      <c r="I60">
        <f t="shared" si="1"/>
        <v>2011</v>
      </c>
      <c r="J60" s="3" t="s">
        <v>156</v>
      </c>
      <c r="K60" s="3">
        <v>26</v>
      </c>
      <c r="L60" s="6">
        <v>2</v>
      </c>
      <c r="M60" s="14">
        <v>52</v>
      </c>
      <c r="N60" t="s">
        <v>469</v>
      </c>
    </row>
    <row r="61" spans="1:14" x14ac:dyDescent="0.35">
      <c r="A61" s="3">
        <v>160</v>
      </c>
      <c r="B61" s="3">
        <v>10118</v>
      </c>
      <c r="C61" s="3" t="str">
        <f>VLOOKUP(B61,Customers!$A$1:$B$152,2,FALSE)</f>
        <v xml:space="preserve">    Therese Mcnellis</v>
      </c>
      <c r="D61" s="3" t="str">
        <f>VLOOKUP(B61,Customers!$A$1:$C$152,3,FALSE)</f>
        <v>Female</v>
      </c>
      <c r="E61" s="3" t="str">
        <f>VLOOKUP(B61,Customers!$A$1:$D$152,4,FALSE)</f>
        <v>Vienna</v>
      </c>
      <c r="F61" s="3" t="str">
        <f>VLOOKUP(B61,Customers!$A$1:$E$152,5,FALSE)</f>
        <v>Austria</v>
      </c>
      <c r="G61" s="5">
        <v>40846</v>
      </c>
      <c r="H61">
        <f t="shared" si="0"/>
        <v>10</v>
      </c>
      <c r="I61">
        <f t="shared" si="1"/>
        <v>2011</v>
      </c>
      <c r="J61" s="3" t="s">
        <v>153</v>
      </c>
      <c r="K61" s="3">
        <v>23</v>
      </c>
      <c r="L61" s="6">
        <v>12</v>
      </c>
      <c r="M61" s="14">
        <v>276</v>
      </c>
      <c r="N61" t="s">
        <v>469</v>
      </c>
    </row>
    <row r="62" spans="1:14" x14ac:dyDescent="0.35">
      <c r="A62" s="3">
        <v>161</v>
      </c>
      <c r="B62" s="3">
        <v>10149</v>
      </c>
      <c r="C62" s="3" t="str">
        <f>VLOOKUP(B62,Customers!$A$1:$B$152,2,FALSE)</f>
        <v xml:space="preserve">    Tomas Coppinger</v>
      </c>
      <c r="D62" s="3" t="str">
        <f>VLOOKUP(B62,Customers!$A$1:$C$152,3,FALSE)</f>
        <v>Male</v>
      </c>
      <c r="E62" s="3" t="str">
        <f>VLOOKUP(B62,Customers!$A$1:$D$152,4,FALSE)</f>
        <v>Khartoum</v>
      </c>
      <c r="F62" s="3" t="str">
        <f>VLOOKUP(B62,Customers!$A$1:$E$152,5,FALSE)</f>
        <v>Sudan</v>
      </c>
      <c r="G62" s="5">
        <v>41268</v>
      </c>
      <c r="H62">
        <f t="shared" si="0"/>
        <v>12</v>
      </c>
      <c r="I62">
        <f t="shared" si="1"/>
        <v>2012</v>
      </c>
      <c r="J62" s="3" t="s">
        <v>154</v>
      </c>
      <c r="K62" s="3">
        <v>13</v>
      </c>
      <c r="L62" s="6">
        <v>9</v>
      </c>
      <c r="M62" s="14">
        <v>117</v>
      </c>
      <c r="N62" t="s">
        <v>470</v>
      </c>
    </row>
    <row r="63" spans="1:14" x14ac:dyDescent="0.35">
      <c r="A63" s="3">
        <v>162</v>
      </c>
      <c r="B63" s="3">
        <v>10032</v>
      </c>
      <c r="C63" s="3" t="str">
        <f>VLOOKUP(B63,Customers!$A$1:$B$152,2,FALSE)</f>
        <v xml:space="preserve">    Henry Steinmetz</v>
      </c>
      <c r="D63" s="3" t="str">
        <f>VLOOKUP(B63,Customers!$A$1:$C$152,3,FALSE)</f>
        <v>Male</v>
      </c>
      <c r="E63" s="3" t="str">
        <f>VLOOKUP(B63,Customers!$A$1:$D$152,4,FALSE)</f>
        <v>Brussels</v>
      </c>
      <c r="F63" s="3" t="str">
        <f>VLOOKUP(B63,Customers!$A$1:$E$152,5,FALSE)</f>
        <v>Belgium</v>
      </c>
      <c r="G63" s="5">
        <v>42337</v>
      </c>
      <c r="H63">
        <f t="shared" si="0"/>
        <v>11</v>
      </c>
      <c r="I63">
        <f t="shared" si="1"/>
        <v>2015</v>
      </c>
      <c r="J63" s="3" t="s">
        <v>152</v>
      </c>
      <c r="K63" s="3">
        <v>2</v>
      </c>
      <c r="L63" s="6">
        <v>12</v>
      </c>
      <c r="M63" s="14">
        <v>24</v>
      </c>
      <c r="N63" t="s">
        <v>471</v>
      </c>
    </row>
    <row r="64" spans="1:14" x14ac:dyDescent="0.35">
      <c r="A64" s="3">
        <v>163</v>
      </c>
      <c r="B64" s="3">
        <v>10148</v>
      </c>
      <c r="C64" s="3" t="str">
        <f>VLOOKUP(B64,Customers!$A$1:$B$152,2,FALSE)</f>
        <v xml:space="preserve">    Etta Bosque</v>
      </c>
      <c r="D64" s="3" t="str">
        <f>VLOOKUP(B64,Customers!$A$1:$C$152,3,FALSE)</f>
        <v>Female</v>
      </c>
      <c r="E64" s="3" t="str">
        <f>VLOOKUP(B64,Customers!$A$1:$D$152,4,FALSE)</f>
        <v>Belo Horizonte</v>
      </c>
      <c r="F64" s="3" t="str">
        <f>VLOOKUP(B64,Customers!$A$1:$E$152,5,FALSE)</f>
        <v>Brazil</v>
      </c>
      <c r="G64" s="5">
        <v>41627</v>
      </c>
      <c r="H64">
        <f t="shared" si="0"/>
        <v>12</v>
      </c>
      <c r="I64">
        <f t="shared" si="1"/>
        <v>2013</v>
      </c>
      <c r="J64" s="3" t="s">
        <v>148</v>
      </c>
      <c r="K64" s="3">
        <v>10</v>
      </c>
      <c r="L64" s="6">
        <v>8</v>
      </c>
      <c r="M64" s="14">
        <v>80</v>
      </c>
      <c r="N64" t="s">
        <v>470</v>
      </c>
    </row>
    <row r="65" spans="1:14" x14ac:dyDescent="0.35">
      <c r="A65" s="3">
        <v>164</v>
      </c>
      <c r="B65" s="3">
        <v>10118</v>
      </c>
      <c r="C65" s="3" t="str">
        <f>VLOOKUP(B65,Customers!$A$1:$B$152,2,FALSE)</f>
        <v xml:space="preserve">    Therese Mcnellis</v>
      </c>
      <c r="D65" s="3" t="str">
        <f>VLOOKUP(B65,Customers!$A$1:$C$152,3,FALSE)</f>
        <v>Female</v>
      </c>
      <c r="E65" s="3" t="str">
        <f>VLOOKUP(B65,Customers!$A$1:$D$152,4,FALSE)</f>
        <v>Vienna</v>
      </c>
      <c r="F65" s="3" t="str">
        <f>VLOOKUP(B65,Customers!$A$1:$E$152,5,FALSE)</f>
        <v>Austria</v>
      </c>
      <c r="G65" s="5">
        <v>41991</v>
      </c>
      <c r="H65">
        <f t="shared" si="0"/>
        <v>12</v>
      </c>
      <c r="I65">
        <f t="shared" si="1"/>
        <v>2014</v>
      </c>
      <c r="J65" s="3" t="s">
        <v>154</v>
      </c>
      <c r="K65" s="3">
        <v>4</v>
      </c>
      <c r="L65" s="6">
        <v>9</v>
      </c>
      <c r="M65" s="14">
        <v>36</v>
      </c>
      <c r="N65" t="s">
        <v>471</v>
      </c>
    </row>
    <row r="66" spans="1:14" x14ac:dyDescent="0.35">
      <c r="A66" s="3">
        <v>165</v>
      </c>
      <c r="B66" s="3">
        <v>10066</v>
      </c>
      <c r="C66" s="3" t="str">
        <f>VLOOKUP(B66,Customers!$A$1:$B$152,2,FALSE)</f>
        <v xml:space="preserve">    Berry Plumadore</v>
      </c>
      <c r="D66" s="3" t="str">
        <f>VLOOKUP(B66,Customers!$A$1:$C$152,3,FALSE)</f>
        <v>Male</v>
      </c>
      <c r="E66" s="3" t="str">
        <f>VLOOKUP(B66,Customers!$A$1:$D$152,4,FALSE)</f>
        <v>Accra</v>
      </c>
      <c r="F66" s="3" t="str">
        <f>VLOOKUP(B66,Customers!$A$1:$E$152,5,FALSE)</f>
        <v>Ghana</v>
      </c>
      <c r="G66" s="5">
        <v>42008</v>
      </c>
      <c r="H66">
        <f t="shared" ref="H66:H129" si="4">MONTH(G66)</f>
        <v>1</v>
      </c>
      <c r="I66">
        <f t="shared" ref="I66:I129" si="5">YEAR(G66)</f>
        <v>2015</v>
      </c>
      <c r="J66" s="3" t="s">
        <v>153</v>
      </c>
      <c r="K66" s="3">
        <v>30</v>
      </c>
      <c r="L66" s="6">
        <v>12</v>
      </c>
      <c r="M66" s="14">
        <v>360</v>
      </c>
      <c r="N66" t="s">
        <v>469</v>
      </c>
    </row>
    <row r="67" spans="1:14" x14ac:dyDescent="0.35">
      <c r="A67" s="3">
        <v>166</v>
      </c>
      <c r="B67" s="3">
        <v>10081</v>
      </c>
      <c r="C67" s="3" t="str">
        <f>VLOOKUP(B67,Customers!$A$1:$B$152,2,FALSE)</f>
        <v xml:space="preserve">    Anya Tellez</v>
      </c>
      <c r="D67" s="3" t="str">
        <f>VLOOKUP(B67,Customers!$A$1:$C$152,3,FALSE)</f>
        <v>Female</v>
      </c>
      <c r="E67" s="3" t="str">
        <f>VLOOKUP(B67,Customers!$A$1:$D$152,4,FALSE)</f>
        <v>Curitiba</v>
      </c>
      <c r="F67" s="3" t="str">
        <f>VLOOKUP(B67,Customers!$A$1:$E$152,5,FALSE)</f>
        <v>Brazil</v>
      </c>
      <c r="G67" s="5">
        <v>42258</v>
      </c>
      <c r="H67">
        <f t="shared" si="4"/>
        <v>9</v>
      </c>
      <c r="I67">
        <f t="shared" si="5"/>
        <v>2015</v>
      </c>
      <c r="J67" s="3" t="s">
        <v>151</v>
      </c>
      <c r="K67" s="3">
        <v>15</v>
      </c>
      <c r="L67" s="6">
        <v>4</v>
      </c>
      <c r="M67" s="14">
        <v>60</v>
      </c>
      <c r="N67" t="s">
        <v>469</v>
      </c>
    </row>
    <row r="68" spans="1:14" x14ac:dyDescent="0.35">
      <c r="A68" s="3">
        <v>167</v>
      </c>
      <c r="B68" s="3">
        <v>10045</v>
      </c>
      <c r="C68" s="3" t="str">
        <f>VLOOKUP(B68,Customers!$A$1:$B$152,2,FALSE)</f>
        <v xml:space="preserve">    Foster Czaja</v>
      </c>
      <c r="D68" s="3" t="str">
        <f>VLOOKUP(B68,Customers!$A$1:$C$152,3,FALSE)</f>
        <v>Male</v>
      </c>
      <c r="E68" s="3" t="str">
        <f>VLOOKUP(B68,Customers!$A$1:$D$152,4,FALSE)</f>
        <v>Madrid</v>
      </c>
      <c r="F68" s="3" t="str">
        <f>VLOOKUP(B68,Customers!$A$1:$E$152,5,FALSE)</f>
        <v>Spain</v>
      </c>
      <c r="G68" s="5">
        <v>40311</v>
      </c>
      <c r="H68">
        <f t="shared" si="4"/>
        <v>5</v>
      </c>
      <c r="I68">
        <f t="shared" si="5"/>
        <v>2010</v>
      </c>
      <c r="J68" s="3" t="s">
        <v>157</v>
      </c>
      <c r="K68" s="3">
        <v>24</v>
      </c>
      <c r="L68" s="6">
        <v>2</v>
      </c>
      <c r="M68" s="14">
        <v>48</v>
      </c>
      <c r="N68" t="s">
        <v>469</v>
      </c>
    </row>
    <row r="69" spans="1:14" x14ac:dyDescent="0.35">
      <c r="A69" s="3">
        <v>168</v>
      </c>
      <c r="B69" s="3">
        <v>10092</v>
      </c>
      <c r="C69" s="3" t="str">
        <f>VLOOKUP(B69,Customers!$A$1:$B$152,2,FALSE)</f>
        <v xml:space="preserve">    Percy Rizzuto</v>
      </c>
      <c r="D69" s="3" t="str">
        <f>VLOOKUP(B69,Customers!$A$1:$C$152,3,FALSE)</f>
        <v>Female</v>
      </c>
      <c r="E69" s="3" t="str">
        <f>VLOOKUP(B69,Customers!$A$1:$D$152,4,FALSE)</f>
        <v>Tashkent</v>
      </c>
      <c r="F69" s="3" t="str">
        <f>VLOOKUP(B69,Customers!$A$1:$E$152,5,FALSE)</f>
        <v>Uzbekistan</v>
      </c>
      <c r="G69" s="5">
        <v>41842</v>
      </c>
      <c r="H69">
        <f t="shared" si="4"/>
        <v>7</v>
      </c>
      <c r="I69">
        <f t="shared" si="5"/>
        <v>2014</v>
      </c>
      <c r="J69" s="3" t="s">
        <v>154</v>
      </c>
      <c r="K69" s="3">
        <v>15</v>
      </c>
      <c r="L69" s="6">
        <v>9</v>
      </c>
      <c r="M69" s="14">
        <v>135</v>
      </c>
      <c r="N69" t="s">
        <v>469</v>
      </c>
    </row>
    <row r="70" spans="1:14" x14ac:dyDescent="0.35">
      <c r="A70" s="3">
        <v>169</v>
      </c>
      <c r="B70" s="3">
        <v>10079</v>
      </c>
      <c r="C70" s="3" t="str">
        <f>VLOOKUP(B70,Customers!$A$1:$B$152,2,FALSE)</f>
        <v xml:space="preserve">    Marilyn Wittner</v>
      </c>
      <c r="D70" s="3" t="str">
        <f>VLOOKUP(B70,Customers!$A$1:$C$152,3,FALSE)</f>
        <v>Female</v>
      </c>
      <c r="E70" s="3" t="str">
        <f>VLOOKUP(B70,Customers!$A$1:$D$152,4,FALSE)</f>
        <v>San Diego</v>
      </c>
      <c r="F70" s="3" t="str">
        <f>VLOOKUP(B70,Customers!$A$1:$E$152,5,FALSE)</f>
        <v>USA</v>
      </c>
      <c r="G70" s="5">
        <v>41991</v>
      </c>
      <c r="H70">
        <f t="shared" si="4"/>
        <v>12</v>
      </c>
      <c r="I70">
        <f t="shared" si="5"/>
        <v>2014</v>
      </c>
      <c r="J70" s="3" t="s">
        <v>156</v>
      </c>
      <c r="K70" s="3">
        <v>6</v>
      </c>
      <c r="L70" s="6">
        <v>2</v>
      </c>
      <c r="M70" s="14">
        <v>12</v>
      </c>
      <c r="N70" t="s">
        <v>470</v>
      </c>
    </row>
    <row r="71" spans="1:14" x14ac:dyDescent="0.35">
      <c r="A71" s="3">
        <v>170</v>
      </c>
      <c r="B71" s="3">
        <v>10126</v>
      </c>
      <c r="C71" s="3" t="str">
        <f>VLOOKUP(B71,Customers!$A$1:$B$152,2,FALSE)</f>
        <v xml:space="preserve">    Roy Reber</v>
      </c>
      <c r="D71" s="3" t="str">
        <f>VLOOKUP(B71,Customers!$A$1:$C$152,3,FALSE)</f>
        <v>Male</v>
      </c>
      <c r="E71" s="3" t="str">
        <f>VLOOKUP(B71,Customers!$A$1:$D$152,4,FALSE)</f>
        <v>Tokyo</v>
      </c>
      <c r="F71" s="3" t="str">
        <f>VLOOKUP(B71,Customers!$A$1:$E$152,5,FALSE)</f>
        <v>Japan</v>
      </c>
      <c r="G71" s="5">
        <v>40411</v>
      </c>
      <c r="H71">
        <f t="shared" si="4"/>
        <v>8</v>
      </c>
      <c r="I71">
        <f t="shared" si="5"/>
        <v>2010</v>
      </c>
      <c r="J71" s="3" t="s">
        <v>157</v>
      </c>
      <c r="K71" s="3">
        <v>4</v>
      </c>
      <c r="L71" s="6">
        <v>2</v>
      </c>
      <c r="M71" s="14">
        <v>8</v>
      </c>
      <c r="N71" t="s">
        <v>471</v>
      </c>
    </row>
    <row r="72" spans="1:14" x14ac:dyDescent="0.35">
      <c r="A72" s="3">
        <v>171</v>
      </c>
      <c r="B72" s="3">
        <v>10091</v>
      </c>
      <c r="C72" s="3" t="str">
        <f>VLOOKUP(B72,Customers!$A$1:$B$152,2,FALSE)</f>
        <v xml:space="preserve">    Milagros Colangelo</v>
      </c>
      <c r="D72" s="3" t="str">
        <f>VLOOKUP(B72,Customers!$A$1:$C$152,3,FALSE)</f>
        <v>Male</v>
      </c>
      <c r="E72" s="3" t="str">
        <f>VLOOKUP(B72,Customers!$A$1:$D$152,4,FALSE)</f>
        <v>Katowice</v>
      </c>
      <c r="F72" s="3" t="str">
        <f>VLOOKUP(B72,Customers!$A$1:$E$152,5,FALSE)</f>
        <v>Poland</v>
      </c>
      <c r="G72" s="5">
        <v>42234</v>
      </c>
      <c r="H72">
        <f t="shared" si="4"/>
        <v>8</v>
      </c>
      <c r="I72">
        <f t="shared" si="5"/>
        <v>2015</v>
      </c>
      <c r="J72" s="3" t="s">
        <v>154</v>
      </c>
      <c r="K72" s="3">
        <v>7</v>
      </c>
      <c r="L72" s="6">
        <v>9</v>
      </c>
      <c r="M72" s="14">
        <v>63</v>
      </c>
      <c r="N72" t="s">
        <v>470</v>
      </c>
    </row>
    <row r="73" spans="1:14" x14ac:dyDescent="0.35">
      <c r="A73" s="3">
        <v>172</v>
      </c>
      <c r="B73" s="3">
        <v>10055</v>
      </c>
      <c r="C73" s="3" t="str">
        <f>VLOOKUP(B73,Customers!$A$1:$B$152,2,FALSE)</f>
        <v xml:space="preserve">    Joshua Farone</v>
      </c>
      <c r="D73" s="3" t="str">
        <f>VLOOKUP(B73,Customers!$A$1:$C$152,3,FALSE)</f>
        <v>Male</v>
      </c>
      <c r="E73" s="3" t="str">
        <f>VLOOKUP(B73,Customers!$A$1:$D$152,4,FALSE)</f>
        <v>Riyadh</v>
      </c>
      <c r="F73" s="3" t="str">
        <f>VLOOKUP(B73,Customers!$A$1:$E$152,5,FALSE)</f>
        <v>Saudi Arabia</v>
      </c>
      <c r="G73" s="5">
        <v>40460</v>
      </c>
      <c r="H73">
        <f t="shared" si="4"/>
        <v>10</v>
      </c>
      <c r="I73">
        <f t="shared" si="5"/>
        <v>2010</v>
      </c>
      <c r="J73" s="3" t="s">
        <v>149</v>
      </c>
      <c r="K73" s="3">
        <v>26</v>
      </c>
      <c r="L73" s="6">
        <v>18</v>
      </c>
      <c r="M73" s="14">
        <v>468</v>
      </c>
      <c r="N73" t="s">
        <v>469</v>
      </c>
    </row>
    <row r="74" spans="1:14" x14ac:dyDescent="0.35">
      <c r="A74" s="3">
        <v>173</v>
      </c>
      <c r="B74" s="3">
        <v>10003</v>
      </c>
      <c r="C74" s="3" t="str">
        <f>VLOOKUP(B74,Customers!$A$1:$B$152,2,FALSE)</f>
        <v xml:space="preserve">    Sanford Xiong</v>
      </c>
      <c r="D74" s="3" t="str">
        <f>VLOOKUP(B74,Customers!$A$1:$C$152,3,FALSE)</f>
        <v>Male</v>
      </c>
      <c r="E74" s="3" t="str">
        <f>VLOOKUP(B74,Customers!$A$1:$D$152,4,FALSE)</f>
        <v>Sao Paulo</v>
      </c>
      <c r="F74" s="3" t="str">
        <f>VLOOKUP(B74,Customers!$A$1:$E$152,5,FALSE)</f>
        <v>Brazil</v>
      </c>
      <c r="G74" s="5">
        <v>40326</v>
      </c>
      <c r="H74">
        <f t="shared" si="4"/>
        <v>5</v>
      </c>
      <c r="I74">
        <f t="shared" si="5"/>
        <v>2010</v>
      </c>
      <c r="J74" s="3" t="s">
        <v>148</v>
      </c>
      <c r="K74" s="3">
        <v>9</v>
      </c>
      <c r="L74" s="6">
        <v>8</v>
      </c>
      <c r="M74" s="14">
        <v>72</v>
      </c>
      <c r="N74" t="s">
        <v>470</v>
      </c>
    </row>
    <row r="75" spans="1:14" x14ac:dyDescent="0.35">
      <c r="A75" s="3">
        <v>174</v>
      </c>
      <c r="B75" s="3">
        <v>10116</v>
      </c>
      <c r="C75" s="3" t="str">
        <f>VLOOKUP(B75,Customers!$A$1:$B$152,2,FALSE)</f>
        <v xml:space="preserve">    Michael Villareal</v>
      </c>
      <c r="D75" s="3" t="str">
        <f>VLOOKUP(B75,Customers!$A$1:$C$152,3,FALSE)</f>
        <v>Male</v>
      </c>
      <c r="E75" s="3" t="str">
        <f>VLOOKUP(B75,Customers!$A$1:$D$152,4,FALSE)</f>
        <v>Portland</v>
      </c>
      <c r="F75" s="3" t="str">
        <f>VLOOKUP(B75,Customers!$A$1:$E$152,5,FALSE)</f>
        <v>USA</v>
      </c>
      <c r="G75" s="5">
        <v>40270</v>
      </c>
      <c r="H75">
        <f t="shared" si="4"/>
        <v>4</v>
      </c>
      <c r="I75">
        <f t="shared" si="5"/>
        <v>2010</v>
      </c>
      <c r="J75" s="3" t="s">
        <v>157</v>
      </c>
      <c r="K75" s="3">
        <v>15</v>
      </c>
      <c r="L75" s="6">
        <v>2</v>
      </c>
      <c r="M75" s="14">
        <v>30</v>
      </c>
      <c r="N75" t="s">
        <v>469</v>
      </c>
    </row>
    <row r="76" spans="1:14" x14ac:dyDescent="0.35">
      <c r="A76" s="3">
        <v>175</v>
      </c>
      <c r="B76" s="3">
        <v>10002</v>
      </c>
      <c r="C76" s="3" t="str">
        <f>VLOOKUP(B76,Customers!$A$1:$B$152,2,FALSE)</f>
        <v xml:space="preserve">    Patrica Courville</v>
      </c>
      <c r="D76" s="3" t="str">
        <f>VLOOKUP(B76,Customers!$A$1:$C$152,3,FALSE)</f>
        <v>Female</v>
      </c>
      <c r="E76" s="3" t="str">
        <f>VLOOKUP(B76,Customers!$A$1:$D$152,4,FALSE)</f>
        <v>New York Metro</v>
      </c>
      <c r="F76" s="3" t="str">
        <f>VLOOKUP(B76,Customers!$A$1:$E$152,5,FALSE)</f>
        <v>USA</v>
      </c>
      <c r="G76" s="5">
        <v>40976</v>
      </c>
      <c r="H76">
        <f t="shared" si="4"/>
        <v>3</v>
      </c>
      <c r="I76">
        <f t="shared" si="5"/>
        <v>2012</v>
      </c>
      <c r="J76" s="3" t="s">
        <v>150</v>
      </c>
      <c r="K76" s="3">
        <v>16</v>
      </c>
      <c r="L76" s="6">
        <v>13</v>
      </c>
      <c r="M76" s="14">
        <v>208</v>
      </c>
      <c r="N76" t="s">
        <v>469</v>
      </c>
    </row>
    <row r="77" spans="1:14" x14ac:dyDescent="0.35">
      <c r="A77" s="3">
        <v>176</v>
      </c>
      <c r="B77" s="3">
        <v>10001</v>
      </c>
      <c r="C77" s="3" t="str">
        <f>VLOOKUP(B77,Customers!$A$1:$B$152,2,FALSE)</f>
        <v xml:space="preserve">    Cornelius Kujawa</v>
      </c>
      <c r="D77" s="3" t="str">
        <f>VLOOKUP(B77,Customers!$A$1:$C$152,3,FALSE)</f>
        <v>Male</v>
      </c>
      <c r="E77" s="3" t="str">
        <f>VLOOKUP(B77,Customers!$A$1:$D$152,4,FALSE)</f>
        <v>Tokyo</v>
      </c>
      <c r="F77" s="3" t="str">
        <f>VLOOKUP(B77,Customers!$A$1:$E$152,5,FALSE)</f>
        <v>Japan</v>
      </c>
      <c r="G77" s="5">
        <v>41961</v>
      </c>
      <c r="H77">
        <f t="shared" si="4"/>
        <v>11</v>
      </c>
      <c r="I77">
        <f t="shared" si="5"/>
        <v>2014</v>
      </c>
      <c r="J77" s="3" t="s">
        <v>148</v>
      </c>
      <c r="K77" s="3">
        <v>5</v>
      </c>
      <c r="L77" s="6">
        <v>8</v>
      </c>
      <c r="M77" s="14">
        <v>40</v>
      </c>
      <c r="N77" t="s">
        <v>471</v>
      </c>
    </row>
    <row r="78" spans="1:14" x14ac:dyDescent="0.35">
      <c r="A78" s="3">
        <v>177</v>
      </c>
      <c r="B78" s="3">
        <v>10050</v>
      </c>
      <c r="C78" s="3" t="str">
        <f>VLOOKUP(B78,Customers!$A$1:$B$152,2,FALSE)</f>
        <v xml:space="preserve">    Christen Donnelly</v>
      </c>
      <c r="D78" s="3" t="str">
        <f>VLOOKUP(B78,Customers!$A$1:$C$152,3,FALSE)</f>
        <v>Female</v>
      </c>
      <c r="E78" s="3" t="str">
        <f>VLOOKUP(B78,Customers!$A$1:$D$152,4,FALSE)</f>
        <v>Shenyang</v>
      </c>
      <c r="F78" s="3" t="str">
        <f>VLOOKUP(B78,Customers!$A$1:$E$152,5,FALSE)</f>
        <v>China</v>
      </c>
      <c r="G78" s="5">
        <v>42079</v>
      </c>
      <c r="H78">
        <f t="shared" si="4"/>
        <v>3</v>
      </c>
      <c r="I78">
        <f t="shared" si="5"/>
        <v>2015</v>
      </c>
      <c r="J78" s="3" t="s">
        <v>148</v>
      </c>
      <c r="K78" s="3">
        <v>14</v>
      </c>
      <c r="L78" s="6">
        <v>8</v>
      </c>
      <c r="M78" s="14">
        <v>112</v>
      </c>
      <c r="N78" t="s">
        <v>470</v>
      </c>
    </row>
    <row r="79" spans="1:14" x14ac:dyDescent="0.35">
      <c r="A79" s="3">
        <v>178</v>
      </c>
      <c r="B79" s="3">
        <v>10125</v>
      </c>
      <c r="C79" s="3" t="str">
        <f>VLOOKUP(B79,Customers!$A$1:$B$152,2,FALSE)</f>
        <v xml:space="preserve">    Kyra Coffin</v>
      </c>
      <c r="D79" s="3" t="str">
        <f>VLOOKUP(B79,Customers!$A$1:$C$152,3,FALSE)</f>
        <v>Female</v>
      </c>
      <c r="E79" s="3" t="str">
        <f>VLOOKUP(B79,Customers!$A$1:$D$152,4,FALSE)</f>
        <v>Accra</v>
      </c>
      <c r="F79" s="3" t="str">
        <f>VLOOKUP(B79,Customers!$A$1:$E$152,5,FALSE)</f>
        <v>Ghana</v>
      </c>
      <c r="G79" s="5">
        <v>40922</v>
      </c>
      <c r="H79">
        <f t="shared" si="4"/>
        <v>1</v>
      </c>
      <c r="I79">
        <f t="shared" si="5"/>
        <v>2012</v>
      </c>
      <c r="J79" s="3" t="s">
        <v>153</v>
      </c>
      <c r="K79" s="3">
        <v>2</v>
      </c>
      <c r="L79" s="6">
        <v>12</v>
      </c>
      <c r="M79" s="14">
        <v>24</v>
      </c>
      <c r="N79" t="s">
        <v>471</v>
      </c>
    </row>
    <row r="80" spans="1:14" x14ac:dyDescent="0.35">
      <c r="A80" s="3">
        <v>179</v>
      </c>
      <c r="B80" s="3">
        <v>10095</v>
      </c>
      <c r="C80" s="3" t="str">
        <f>VLOOKUP(B80,Customers!$A$1:$B$152,2,FALSE)</f>
        <v xml:space="preserve">    Camelia Korn</v>
      </c>
      <c r="D80" s="3" t="str">
        <f>VLOOKUP(B80,Customers!$A$1:$C$152,3,FALSE)</f>
        <v>Female</v>
      </c>
      <c r="E80" s="3" t="str">
        <f>VLOOKUP(B80,Customers!$A$1:$D$152,4,FALSE)</f>
        <v>St. Louis</v>
      </c>
      <c r="F80" s="3" t="str">
        <f>VLOOKUP(B80,Customers!$A$1:$E$152,5,FALSE)</f>
        <v>USA</v>
      </c>
      <c r="G80" s="5">
        <v>40416</v>
      </c>
      <c r="H80">
        <f t="shared" si="4"/>
        <v>8</v>
      </c>
      <c r="I80">
        <f t="shared" si="5"/>
        <v>2010</v>
      </c>
      <c r="J80" s="3" t="s">
        <v>149</v>
      </c>
      <c r="K80" s="3">
        <v>12</v>
      </c>
      <c r="L80" s="6">
        <v>18</v>
      </c>
      <c r="M80" s="14">
        <v>216</v>
      </c>
      <c r="N80" t="s">
        <v>470</v>
      </c>
    </row>
    <row r="81" spans="1:14" x14ac:dyDescent="0.35">
      <c r="A81" s="3">
        <v>180</v>
      </c>
      <c r="B81" s="3">
        <v>10100</v>
      </c>
      <c r="C81" s="3" t="str">
        <f>VLOOKUP(B81,Customers!$A$1:$B$152,2,FALSE)</f>
        <v xml:space="preserve">    Patrick Manuel</v>
      </c>
      <c r="D81" s="3" t="str">
        <f>VLOOKUP(B81,Customers!$A$1:$C$152,3,FALSE)</f>
        <v>Male</v>
      </c>
      <c r="E81" s="3" t="str">
        <f>VLOOKUP(B81,Customers!$A$1:$D$152,4,FALSE)</f>
        <v>Warsaw</v>
      </c>
      <c r="F81" s="3" t="str">
        <f>VLOOKUP(B81,Customers!$A$1:$E$152,5,FALSE)</f>
        <v>Poland</v>
      </c>
      <c r="G81" s="5">
        <v>40219</v>
      </c>
      <c r="H81">
        <f t="shared" si="4"/>
        <v>2</v>
      </c>
      <c r="I81">
        <f t="shared" si="5"/>
        <v>2010</v>
      </c>
      <c r="J81" s="3" t="s">
        <v>153</v>
      </c>
      <c r="K81" s="3">
        <v>19</v>
      </c>
      <c r="L81" s="6">
        <v>12</v>
      </c>
      <c r="M81" s="14">
        <v>228</v>
      </c>
      <c r="N81" t="s">
        <v>469</v>
      </c>
    </row>
    <row r="82" spans="1:14" x14ac:dyDescent="0.35">
      <c r="A82" s="3">
        <v>181</v>
      </c>
      <c r="B82" s="3">
        <v>10126</v>
      </c>
      <c r="C82" s="3" t="str">
        <f>VLOOKUP(B82,Customers!$A$1:$B$152,2,FALSE)</f>
        <v xml:space="preserve">    Roy Reber</v>
      </c>
      <c r="D82" s="3" t="str">
        <f>VLOOKUP(B82,Customers!$A$1:$C$152,3,FALSE)</f>
        <v>Male</v>
      </c>
      <c r="E82" s="3" t="str">
        <f>VLOOKUP(B82,Customers!$A$1:$D$152,4,FALSE)</f>
        <v>Tokyo</v>
      </c>
      <c r="F82" s="3" t="str">
        <f>VLOOKUP(B82,Customers!$A$1:$E$152,5,FALSE)</f>
        <v>Japan</v>
      </c>
      <c r="G82" s="5">
        <v>40198</v>
      </c>
      <c r="H82">
        <f t="shared" si="4"/>
        <v>1</v>
      </c>
      <c r="I82">
        <f t="shared" si="5"/>
        <v>2010</v>
      </c>
      <c r="J82" s="3" t="s">
        <v>154</v>
      </c>
      <c r="K82" s="3">
        <v>26</v>
      </c>
      <c r="L82" s="6">
        <v>9</v>
      </c>
      <c r="M82" s="14">
        <v>234</v>
      </c>
      <c r="N82" t="s">
        <v>469</v>
      </c>
    </row>
    <row r="83" spans="1:14" x14ac:dyDescent="0.35">
      <c r="A83" s="3">
        <v>182</v>
      </c>
      <c r="B83" s="3">
        <v>10120</v>
      </c>
      <c r="C83" s="3" t="str">
        <f>VLOOKUP(B83,Customers!$A$1:$B$152,2,FALSE)</f>
        <v xml:space="preserve">    Iris Delosantos</v>
      </c>
      <c r="D83" s="3" t="str">
        <f>VLOOKUP(B83,Customers!$A$1:$C$152,3,FALSE)</f>
        <v>Female</v>
      </c>
      <c r="E83" s="3" t="str">
        <f>VLOOKUP(B83,Customers!$A$1:$D$152,4,FALSE)</f>
        <v xml:space="preserve">Damman </v>
      </c>
      <c r="F83" s="3" t="str">
        <f>VLOOKUP(B83,Customers!$A$1:$E$152,5,FALSE)</f>
        <v>Saudi Arabia</v>
      </c>
      <c r="G83" s="5">
        <v>40911</v>
      </c>
      <c r="H83">
        <f t="shared" si="4"/>
        <v>1</v>
      </c>
      <c r="I83">
        <f t="shared" si="5"/>
        <v>2012</v>
      </c>
      <c r="J83" s="3" t="s">
        <v>150</v>
      </c>
      <c r="K83" s="3">
        <v>8</v>
      </c>
      <c r="L83" s="6">
        <v>13</v>
      </c>
      <c r="M83" s="14">
        <v>104</v>
      </c>
      <c r="N83" t="s">
        <v>470</v>
      </c>
    </row>
    <row r="84" spans="1:14" x14ac:dyDescent="0.35">
      <c r="A84" s="3">
        <v>183</v>
      </c>
      <c r="B84" s="3">
        <v>10134</v>
      </c>
      <c r="C84" s="3" t="str">
        <f>VLOOKUP(B84,Customers!$A$1:$B$152,2,FALSE)</f>
        <v xml:space="preserve">    Marco Jacobo</v>
      </c>
      <c r="D84" s="3" t="str">
        <f>VLOOKUP(B84,Customers!$A$1:$C$152,3,FALSE)</f>
        <v>Male</v>
      </c>
      <c r="E84" s="3" t="str">
        <f>VLOOKUP(B84,Customers!$A$1:$D$152,4,FALSE)</f>
        <v>Delhi</v>
      </c>
      <c r="F84" s="3" t="str">
        <f>VLOOKUP(B84,Customers!$A$1:$E$152,5,FALSE)</f>
        <v>India</v>
      </c>
      <c r="G84" s="5">
        <v>40665</v>
      </c>
      <c r="H84">
        <f t="shared" si="4"/>
        <v>5</v>
      </c>
      <c r="I84">
        <f t="shared" si="5"/>
        <v>2011</v>
      </c>
      <c r="J84" s="3" t="s">
        <v>156</v>
      </c>
      <c r="K84" s="3">
        <v>4</v>
      </c>
      <c r="L84" s="6">
        <v>2</v>
      </c>
      <c r="M84" s="14">
        <v>8</v>
      </c>
      <c r="N84" t="s">
        <v>471</v>
      </c>
    </row>
    <row r="85" spans="1:14" x14ac:dyDescent="0.35">
      <c r="A85" s="3">
        <v>184</v>
      </c>
      <c r="B85" s="3">
        <v>10008</v>
      </c>
      <c r="C85" s="3" t="str">
        <f>VLOOKUP(B85,Customers!$A$1:$B$152,2,FALSE)</f>
        <v xml:space="preserve">    Vernon Addy</v>
      </c>
      <c r="D85" s="3" t="str">
        <f>VLOOKUP(B85,Customers!$A$1:$C$152,3,FALSE)</f>
        <v>Male</v>
      </c>
      <c r="E85" s="3" t="str">
        <f>VLOOKUP(B85,Customers!$A$1:$D$152,4,FALSE)</f>
        <v>Mumbai</v>
      </c>
      <c r="F85" s="3" t="str">
        <f>VLOOKUP(B85,Customers!$A$1:$E$152,5,FALSE)</f>
        <v>India</v>
      </c>
      <c r="G85" s="5">
        <v>41827</v>
      </c>
      <c r="H85">
        <f t="shared" si="4"/>
        <v>7</v>
      </c>
      <c r="I85">
        <f t="shared" si="5"/>
        <v>2014</v>
      </c>
      <c r="J85" s="3" t="s">
        <v>153</v>
      </c>
      <c r="K85" s="3">
        <v>7</v>
      </c>
      <c r="L85" s="6">
        <v>12</v>
      </c>
      <c r="M85" s="14">
        <v>84</v>
      </c>
      <c r="N85" t="s">
        <v>470</v>
      </c>
    </row>
    <row r="86" spans="1:14" x14ac:dyDescent="0.35">
      <c r="A86" s="3">
        <v>185</v>
      </c>
      <c r="B86" s="3">
        <v>10082</v>
      </c>
      <c r="C86" s="3" t="str">
        <f>VLOOKUP(B86,Customers!$A$1:$B$152,2,FALSE)</f>
        <v xml:space="preserve">    Charles Ascencio</v>
      </c>
      <c r="D86" s="3" t="str">
        <f>VLOOKUP(B86,Customers!$A$1:$C$152,3,FALSE)</f>
        <v>Male</v>
      </c>
      <c r="E86" s="3" t="str">
        <f>VLOOKUP(B86,Customers!$A$1:$D$152,4,FALSE)</f>
        <v>Rome</v>
      </c>
      <c r="F86" s="3" t="str">
        <f>VLOOKUP(B86,Customers!$A$1:$E$152,5,FALSE)</f>
        <v>Italy</v>
      </c>
      <c r="G86" s="5">
        <v>40190</v>
      </c>
      <c r="H86">
        <f t="shared" si="4"/>
        <v>1</v>
      </c>
      <c r="I86">
        <f t="shared" si="5"/>
        <v>2010</v>
      </c>
      <c r="J86" s="3" t="s">
        <v>149</v>
      </c>
      <c r="K86" s="3">
        <v>23</v>
      </c>
      <c r="L86" s="6">
        <v>18</v>
      </c>
      <c r="M86" s="14">
        <v>414</v>
      </c>
      <c r="N86" t="s">
        <v>469</v>
      </c>
    </row>
    <row r="87" spans="1:14" x14ac:dyDescent="0.35">
      <c r="A87" s="3">
        <v>186</v>
      </c>
      <c r="B87" s="3">
        <v>10005</v>
      </c>
      <c r="C87" s="3" t="str">
        <f>VLOOKUP(B87,Customers!$A$1:$B$152,2,FALSE)</f>
        <v xml:space="preserve">    Kathrine Fritzler</v>
      </c>
      <c r="D87" s="3" t="str">
        <f>VLOOKUP(B87,Customers!$A$1:$C$152,3,FALSE)</f>
        <v>Female</v>
      </c>
      <c r="E87" s="3" t="str">
        <f>VLOOKUP(B87,Customers!$A$1:$D$152,4,FALSE)</f>
        <v>Mexico City</v>
      </c>
      <c r="F87" s="3" t="str">
        <f>VLOOKUP(B87,Customers!$A$1:$E$152,5,FALSE)</f>
        <v>Mexico</v>
      </c>
      <c r="G87" s="5">
        <v>41919</v>
      </c>
      <c r="H87">
        <f t="shared" si="4"/>
        <v>10</v>
      </c>
      <c r="I87">
        <f t="shared" si="5"/>
        <v>2014</v>
      </c>
      <c r="J87" s="3" t="s">
        <v>152</v>
      </c>
      <c r="K87" s="3">
        <v>8</v>
      </c>
      <c r="L87" s="6">
        <v>12</v>
      </c>
      <c r="M87" s="14">
        <v>96</v>
      </c>
      <c r="N87" t="s">
        <v>470</v>
      </c>
    </row>
    <row r="88" spans="1:14" x14ac:dyDescent="0.35">
      <c r="A88" s="3">
        <v>187</v>
      </c>
      <c r="B88" s="3">
        <v>10146</v>
      </c>
      <c r="C88" s="3" t="str">
        <f>VLOOKUP(B88,Customers!$A$1:$B$152,2,FALSE)</f>
        <v xml:space="preserve">    Bobby Greening</v>
      </c>
      <c r="D88" s="3" t="str">
        <f>VLOOKUP(B88,Customers!$A$1:$C$152,3,FALSE)</f>
        <v>Male</v>
      </c>
      <c r="E88" s="3" t="str">
        <f>VLOOKUP(B88,Customers!$A$1:$D$152,4,FALSE)</f>
        <v>Dallas</v>
      </c>
      <c r="F88" s="3" t="str">
        <f>VLOOKUP(B88,Customers!$A$1:$E$152,5,FALSE)</f>
        <v>USA</v>
      </c>
      <c r="G88" s="5">
        <v>42310</v>
      </c>
      <c r="H88">
        <f t="shared" si="4"/>
        <v>11</v>
      </c>
      <c r="I88">
        <f t="shared" si="5"/>
        <v>2015</v>
      </c>
      <c r="J88" s="3" t="s">
        <v>152</v>
      </c>
      <c r="K88" s="3">
        <v>7</v>
      </c>
      <c r="L88" s="6">
        <v>12</v>
      </c>
      <c r="M88" s="14">
        <v>84</v>
      </c>
      <c r="N88" t="s">
        <v>470</v>
      </c>
    </row>
    <row r="89" spans="1:14" x14ac:dyDescent="0.35">
      <c r="A89" s="3">
        <v>188</v>
      </c>
      <c r="B89" s="3">
        <v>10041</v>
      </c>
      <c r="C89" s="3" t="str">
        <f>VLOOKUP(B89,Customers!$A$1:$B$152,2,FALSE)</f>
        <v xml:space="preserve">    Mattie Gebhardt</v>
      </c>
      <c r="D89" s="3" t="str">
        <f>VLOOKUP(B89,Customers!$A$1:$C$152,3,FALSE)</f>
        <v>Male</v>
      </c>
      <c r="E89" s="3" t="str">
        <f>VLOOKUP(B89,Customers!$A$1:$D$152,4,FALSE)</f>
        <v>Tokyo</v>
      </c>
      <c r="F89" s="3" t="str">
        <f>VLOOKUP(B89,Customers!$A$1:$E$152,5,FALSE)</f>
        <v>Japan</v>
      </c>
      <c r="G89" s="5">
        <v>40856</v>
      </c>
      <c r="H89">
        <f t="shared" si="4"/>
        <v>11</v>
      </c>
      <c r="I89">
        <f t="shared" si="5"/>
        <v>2011</v>
      </c>
      <c r="J89" s="3" t="s">
        <v>153</v>
      </c>
      <c r="K89" s="3">
        <v>17</v>
      </c>
      <c r="L89" s="6">
        <v>12</v>
      </c>
      <c r="M89" s="14">
        <v>204</v>
      </c>
      <c r="N89" t="s">
        <v>469</v>
      </c>
    </row>
    <row r="90" spans="1:14" x14ac:dyDescent="0.35">
      <c r="A90" s="3">
        <v>189</v>
      </c>
      <c r="B90" s="3">
        <v>10028</v>
      </c>
      <c r="C90" s="3" t="str">
        <f>VLOOKUP(B90,Customers!$A$1:$B$152,2,FALSE)</f>
        <v xml:space="preserve">    Margery Farabee</v>
      </c>
      <c r="D90" s="3" t="str">
        <f>VLOOKUP(B90,Customers!$A$1:$C$152,3,FALSE)</f>
        <v>Female</v>
      </c>
      <c r="E90" s="3" t="str">
        <f>VLOOKUP(B90,Customers!$A$1:$D$152,4,FALSE)</f>
        <v>Toronto</v>
      </c>
      <c r="F90" s="3" t="str">
        <f>VLOOKUP(B90,Customers!$A$1:$E$152,5,FALSE)</f>
        <v>Canada</v>
      </c>
      <c r="G90" s="5">
        <v>41526</v>
      </c>
      <c r="H90">
        <f t="shared" si="4"/>
        <v>9</v>
      </c>
      <c r="I90">
        <f t="shared" si="5"/>
        <v>2013</v>
      </c>
      <c r="J90" s="3" t="s">
        <v>151</v>
      </c>
      <c r="K90" s="3">
        <v>20</v>
      </c>
      <c r="L90" s="6">
        <v>4</v>
      </c>
      <c r="M90" s="14">
        <v>80</v>
      </c>
      <c r="N90" t="s">
        <v>469</v>
      </c>
    </row>
    <row r="91" spans="1:14" x14ac:dyDescent="0.35">
      <c r="A91" s="3">
        <v>190</v>
      </c>
      <c r="B91" s="3">
        <v>10060</v>
      </c>
      <c r="C91" s="3" t="str">
        <f>VLOOKUP(B91,Customers!$A$1:$B$152,2,FALSE)</f>
        <v xml:space="preserve">    Solomon Mahurin</v>
      </c>
      <c r="D91" s="3" t="str">
        <f>VLOOKUP(B91,Customers!$A$1:$C$152,3,FALSE)</f>
        <v>Male</v>
      </c>
      <c r="E91" s="3" t="str">
        <f>VLOOKUP(B91,Customers!$A$1:$D$152,4,FALSE)</f>
        <v>San Jose</v>
      </c>
      <c r="F91" s="3" t="str">
        <f>VLOOKUP(B91,Customers!$A$1:$E$152,5,FALSE)</f>
        <v>USA</v>
      </c>
      <c r="G91" s="5">
        <v>41193</v>
      </c>
      <c r="H91">
        <f t="shared" si="4"/>
        <v>10</v>
      </c>
      <c r="I91">
        <f t="shared" si="5"/>
        <v>2012</v>
      </c>
      <c r="J91" s="3" t="s">
        <v>149</v>
      </c>
      <c r="K91" s="3">
        <v>7</v>
      </c>
      <c r="L91" s="6">
        <v>18</v>
      </c>
      <c r="M91" s="14">
        <v>126</v>
      </c>
      <c r="N91" t="s">
        <v>470</v>
      </c>
    </row>
    <row r="92" spans="1:14" x14ac:dyDescent="0.35">
      <c r="A92" s="3">
        <v>191</v>
      </c>
      <c r="B92" s="3">
        <v>10149</v>
      </c>
      <c r="C92" s="3" t="str">
        <f>VLOOKUP(B92,Customers!$A$1:$B$152,2,FALSE)</f>
        <v xml:space="preserve">    Tomas Coppinger</v>
      </c>
      <c r="D92" s="3" t="str">
        <f>VLOOKUP(B92,Customers!$A$1:$C$152,3,FALSE)</f>
        <v>Male</v>
      </c>
      <c r="E92" s="3" t="str">
        <f>VLOOKUP(B92,Customers!$A$1:$D$152,4,FALSE)</f>
        <v>Khartoum</v>
      </c>
      <c r="F92" s="3" t="str">
        <f>VLOOKUP(B92,Customers!$A$1:$E$152,5,FALSE)</f>
        <v>Sudan</v>
      </c>
      <c r="G92" s="5">
        <v>41787</v>
      </c>
      <c r="H92">
        <f t="shared" si="4"/>
        <v>5</v>
      </c>
      <c r="I92">
        <f t="shared" si="5"/>
        <v>2014</v>
      </c>
      <c r="J92" s="3" t="s">
        <v>149</v>
      </c>
      <c r="K92" s="3">
        <v>3</v>
      </c>
      <c r="L92" s="6">
        <v>18</v>
      </c>
      <c r="M92" s="14">
        <v>54</v>
      </c>
      <c r="N92" t="s">
        <v>471</v>
      </c>
    </row>
    <row r="93" spans="1:14" x14ac:dyDescent="0.35">
      <c r="A93" s="3">
        <v>192</v>
      </c>
      <c r="B93" s="3">
        <v>10035</v>
      </c>
      <c r="C93" s="3" t="str">
        <f>VLOOKUP(B93,Customers!$A$1:$B$152,2,FALSE)</f>
        <v xml:space="preserve">    Houston Gouin</v>
      </c>
      <c r="D93" s="3" t="str">
        <f>VLOOKUP(B93,Customers!$A$1:$C$152,3,FALSE)</f>
        <v>Male</v>
      </c>
      <c r="E93" s="3" t="str">
        <f>VLOOKUP(B93,Customers!$A$1:$D$152,4,FALSE)</f>
        <v xml:space="preserve">Damman </v>
      </c>
      <c r="F93" s="3" t="str">
        <f>VLOOKUP(B93,Customers!$A$1:$E$152,5,FALSE)</f>
        <v>Saudi Arabia</v>
      </c>
      <c r="G93" s="5">
        <v>41685</v>
      </c>
      <c r="H93">
        <f t="shared" si="4"/>
        <v>2</v>
      </c>
      <c r="I93">
        <f t="shared" si="5"/>
        <v>2014</v>
      </c>
      <c r="J93" s="3" t="s">
        <v>149</v>
      </c>
      <c r="K93" s="3">
        <v>2</v>
      </c>
      <c r="L93" s="6">
        <v>18</v>
      </c>
      <c r="M93" s="14">
        <v>36</v>
      </c>
      <c r="N93" t="s">
        <v>471</v>
      </c>
    </row>
    <row r="94" spans="1:14" x14ac:dyDescent="0.35">
      <c r="A94" s="3">
        <v>193</v>
      </c>
      <c r="B94" s="3">
        <v>10121</v>
      </c>
      <c r="C94" s="3" t="str">
        <f>VLOOKUP(B94,Customers!$A$1:$B$152,2,FALSE)</f>
        <v xml:space="preserve">    Dorris Bennetts</v>
      </c>
      <c r="D94" s="3" t="str">
        <f>VLOOKUP(B94,Customers!$A$1:$C$152,3,FALSE)</f>
        <v>Female</v>
      </c>
      <c r="E94" s="3" t="str">
        <f>VLOOKUP(B94,Customers!$A$1:$D$152,4,FALSE)</f>
        <v>Copenhagen</v>
      </c>
      <c r="F94" s="3" t="str">
        <f>VLOOKUP(B94,Customers!$A$1:$E$152,5,FALSE)</f>
        <v>Denmark</v>
      </c>
      <c r="G94" s="5">
        <v>42360</v>
      </c>
      <c r="H94">
        <f t="shared" si="4"/>
        <v>12</v>
      </c>
      <c r="I94">
        <f t="shared" si="5"/>
        <v>2015</v>
      </c>
      <c r="J94" s="3" t="s">
        <v>151</v>
      </c>
      <c r="K94" s="3">
        <v>1</v>
      </c>
      <c r="L94" s="6">
        <v>4</v>
      </c>
      <c r="M94" s="14">
        <v>4</v>
      </c>
      <c r="N94" t="s">
        <v>471</v>
      </c>
    </row>
    <row r="95" spans="1:14" x14ac:dyDescent="0.35">
      <c r="A95" s="3">
        <v>194</v>
      </c>
      <c r="B95" s="3">
        <v>10121</v>
      </c>
      <c r="C95" s="3" t="str">
        <f>VLOOKUP(B95,Customers!$A$1:$B$152,2,FALSE)</f>
        <v xml:space="preserve">    Dorris Bennetts</v>
      </c>
      <c r="D95" s="3" t="str">
        <f>VLOOKUP(B95,Customers!$A$1:$C$152,3,FALSE)</f>
        <v>Female</v>
      </c>
      <c r="E95" s="3" t="str">
        <f>VLOOKUP(B95,Customers!$A$1:$D$152,4,FALSE)</f>
        <v>Copenhagen</v>
      </c>
      <c r="F95" s="3" t="str">
        <f>VLOOKUP(B95,Customers!$A$1:$E$152,5,FALSE)</f>
        <v>Denmark</v>
      </c>
      <c r="G95" s="5">
        <v>40235</v>
      </c>
      <c r="H95">
        <f t="shared" si="4"/>
        <v>2</v>
      </c>
      <c r="I95">
        <f t="shared" si="5"/>
        <v>2010</v>
      </c>
      <c r="J95" s="3" t="s">
        <v>152</v>
      </c>
      <c r="K95" s="3">
        <v>15</v>
      </c>
      <c r="L95" s="6">
        <v>12</v>
      </c>
      <c r="M95" s="14">
        <v>180</v>
      </c>
      <c r="N95" t="s">
        <v>469</v>
      </c>
    </row>
    <row r="96" spans="1:14" x14ac:dyDescent="0.35">
      <c r="A96" s="3">
        <v>195</v>
      </c>
      <c r="B96" s="3">
        <v>10073</v>
      </c>
      <c r="C96" s="3" t="str">
        <f>VLOOKUP(B96,Customers!$A$1:$B$152,2,FALSE)</f>
        <v xml:space="preserve">    Danuta Hennig</v>
      </c>
      <c r="D96" s="3" t="str">
        <f>VLOOKUP(B96,Customers!$A$1:$C$152,3,FALSE)</f>
        <v>Female</v>
      </c>
      <c r="E96" s="3" t="str">
        <f>VLOOKUP(B96,Customers!$A$1:$D$152,4,FALSE)</f>
        <v>Durban</v>
      </c>
      <c r="F96" s="3" t="str">
        <f>VLOOKUP(B96,Customers!$A$1:$E$152,5,FALSE)</f>
        <v>South Africa</v>
      </c>
      <c r="G96" s="5">
        <v>42242</v>
      </c>
      <c r="H96">
        <f t="shared" si="4"/>
        <v>8</v>
      </c>
      <c r="I96">
        <f t="shared" si="5"/>
        <v>2015</v>
      </c>
      <c r="J96" s="3" t="s">
        <v>155</v>
      </c>
      <c r="K96" s="3">
        <v>12</v>
      </c>
      <c r="L96" s="6">
        <v>12</v>
      </c>
      <c r="M96" s="14">
        <v>144</v>
      </c>
      <c r="N96" t="s">
        <v>470</v>
      </c>
    </row>
    <row r="97" spans="1:14" x14ac:dyDescent="0.35">
      <c r="A97" s="3">
        <v>196</v>
      </c>
      <c r="B97" s="3">
        <v>10027</v>
      </c>
      <c r="C97" s="3" t="str">
        <f>VLOOKUP(B97,Customers!$A$1:$B$152,2,FALSE)</f>
        <v xml:space="preserve">    Leona Saia</v>
      </c>
      <c r="D97" s="3" t="str">
        <f>VLOOKUP(B97,Customers!$A$1:$C$152,3,FALSE)</f>
        <v>Female</v>
      </c>
      <c r="E97" s="3" t="str">
        <f>VLOOKUP(B97,Customers!$A$1:$D$152,4,FALSE)</f>
        <v>Kuala Lumpur</v>
      </c>
      <c r="F97" s="3" t="str">
        <f>VLOOKUP(B97,Customers!$A$1:$E$152,5,FALSE)</f>
        <v>Malaysia</v>
      </c>
      <c r="G97" s="5">
        <v>41580</v>
      </c>
      <c r="H97">
        <f t="shared" si="4"/>
        <v>11</v>
      </c>
      <c r="I97">
        <f t="shared" si="5"/>
        <v>2013</v>
      </c>
      <c r="J97" s="3" t="s">
        <v>154</v>
      </c>
      <c r="K97" s="3">
        <v>25</v>
      </c>
      <c r="L97" s="6">
        <v>9</v>
      </c>
      <c r="M97" s="14">
        <v>225</v>
      </c>
      <c r="N97" t="s">
        <v>469</v>
      </c>
    </row>
    <row r="98" spans="1:14" x14ac:dyDescent="0.35">
      <c r="A98" s="3">
        <v>197</v>
      </c>
      <c r="B98" s="3">
        <v>10120</v>
      </c>
      <c r="C98" s="3" t="str">
        <f>VLOOKUP(B98,Customers!$A$1:$B$152,2,FALSE)</f>
        <v xml:space="preserve">    Iris Delosantos</v>
      </c>
      <c r="D98" s="3" t="str">
        <f>VLOOKUP(B98,Customers!$A$1:$C$152,3,FALSE)</f>
        <v>Female</v>
      </c>
      <c r="E98" s="3" t="str">
        <f>VLOOKUP(B98,Customers!$A$1:$D$152,4,FALSE)</f>
        <v xml:space="preserve">Damman </v>
      </c>
      <c r="F98" s="3" t="str">
        <f>VLOOKUP(B98,Customers!$A$1:$E$152,5,FALSE)</f>
        <v>Saudi Arabia</v>
      </c>
      <c r="G98" s="5">
        <v>40902</v>
      </c>
      <c r="H98">
        <f t="shared" si="4"/>
        <v>12</v>
      </c>
      <c r="I98">
        <f t="shared" si="5"/>
        <v>2011</v>
      </c>
      <c r="J98" s="3" t="s">
        <v>155</v>
      </c>
      <c r="K98" s="3">
        <v>18</v>
      </c>
      <c r="L98" s="6">
        <v>12</v>
      </c>
      <c r="M98" s="14">
        <v>216</v>
      </c>
      <c r="N98" t="s">
        <v>469</v>
      </c>
    </row>
    <row r="99" spans="1:14" x14ac:dyDescent="0.35">
      <c r="A99" s="3">
        <v>198</v>
      </c>
      <c r="B99" s="3">
        <v>10062</v>
      </c>
      <c r="C99" s="3" t="str">
        <f>VLOOKUP(B99,Customers!$A$1:$B$152,2,FALSE)</f>
        <v xml:space="preserve">    Josefa Effinger</v>
      </c>
      <c r="D99" s="3" t="str">
        <f>VLOOKUP(B99,Customers!$A$1:$C$152,3,FALSE)</f>
        <v>Male</v>
      </c>
      <c r="E99" s="3" t="str">
        <f>VLOOKUP(B99,Customers!$A$1:$D$152,4,FALSE)</f>
        <v>Copenhagen</v>
      </c>
      <c r="F99" s="3" t="str">
        <f>VLOOKUP(B99,Customers!$A$1:$E$152,5,FALSE)</f>
        <v>Denmark</v>
      </c>
      <c r="G99" s="5">
        <v>41792</v>
      </c>
      <c r="H99">
        <f t="shared" si="4"/>
        <v>6</v>
      </c>
      <c r="I99">
        <f t="shared" si="5"/>
        <v>2014</v>
      </c>
      <c r="J99" s="3" t="s">
        <v>152</v>
      </c>
      <c r="K99" s="3">
        <v>3</v>
      </c>
      <c r="L99" s="6">
        <v>12</v>
      </c>
      <c r="M99" s="14">
        <v>36</v>
      </c>
      <c r="N99" t="s">
        <v>471</v>
      </c>
    </row>
    <row r="100" spans="1:14" x14ac:dyDescent="0.35">
      <c r="A100" s="3">
        <v>199</v>
      </c>
      <c r="B100" s="3">
        <v>10039</v>
      </c>
      <c r="C100" s="3" t="str">
        <f>VLOOKUP(B100,Customers!$A$1:$B$152,2,FALSE)</f>
        <v xml:space="preserve">    Jere Waters</v>
      </c>
      <c r="D100" s="3" t="str">
        <f>VLOOKUP(B100,Customers!$A$1:$C$152,3,FALSE)</f>
        <v>Male</v>
      </c>
      <c r="E100" s="3" t="str">
        <f>VLOOKUP(B100,Customers!$A$1:$D$152,4,FALSE)</f>
        <v>Cincinnati</v>
      </c>
      <c r="F100" s="3" t="str">
        <f>VLOOKUP(B100,Customers!$A$1:$E$152,5,FALSE)</f>
        <v>USA</v>
      </c>
      <c r="G100" s="5">
        <v>40693</v>
      </c>
      <c r="H100">
        <f t="shared" si="4"/>
        <v>5</v>
      </c>
      <c r="I100">
        <f t="shared" si="5"/>
        <v>2011</v>
      </c>
      <c r="J100" s="3" t="s">
        <v>157</v>
      </c>
      <c r="K100" s="3">
        <v>18</v>
      </c>
      <c r="L100" s="6">
        <v>2</v>
      </c>
      <c r="M100" s="14">
        <v>36</v>
      </c>
      <c r="N100" t="s">
        <v>469</v>
      </c>
    </row>
    <row r="101" spans="1:14" x14ac:dyDescent="0.35">
      <c r="A101" s="3">
        <v>200</v>
      </c>
      <c r="B101" s="3">
        <v>10003</v>
      </c>
      <c r="C101" s="3" t="str">
        <f>VLOOKUP(B101,Customers!$A$1:$B$152,2,FALSE)</f>
        <v xml:space="preserve">    Sanford Xiong</v>
      </c>
      <c r="D101" s="3" t="str">
        <f>VLOOKUP(B101,Customers!$A$1:$C$152,3,FALSE)</f>
        <v>Male</v>
      </c>
      <c r="E101" s="3" t="str">
        <f>VLOOKUP(B101,Customers!$A$1:$D$152,4,FALSE)</f>
        <v>Sao Paulo</v>
      </c>
      <c r="F101" s="3" t="str">
        <f>VLOOKUP(B101,Customers!$A$1:$E$152,5,FALSE)</f>
        <v>Brazil</v>
      </c>
      <c r="G101" s="5">
        <v>42270</v>
      </c>
      <c r="H101">
        <f t="shared" si="4"/>
        <v>9</v>
      </c>
      <c r="I101">
        <f t="shared" si="5"/>
        <v>2015</v>
      </c>
      <c r="J101" s="3" t="s">
        <v>148</v>
      </c>
      <c r="K101" s="3">
        <v>28</v>
      </c>
      <c r="L101" s="6">
        <v>8</v>
      </c>
      <c r="M101" s="14">
        <v>224</v>
      </c>
      <c r="N101" t="s">
        <v>469</v>
      </c>
    </row>
    <row r="102" spans="1:14" x14ac:dyDescent="0.35">
      <c r="A102" s="3">
        <v>201</v>
      </c>
      <c r="B102" s="3">
        <v>10030</v>
      </c>
      <c r="C102" s="3" t="str">
        <f>VLOOKUP(B102,Customers!$A$1:$B$152,2,FALSE)</f>
        <v xml:space="preserve">    Britni Baisden</v>
      </c>
      <c r="D102" s="3" t="str">
        <f>VLOOKUP(B102,Customers!$A$1:$C$152,3,FALSE)</f>
        <v>Female</v>
      </c>
      <c r="E102" s="3" t="str">
        <f>VLOOKUP(B102,Customers!$A$1:$D$152,4,FALSE)</f>
        <v>Lima</v>
      </c>
      <c r="F102" s="3" t="str">
        <f>VLOOKUP(B102,Customers!$A$1:$E$152,5,FALSE)</f>
        <v>Peru</v>
      </c>
      <c r="G102" s="5">
        <v>40888</v>
      </c>
      <c r="H102">
        <f t="shared" si="4"/>
        <v>12</v>
      </c>
      <c r="I102">
        <f t="shared" si="5"/>
        <v>2011</v>
      </c>
      <c r="J102" s="3" t="s">
        <v>157</v>
      </c>
      <c r="K102" s="3">
        <v>20</v>
      </c>
      <c r="L102" s="6">
        <v>2</v>
      </c>
      <c r="M102" s="14">
        <v>40</v>
      </c>
      <c r="N102" t="s">
        <v>469</v>
      </c>
    </row>
    <row r="103" spans="1:14" x14ac:dyDescent="0.35">
      <c r="A103" s="3">
        <v>202</v>
      </c>
      <c r="B103" s="3">
        <v>10053</v>
      </c>
      <c r="C103" s="3" t="str">
        <f>VLOOKUP(B103,Customers!$A$1:$B$152,2,FALSE)</f>
        <v xml:space="preserve">    Sueann Oster</v>
      </c>
      <c r="D103" s="3" t="str">
        <f>VLOOKUP(B103,Customers!$A$1:$C$152,3,FALSE)</f>
        <v>Female</v>
      </c>
      <c r="E103" s="3" t="str">
        <f>VLOOKUP(B103,Customers!$A$1:$D$152,4,FALSE)</f>
        <v>Belo Horizonte</v>
      </c>
      <c r="F103" s="3" t="str">
        <f>VLOOKUP(B103,Customers!$A$1:$E$152,5,FALSE)</f>
        <v>Brazil</v>
      </c>
      <c r="G103" s="5">
        <v>42146</v>
      </c>
      <c r="H103">
        <f t="shared" si="4"/>
        <v>5</v>
      </c>
      <c r="I103">
        <f t="shared" si="5"/>
        <v>2015</v>
      </c>
      <c r="J103" s="3" t="s">
        <v>153</v>
      </c>
      <c r="K103" s="3">
        <v>4</v>
      </c>
      <c r="L103" s="6">
        <v>12</v>
      </c>
      <c r="M103" s="14">
        <v>48</v>
      </c>
      <c r="N103" t="s">
        <v>471</v>
      </c>
    </row>
    <row r="104" spans="1:14" x14ac:dyDescent="0.35">
      <c r="A104" s="3">
        <v>203</v>
      </c>
      <c r="B104" s="3">
        <v>10016</v>
      </c>
      <c r="C104" s="3" t="str">
        <f>VLOOKUP(B104,Customers!$A$1:$B$152,2,FALSE)</f>
        <v xml:space="preserve">    Myung Koons</v>
      </c>
      <c r="D104" s="3" t="str">
        <f>VLOOKUP(B104,Customers!$A$1:$C$152,3,FALSE)</f>
        <v>Female</v>
      </c>
      <c r="E104" s="3" t="str">
        <f>VLOOKUP(B104,Customers!$A$1:$D$152,4,FALSE)</f>
        <v>Rio de Janeiro</v>
      </c>
      <c r="F104" s="3" t="str">
        <f>VLOOKUP(B104,Customers!$A$1:$E$152,5,FALSE)</f>
        <v>Brazil</v>
      </c>
      <c r="G104" s="5">
        <v>41347</v>
      </c>
      <c r="H104">
        <f t="shared" si="4"/>
        <v>3</v>
      </c>
      <c r="I104">
        <f t="shared" si="5"/>
        <v>2013</v>
      </c>
      <c r="J104" s="3" t="s">
        <v>151</v>
      </c>
      <c r="K104" s="3">
        <v>18</v>
      </c>
      <c r="L104" s="6">
        <v>4</v>
      </c>
      <c r="M104" s="14">
        <v>72</v>
      </c>
      <c r="N104" t="s">
        <v>469</v>
      </c>
    </row>
    <row r="105" spans="1:14" x14ac:dyDescent="0.35">
      <c r="A105" s="3">
        <v>204</v>
      </c>
      <c r="B105" s="3">
        <v>10084</v>
      </c>
      <c r="C105" s="3" t="str">
        <f>VLOOKUP(B105,Customers!$A$1:$B$152,2,FALSE)</f>
        <v xml:space="preserve">    Mauricio Thetford</v>
      </c>
      <c r="D105" s="3" t="str">
        <f>VLOOKUP(B105,Customers!$A$1:$C$152,3,FALSE)</f>
        <v>Male</v>
      </c>
      <c r="E105" s="3" t="str">
        <f>VLOOKUP(B105,Customers!$A$1:$D$152,4,FALSE)</f>
        <v>Minneapolis</v>
      </c>
      <c r="F105" s="3" t="str">
        <f>VLOOKUP(B105,Customers!$A$1:$E$152,5,FALSE)</f>
        <v>USA</v>
      </c>
      <c r="G105" s="5">
        <v>41891</v>
      </c>
      <c r="H105">
        <f t="shared" si="4"/>
        <v>9</v>
      </c>
      <c r="I105">
        <f t="shared" si="5"/>
        <v>2014</v>
      </c>
      <c r="J105" s="3" t="s">
        <v>149</v>
      </c>
      <c r="K105" s="3">
        <v>19</v>
      </c>
      <c r="L105" s="6">
        <v>18</v>
      </c>
      <c r="M105" s="14">
        <v>342</v>
      </c>
      <c r="N105" t="s">
        <v>469</v>
      </c>
    </row>
    <row r="106" spans="1:14" x14ac:dyDescent="0.35">
      <c r="A106" s="3">
        <v>205</v>
      </c>
      <c r="B106" s="3">
        <v>10040</v>
      </c>
      <c r="C106" s="3" t="str">
        <f>VLOOKUP(B106,Customers!$A$1:$B$152,2,FALSE)</f>
        <v xml:space="preserve">    Lenita Blankenship</v>
      </c>
      <c r="D106" s="3" t="str">
        <f>VLOOKUP(B106,Customers!$A$1:$C$152,3,FALSE)</f>
        <v>Female</v>
      </c>
      <c r="E106" s="3" t="str">
        <f>VLOOKUP(B106,Customers!$A$1:$D$152,4,FALSE)</f>
        <v>Accra</v>
      </c>
      <c r="F106" s="3" t="str">
        <f>VLOOKUP(B106,Customers!$A$1:$E$152,5,FALSE)</f>
        <v>Ghana</v>
      </c>
      <c r="G106" s="5">
        <v>42327</v>
      </c>
      <c r="H106">
        <f t="shared" si="4"/>
        <v>11</v>
      </c>
      <c r="I106">
        <f t="shared" si="5"/>
        <v>2015</v>
      </c>
      <c r="J106" s="3" t="s">
        <v>155</v>
      </c>
      <c r="K106" s="3">
        <v>7</v>
      </c>
      <c r="L106" s="6">
        <v>12</v>
      </c>
      <c r="M106" s="14">
        <v>84</v>
      </c>
      <c r="N106" t="s">
        <v>470</v>
      </c>
    </row>
    <row r="107" spans="1:14" x14ac:dyDescent="0.35">
      <c r="A107" s="3">
        <v>206</v>
      </c>
      <c r="B107" s="3">
        <v>10065</v>
      </c>
      <c r="C107" s="3" t="str">
        <f>VLOOKUP(B107,Customers!$A$1:$B$152,2,FALSE)</f>
        <v xml:space="preserve">    Tracey Voyles</v>
      </c>
      <c r="D107" s="3" t="str">
        <f>VLOOKUP(B107,Customers!$A$1:$C$152,3,FALSE)</f>
        <v>Male</v>
      </c>
      <c r="E107" s="3" t="str">
        <f>VLOOKUP(B107,Customers!$A$1:$D$152,4,FALSE)</f>
        <v>Cincinnati</v>
      </c>
      <c r="F107" s="3" t="str">
        <f>VLOOKUP(B107,Customers!$A$1:$E$152,5,FALSE)</f>
        <v>USA</v>
      </c>
      <c r="G107" s="5">
        <v>41172</v>
      </c>
      <c r="H107">
        <f t="shared" si="4"/>
        <v>9</v>
      </c>
      <c r="I107">
        <f t="shared" si="5"/>
        <v>2012</v>
      </c>
      <c r="J107" s="3" t="s">
        <v>151</v>
      </c>
      <c r="K107" s="3">
        <v>28</v>
      </c>
      <c r="L107" s="6">
        <v>4</v>
      </c>
      <c r="M107" s="14">
        <v>112</v>
      </c>
      <c r="N107" t="s">
        <v>469</v>
      </c>
    </row>
    <row r="108" spans="1:14" x14ac:dyDescent="0.35">
      <c r="A108" s="3">
        <v>207</v>
      </c>
      <c r="B108" s="3">
        <v>10011</v>
      </c>
      <c r="C108" s="3" t="str">
        <f>VLOOKUP(B108,Customers!$A$1:$B$152,2,FALSE)</f>
        <v xml:space="preserve">    Carlita Schroyer</v>
      </c>
      <c r="D108" s="3" t="str">
        <f>VLOOKUP(B108,Customers!$A$1:$C$152,3,FALSE)</f>
        <v>Female</v>
      </c>
      <c r="E108" s="3" t="str">
        <f>VLOOKUP(B108,Customers!$A$1:$D$152,4,FALSE)</f>
        <v>Lagos</v>
      </c>
      <c r="F108" s="3" t="str">
        <f>VLOOKUP(B108,Customers!$A$1:$E$152,5,FALSE)</f>
        <v>Nigeria</v>
      </c>
      <c r="G108" s="5">
        <v>42066</v>
      </c>
      <c r="H108">
        <f t="shared" si="4"/>
        <v>3</v>
      </c>
      <c r="I108">
        <f t="shared" si="5"/>
        <v>2015</v>
      </c>
      <c r="J108" s="3" t="s">
        <v>155</v>
      </c>
      <c r="K108" s="3">
        <v>5</v>
      </c>
      <c r="L108" s="6">
        <v>12</v>
      </c>
      <c r="M108" s="14">
        <v>60</v>
      </c>
      <c r="N108" t="s">
        <v>471</v>
      </c>
    </row>
    <row r="109" spans="1:14" x14ac:dyDescent="0.35">
      <c r="A109" s="3">
        <v>208</v>
      </c>
      <c r="B109" s="3">
        <v>10083</v>
      </c>
      <c r="C109" s="3" t="str">
        <f>VLOOKUP(B109,Customers!$A$1:$B$152,2,FALSE)</f>
        <v xml:space="preserve">    Delta Seitz</v>
      </c>
      <c r="D109" s="3" t="str">
        <f>VLOOKUP(B109,Customers!$A$1:$C$152,3,FALSE)</f>
        <v>Male</v>
      </c>
      <c r="E109" s="3" t="str">
        <f>VLOOKUP(B109,Customers!$A$1:$D$152,4,FALSE)</f>
        <v>Naples</v>
      </c>
      <c r="F109" s="3" t="str">
        <f>VLOOKUP(B109,Customers!$A$1:$E$152,5,FALSE)</f>
        <v>Italy</v>
      </c>
      <c r="G109" s="5">
        <v>41688</v>
      </c>
      <c r="H109">
        <f t="shared" si="4"/>
        <v>2</v>
      </c>
      <c r="I109">
        <f t="shared" si="5"/>
        <v>2014</v>
      </c>
      <c r="J109" s="3" t="s">
        <v>154</v>
      </c>
      <c r="K109" s="3">
        <v>21</v>
      </c>
      <c r="L109" s="6">
        <v>9</v>
      </c>
      <c r="M109" s="14">
        <v>189</v>
      </c>
      <c r="N109" t="s">
        <v>469</v>
      </c>
    </row>
    <row r="110" spans="1:14" x14ac:dyDescent="0.35">
      <c r="A110" s="3">
        <v>209</v>
      </c>
      <c r="B110" s="3">
        <v>10084</v>
      </c>
      <c r="C110" s="3" t="str">
        <f>VLOOKUP(B110,Customers!$A$1:$B$152,2,FALSE)</f>
        <v xml:space="preserve">    Mauricio Thetford</v>
      </c>
      <c r="D110" s="3" t="str">
        <f>VLOOKUP(B110,Customers!$A$1:$C$152,3,FALSE)</f>
        <v>Male</v>
      </c>
      <c r="E110" s="3" t="str">
        <f>VLOOKUP(B110,Customers!$A$1:$D$152,4,FALSE)</f>
        <v>Minneapolis</v>
      </c>
      <c r="F110" s="3" t="str">
        <f>VLOOKUP(B110,Customers!$A$1:$E$152,5,FALSE)</f>
        <v>USA</v>
      </c>
      <c r="G110" s="5">
        <v>42047</v>
      </c>
      <c r="H110">
        <f t="shared" si="4"/>
        <v>2</v>
      </c>
      <c r="I110">
        <f t="shared" si="5"/>
        <v>2015</v>
      </c>
      <c r="J110" s="3" t="s">
        <v>154</v>
      </c>
      <c r="K110" s="3">
        <v>24</v>
      </c>
      <c r="L110" s="6">
        <v>9</v>
      </c>
      <c r="M110" s="14">
        <v>216</v>
      </c>
      <c r="N110" t="s">
        <v>469</v>
      </c>
    </row>
    <row r="111" spans="1:14" x14ac:dyDescent="0.35">
      <c r="A111" s="3">
        <v>210</v>
      </c>
      <c r="B111" s="3">
        <v>10057</v>
      </c>
      <c r="C111" s="3" t="str">
        <f>VLOOKUP(B111,Customers!$A$1:$B$152,2,FALSE)</f>
        <v xml:space="preserve">    Willis Brinks</v>
      </c>
      <c r="D111" s="3" t="str">
        <f>VLOOKUP(B111,Customers!$A$1:$C$152,3,FALSE)</f>
        <v>Male</v>
      </c>
      <c r="E111" s="3" t="str">
        <f>VLOOKUP(B111,Customers!$A$1:$D$152,4,FALSE)</f>
        <v>Washington</v>
      </c>
      <c r="F111" s="3" t="str">
        <f>VLOOKUP(B111,Customers!$A$1:$E$152,5,FALSE)</f>
        <v>USA</v>
      </c>
      <c r="G111" s="5">
        <v>42275</v>
      </c>
      <c r="H111">
        <f t="shared" si="4"/>
        <v>9</v>
      </c>
      <c r="I111">
        <f t="shared" si="5"/>
        <v>2015</v>
      </c>
      <c r="J111" s="3" t="s">
        <v>157</v>
      </c>
      <c r="K111" s="3">
        <v>16</v>
      </c>
      <c r="L111" s="6">
        <v>2</v>
      </c>
      <c r="M111" s="14">
        <v>32</v>
      </c>
      <c r="N111" t="s">
        <v>469</v>
      </c>
    </row>
    <row r="112" spans="1:14" x14ac:dyDescent="0.35">
      <c r="A112" s="3">
        <v>211</v>
      </c>
      <c r="B112" s="3">
        <v>10130</v>
      </c>
      <c r="C112" s="3" t="str">
        <f>VLOOKUP(B112,Customers!$A$1:$B$152,2,FALSE)</f>
        <v xml:space="preserve">    Omega Woolford</v>
      </c>
      <c r="D112" s="3" t="str">
        <f>VLOOKUP(B112,Customers!$A$1:$C$152,3,FALSE)</f>
        <v>Female</v>
      </c>
      <c r="E112" s="3" t="str">
        <f>VLOOKUP(B112,Customers!$A$1:$D$152,4,FALSE)</f>
        <v>Mexico City</v>
      </c>
      <c r="F112" s="3" t="str">
        <f>VLOOKUP(B112,Customers!$A$1:$E$152,5,FALSE)</f>
        <v>Mexico</v>
      </c>
      <c r="G112" s="5">
        <v>41716</v>
      </c>
      <c r="H112">
        <f t="shared" si="4"/>
        <v>3</v>
      </c>
      <c r="I112">
        <f t="shared" si="5"/>
        <v>2014</v>
      </c>
      <c r="J112" s="3" t="s">
        <v>149</v>
      </c>
      <c r="K112" s="3">
        <v>20</v>
      </c>
      <c r="L112" s="6">
        <v>18</v>
      </c>
      <c r="M112" s="14">
        <v>360</v>
      </c>
      <c r="N112" t="s">
        <v>469</v>
      </c>
    </row>
    <row r="113" spans="1:14" x14ac:dyDescent="0.35">
      <c r="A113" s="3">
        <v>212</v>
      </c>
      <c r="B113" s="3">
        <v>10027</v>
      </c>
      <c r="C113" s="3" t="str">
        <f>VLOOKUP(B113,Customers!$A$1:$B$152,2,FALSE)</f>
        <v xml:space="preserve">    Leona Saia</v>
      </c>
      <c r="D113" s="3" t="str">
        <f>VLOOKUP(B113,Customers!$A$1:$C$152,3,FALSE)</f>
        <v>Female</v>
      </c>
      <c r="E113" s="3" t="str">
        <f>VLOOKUP(B113,Customers!$A$1:$D$152,4,FALSE)</f>
        <v>Kuala Lumpur</v>
      </c>
      <c r="F113" s="3" t="str">
        <f>VLOOKUP(B113,Customers!$A$1:$E$152,5,FALSE)</f>
        <v>Malaysia</v>
      </c>
      <c r="G113" s="5">
        <v>40892</v>
      </c>
      <c r="H113">
        <f t="shared" si="4"/>
        <v>12</v>
      </c>
      <c r="I113">
        <f t="shared" si="5"/>
        <v>2011</v>
      </c>
      <c r="J113" s="3" t="s">
        <v>155</v>
      </c>
      <c r="K113" s="3">
        <v>3</v>
      </c>
      <c r="L113" s="6">
        <v>12</v>
      </c>
      <c r="M113" s="14">
        <v>36</v>
      </c>
      <c r="N113" t="s">
        <v>471</v>
      </c>
    </row>
    <row r="114" spans="1:14" x14ac:dyDescent="0.35">
      <c r="A114" s="3">
        <v>213</v>
      </c>
      <c r="B114" s="3">
        <v>10015</v>
      </c>
      <c r="C114" s="3" t="str">
        <f>VLOOKUP(B114,Customers!$A$1:$B$152,2,FALSE)</f>
        <v xml:space="preserve">    Bella Logan</v>
      </c>
      <c r="D114" s="3" t="str">
        <f>VLOOKUP(B114,Customers!$A$1:$C$152,3,FALSE)</f>
        <v>Female</v>
      </c>
      <c r="E114" s="3" t="str">
        <f>VLOOKUP(B114,Customers!$A$1:$D$152,4,FALSE)</f>
        <v>Buenos Aires</v>
      </c>
      <c r="F114" s="3" t="str">
        <f>VLOOKUP(B114,Customers!$A$1:$E$152,5,FALSE)</f>
        <v>Argentina</v>
      </c>
      <c r="G114" s="5">
        <v>42355</v>
      </c>
      <c r="H114">
        <f t="shared" si="4"/>
        <v>12</v>
      </c>
      <c r="I114">
        <f t="shared" si="5"/>
        <v>2015</v>
      </c>
      <c r="J114" s="3" t="s">
        <v>156</v>
      </c>
      <c r="K114" s="3">
        <v>23</v>
      </c>
      <c r="L114" s="6">
        <v>2</v>
      </c>
      <c r="M114" s="14">
        <v>46</v>
      </c>
      <c r="N114" t="s">
        <v>469</v>
      </c>
    </row>
    <row r="115" spans="1:14" x14ac:dyDescent="0.35">
      <c r="A115" s="3">
        <v>214</v>
      </c>
      <c r="B115" s="3">
        <v>10078</v>
      </c>
      <c r="C115" s="3" t="str">
        <f>VLOOKUP(B115,Customers!$A$1:$B$152,2,FALSE)</f>
        <v xml:space="preserve">    Logan Schwan</v>
      </c>
      <c r="D115" s="3" t="str">
        <f>VLOOKUP(B115,Customers!$A$1:$C$152,3,FALSE)</f>
        <v>Male</v>
      </c>
      <c r="E115" s="3" t="str">
        <f>VLOOKUP(B115,Customers!$A$1:$D$152,4,FALSE)</f>
        <v>Cape Town</v>
      </c>
      <c r="F115" s="3" t="str">
        <f>VLOOKUP(B115,Customers!$A$1:$E$152,5,FALSE)</f>
        <v>South Africa</v>
      </c>
      <c r="G115" s="5">
        <v>41531</v>
      </c>
      <c r="H115">
        <f t="shared" si="4"/>
        <v>9</v>
      </c>
      <c r="I115">
        <f t="shared" si="5"/>
        <v>2013</v>
      </c>
      <c r="J115" s="3" t="s">
        <v>154</v>
      </c>
      <c r="K115" s="3">
        <v>14</v>
      </c>
      <c r="L115" s="6">
        <v>9</v>
      </c>
      <c r="M115" s="14">
        <v>126</v>
      </c>
      <c r="N115" t="s">
        <v>470</v>
      </c>
    </row>
    <row r="116" spans="1:14" x14ac:dyDescent="0.35">
      <c r="A116" s="3">
        <v>215</v>
      </c>
      <c r="B116" s="3">
        <v>10058</v>
      </c>
      <c r="C116" s="3" t="str">
        <f>VLOOKUP(B116,Customers!$A$1:$B$152,2,FALSE)</f>
        <v xml:space="preserve">    Margy Gamet</v>
      </c>
      <c r="D116" s="3" t="str">
        <f>VLOOKUP(B116,Customers!$A$1:$C$152,3,FALSE)</f>
        <v>Female</v>
      </c>
      <c r="E116" s="3" t="str">
        <f>VLOOKUP(B116,Customers!$A$1:$D$152,4,FALSE)</f>
        <v>Brussels</v>
      </c>
      <c r="F116" s="3" t="str">
        <f>VLOOKUP(B116,Customers!$A$1:$E$152,5,FALSE)</f>
        <v>Belgium</v>
      </c>
      <c r="G116" s="5">
        <v>40650</v>
      </c>
      <c r="H116">
        <f t="shared" si="4"/>
        <v>4</v>
      </c>
      <c r="I116">
        <f t="shared" si="5"/>
        <v>2011</v>
      </c>
      <c r="J116" s="3" t="s">
        <v>157</v>
      </c>
      <c r="K116" s="3">
        <v>8</v>
      </c>
      <c r="L116" s="6">
        <v>2</v>
      </c>
      <c r="M116" s="14">
        <v>16</v>
      </c>
      <c r="N116" t="s">
        <v>470</v>
      </c>
    </row>
    <row r="117" spans="1:14" x14ac:dyDescent="0.35">
      <c r="A117" s="3">
        <v>216</v>
      </c>
      <c r="B117" s="3">
        <v>10026</v>
      </c>
      <c r="C117" s="3" t="str">
        <f>VLOOKUP(B117,Customers!$A$1:$B$152,2,FALSE)</f>
        <v xml:space="preserve">    Lennie Grasso</v>
      </c>
      <c r="D117" s="3" t="str">
        <f>VLOOKUP(B117,Customers!$A$1:$C$152,3,FALSE)</f>
        <v>Male</v>
      </c>
      <c r="E117" s="3" t="str">
        <f>VLOOKUP(B117,Customers!$A$1:$D$152,4,FALSE)</f>
        <v>Tianjin</v>
      </c>
      <c r="F117" s="3" t="str">
        <f>VLOOKUP(B117,Customers!$A$1:$E$152,5,FALSE)</f>
        <v>China</v>
      </c>
      <c r="G117" s="5">
        <v>41968</v>
      </c>
      <c r="H117">
        <f t="shared" si="4"/>
        <v>11</v>
      </c>
      <c r="I117">
        <f t="shared" si="5"/>
        <v>2014</v>
      </c>
      <c r="J117" s="3" t="s">
        <v>154</v>
      </c>
      <c r="K117" s="3">
        <v>7</v>
      </c>
      <c r="L117" s="6">
        <v>9</v>
      </c>
      <c r="M117" s="14">
        <v>63</v>
      </c>
      <c r="N117" t="s">
        <v>470</v>
      </c>
    </row>
    <row r="118" spans="1:14" x14ac:dyDescent="0.35">
      <c r="A118" s="3">
        <v>217</v>
      </c>
      <c r="B118" s="3">
        <v>10096</v>
      </c>
      <c r="C118" s="3" t="str">
        <f>VLOOKUP(B118,Customers!$A$1:$B$152,2,FALSE)</f>
        <v xml:space="preserve">    Edwin Mehr</v>
      </c>
      <c r="D118" s="3" t="str">
        <f>VLOOKUP(B118,Customers!$A$1:$C$152,3,FALSE)</f>
        <v>Male</v>
      </c>
      <c r="E118" s="3" t="str">
        <f>VLOOKUP(B118,Customers!$A$1:$D$152,4,FALSE)</f>
        <v>Baltimore</v>
      </c>
      <c r="F118" s="3" t="str">
        <f>VLOOKUP(B118,Customers!$A$1:$E$152,5,FALSE)</f>
        <v>USA</v>
      </c>
      <c r="G118" s="5">
        <v>40958</v>
      </c>
      <c r="H118">
        <f t="shared" si="4"/>
        <v>2</v>
      </c>
      <c r="I118">
        <f t="shared" si="5"/>
        <v>2012</v>
      </c>
      <c r="J118" s="3" t="s">
        <v>152</v>
      </c>
      <c r="K118" s="3">
        <v>21</v>
      </c>
      <c r="L118" s="6">
        <v>12</v>
      </c>
      <c r="M118" s="14">
        <v>252</v>
      </c>
      <c r="N118" t="s">
        <v>469</v>
      </c>
    </row>
    <row r="119" spans="1:14" x14ac:dyDescent="0.35">
      <c r="A119" s="3">
        <v>218</v>
      </c>
      <c r="B119" s="3">
        <v>10126</v>
      </c>
      <c r="C119" s="3" t="str">
        <f>VLOOKUP(B119,Customers!$A$1:$B$152,2,FALSE)</f>
        <v xml:space="preserve">    Roy Reber</v>
      </c>
      <c r="D119" s="3" t="str">
        <f>VLOOKUP(B119,Customers!$A$1:$C$152,3,FALSE)</f>
        <v>Male</v>
      </c>
      <c r="E119" s="3" t="str">
        <f>VLOOKUP(B119,Customers!$A$1:$D$152,4,FALSE)</f>
        <v>Tokyo</v>
      </c>
      <c r="F119" s="3" t="str">
        <f>VLOOKUP(B119,Customers!$A$1:$E$152,5,FALSE)</f>
        <v>Japan</v>
      </c>
      <c r="G119" s="5">
        <v>42227</v>
      </c>
      <c r="H119">
        <f t="shared" si="4"/>
        <v>8</v>
      </c>
      <c r="I119">
        <f t="shared" si="5"/>
        <v>2015</v>
      </c>
      <c r="J119" s="3" t="s">
        <v>150</v>
      </c>
      <c r="K119" s="3">
        <v>11</v>
      </c>
      <c r="L119" s="6">
        <v>13</v>
      </c>
      <c r="M119" s="14">
        <v>143</v>
      </c>
      <c r="N119" t="s">
        <v>470</v>
      </c>
    </row>
    <row r="120" spans="1:14" x14ac:dyDescent="0.35">
      <c r="A120" s="3">
        <v>219</v>
      </c>
      <c r="B120" s="3">
        <v>10069</v>
      </c>
      <c r="C120" s="3" t="str">
        <f>VLOOKUP(B120,Customers!$A$1:$B$152,2,FALSE)</f>
        <v xml:space="preserve">    Larissa Louviere</v>
      </c>
      <c r="D120" s="3" t="str">
        <f>VLOOKUP(B120,Customers!$A$1:$C$152,3,FALSE)</f>
        <v>Female</v>
      </c>
      <c r="E120" s="3" t="str">
        <f>VLOOKUP(B120,Customers!$A$1:$D$152,4,FALSE)</f>
        <v>Sao Paulo</v>
      </c>
      <c r="F120" s="3" t="str">
        <f>VLOOKUP(B120,Customers!$A$1:$E$152,5,FALSE)</f>
        <v>Brazil</v>
      </c>
      <c r="G120" s="5">
        <v>40965</v>
      </c>
      <c r="H120">
        <f t="shared" si="4"/>
        <v>2</v>
      </c>
      <c r="I120">
        <f t="shared" si="5"/>
        <v>2012</v>
      </c>
      <c r="J120" s="3" t="s">
        <v>153</v>
      </c>
      <c r="K120" s="3">
        <v>4</v>
      </c>
      <c r="L120" s="6">
        <v>12</v>
      </c>
      <c r="M120" s="14">
        <v>48</v>
      </c>
      <c r="N120" t="s">
        <v>471</v>
      </c>
    </row>
    <row r="121" spans="1:14" x14ac:dyDescent="0.35">
      <c r="A121" s="3">
        <v>220</v>
      </c>
      <c r="B121" s="3">
        <v>10017</v>
      </c>
      <c r="C121" s="3" t="str">
        <f>VLOOKUP(B121,Customers!$A$1:$B$152,2,FALSE)</f>
        <v xml:space="preserve">    Genaro Knutson</v>
      </c>
      <c r="D121" s="3" t="str">
        <f>VLOOKUP(B121,Customers!$A$1:$C$152,3,FALSE)</f>
        <v>Male</v>
      </c>
      <c r="E121" s="3" t="str">
        <f>VLOOKUP(B121,Customers!$A$1:$D$152,4,FALSE)</f>
        <v>Moscow</v>
      </c>
      <c r="F121" s="3" t="str">
        <f>VLOOKUP(B121,Customers!$A$1:$E$152,5,FALSE)</f>
        <v>Russia</v>
      </c>
      <c r="G121" s="5">
        <v>40765</v>
      </c>
      <c r="H121">
        <f t="shared" si="4"/>
        <v>8</v>
      </c>
      <c r="I121">
        <f t="shared" si="5"/>
        <v>2011</v>
      </c>
      <c r="J121" s="3" t="s">
        <v>153</v>
      </c>
      <c r="K121" s="3">
        <v>30</v>
      </c>
      <c r="L121" s="6">
        <v>12</v>
      </c>
      <c r="M121" s="14">
        <v>360</v>
      </c>
      <c r="N121" t="s">
        <v>469</v>
      </c>
    </row>
    <row r="122" spans="1:14" x14ac:dyDescent="0.35">
      <c r="A122" s="3">
        <v>221</v>
      </c>
      <c r="B122" s="3">
        <v>10139</v>
      </c>
      <c r="C122" s="3" t="str">
        <f>VLOOKUP(B122,Customers!$A$1:$B$152,2,FALSE)</f>
        <v xml:space="preserve">    Federico Taliaferro</v>
      </c>
      <c r="D122" s="3" t="str">
        <f>VLOOKUP(B122,Customers!$A$1:$C$152,3,FALSE)</f>
        <v>Male</v>
      </c>
      <c r="E122" s="3" t="str">
        <f>VLOOKUP(B122,Customers!$A$1:$D$152,4,FALSE)</f>
        <v>Kuala Lumpur</v>
      </c>
      <c r="F122" s="3" t="str">
        <f>VLOOKUP(B122,Customers!$A$1:$E$152,5,FALSE)</f>
        <v>Malaysia</v>
      </c>
      <c r="G122" s="5">
        <v>41484</v>
      </c>
      <c r="H122">
        <f t="shared" si="4"/>
        <v>7</v>
      </c>
      <c r="I122">
        <f t="shared" si="5"/>
        <v>2013</v>
      </c>
      <c r="J122" s="3" t="s">
        <v>149</v>
      </c>
      <c r="K122" s="3">
        <v>20</v>
      </c>
      <c r="L122" s="6">
        <v>18</v>
      </c>
      <c r="M122" s="14">
        <v>360</v>
      </c>
      <c r="N122" t="s">
        <v>469</v>
      </c>
    </row>
    <row r="123" spans="1:14" x14ac:dyDescent="0.35">
      <c r="A123" s="3">
        <v>222</v>
      </c>
      <c r="B123" s="3">
        <v>10035</v>
      </c>
      <c r="C123" s="3" t="str">
        <f>VLOOKUP(B123,Customers!$A$1:$B$152,2,FALSE)</f>
        <v xml:space="preserve">    Houston Gouin</v>
      </c>
      <c r="D123" s="3" t="str">
        <f>VLOOKUP(B123,Customers!$A$1:$C$152,3,FALSE)</f>
        <v>Male</v>
      </c>
      <c r="E123" s="3" t="str">
        <f>VLOOKUP(B123,Customers!$A$1:$D$152,4,FALSE)</f>
        <v xml:space="preserve">Damman </v>
      </c>
      <c r="F123" s="3" t="str">
        <f>VLOOKUP(B123,Customers!$A$1:$E$152,5,FALSE)</f>
        <v>Saudi Arabia</v>
      </c>
      <c r="G123" s="5">
        <v>41186</v>
      </c>
      <c r="H123">
        <f t="shared" si="4"/>
        <v>10</v>
      </c>
      <c r="I123">
        <f t="shared" si="5"/>
        <v>2012</v>
      </c>
      <c r="J123" s="3" t="s">
        <v>155</v>
      </c>
      <c r="K123" s="3">
        <v>22</v>
      </c>
      <c r="L123" s="6">
        <v>12</v>
      </c>
      <c r="M123" s="14">
        <v>264</v>
      </c>
      <c r="N123" t="s">
        <v>469</v>
      </c>
    </row>
    <row r="124" spans="1:14" x14ac:dyDescent="0.35">
      <c r="A124" s="3">
        <v>223</v>
      </c>
      <c r="B124" s="3">
        <v>10133</v>
      </c>
      <c r="C124" s="3" t="str">
        <f>VLOOKUP(B124,Customers!$A$1:$B$152,2,FALSE)</f>
        <v xml:space="preserve">    Conrad Haggard</v>
      </c>
      <c r="D124" s="3" t="str">
        <f>VLOOKUP(B124,Customers!$A$1:$C$152,3,FALSE)</f>
        <v>Male</v>
      </c>
      <c r="E124" s="3" t="str">
        <f>VLOOKUP(B124,Customers!$A$1:$D$152,4,FALSE)</f>
        <v>Mumbai</v>
      </c>
      <c r="F124" s="3" t="str">
        <f>VLOOKUP(B124,Customers!$A$1:$E$152,5,FALSE)</f>
        <v>India</v>
      </c>
      <c r="G124" s="5">
        <v>41678</v>
      </c>
      <c r="H124">
        <f t="shared" si="4"/>
        <v>2</v>
      </c>
      <c r="I124">
        <f t="shared" si="5"/>
        <v>2014</v>
      </c>
      <c r="J124" s="3" t="s">
        <v>155</v>
      </c>
      <c r="K124" s="3">
        <v>12</v>
      </c>
      <c r="L124" s="6">
        <v>12</v>
      </c>
      <c r="M124" s="14">
        <v>144</v>
      </c>
      <c r="N124" t="s">
        <v>470</v>
      </c>
    </row>
    <row r="125" spans="1:14" x14ac:dyDescent="0.35">
      <c r="A125" s="3">
        <v>224</v>
      </c>
      <c r="B125" s="3">
        <v>10082</v>
      </c>
      <c r="C125" s="3" t="str">
        <f>VLOOKUP(B125,Customers!$A$1:$B$152,2,FALSE)</f>
        <v xml:space="preserve">    Charles Ascencio</v>
      </c>
      <c r="D125" s="3" t="str">
        <f>VLOOKUP(B125,Customers!$A$1:$C$152,3,FALSE)</f>
        <v>Male</v>
      </c>
      <c r="E125" s="3" t="str">
        <f>VLOOKUP(B125,Customers!$A$1:$D$152,4,FALSE)</f>
        <v>Rome</v>
      </c>
      <c r="F125" s="3" t="str">
        <f>VLOOKUP(B125,Customers!$A$1:$E$152,5,FALSE)</f>
        <v>Italy</v>
      </c>
      <c r="G125" s="5">
        <v>41304</v>
      </c>
      <c r="H125">
        <f t="shared" si="4"/>
        <v>1</v>
      </c>
      <c r="I125">
        <f t="shared" si="5"/>
        <v>2013</v>
      </c>
      <c r="J125" s="3" t="s">
        <v>155</v>
      </c>
      <c r="K125" s="3">
        <v>8</v>
      </c>
      <c r="L125" s="6">
        <v>12</v>
      </c>
      <c r="M125" s="14">
        <v>96</v>
      </c>
      <c r="N125" t="s">
        <v>470</v>
      </c>
    </row>
    <row r="126" spans="1:14" x14ac:dyDescent="0.35">
      <c r="A126" s="3">
        <v>225</v>
      </c>
      <c r="B126" s="3">
        <v>10083</v>
      </c>
      <c r="C126" s="3" t="str">
        <f>VLOOKUP(B126,Customers!$A$1:$B$152,2,FALSE)</f>
        <v xml:space="preserve">    Delta Seitz</v>
      </c>
      <c r="D126" s="3" t="str">
        <f>VLOOKUP(B126,Customers!$A$1:$C$152,3,FALSE)</f>
        <v>Male</v>
      </c>
      <c r="E126" s="3" t="str">
        <f>VLOOKUP(B126,Customers!$A$1:$D$152,4,FALSE)</f>
        <v>Naples</v>
      </c>
      <c r="F126" s="3" t="str">
        <f>VLOOKUP(B126,Customers!$A$1:$E$152,5,FALSE)</f>
        <v>Italy</v>
      </c>
      <c r="G126" s="5">
        <v>40474</v>
      </c>
      <c r="H126">
        <f t="shared" si="4"/>
        <v>10</v>
      </c>
      <c r="I126">
        <f t="shared" si="5"/>
        <v>2010</v>
      </c>
      <c r="J126" s="3" t="s">
        <v>152</v>
      </c>
      <c r="K126" s="3">
        <v>26</v>
      </c>
      <c r="L126" s="6">
        <v>12</v>
      </c>
      <c r="M126" s="14">
        <v>312</v>
      </c>
      <c r="N126" t="s">
        <v>469</v>
      </c>
    </row>
    <row r="127" spans="1:14" x14ac:dyDescent="0.35">
      <c r="A127" s="3">
        <v>226</v>
      </c>
      <c r="B127" s="3">
        <v>10140</v>
      </c>
      <c r="C127" s="3" t="str">
        <f>VLOOKUP(B127,Customers!$A$1:$B$152,2,FALSE)</f>
        <v xml:space="preserve">    Gordon Lehr</v>
      </c>
      <c r="D127" s="3" t="str">
        <f>VLOOKUP(B127,Customers!$A$1:$C$152,3,FALSE)</f>
        <v>Male</v>
      </c>
      <c r="E127" s="3" t="str">
        <f>VLOOKUP(B127,Customers!$A$1:$D$152,4,FALSE)</f>
        <v>Toronto</v>
      </c>
      <c r="F127" s="3" t="str">
        <f>VLOOKUP(B127,Customers!$A$1:$E$152,5,FALSE)</f>
        <v>Canada</v>
      </c>
      <c r="G127" s="5">
        <v>40409</v>
      </c>
      <c r="H127">
        <f t="shared" si="4"/>
        <v>8</v>
      </c>
      <c r="I127">
        <f t="shared" si="5"/>
        <v>2010</v>
      </c>
      <c r="J127" s="3" t="s">
        <v>148</v>
      </c>
      <c r="K127" s="3">
        <v>30</v>
      </c>
      <c r="L127" s="6">
        <v>8</v>
      </c>
      <c r="M127" s="14">
        <v>240</v>
      </c>
      <c r="N127" t="s">
        <v>469</v>
      </c>
    </row>
    <row r="128" spans="1:14" x14ac:dyDescent="0.35">
      <c r="A128" s="3">
        <v>227</v>
      </c>
      <c r="B128" s="3">
        <v>10029</v>
      </c>
      <c r="C128" s="3" t="str">
        <f>VLOOKUP(B128,Customers!$A$1:$B$152,2,FALSE)</f>
        <v xml:space="preserve">    Annabel Rawlings</v>
      </c>
      <c r="D128" s="3" t="str">
        <f>VLOOKUP(B128,Customers!$A$1:$C$152,3,FALSE)</f>
        <v>Female</v>
      </c>
      <c r="E128" s="3" t="str">
        <f>VLOOKUP(B128,Customers!$A$1:$D$152,4,FALSE)</f>
        <v>Milan</v>
      </c>
      <c r="F128" s="3" t="str">
        <f>VLOOKUP(B128,Customers!$A$1:$E$152,5,FALSE)</f>
        <v>Italy</v>
      </c>
      <c r="G128" s="5">
        <v>40650</v>
      </c>
      <c r="H128">
        <f t="shared" si="4"/>
        <v>4</v>
      </c>
      <c r="I128">
        <f t="shared" si="5"/>
        <v>2011</v>
      </c>
      <c r="J128" s="3" t="s">
        <v>148</v>
      </c>
      <c r="K128" s="3">
        <v>17</v>
      </c>
      <c r="L128" s="6">
        <v>8</v>
      </c>
      <c r="M128" s="14">
        <v>136</v>
      </c>
      <c r="N128" t="s">
        <v>469</v>
      </c>
    </row>
    <row r="129" spans="1:14" x14ac:dyDescent="0.35">
      <c r="A129" s="3">
        <v>228</v>
      </c>
      <c r="B129" s="3">
        <v>10117</v>
      </c>
      <c r="C129" s="3" t="str">
        <f>VLOOKUP(B129,Customers!$A$1:$B$152,2,FALSE)</f>
        <v xml:space="preserve">    Anton Higuera</v>
      </c>
      <c r="D129" s="3" t="str">
        <f>VLOOKUP(B129,Customers!$A$1:$C$152,3,FALSE)</f>
        <v>Male</v>
      </c>
      <c r="E129" s="3" t="str">
        <f>VLOOKUP(B129,Customers!$A$1:$D$152,4,FALSE)</f>
        <v>Brussels</v>
      </c>
      <c r="F129" s="3" t="str">
        <f>VLOOKUP(B129,Customers!$A$1:$E$152,5,FALSE)</f>
        <v>Belgium</v>
      </c>
      <c r="G129" s="5">
        <v>41884</v>
      </c>
      <c r="H129">
        <f t="shared" si="4"/>
        <v>9</v>
      </c>
      <c r="I129">
        <f t="shared" si="5"/>
        <v>2014</v>
      </c>
      <c r="J129" s="3" t="s">
        <v>157</v>
      </c>
      <c r="K129" s="3">
        <v>30</v>
      </c>
      <c r="L129" s="6">
        <v>2</v>
      </c>
      <c r="M129" s="14">
        <v>60</v>
      </c>
      <c r="N129" t="s">
        <v>469</v>
      </c>
    </row>
    <row r="130" spans="1:14" x14ac:dyDescent="0.35">
      <c r="A130" s="3">
        <v>229</v>
      </c>
      <c r="B130" s="3">
        <v>10091</v>
      </c>
      <c r="C130" s="3" t="str">
        <f>VLOOKUP(B130,Customers!$A$1:$B$152,2,FALSE)</f>
        <v xml:space="preserve">    Milagros Colangelo</v>
      </c>
      <c r="D130" s="3" t="str">
        <f>VLOOKUP(B130,Customers!$A$1:$C$152,3,FALSE)</f>
        <v>Male</v>
      </c>
      <c r="E130" s="3" t="str">
        <f>VLOOKUP(B130,Customers!$A$1:$D$152,4,FALSE)</f>
        <v>Katowice</v>
      </c>
      <c r="F130" s="3" t="str">
        <f>VLOOKUP(B130,Customers!$A$1:$E$152,5,FALSE)</f>
        <v>Poland</v>
      </c>
      <c r="G130" s="5">
        <v>41984</v>
      </c>
      <c r="H130">
        <f t="shared" ref="H130:H193" si="6">MONTH(G130)</f>
        <v>12</v>
      </c>
      <c r="I130">
        <f t="shared" ref="I130:I193" si="7">YEAR(G130)</f>
        <v>2014</v>
      </c>
      <c r="J130" s="3" t="s">
        <v>152</v>
      </c>
      <c r="K130" s="3">
        <v>30</v>
      </c>
      <c r="L130" s="6">
        <v>12</v>
      </c>
      <c r="M130" s="14">
        <v>360</v>
      </c>
      <c r="N130" t="s">
        <v>469</v>
      </c>
    </row>
    <row r="131" spans="1:14" x14ac:dyDescent="0.35">
      <c r="A131" s="3">
        <v>230</v>
      </c>
      <c r="B131" s="3">
        <v>10084</v>
      </c>
      <c r="C131" s="3" t="str">
        <f>VLOOKUP(B131,Customers!$A$1:$B$152,2,FALSE)</f>
        <v xml:space="preserve">    Mauricio Thetford</v>
      </c>
      <c r="D131" s="3" t="str">
        <f>VLOOKUP(B131,Customers!$A$1:$C$152,3,FALSE)</f>
        <v>Male</v>
      </c>
      <c r="E131" s="3" t="str">
        <f>VLOOKUP(B131,Customers!$A$1:$D$152,4,FALSE)</f>
        <v>Minneapolis</v>
      </c>
      <c r="F131" s="3" t="str">
        <f>VLOOKUP(B131,Customers!$A$1:$E$152,5,FALSE)</f>
        <v>USA</v>
      </c>
      <c r="G131" s="5">
        <v>41200</v>
      </c>
      <c r="H131">
        <f t="shared" si="6"/>
        <v>10</v>
      </c>
      <c r="I131">
        <f t="shared" si="7"/>
        <v>2012</v>
      </c>
      <c r="J131" s="3" t="s">
        <v>150</v>
      </c>
      <c r="K131" s="3">
        <v>10</v>
      </c>
      <c r="L131" s="6">
        <v>13</v>
      </c>
      <c r="M131" s="14">
        <v>130</v>
      </c>
      <c r="N131" t="s">
        <v>470</v>
      </c>
    </row>
    <row r="132" spans="1:14" x14ac:dyDescent="0.35">
      <c r="A132" s="3">
        <v>231</v>
      </c>
      <c r="B132" s="3">
        <v>10013</v>
      </c>
      <c r="C132" s="3" t="str">
        <f>VLOOKUP(B132,Customers!$A$1:$B$152,2,FALSE)</f>
        <v xml:space="preserve">    Leigha Bouffard</v>
      </c>
      <c r="D132" s="3" t="str">
        <f>VLOOKUP(B132,Customers!$A$1:$C$152,3,FALSE)</f>
        <v>Female</v>
      </c>
      <c r="E132" s="3" t="str">
        <f>VLOOKUP(B132,Customers!$A$1:$D$152,4,FALSE)</f>
        <v>Cairo</v>
      </c>
      <c r="F132" s="3" t="str">
        <f>VLOOKUP(B132,Customers!$A$1:$E$152,5,FALSE)</f>
        <v>Egypt</v>
      </c>
      <c r="G132" s="5">
        <v>42165</v>
      </c>
      <c r="H132">
        <f t="shared" si="6"/>
        <v>6</v>
      </c>
      <c r="I132">
        <f t="shared" si="7"/>
        <v>2015</v>
      </c>
      <c r="J132" s="3" t="s">
        <v>148</v>
      </c>
      <c r="K132" s="3">
        <v>1</v>
      </c>
      <c r="L132" s="6">
        <v>8</v>
      </c>
      <c r="M132" s="14">
        <v>8</v>
      </c>
      <c r="N132" t="s">
        <v>471</v>
      </c>
    </row>
    <row r="133" spans="1:14" x14ac:dyDescent="0.35">
      <c r="A133" s="3">
        <v>232</v>
      </c>
      <c r="B133" s="3">
        <v>10060</v>
      </c>
      <c r="C133" s="3" t="str">
        <f>VLOOKUP(B133,Customers!$A$1:$B$152,2,FALSE)</f>
        <v xml:space="preserve">    Solomon Mahurin</v>
      </c>
      <c r="D133" s="3" t="str">
        <f>VLOOKUP(B133,Customers!$A$1:$C$152,3,FALSE)</f>
        <v>Male</v>
      </c>
      <c r="E133" s="3" t="str">
        <f>VLOOKUP(B133,Customers!$A$1:$D$152,4,FALSE)</f>
        <v>San Jose</v>
      </c>
      <c r="F133" s="3" t="str">
        <f>VLOOKUP(B133,Customers!$A$1:$E$152,5,FALSE)</f>
        <v>USA</v>
      </c>
      <c r="G133" s="5">
        <v>40802</v>
      </c>
      <c r="H133">
        <f t="shared" si="6"/>
        <v>9</v>
      </c>
      <c r="I133">
        <f t="shared" si="7"/>
        <v>2011</v>
      </c>
      <c r="J133" s="3" t="s">
        <v>153</v>
      </c>
      <c r="K133" s="3">
        <v>21</v>
      </c>
      <c r="L133" s="6">
        <v>12</v>
      </c>
      <c r="M133" s="14">
        <v>252</v>
      </c>
      <c r="N133" t="s">
        <v>469</v>
      </c>
    </row>
    <row r="134" spans="1:14" x14ac:dyDescent="0.35">
      <c r="A134" s="3">
        <v>233</v>
      </c>
      <c r="B134" s="3">
        <v>10076</v>
      </c>
      <c r="C134" s="3" t="str">
        <f>VLOOKUP(B134,Customers!$A$1:$B$152,2,FALSE)</f>
        <v xml:space="preserve">    Flora Zuniga</v>
      </c>
      <c r="D134" s="3" t="str">
        <f>VLOOKUP(B134,Customers!$A$1:$C$152,3,FALSE)</f>
        <v>Female</v>
      </c>
      <c r="E134" s="3" t="str">
        <f>VLOOKUP(B134,Customers!$A$1:$D$152,4,FALSE)</f>
        <v>Jeddah</v>
      </c>
      <c r="F134" s="3" t="str">
        <f>VLOOKUP(B134,Customers!$A$1:$E$152,5,FALSE)</f>
        <v>Saudi Arabia</v>
      </c>
      <c r="G134" s="5">
        <v>40580</v>
      </c>
      <c r="H134">
        <f t="shared" si="6"/>
        <v>2</v>
      </c>
      <c r="I134">
        <f t="shared" si="7"/>
        <v>2011</v>
      </c>
      <c r="J134" s="3" t="s">
        <v>155</v>
      </c>
      <c r="K134" s="3">
        <v>8</v>
      </c>
      <c r="L134" s="6">
        <v>12</v>
      </c>
      <c r="M134" s="14">
        <v>96</v>
      </c>
      <c r="N134" t="s">
        <v>470</v>
      </c>
    </row>
    <row r="135" spans="1:14" x14ac:dyDescent="0.35">
      <c r="A135" s="3">
        <v>234</v>
      </c>
      <c r="B135" s="3">
        <v>10031</v>
      </c>
      <c r="C135" s="3" t="str">
        <f>VLOOKUP(B135,Customers!$A$1:$B$152,2,FALSE)</f>
        <v xml:space="preserve">    Jeannine Clayton</v>
      </c>
      <c r="D135" s="3" t="str">
        <f>VLOOKUP(B135,Customers!$A$1:$C$152,3,FALSE)</f>
        <v>Female</v>
      </c>
      <c r="E135" s="3" t="str">
        <f>VLOOKUP(B135,Customers!$A$1:$D$152,4,FALSE)</f>
        <v>Bangkok</v>
      </c>
      <c r="F135" s="3" t="str">
        <f>VLOOKUP(B135,Customers!$A$1:$E$152,5,FALSE)</f>
        <v>Thailand</v>
      </c>
      <c r="G135" s="5">
        <v>42294</v>
      </c>
      <c r="H135">
        <f t="shared" si="6"/>
        <v>10</v>
      </c>
      <c r="I135">
        <f t="shared" si="7"/>
        <v>2015</v>
      </c>
      <c r="J135" s="3" t="s">
        <v>157</v>
      </c>
      <c r="K135" s="3">
        <v>29</v>
      </c>
      <c r="L135" s="6">
        <v>2</v>
      </c>
      <c r="M135" s="14">
        <v>58</v>
      </c>
      <c r="N135" t="s">
        <v>469</v>
      </c>
    </row>
    <row r="136" spans="1:14" x14ac:dyDescent="0.35">
      <c r="A136" s="3">
        <v>235</v>
      </c>
      <c r="B136" s="3">
        <v>10008</v>
      </c>
      <c r="C136" s="3" t="str">
        <f>VLOOKUP(B136,Customers!$A$1:$B$152,2,FALSE)</f>
        <v xml:space="preserve">    Vernon Addy</v>
      </c>
      <c r="D136" s="3" t="str">
        <f>VLOOKUP(B136,Customers!$A$1:$C$152,3,FALSE)</f>
        <v>Male</v>
      </c>
      <c r="E136" s="3" t="str">
        <f>VLOOKUP(B136,Customers!$A$1:$D$152,4,FALSE)</f>
        <v>Mumbai</v>
      </c>
      <c r="F136" s="3" t="str">
        <f>VLOOKUP(B136,Customers!$A$1:$E$152,5,FALSE)</f>
        <v>India</v>
      </c>
      <c r="G136" s="5">
        <v>40964</v>
      </c>
      <c r="H136">
        <f t="shared" si="6"/>
        <v>2</v>
      </c>
      <c r="I136">
        <f t="shared" si="7"/>
        <v>2012</v>
      </c>
      <c r="J136" s="3" t="s">
        <v>152</v>
      </c>
      <c r="K136" s="3">
        <v>20</v>
      </c>
      <c r="L136" s="6">
        <v>12</v>
      </c>
      <c r="M136" s="14">
        <v>240</v>
      </c>
      <c r="N136" t="s">
        <v>469</v>
      </c>
    </row>
    <row r="137" spans="1:14" x14ac:dyDescent="0.35">
      <c r="A137" s="3">
        <v>236</v>
      </c>
      <c r="B137" s="3">
        <v>10030</v>
      </c>
      <c r="C137" s="3" t="str">
        <f>VLOOKUP(B137,Customers!$A$1:$B$152,2,FALSE)</f>
        <v xml:space="preserve">    Britni Baisden</v>
      </c>
      <c r="D137" s="3" t="str">
        <f>VLOOKUP(B137,Customers!$A$1:$C$152,3,FALSE)</f>
        <v>Female</v>
      </c>
      <c r="E137" s="3" t="str">
        <f>VLOOKUP(B137,Customers!$A$1:$D$152,4,FALSE)</f>
        <v>Lima</v>
      </c>
      <c r="F137" s="3" t="str">
        <f>VLOOKUP(B137,Customers!$A$1:$E$152,5,FALSE)</f>
        <v>Peru</v>
      </c>
      <c r="G137" s="5">
        <v>41590</v>
      </c>
      <c r="H137">
        <f t="shared" si="6"/>
        <v>11</v>
      </c>
      <c r="I137">
        <f t="shared" si="7"/>
        <v>2013</v>
      </c>
      <c r="J137" s="3" t="s">
        <v>149</v>
      </c>
      <c r="K137" s="3">
        <v>30</v>
      </c>
      <c r="L137" s="6">
        <v>18</v>
      </c>
      <c r="M137" s="14">
        <v>540</v>
      </c>
      <c r="N137" t="s">
        <v>469</v>
      </c>
    </row>
    <row r="138" spans="1:14" x14ac:dyDescent="0.35">
      <c r="A138" s="3">
        <v>237</v>
      </c>
      <c r="B138" s="3">
        <v>10021</v>
      </c>
      <c r="C138" s="3" t="str">
        <f>VLOOKUP(B138,Customers!$A$1:$B$152,2,FALSE)</f>
        <v xml:space="preserve">    Jesus Dallas</v>
      </c>
      <c r="D138" s="3" t="str">
        <f>VLOOKUP(B138,Customers!$A$1:$C$152,3,FALSE)</f>
        <v>Male</v>
      </c>
      <c r="E138" s="3" t="str">
        <f>VLOOKUP(B138,Customers!$A$1:$D$152,4,FALSE)</f>
        <v>Tokyo</v>
      </c>
      <c r="F138" s="3" t="str">
        <f>VLOOKUP(B138,Customers!$A$1:$E$152,5,FALSE)</f>
        <v>Japan</v>
      </c>
      <c r="G138" s="5">
        <v>41826</v>
      </c>
      <c r="H138">
        <f t="shared" si="6"/>
        <v>7</v>
      </c>
      <c r="I138">
        <f t="shared" si="7"/>
        <v>2014</v>
      </c>
      <c r="J138" s="3" t="s">
        <v>157</v>
      </c>
      <c r="K138" s="3">
        <v>24</v>
      </c>
      <c r="L138" s="6">
        <v>2</v>
      </c>
      <c r="M138" s="14">
        <v>48</v>
      </c>
      <c r="N138" t="s">
        <v>469</v>
      </c>
    </row>
    <row r="139" spans="1:14" x14ac:dyDescent="0.35">
      <c r="A139" s="3">
        <v>238</v>
      </c>
      <c r="B139" s="3">
        <v>10085</v>
      </c>
      <c r="C139" s="3" t="str">
        <f>VLOOKUP(B139,Customers!$A$1:$B$152,2,FALSE)</f>
        <v xml:space="preserve">    Celeste Dorothy</v>
      </c>
      <c r="D139" s="3" t="str">
        <f>VLOOKUP(B139,Customers!$A$1:$C$152,3,FALSE)</f>
        <v>Female</v>
      </c>
      <c r="E139" s="3" t="str">
        <f>VLOOKUP(B139,Customers!$A$1:$D$152,4,FALSE)</f>
        <v>Tel Aviv</v>
      </c>
      <c r="F139" s="3" t="str">
        <f>VLOOKUP(B139,Customers!$A$1:$E$152,5,FALSE)</f>
        <v>Israel</v>
      </c>
      <c r="G139" s="5">
        <v>40996</v>
      </c>
      <c r="H139">
        <f t="shared" si="6"/>
        <v>3</v>
      </c>
      <c r="I139">
        <f t="shared" si="7"/>
        <v>2012</v>
      </c>
      <c r="J139" s="3" t="s">
        <v>150</v>
      </c>
      <c r="K139" s="3">
        <v>22</v>
      </c>
      <c r="L139" s="6">
        <v>13</v>
      </c>
      <c r="M139" s="14">
        <v>286</v>
      </c>
      <c r="N139" t="s">
        <v>469</v>
      </c>
    </row>
    <row r="140" spans="1:14" x14ac:dyDescent="0.35">
      <c r="A140" s="3">
        <v>239</v>
      </c>
      <c r="B140" s="3">
        <v>10121</v>
      </c>
      <c r="C140" s="3" t="str">
        <f>VLOOKUP(B140,Customers!$A$1:$B$152,2,FALSE)</f>
        <v xml:space="preserve">    Dorris Bennetts</v>
      </c>
      <c r="D140" s="3" t="str">
        <f>VLOOKUP(B140,Customers!$A$1:$C$152,3,FALSE)</f>
        <v>Female</v>
      </c>
      <c r="E140" s="3" t="str">
        <f>VLOOKUP(B140,Customers!$A$1:$D$152,4,FALSE)</f>
        <v>Copenhagen</v>
      </c>
      <c r="F140" s="3" t="str">
        <f>VLOOKUP(B140,Customers!$A$1:$E$152,5,FALSE)</f>
        <v>Denmark</v>
      </c>
      <c r="G140" s="5">
        <v>41364</v>
      </c>
      <c r="H140">
        <f t="shared" si="6"/>
        <v>3</v>
      </c>
      <c r="I140">
        <f t="shared" si="7"/>
        <v>2013</v>
      </c>
      <c r="J140" s="3" t="s">
        <v>152</v>
      </c>
      <c r="K140" s="3">
        <v>1</v>
      </c>
      <c r="L140" s="6">
        <v>12</v>
      </c>
      <c r="M140" s="14">
        <v>12</v>
      </c>
      <c r="N140" t="s">
        <v>471</v>
      </c>
    </row>
    <row r="141" spans="1:14" x14ac:dyDescent="0.35">
      <c r="A141" s="3">
        <v>240</v>
      </c>
      <c r="B141" s="3">
        <v>10048</v>
      </c>
      <c r="C141" s="3" t="str">
        <f>VLOOKUP(B141,Customers!$A$1:$B$152,2,FALSE)</f>
        <v xml:space="preserve">    Clorinda Clemmer</v>
      </c>
      <c r="D141" s="3" t="str">
        <f>VLOOKUP(B141,Customers!$A$1:$C$152,3,FALSE)</f>
        <v>Female</v>
      </c>
      <c r="E141" s="3" t="str">
        <f>VLOOKUP(B141,Customers!$A$1:$D$152,4,FALSE)</f>
        <v>Toronto</v>
      </c>
      <c r="F141" s="3" t="str">
        <f>VLOOKUP(B141,Customers!$A$1:$E$152,5,FALSE)</f>
        <v>Canada</v>
      </c>
      <c r="G141" s="5">
        <v>40261</v>
      </c>
      <c r="H141">
        <f t="shared" si="6"/>
        <v>3</v>
      </c>
      <c r="I141">
        <f t="shared" si="7"/>
        <v>2010</v>
      </c>
      <c r="J141" s="3" t="s">
        <v>155</v>
      </c>
      <c r="K141" s="3">
        <v>3</v>
      </c>
      <c r="L141" s="6">
        <v>12</v>
      </c>
      <c r="M141" s="14">
        <v>36</v>
      </c>
      <c r="N141" t="s">
        <v>471</v>
      </c>
    </row>
    <row r="142" spans="1:14" x14ac:dyDescent="0.35">
      <c r="A142" s="3">
        <v>241</v>
      </c>
      <c r="B142" s="3">
        <v>10096</v>
      </c>
      <c r="C142" s="3" t="str">
        <f>VLOOKUP(B142,Customers!$A$1:$B$152,2,FALSE)</f>
        <v xml:space="preserve">    Edwin Mehr</v>
      </c>
      <c r="D142" s="3" t="str">
        <f>VLOOKUP(B142,Customers!$A$1:$C$152,3,FALSE)</f>
        <v>Male</v>
      </c>
      <c r="E142" s="3" t="str">
        <f>VLOOKUP(B142,Customers!$A$1:$D$152,4,FALSE)</f>
        <v>Baltimore</v>
      </c>
      <c r="F142" s="3" t="str">
        <f>VLOOKUP(B142,Customers!$A$1:$E$152,5,FALSE)</f>
        <v>USA</v>
      </c>
      <c r="G142" s="5">
        <v>41235</v>
      </c>
      <c r="H142">
        <f t="shared" si="6"/>
        <v>11</v>
      </c>
      <c r="I142">
        <f t="shared" si="7"/>
        <v>2012</v>
      </c>
      <c r="J142" s="3" t="s">
        <v>153</v>
      </c>
      <c r="K142" s="3">
        <v>20</v>
      </c>
      <c r="L142" s="6">
        <v>12</v>
      </c>
      <c r="M142" s="14">
        <v>240</v>
      </c>
      <c r="N142" t="s">
        <v>469</v>
      </c>
    </row>
    <row r="143" spans="1:14" x14ac:dyDescent="0.35">
      <c r="A143" s="3">
        <v>242</v>
      </c>
      <c r="B143" s="3">
        <v>10011</v>
      </c>
      <c r="C143" s="3" t="str">
        <f>VLOOKUP(B143,Customers!$A$1:$B$152,2,FALSE)</f>
        <v xml:space="preserve">    Carlita Schroyer</v>
      </c>
      <c r="D143" s="3" t="str">
        <f>VLOOKUP(B143,Customers!$A$1:$C$152,3,FALSE)</f>
        <v>Female</v>
      </c>
      <c r="E143" s="3" t="str">
        <f>VLOOKUP(B143,Customers!$A$1:$D$152,4,FALSE)</f>
        <v>Lagos</v>
      </c>
      <c r="F143" s="3" t="str">
        <f>VLOOKUP(B143,Customers!$A$1:$E$152,5,FALSE)</f>
        <v>Nigeria</v>
      </c>
      <c r="G143" s="5">
        <v>41227</v>
      </c>
      <c r="H143">
        <f t="shared" si="6"/>
        <v>11</v>
      </c>
      <c r="I143">
        <f t="shared" si="7"/>
        <v>2012</v>
      </c>
      <c r="J143" s="3" t="s">
        <v>148</v>
      </c>
      <c r="K143" s="3">
        <v>30</v>
      </c>
      <c r="L143" s="6">
        <v>8</v>
      </c>
      <c r="M143" s="14">
        <v>240</v>
      </c>
      <c r="N143" t="s">
        <v>469</v>
      </c>
    </row>
    <row r="144" spans="1:14" x14ac:dyDescent="0.35">
      <c r="A144" s="3">
        <v>243</v>
      </c>
      <c r="B144" s="3">
        <v>10026</v>
      </c>
      <c r="C144" s="3" t="str">
        <f>VLOOKUP(B144,Customers!$A$1:$B$152,2,FALSE)</f>
        <v xml:space="preserve">    Lennie Grasso</v>
      </c>
      <c r="D144" s="3" t="str">
        <f>VLOOKUP(B144,Customers!$A$1:$C$152,3,FALSE)</f>
        <v>Male</v>
      </c>
      <c r="E144" s="3" t="str">
        <f>VLOOKUP(B144,Customers!$A$1:$D$152,4,FALSE)</f>
        <v>Tianjin</v>
      </c>
      <c r="F144" s="3" t="str">
        <f>VLOOKUP(B144,Customers!$A$1:$E$152,5,FALSE)</f>
        <v>China</v>
      </c>
      <c r="G144" s="5">
        <v>42071</v>
      </c>
      <c r="H144">
        <f t="shared" si="6"/>
        <v>3</v>
      </c>
      <c r="I144">
        <f t="shared" si="7"/>
        <v>2015</v>
      </c>
      <c r="J144" s="3" t="s">
        <v>155</v>
      </c>
      <c r="K144" s="3">
        <v>21</v>
      </c>
      <c r="L144" s="6">
        <v>12</v>
      </c>
      <c r="M144" s="14">
        <v>252</v>
      </c>
      <c r="N144" t="s">
        <v>469</v>
      </c>
    </row>
    <row r="145" spans="1:14" x14ac:dyDescent="0.35">
      <c r="A145" s="3">
        <v>244</v>
      </c>
      <c r="B145" s="3">
        <v>10138</v>
      </c>
      <c r="C145" s="3" t="str">
        <f>VLOOKUP(B145,Customers!$A$1:$B$152,2,FALSE)</f>
        <v xml:space="preserve">    Jamel Biery</v>
      </c>
      <c r="D145" s="3" t="str">
        <f>VLOOKUP(B145,Customers!$A$1:$C$152,3,FALSE)</f>
        <v>Male</v>
      </c>
      <c r="E145" s="3" t="str">
        <f>VLOOKUP(B145,Customers!$A$1:$D$152,4,FALSE)</f>
        <v>Cairo</v>
      </c>
      <c r="F145" s="3" t="str">
        <f>VLOOKUP(B145,Customers!$A$1:$E$152,5,FALSE)</f>
        <v>Egypt</v>
      </c>
      <c r="G145" s="5">
        <v>41797</v>
      </c>
      <c r="H145">
        <f t="shared" si="6"/>
        <v>6</v>
      </c>
      <c r="I145">
        <f t="shared" si="7"/>
        <v>2014</v>
      </c>
      <c r="J145" s="3" t="s">
        <v>157</v>
      </c>
      <c r="K145" s="3">
        <v>21</v>
      </c>
      <c r="L145" s="6">
        <v>2</v>
      </c>
      <c r="M145" s="14">
        <v>42</v>
      </c>
      <c r="N145" t="s">
        <v>469</v>
      </c>
    </row>
    <row r="146" spans="1:14" x14ac:dyDescent="0.35">
      <c r="A146" s="3">
        <v>245</v>
      </c>
      <c r="B146" s="3">
        <v>10015</v>
      </c>
      <c r="C146" s="3" t="str">
        <f>VLOOKUP(B146,Customers!$A$1:$B$152,2,FALSE)</f>
        <v xml:space="preserve">    Bella Logan</v>
      </c>
      <c r="D146" s="3" t="str">
        <f>VLOOKUP(B146,Customers!$A$1:$C$152,3,FALSE)</f>
        <v>Female</v>
      </c>
      <c r="E146" s="3" t="str">
        <f>VLOOKUP(B146,Customers!$A$1:$D$152,4,FALSE)</f>
        <v>Buenos Aires</v>
      </c>
      <c r="F146" s="3" t="str">
        <f>VLOOKUP(B146,Customers!$A$1:$E$152,5,FALSE)</f>
        <v>Argentina</v>
      </c>
      <c r="G146" s="5">
        <v>40490</v>
      </c>
      <c r="H146">
        <f t="shared" si="6"/>
        <v>11</v>
      </c>
      <c r="I146">
        <f t="shared" si="7"/>
        <v>2010</v>
      </c>
      <c r="J146" s="3" t="s">
        <v>155</v>
      </c>
      <c r="K146" s="3">
        <v>24</v>
      </c>
      <c r="L146" s="6">
        <v>12</v>
      </c>
      <c r="M146" s="14">
        <v>288</v>
      </c>
      <c r="N146" t="s">
        <v>469</v>
      </c>
    </row>
    <row r="147" spans="1:14" x14ac:dyDescent="0.35">
      <c r="A147" s="3">
        <v>246</v>
      </c>
      <c r="B147" s="3">
        <v>10125</v>
      </c>
      <c r="C147" s="3" t="str">
        <f>VLOOKUP(B147,Customers!$A$1:$B$152,2,FALSE)</f>
        <v xml:space="preserve">    Kyra Coffin</v>
      </c>
      <c r="D147" s="3" t="str">
        <f>VLOOKUP(B147,Customers!$A$1:$C$152,3,FALSE)</f>
        <v>Female</v>
      </c>
      <c r="E147" s="3" t="str">
        <f>VLOOKUP(B147,Customers!$A$1:$D$152,4,FALSE)</f>
        <v>Accra</v>
      </c>
      <c r="F147" s="3" t="str">
        <f>VLOOKUP(B147,Customers!$A$1:$E$152,5,FALSE)</f>
        <v>Ghana</v>
      </c>
      <c r="G147" s="5">
        <v>41582</v>
      </c>
      <c r="H147">
        <f t="shared" si="6"/>
        <v>11</v>
      </c>
      <c r="I147">
        <f t="shared" si="7"/>
        <v>2013</v>
      </c>
      <c r="J147" s="3" t="s">
        <v>149</v>
      </c>
      <c r="K147" s="3">
        <v>6</v>
      </c>
      <c r="L147" s="6">
        <v>18</v>
      </c>
      <c r="M147" s="14">
        <v>108</v>
      </c>
      <c r="N147" t="s">
        <v>470</v>
      </c>
    </row>
    <row r="148" spans="1:14" x14ac:dyDescent="0.35">
      <c r="A148" s="3">
        <v>247</v>
      </c>
      <c r="B148" s="3">
        <v>10038</v>
      </c>
      <c r="C148" s="3" t="str">
        <f>VLOOKUP(B148,Customers!$A$1:$B$152,2,FALSE)</f>
        <v xml:space="preserve">    Desmond Bradfield</v>
      </c>
      <c r="D148" s="3" t="str">
        <f>VLOOKUP(B148,Customers!$A$1:$C$152,3,FALSE)</f>
        <v>Male</v>
      </c>
      <c r="E148" s="3" t="str">
        <f>VLOOKUP(B148,Customers!$A$1:$D$152,4,FALSE)</f>
        <v>Riverside</v>
      </c>
      <c r="F148" s="3" t="str">
        <f>VLOOKUP(B148,Customers!$A$1:$E$152,5,FALSE)</f>
        <v>USA</v>
      </c>
      <c r="G148" s="5">
        <v>41761</v>
      </c>
      <c r="H148">
        <f t="shared" si="6"/>
        <v>5</v>
      </c>
      <c r="I148">
        <f t="shared" si="7"/>
        <v>2014</v>
      </c>
      <c r="J148" s="3" t="s">
        <v>153</v>
      </c>
      <c r="K148" s="3">
        <v>19</v>
      </c>
      <c r="L148" s="6">
        <v>12</v>
      </c>
      <c r="M148" s="14">
        <v>228</v>
      </c>
      <c r="N148" t="s">
        <v>469</v>
      </c>
    </row>
    <row r="149" spans="1:14" x14ac:dyDescent="0.35">
      <c r="A149" s="3">
        <v>248</v>
      </c>
      <c r="B149" s="3">
        <v>10038</v>
      </c>
      <c r="C149" s="3" t="str">
        <f>VLOOKUP(B149,Customers!$A$1:$B$152,2,FALSE)</f>
        <v xml:space="preserve">    Desmond Bradfield</v>
      </c>
      <c r="D149" s="3" t="str">
        <f>VLOOKUP(B149,Customers!$A$1:$C$152,3,FALSE)</f>
        <v>Male</v>
      </c>
      <c r="E149" s="3" t="str">
        <f>VLOOKUP(B149,Customers!$A$1:$D$152,4,FALSE)</f>
        <v>Riverside</v>
      </c>
      <c r="F149" s="3" t="str">
        <f>VLOOKUP(B149,Customers!$A$1:$E$152,5,FALSE)</f>
        <v>USA</v>
      </c>
      <c r="G149" s="5">
        <v>41950</v>
      </c>
      <c r="H149">
        <f t="shared" si="6"/>
        <v>11</v>
      </c>
      <c r="I149">
        <f t="shared" si="7"/>
        <v>2014</v>
      </c>
      <c r="J149" s="3" t="s">
        <v>148</v>
      </c>
      <c r="K149" s="3">
        <v>8</v>
      </c>
      <c r="L149" s="6">
        <v>8</v>
      </c>
      <c r="M149" s="14">
        <v>64</v>
      </c>
      <c r="N149" t="s">
        <v>470</v>
      </c>
    </row>
    <row r="150" spans="1:14" x14ac:dyDescent="0.35">
      <c r="A150" s="3">
        <v>249</v>
      </c>
      <c r="B150" s="3">
        <v>10078</v>
      </c>
      <c r="C150" s="3" t="str">
        <f>VLOOKUP(B150,Customers!$A$1:$B$152,2,FALSE)</f>
        <v xml:space="preserve">    Logan Schwan</v>
      </c>
      <c r="D150" s="3" t="str">
        <f>VLOOKUP(B150,Customers!$A$1:$C$152,3,FALSE)</f>
        <v>Male</v>
      </c>
      <c r="E150" s="3" t="str">
        <f>VLOOKUP(B150,Customers!$A$1:$D$152,4,FALSE)</f>
        <v>Cape Town</v>
      </c>
      <c r="F150" s="3" t="str">
        <f>VLOOKUP(B150,Customers!$A$1:$E$152,5,FALSE)</f>
        <v>South Africa</v>
      </c>
      <c r="G150" s="5">
        <v>40298</v>
      </c>
      <c r="H150">
        <f t="shared" si="6"/>
        <v>4</v>
      </c>
      <c r="I150">
        <f t="shared" si="7"/>
        <v>2010</v>
      </c>
      <c r="J150" s="3" t="s">
        <v>150</v>
      </c>
      <c r="K150" s="3">
        <v>1</v>
      </c>
      <c r="L150" s="6">
        <v>13</v>
      </c>
      <c r="M150" s="14">
        <v>13</v>
      </c>
      <c r="N150" t="s">
        <v>471</v>
      </c>
    </row>
    <row r="151" spans="1:14" x14ac:dyDescent="0.35">
      <c r="A151" s="3">
        <v>250</v>
      </c>
      <c r="B151" s="3">
        <v>10141</v>
      </c>
      <c r="C151" s="3" t="str">
        <f>VLOOKUP(B151,Customers!$A$1:$B$152,2,FALSE)</f>
        <v xml:space="preserve">    Vanetta Eisenhower</v>
      </c>
      <c r="D151" s="3" t="str">
        <f>VLOOKUP(B151,Customers!$A$1:$C$152,3,FALSE)</f>
        <v>Female</v>
      </c>
      <c r="E151" s="3" t="str">
        <f>VLOOKUP(B151,Customers!$A$1:$D$152,4,FALSE)</f>
        <v>Delhi</v>
      </c>
      <c r="F151" s="3" t="str">
        <f>VLOOKUP(B151,Customers!$A$1:$E$152,5,FALSE)</f>
        <v>India</v>
      </c>
      <c r="G151" s="5">
        <v>41449</v>
      </c>
      <c r="H151">
        <f t="shared" si="6"/>
        <v>6</v>
      </c>
      <c r="I151">
        <f t="shared" si="7"/>
        <v>2013</v>
      </c>
      <c r="J151" s="3" t="s">
        <v>151</v>
      </c>
      <c r="K151" s="3">
        <v>19</v>
      </c>
      <c r="L151" s="6">
        <v>4</v>
      </c>
      <c r="M151" s="14">
        <v>76</v>
      </c>
      <c r="N151" t="s">
        <v>469</v>
      </c>
    </row>
    <row r="152" spans="1:14" x14ac:dyDescent="0.35">
      <c r="A152" s="3">
        <v>251</v>
      </c>
      <c r="B152" s="3">
        <v>10137</v>
      </c>
      <c r="C152" s="3" t="str">
        <f>VLOOKUP(B152,Customers!$A$1:$B$152,2,FALSE)</f>
        <v xml:space="preserve">    Gwyneth Goodsell</v>
      </c>
      <c r="D152" s="3" t="str">
        <f>VLOOKUP(B152,Customers!$A$1:$C$152,3,FALSE)</f>
        <v>Female</v>
      </c>
      <c r="E152" s="3" t="str">
        <f>VLOOKUP(B152,Customers!$A$1:$D$152,4,FALSE)</f>
        <v>Kolkata</v>
      </c>
      <c r="F152" s="3" t="str">
        <f>VLOOKUP(B152,Customers!$A$1:$E$152,5,FALSE)</f>
        <v>India</v>
      </c>
      <c r="G152" s="5">
        <v>41141</v>
      </c>
      <c r="H152">
        <f t="shared" si="6"/>
        <v>8</v>
      </c>
      <c r="I152">
        <f t="shared" si="7"/>
        <v>2012</v>
      </c>
      <c r="J152" s="3" t="s">
        <v>151</v>
      </c>
      <c r="K152" s="3">
        <v>29</v>
      </c>
      <c r="L152" s="6">
        <v>4</v>
      </c>
      <c r="M152" s="14">
        <v>116</v>
      </c>
      <c r="N152" t="s">
        <v>469</v>
      </c>
    </row>
    <row r="153" spans="1:14" x14ac:dyDescent="0.35">
      <c r="A153" s="3">
        <v>252</v>
      </c>
      <c r="B153" s="3">
        <v>10130</v>
      </c>
      <c r="C153" s="3" t="str">
        <f>VLOOKUP(B153,Customers!$A$1:$B$152,2,FALSE)</f>
        <v xml:space="preserve">    Omega Woolford</v>
      </c>
      <c r="D153" s="3" t="str">
        <f>VLOOKUP(B153,Customers!$A$1:$C$152,3,FALSE)</f>
        <v>Female</v>
      </c>
      <c r="E153" s="3" t="str">
        <f>VLOOKUP(B153,Customers!$A$1:$D$152,4,FALSE)</f>
        <v>Mexico City</v>
      </c>
      <c r="F153" s="3" t="str">
        <f>VLOOKUP(B153,Customers!$A$1:$E$152,5,FALSE)</f>
        <v>Mexico</v>
      </c>
      <c r="G153" s="5">
        <v>41176</v>
      </c>
      <c r="H153">
        <f t="shared" si="6"/>
        <v>9</v>
      </c>
      <c r="I153">
        <f t="shared" si="7"/>
        <v>2012</v>
      </c>
      <c r="J153" s="3" t="s">
        <v>157</v>
      </c>
      <c r="K153" s="3">
        <v>6</v>
      </c>
      <c r="L153" s="6">
        <v>2</v>
      </c>
      <c r="M153" s="14">
        <v>12</v>
      </c>
      <c r="N153" t="s">
        <v>470</v>
      </c>
    </row>
    <row r="154" spans="1:14" x14ac:dyDescent="0.35">
      <c r="A154" s="3">
        <v>253</v>
      </c>
      <c r="B154" s="3">
        <v>10134</v>
      </c>
      <c r="C154" s="3" t="str">
        <f>VLOOKUP(B154,Customers!$A$1:$B$152,2,FALSE)</f>
        <v xml:space="preserve">    Marco Jacobo</v>
      </c>
      <c r="D154" s="3" t="str">
        <f>VLOOKUP(B154,Customers!$A$1:$C$152,3,FALSE)</f>
        <v>Male</v>
      </c>
      <c r="E154" s="3" t="str">
        <f>VLOOKUP(B154,Customers!$A$1:$D$152,4,FALSE)</f>
        <v>Delhi</v>
      </c>
      <c r="F154" s="3" t="str">
        <f>VLOOKUP(B154,Customers!$A$1:$E$152,5,FALSE)</f>
        <v>India</v>
      </c>
      <c r="G154" s="5">
        <v>40329</v>
      </c>
      <c r="H154">
        <f t="shared" si="6"/>
        <v>5</v>
      </c>
      <c r="I154">
        <f t="shared" si="7"/>
        <v>2010</v>
      </c>
      <c r="J154" s="3" t="s">
        <v>153</v>
      </c>
      <c r="K154" s="3">
        <v>5</v>
      </c>
      <c r="L154" s="6">
        <v>12</v>
      </c>
      <c r="M154" s="14">
        <v>60</v>
      </c>
      <c r="N154" t="s">
        <v>471</v>
      </c>
    </row>
    <row r="155" spans="1:14" x14ac:dyDescent="0.35">
      <c r="A155" s="3">
        <v>254</v>
      </c>
      <c r="B155" s="3">
        <v>10131</v>
      </c>
      <c r="C155" s="3" t="str">
        <f>VLOOKUP(B155,Customers!$A$1:$B$152,2,FALSE)</f>
        <v xml:space="preserve">    Wilmer Markert</v>
      </c>
      <c r="D155" s="3" t="str">
        <f>VLOOKUP(B155,Customers!$A$1:$C$152,3,FALSE)</f>
        <v>Male</v>
      </c>
      <c r="E155" s="3" t="str">
        <f>VLOOKUP(B155,Customers!$A$1:$D$152,4,FALSE)</f>
        <v>Osaka</v>
      </c>
      <c r="F155" s="3" t="str">
        <f>VLOOKUP(B155,Customers!$A$1:$E$152,5,FALSE)</f>
        <v>Japan</v>
      </c>
      <c r="G155" s="5">
        <v>41137</v>
      </c>
      <c r="H155">
        <f t="shared" si="6"/>
        <v>8</v>
      </c>
      <c r="I155">
        <f t="shared" si="7"/>
        <v>2012</v>
      </c>
      <c r="J155" s="3" t="s">
        <v>155</v>
      </c>
      <c r="K155" s="3">
        <v>14</v>
      </c>
      <c r="L155" s="6">
        <v>12</v>
      </c>
      <c r="M155" s="14">
        <v>168</v>
      </c>
      <c r="N155" t="s">
        <v>470</v>
      </c>
    </row>
    <row r="156" spans="1:14" x14ac:dyDescent="0.35">
      <c r="A156" s="3">
        <v>255</v>
      </c>
      <c r="B156" s="3">
        <v>10146</v>
      </c>
      <c r="C156" s="3" t="str">
        <f>VLOOKUP(B156,Customers!$A$1:$B$152,2,FALSE)</f>
        <v xml:space="preserve">    Bobby Greening</v>
      </c>
      <c r="D156" s="3" t="str">
        <f>VLOOKUP(B156,Customers!$A$1:$C$152,3,FALSE)</f>
        <v>Male</v>
      </c>
      <c r="E156" s="3" t="str">
        <f>VLOOKUP(B156,Customers!$A$1:$D$152,4,FALSE)</f>
        <v>Dallas</v>
      </c>
      <c r="F156" s="3" t="str">
        <f>VLOOKUP(B156,Customers!$A$1:$E$152,5,FALSE)</f>
        <v>USA</v>
      </c>
      <c r="G156" s="5">
        <v>40768</v>
      </c>
      <c r="H156">
        <f t="shared" si="6"/>
        <v>8</v>
      </c>
      <c r="I156">
        <f t="shared" si="7"/>
        <v>2011</v>
      </c>
      <c r="J156" s="3" t="s">
        <v>157</v>
      </c>
      <c r="K156" s="3">
        <v>21</v>
      </c>
      <c r="L156" s="6">
        <v>2</v>
      </c>
      <c r="M156" s="14">
        <v>42</v>
      </c>
      <c r="N156" t="s">
        <v>469</v>
      </c>
    </row>
    <row r="157" spans="1:14" x14ac:dyDescent="0.35">
      <c r="A157" s="3">
        <v>256</v>
      </c>
      <c r="B157" s="3">
        <v>10112</v>
      </c>
      <c r="C157" s="3" t="str">
        <f>VLOOKUP(B157,Customers!$A$1:$B$152,2,FALSE)</f>
        <v xml:space="preserve">    Dylan Beeks</v>
      </c>
      <c r="D157" s="3" t="str">
        <f>VLOOKUP(B157,Customers!$A$1:$C$152,3,FALSE)</f>
        <v>Male</v>
      </c>
      <c r="E157" s="3" t="str">
        <f>VLOOKUP(B157,Customers!$A$1:$D$152,4,FALSE)</f>
        <v>Harare</v>
      </c>
      <c r="F157" s="3" t="str">
        <f>VLOOKUP(B157,Customers!$A$1:$E$152,5,FALSE)</f>
        <v>Zimbabwe</v>
      </c>
      <c r="G157" s="5">
        <v>41554</v>
      </c>
      <c r="H157">
        <f t="shared" si="6"/>
        <v>10</v>
      </c>
      <c r="I157">
        <f t="shared" si="7"/>
        <v>2013</v>
      </c>
      <c r="J157" s="3" t="s">
        <v>148</v>
      </c>
      <c r="K157" s="3">
        <v>25</v>
      </c>
      <c r="L157" s="6">
        <v>8</v>
      </c>
      <c r="M157" s="14">
        <v>200</v>
      </c>
      <c r="N157" t="s">
        <v>469</v>
      </c>
    </row>
    <row r="158" spans="1:14" x14ac:dyDescent="0.35">
      <c r="A158" s="3">
        <v>257</v>
      </c>
      <c r="B158" s="3">
        <v>10075</v>
      </c>
      <c r="C158" s="3" t="str">
        <f>VLOOKUP(B158,Customers!$A$1:$B$152,2,FALSE)</f>
        <v xml:space="preserve">    Evangeline Grandstaff</v>
      </c>
      <c r="D158" s="3" t="str">
        <f>VLOOKUP(B158,Customers!$A$1:$C$152,3,FALSE)</f>
        <v>Female</v>
      </c>
      <c r="E158" s="3" t="str">
        <f>VLOOKUP(B158,Customers!$A$1:$D$152,4,FALSE)</f>
        <v>Dalian</v>
      </c>
      <c r="F158" s="3" t="str">
        <f>VLOOKUP(B158,Customers!$A$1:$E$152,5,FALSE)</f>
        <v>China</v>
      </c>
      <c r="G158" s="5">
        <v>41441</v>
      </c>
      <c r="H158">
        <f t="shared" si="6"/>
        <v>6</v>
      </c>
      <c r="I158">
        <f t="shared" si="7"/>
        <v>2013</v>
      </c>
      <c r="J158" s="3" t="s">
        <v>149</v>
      </c>
      <c r="K158" s="3">
        <v>29</v>
      </c>
      <c r="L158" s="6">
        <v>18</v>
      </c>
      <c r="M158" s="14">
        <v>522</v>
      </c>
      <c r="N158" t="s">
        <v>469</v>
      </c>
    </row>
    <row r="159" spans="1:14" x14ac:dyDescent="0.35">
      <c r="A159" s="3">
        <v>258</v>
      </c>
      <c r="B159" s="3">
        <v>10024</v>
      </c>
      <c r="C159" s="3" t="str">
        <f>VLOOKUP(B159,Customers!$A$1:$B$152,2,FALSE)</f>
        <v xml:space="preserve">    Beata Smyth</v>
      </c>
      <c r="D159" s="3" t="str">
        <f>VLOOKUP(B159,Customers!$A$1:$C$152,3,FALSE)</f>
        <v>Female</v>
      </c>
      <c r="E159" s="3" t="str">
        <f>VLOOKUP(B159,Customers!$A$1:$D$152,4,FALSE)</f>
        <v>Ho Chi Minh City</v>
      </c>
      <c r="F159" s="3" t="str">
        <f>VLOOKUP(B159,Customers!$A$1:$E$152,5,FALSE)</f>
        <v>Vietnam</v>
      </c>
      <c r="G159" s="5">
        <v>40589</v>
      </c>
      <c r="H159">
        <f t="shared" si="6"/>
        <v>2</v>
      </c>
      <c r="I159">
        <f t="shared" si="7"/>
        <v>2011</v>
      </c>
      <c r="J159" s="3" t="s">
        <v>153</v>
      </c>
      <c r="K159" s="3">
        <v>7</v>
      </c>
      <c r="L159" s="6">
        <v>12</v>
      </c>
      <c r="M159" s="14">
        <v>84</v>
      </c>
      <c r="N159" t="s">
        <v>470</v>
      </c>
    </row>
    <row r="160" spans="1:14" x14ac:dyDescent="0.35">
      <c r="A160" s="3">
        <v>259</v>
      </c>
      <c r="B160" s="3">
        <v>10003</v>
      </c>
      <c r="C160" s="3" t="str">
        <f>VLOOKUP(B160,Customers!$A$1:$B$152,2,FALSE)</f>
        <v xml:space="preserve">    Sanford Xiong</v>
      </c>
      <c r="D160" s="3" t="str">
        <f>VLOOKUP(B160,Customers!$A$1:$C$152,3,FALSE)</f>
        <v>Male</v>
      </c>
      <c r="E160" s="3" t="str">
        <f>VLOOKUP(B160,Customers!$A$1:$D$152,4,FALSE)</f>
        <v>Sao Paulo</v>
      </c>
      <c r="F160" s="3" t="str">
        <f>VLOOKUP(B160,Customers!$A$1:$E$152,5,FALSE)</f>
        <v>Brazil</v>
      </c>
      <c r="G160" s="5">
        <v>41387</v>
      </c>
      <c r="H160">
        <f t="shared" si="6"/>
        <v>4</v>
      </c>
      <c r="I160">
        <f t="shared" si="7"/>
        <v>2013</v>
      </c>
      <c r="J160" s="3" t="s">
        <v>151</v>
      </c>
      <c r="K160" s="3">
        <v>24</v>
      </c>
      <c r="L160" s="6">
        <v>4</v>
      </c>
      <c r="M160" s="14">
        <v>96</v>
      </c>
      <c r="N160" t="s">
        <v>469</v>
      </c>
    </row>
    <row r="161" spans="1:14" x14ac:dyDescent="0.35">
      <c r="A161" s="3">
        <v>260</v>
      </c>
      <c r="B161" s="3">
        <v>10090</v>
      </c>
      <c r="C161" s="3" t="str">
        <f>VLOOKUP(B161,Customers!$A$1:$B$152,2,FALSE)</f>
        <v xml:space="preserve">    Tiana Brigham</v>
      </c>
      <c r="D161" s="3" t="str">
        <f>VLOOKUP(B161,Customers!$A$1:$C$152,3,FALSE)</f>
        <v>Female</v>
      </c>
      <c r="E161" s="3" t="str">
        <f>VLOOKUP(B161,Customers!$A$1:$D$152,4,FALSE)</f>
        <v>San Juan</v>
      </c>
      <c r="F161" s="3" t="str">
        <f>VLOOKUP(B161,Customers!$A$1:$E$152,5,FALSE)</f>
        <v>Puerto Rico</v>
      </c>
      <c r="G161" s="5">
        <v>41148</v>
      </c>
      <c r="H161">
        <f t="shared" si="6"/>
        <v>8</v>
      </c>
      <c r="I161">
        <f t="shared" si="7"/>
        <v>2012</v>
      </c>
      <c r="J161" s="3" t="s">
        <v>150</v>
      </c>
      <c r="K161" s="3">
        <v>27</v>
      </c>
      <c r="L161" s="6">
        <v>13</v>
      </c>
      <c r="M161" s="14">
        <v>351</v>
      </c>
      <c r="N161" t="s">
        <v>469</v>
      </c>
    </row>
    <row r="162" spans="1:14" x14ac:dyDescent="0.35">
      <c r="A162" s="3">
        <v>261</v>
      </c>
      <c r="B162" s="3">
        <v>10138</v>
      </c>
      <c r="C162" s="3" t="str">
        <f>VLOOKUP(B162,Customers!$A$1:$B$152,2,FALSE)</f>
        <v xml:space="preserve">    Jamel Biery</v>
      </c>
      <c r="D162" s="3" t="str">
        <f>VLOOKUP(B162,Customers!$A$1:$C$152,3,FALSE)</f>
        <v>Male</v>
      </c>
      <c r="E162" s="3" t="str">
        <f>VLOOKUP(B162,Customers!$A$1:$D$152,4,FALSE)</f>
        <v>Cairo</v>
      </c>
      <c r="F162" s="3" t="str">
        <f>VLOOKUP(B162,Customers!$A$1:$E$152,5,FALSE)</f>
        <v>Egypt</v>
      </c>
      <c r="G162" s="5">
        <v>41351</v>
      </c>
      <c r="H162">
        <f t="shared" si="6"/>
        <v>3</v>
      </c>
      <c r="I162">
        <f t="shared" si="7"/>
        <v>2013</v>
      </c>
      <c r="J162" s="3" t="s">
        <v>156</v>
      </c>
      <c r="K162" s="3">
        <v>5</v>
      </c>
      <c r="L162" s="6">
        <v>2</v>
      </c>
      <c r="M162" s="14">
        <v>10</v>
      </c>
      <c r="N162" t="s">
        <v>471</v>
      </c>
    </row>
    <row r="163" spans="1:14" x14ac:dyDescent="0.35">
      <c r="A163" s="3">
        <v>262</v>
      </c>
      <c r="B163" s="3">
        <v>10105</v>
      </c>
      <c r="C163" s="3" t="str">
        <f>VLOOKUP(B163,Customers!$A$1:$B$152,2,FALSE)</f>
        <v xml:space="preserve">    Dave Shives</v>
      </c>
      <c r="D163" s="3" t="str">
        <f>VLOOKUP(B163,Customers!$A$1:$C$152,3,FALSE)</f>
        <v>Male</v>
      </c>
      <c r="E163" s="3" t="str">
        <f>VLOOKUP(B163,Customers!$A$1:$D$152,4,FALSE)</f>
        <v>Pretoria</v>
      </c>
      <c r="F163" s="3" t="str">
        <f>VLOOKUP(B163,Customers!$A$1:$E$152,5,FALSE)</f>
        <v>South Africa</v>
      </c>
      <c r="G163" s="5">
        <v>42007</v>
      </c>
      <c r="H163">
        <f t="shared" si="6"/>
        <v>1</v>
      </c>
      <c r="I163">
        <f t="shared" si="7"/>
        <v>2015</v>
      </c>
      <c r="J163" s="3" t="s">
        <v>154</v>
      </c>
      <c r="K163" s="3">
        <v>6</v>
      </c>
      <c r="L163" s="6">
        <v>9</v>
      </c>
      <c r="M163" s="14">
        <v>54</v>
      </c>
      <c r="N163" t="s">
        <v>470</v>
      </c>
    </row>
    <row r="164" spans="1:14" x14ac:dyDescent="0.35">
      <c r="A164" s="3">
        <v>263</v>
      </c>
      <c r="B164" s="3">
        <v>10052</v>
      </c>
      <c r="C164" s="3" t="str">
        <f>VLOOKUP(B164,Customers!$A$1:$B$152,2,FALSE)</f>
        <v xml:space="preserve">    Precious Ellett</v>
      </c>
      <c r="D164" s="3" t="str">
        <f>VLOOKUP(B164,Customers!$A$1:$C$152,3,FALSE)</f>
        <v>Female</v>
      </c>
      <c r="E164" s="3" t="str">
        <f>VLOOKUP(B164,Customers!$A$1:$D$152,4,FALSE)</f>
        <v>Boston</v>
      </c>
      <c r="F164" s="3" t="str">
        <f>VLOOKUP(B164,Customers!$A$1:$E$152,5,FALSE)</f>
        <v>USA</v>
      </c>
      <c r="G164" s="5">
        <v>40692</v>
      </c>
      <c r="H164">
        <f t="shared" si="6"/>
        <v>5</v>
      </c>
      <c r="I164">
        <f t="shared" si="7"/>
        <v>2011</v>
      </c>
      <c r="J164" s="3" t="s">
        <v>154</v>
      </c>
      <c r="K164" s="3">
        <v>18</v>
      </c>
      <c r="L164" s="6">
        <v>9</v>
      </c>
      <c r="M164" s="14">
        <v>162</v>
      </c>
      <c r="N164" t="s">
        <v>469</v>
      </c>
    </row>
    <row r="165" spans="1:14" x14ac:dyDescent="0.35">
      <c r="A165" s="3">
        <v>264</v>
      </c>
      <c r="B165" s="3">
        <v>10013</v>
      </c>
      <c r="C165" s="3" t="str">
        <f>VLOOKUP(B165,Customers!$A$1:$B$152,2,FALSE)</f>
        <v xml:space="preserve">    Leigha Bouffard</v>
      </c>
      <c r="D165" s="3" t="str">
        <f>VLOOKUP(B165,Customers!$A$1:$C$152,3,FALSE)</f>
        <v>Female</v>
      </c>
      <c r="E165" s="3" t="str">
        <f>VLOOKUP(B165,Customers!$A$1:$D$152,4,FALSE)</f>
        <v>Cairo</v>
      </c>
      <c r="F165" s="3" t="str">
        <f>VLOOKUP(B165,Customers!$A$1:$E$152,5,FALSE)</f>
        <v>Egypt</v>
      </c>
      <c r="G165" s="5">
        <v>41501</v>
      </c>
      <c r="H165">
        <f t="shared" si="6"/>
        <v>8</v>
      </c>
      <c r="I165">
        <f t="shared" si="7"/>
        <v>2013</v>
      </c>
      <c r="J165" s="3" t="s">
        <v>156</v>
      </c>
      <c r="K165" s="3">
        <v>15</v>
      </c>
      <c r="L165" s="6">
        <v>2</v>
      </c>
      <c r="M165" s="14">
        <v>30</v>
      </c>
      <c r="N165" t="s">
        <v>469</v>
      </c>
    </row>
    <row r="166" spans="1:14" x14ac:dyDescent="0.35">
      <c r="A166" s="3">
        <v>265</v>
      </c>
      <c r="B166" s="3">
        <v>10122</v>
      </c>
      <c r="C166" s="3" t="str">
        <f>VLOOKUP(B166,Customers!$A$1:$B$152,2,FALSE)</f>
        <v xml:space="preserve">    Mark Macy</v>
      </c>
      <c r="D166" s="3" t="str">
        <f>VLOOKUP(B166,Customers!$A$1:$C$152,3,FALSE)</f>
        <v>Male</v>
      </c>
      <c r="E166" s="3" t="str">
        <f>VLOOKUP(B166,Customers!$A$1:$D$152,4,FALSE)</f>
        <v>Brisbane</v>
      </c>
      <c r="F166" s="3" t="str">
        <f>VLOOKUP(B166,Customers!$A$1:$E$152,5,FALSE)</f>
        <v>Australia</v>
      </c>
      <c r="G166" s="5">
        <v>41607</v>
      </c>
      <c r="H166">
        <f t="shared" si="6"/>
        <v>11</v>
      </c>
      <c r="I166">
        <f t="shared" si="7"/>
        <v>2013</v>
      </c>
      <c r="J166" s="3" t="s">
        <v>150</v>
      </c>
      <c r="K166" s="3">
        <v>18</v>
      </c>
      <c r="L166" s="6">
        <v>13</v>
      </c>
      <c r="M166" s="14">
        <v>234</v>
      </c>
      <c r="N166" t="s">
        <v>469</v>
      </c>
    </row>
    <row r="167" spans="1:14" x14ac:dyDescent="0.35">
      <c r="A167" s="3">
        <v>266</v>
      </c>
      <c r="B167" s="3">
        <v>10035</v>
      </c>
      <c r="C167" s="3" t="str">
        <f>VLOOKUP(B167,Customers!$A$1:$B$152,2,FALSE)</f>
        <v xml:space="preserve">    Houston Gouin</v>
      </c>
      <c r="D167" s="3" t="str">
        <f>VLOOKUP(B167,Customers!$A$1:$C$152,3,FALSE)</f>
        <v>Male</v>
      </c>
      <c r="E167" s="3" t="str">
        <f>VLOOKUP(B167,Customers!$A$1:$D$152,4,FALSE)</f>
        <v xml:space="preserve">Damman </v>
      </c>
      <c r="F167" s="3" t="str">
        <f>VLOOKUP(B167,Customers!$A$1:$E$152,5,FALSE)</f>
        <v>Saudi Arabia</v>
      </c>
      <c r="G167" s="5">
        <v>41920</v>
      </c>
      <c r="H167">
        <f t="shared" si="6"/>
        <v>10</v>
      </c>
      <c r="I167">
        <f t="shared" si="7"/>
        <v>2014</v>
      </c>
      <c r="J167" s="3" t="s">
        <v>153</v>
      </c>
      <c r="K167" s="3">
        <v>13</v>
      </c>
      <c r="L167" s="6">
        <v>12</v>
      </c>
      <c r="M167" s="14">
        <v>156</v>
      </c>
      <c r="N167" t="s">
        <v>470</v>
      </c>
    </row>
    <row r="168" spans="1:14" x14ac:dyDescent="0.35">
      <c r="A168" s="3">
        <v>267</v>
      </c>
      <c r="B168" s="3">
        <v>10101</v>
      </c>
      <c r="C168" s="3" t="str">
        <f>VLOOKUP(B168,Customers!$A$1:$B$152,2,FALSE)</f>
        <v xml:space="preserve">    Steve Meinhardt</v>
      </c>
      <c r="D168" s="3" t="str">
        <f>VLOOKUP(B168,Customers!$A$1:$C$152,3,FALSE)</f>
        <v>Male</v>
      </c>
      <c r="E168" s="3" t="str">
        <f>VLOOKUP(B168,Customers!$A$1:$D$152,4,FALSE)</f>
        <v>Denver</v>
      </c>
      <c r="F168" s="3" t="str">
        <f>VLOOKUP(B168,Customers!$A$1:$E$152,5,FALSE)</f>
        <v>USA</v>
      </c>
      <c r="G168" s="5">
        <v>40705</v>
      </c>
      <c r="H168">
        <f t="shared" si="6"/>
        <v>6</v>
      </c>
      <c r="I168">
        <f t="shared" si="7"/>
        <v>2011</v>
      </c>
      <c r="J168" s="3" t="s">
        <v>152</v>
      </c>
      <c r="K168" s="3">
        <v>19</v>
      </c>
      <c r="L168" s="6">
        <v>12</v>
      </c>
      <c r="M168" s="14">
        <v>228</v>
      </c>
      <c r="N168" t="s">
        <v>469</v>
      </c>
    </row>
    <row r="169" spans="1:14" x14ac:dyDescent="0.35">
      <c r="A169" s="3">
        <v>268</v>
      </c>
      <c r="B169" s="3">
        <v>10121</v>
      </c>
      <c r="C169" s="3" t="str">
        <f>VLOOKUP(B169,Customers!$A$1:$B$152,2,FALSE)</f>
        <v xml:space="preserve">    Dorris Bennetts</v>
      </c>
      <c r="D169" s="3" t="str">
        <f>VLOOKUP(B169,Customers!$A$1:$C$152,3,FALSE)</f>
        <v>Female</v>
      </c>
      <c r="E169" s="3" t="str">
        <f>VLOOKUP(B169,Customers!$A$1:$D$152,4,FALSE)</f>
        <v>Copenhagen</v>
      </c>
      <c r="F169" s="3" t="str">
        <f>VLOOKUP(B169,Customers!$A$1:$E$152,5,FALSE)</f>
        <v>Denmark</v>
      </c>
      <c r="G169" s="5">
        <v>41795</v>
      </c>
      <c r="H169">
        <f t="shared" si="6"/>
        <v>6</v>
      </c>
      <c r="I169">
        <f t="shared" si="7"/>
        <v>2014</v>
      </c>
      <c r="J169" s="3" t="s">
        <v>155</v>
      </c>
      <c r="K169" s="3">
        <v>1</v>
      </c>
      <c r="L169" s="6">
        <v>12</v>
      </c>
      <c r="M169" s="14">
        <v>12</v>
      </c>
      <c r="N169" t="s">
        <v>471</v>
      </c>
    </row>
    <row r="170" spans="1:14" x14ac:dyDescent="0.35">
      <c r="A170" s="3">
        <v>269</v>
      </c>
      <c r="B170" s="3">
        <v>10056</v>
      </c>
      <c r="C170" s="3" t="str">
        <f>VLOOKUP(B170,Customers!$A$1:$B$152,2,FALSE)</f>
        <v xml:space="preserve">    Candra Derrick</v>
      </c>
      <c r="D170" s="3" t="str">
        <f>VLOOKUP(B170,Customers!$A$1:$C$152,3,FALSE)</f>
        <v>Female</v>
      </c>
      <c r="E170" s="3" t="str">
        <f>VLOOKUP(B170,Customers!$A$1:$D$152,4,FALSE)</f>
        <v>Singapore</v>
      </c>
      <c r="F170" s="3" t="str">
        <f>VLOOKUP(B170,Customers!$A$1:$E$152,5,FALSE)</f>
        <v>Singapore</v>
      </c>
      <c r="G170" s="5">
        <v>40749</v>
      </c>
      <c r="H170">
        <f t="shared" si="6"/>
        <v>7</v>
      </c>
      <c r="I170">
        <f t="shared" si="7"/>
        <v>2011</v>
      </c>
      <c r="J170" s="3" t="s">
        <v>152</v>
      </c>
      <c r="K170" s="3">
        <v>5</v>
      </c>
      <c r="L170" s="6">
        <v>12</v>
      </c>
      <c r="M170" s="14">
        <v>60</v>
      </c>
      <c r="N170" t="s">
        <v>471</v>
      </c>
    </row>
    <row r="171" spans="1:14" x14ac:dyDescent="0.35">
      <c r="A171" s="3">
        <v>270</v>
      </c>
      <c r="B171" s="3">
        <v>10084</v>
      </c>
      <c r="C171" s="3" t="str">
        <f>VLOOKUP(B171,Customers!$A$1:$B$152,2,FALSE)</f>
        <v xml:space="preserve">    Mauricio Thetford</v>
      </c>
      <c r="D171" s="3" t="str">
        <f>VLOOKUP(B171,Customers!$A$1:$C$152,3,FALSE)</f>
        <v>Male</v>
      </c>
      <c r="E171" s="3" t="str">
        <f>VLOOKUP(B171,Customers!$A$1:$D$152,4,FALSE)</f>
        <v>Minneapolis</v>
      </c>
      <c r="F171" s="3" t="str">
        <f>VLOOKUP(B171,Customers!$A$1:$E$152,5,FALSE)</f>
        <v>USA</v>
      </c>
      <c r="G171" s="5">
        <v>40689</v>
      </c>
      <c r="H171">
        <f t="shared" si="6"/>
        <v>5</v>
      </c>
      <c r="I171">
        <f t="shared" si="7"/>
        <v>2011</v>
      </c>
      <c r="J171" s="3" t="s">
        <v>153</v>
      </c>
      <c r="K171" s="3">
        <v>6</v>
      </c>
      <c r="L171" s="6">
        <v>12</v>
      </c>
      <c r="M171" s="14">
        <v>72</v>
      </c>
      <c r="N171" t="s">
        <v>470</v>
      </c>
    </row>
    <row r="172" spans="1:14" x14ac:dyDescent="0.35">
      <c r="A172" s="3">
        <v>271</v>
      </c>
      <c r="B172" s="3">
        <v>10055</v>
      </c>
      <c r="C172" s="3" t="str">
        <f>VLOOKUP(B172,Customers!$A$1:$B$152,2,FALSE)</f>
        <v xml:space="preserve">    Joshua Farone</v>
      </c>
      <c r="D172" s="3" t="str">
        <f>VLOOKUP(B172,Customers!$A$1:$C$152,3,FALSE)</f>
        <v>Male</v>
      </c>
      <c r="E172" s="3" t="str">
        <f>VLOOKUP(B172,Customers!$A$1:$D$152,4,FALSE)</f>
        <v>Riyadh</v>
      </c>
      <c r="F172" s="3" t="str">
        <f>VLOOKUP(B172,Customers!$A$1:$E$152,5,FALSE)</f>
        <v>Saudi Arabia</v>
      </c>
      <c r="G172" s="5">
        <v>40693</v>
      </c>
      <c r="H172">
        <f t="shared" si="6"/>
        <v>5</v>
      </c>
      <c r="I172">
        <f t="shared" si="7"/>
        <v>2011</v>
      </c>
      <c r="J172" s="3" t="s">
        <v>156</v>
      </c>
      <c r="K172" s="3">
        <v>18</v>
      </c>
      <c r="L172" s="6">
        <v>2</v>
      </c>
      <c r="M172" s="14">
        <v>36</v>
      </c>
      <c r="N172" t="s">
        <v>469</v>
      </c>
    </row>
    <row r="173" spans="1:14" x14ac:dyDescent="0.35">
      <c r="A173" s="3">
        <v>272</v>
      </c>
      <c r="B173" s="3">
        <v>10132</v>
      </c>
      <c r="C173" s="3" t="str">
        <f>VLOOKUP(B173,Customers!$A$1:$B$152,2,FALSE)</f>
        <v xml:space="preserve">    Alden Overbey</v>
      </c>
      <c r="D173" s="3" t="str">
        <f>VLOOKUP(B173,Customers!$A$1:$C$152,3,FALSE)</f>
        <v>Male</v>
      </c>
      <c r="E173" s="3" t="str">
        <f>VLOOKUP(B173,Customers!$A$1:$D$152,4,FALSE)</f>
        <v>Manila</v>
      </c>
      <c r="F173" s="3" t="str">
        <f>VLOOKUP(B173,Customers!$A$1:$E$152,5,FALSE)</f>
        <v>Philippines</v>
      </c>
      <c r="G173" s="5">
        <v>42248</v>
      </c>
      <c r="H173">
        <f t="shared" si="6"/>
        <v>9</v>
      </c>
      <c r="I173">
        <f t="shared" si="7"/>
        <v>2015</v>
      </c>
      <c r="J173" s="3" t="s">
        <v>157</v>
      </c>
      <c r="K173" s="3">
        <v>19</v>
      </c>
      <c r="L173" s="6">
        <v>2</v>
      </c>
      <c r="M173" s="14">
        <v>38</v>
      </c>
      <c r="N173" t="s">
        <v>469</v>
      </c>
    </row>
    <row r="174" spans="1:14" x14ac:dyDescent="0.35">
      <c r="A174" s="3">
        <v>273</v>
      </c>
      <c r="B174" s="3">
        <v>10144</v>
      </c>
      <c r="C174" s="3" t="str">
        <f>VLOOKUP(B174,Customers!$A$1:$B$152,2,FALSE)</f>
        <v xml:space="preserve">    Mariella Lansford</v>
      </c>
      <c r="D174" s="3" t="str">
        <f>VLOOKUP(B174,Customers!$A$1:$C$152,3,FALSE)</f>
        <v>Female</v>
      </c>
      <c r="E174" s="3" t="str">
        <f>VLOOKUP(B174,Customers!$A$1:$D$152,4,FALSE)</f>
        <v>Kolkata</v>
      </c>
      <c r="F174" s="3" t="str">
        <f>VLOOKUP(B174,Customers!$A$1:$E$152,5,FALSE)</f>
        <v>India</v>
      </c>
      <c r="G174" s="5">
        <v>41091</v>
      </c>
      <c r="H174">
        <f t="shared" si="6"/>
        <v>7</v>
      </c>
      <c r="I174">
        <f t="shared" si="7"/>
        <v>2012</v>
      </c>
      <c r="J174" s="3" t="s">
        <v>150</v>
      </c>
      <c r="K174" s="3">
        <v>30</v>
      </c>
      <c r="L174" s="6">
        <v>13</v>
      </c>
      <c r="M174" s="14">
        <v>390</v>
      </c>
      <c r="N174" t="s">
        <v>469</v>
      </c>
    </row>
    <row r="175" spans="1:14" x14ac:dyDescent="0.35">
      <c r="A175" s="3">
        <v>274</v>
      </c>
      <c r="B175" s="3">
        <v>10033</v>
      </c>
      <c r="C175" s="3" t="str">
        <f>VLOOKUP(B175,Customers!$A$1:$B$152,2,FALSE)</f>
        <v xml:space="preserve">    Cherish Breland</v>
      </c>
      <c r="D175" s="3" t="str">
        <f>VLOOKUP(B175,Customers!$A$1:$C$152,3,FALSE)</f>
        <v>Female</v>
      </c>
      <c r="E175" s="3" t="str">
        <f>VLOOKUP(B175,Customers!$A$1:$D$152,4,FALSE)</f>
        <v>Vienna</v>
      </c>
      <c r="F175" s="3" t="str">
        <f>VLOOKUP(B175,Customers!$A$1:$E$152,5,FALSE)</f>
        <v>Austria</v>
      </c>
      <c r="G175" s="5">
        <v>42107</v>
      </c>
      <c r="H175">
        <f t="shared" si="6"/>
        <v>4</v>
      </c>
      <c r="I175">
        <f t="shared" si="7"/>
        <v>2015</v>
      </c>
      <c r="J175" s="3" t="s">
        <v>154</v>
      </c>
      <c r="K175" s="3">
        <v>22</v>
      </c>
      <c r="L175" s="6">
        <v>9</v>
      </c>
      <c r="M175" s="14">
        <v>198</v>
      </c>
      <c r="N175" t="s">
        <v>469</v>
      </c>
    </row>
    <row r="176" spans="1:14" x14ac:dyDescent="0.35">
      <c r="A176" s="3">
        <v>275</v>
      </c>
      <c r="B176" s="3">
        <v>10139</v>
      </c>
      <c r="C176" s="3" t="str">
        <f>VLOOKUP(B176,Customers!$A$1:$B$152,2,FALSE)</f>
        <v xml:space="preserve">    Federico Taliaferro</v>
      </c>
      <c r="D176" s="3" t="str">
        <f>VLOOKUP(B176,Customers!$A$1:$C$152,3,FALSE)</f>
        <v>Male</v>
      </c>
      <c r="E176" s="3" t="str">
        <f>VLOOKUP(B176,Customers!$A$1:$D$152,4,FALSE)</f>
        <v>Kuala Lumpur</v>
      </c>
      <c r="F176" s="3" t="str">
        <f>VLOOKUP(B176,Customers!$A$1:$E$152,5,FALSE)</f>
        <v>Malaysia</v>
      </c>
      <c r="G176" s="5">
        <v>42253</v>
      </c>
      <c r="H176">
        <f t="shared" si="6"/>
        <v>9</v>
      </c>
      <c r="I176">
        <f t="shared" si="7"/>
        <v>2015</v>
      </c>
      <c r="J176" s="3" t="s">
        <v>149</v>
      </c>
      <c r="K176" s="3">
        <v>13</v>
      </c>
      <c r="L176" s="6">
        <v>18</v>
      </c>
      <c r="M176" s="14">
        <v>234</v>
      </c>
      <c r="N176" t="s">
        <v>470</v>
      </c>
    </row>
    <row r="177" spans="1:14" x14ac:dyDescent="0.35">
      <c r="A177" s="3">
        <v>276</v>
      </c>
      <c r="B177" s="3">
        <v>10042</v>
      </c>
      <c r="C177" s="3" t="str">
        <f>VLOOKUP(B177,Customers!$A$1:$B$152,2,FALSE)</f>
        <v xml:space="preserve">    Lizette Minto</v>
      </c>
      <c r="D177" s="3" t="str">
        <f>VLOOKUP(B177,Customers!$A$1:$C$152,3,FALSE)</f>
        <v>Female</v>
      </c>
      <c r="E177" s="3" t="str">
        <f>VLOOKUP(B177,Customers!$A$1:$D$152,4,FALSE)</f>
        <v>New York Metro</v>
      </c>
      <c r="F177" s="3" t="str">
        <f>VLOOKUP(B177,Customers!$A$1:$E$152,5,FALSE)</f>
        <v>USA</v>
      </c>
      <c r="G177" s="5">
        <v>41266</v>
      </c>
      <c r="H177">
        <f t="shared" si="6"/>
        <v>12</v>
      </c>
      <c r="I177">
        <f t="shared" si="7"/>
        <v>2012</v>
      </c>
      <c r="J177" s="3" t="s">
        <v>151</v>
      </c>
      <c r="K177" s="3">
        <v>30</v>
      </c>
      <c r="L177" s="6">
        <v>4</v>
      </c>
      <c r="M177" s="14">
        <v>120</v>
      </c>
      <c r="N177" t="s">
        <v>469</v>
      </c>
    </row>
    <row r="178" spans="1:14" x14ac:dyDescent="0.35">
      <c r="A178" s="3">
        <v>277</v>
      </c>
      <c r="B178" s="3">
        <v>10033</v>
      </c>
      <c r="C178" s="3" t="str">
        <f>VLOOKUP(B178,Customers!$A$1:$B$152,2,FALSE)</f>
        <v xml:space="preserve">    Cherish Breland</v>
      </c>
      <c r="D178" s="3" t="str">
        <f>VLOOKUP(B178,Customers!$A$1:$C$152,3,FALSE)</f>
        <v>Female</v>
      </c>
      <c r="E178" s="3" t="str">
        <f>VLOOKUP(B178,Customers!$A$1:$D$152,4,FALSE)</f>
        <v>Vienna</v>
      </c>
      <c r="F178" s="3" t="str">
        <f>VLOOKUP(B178,Customers!$A$1:$E$152,5,FALSE)</f>
        <v>Austria</v>
      </c>
      <c r="G178" s="5">
        <v>40712</v>
      </c>
      <c r="H178">
        <f t="shared" si="6"/>
        <v>6</v>
      </c>
      <c r="I178">
        <f t="shared" si="7"/>
        <v>2011</v>
      </c>
      <c r="J178" s="3" t="s">
        <v>148</v>
      </c>
      <c r="K178" s="3">
        <v>23</v>
      </c>
      <c r="L178" s="6">
        <v>8</v>
      </c>
      <c r="M178" s="14">
        <v>184</v>
      </c>
      <c r="N178" t="s">
        <v>469</v>
      </c>
    </row>
    <row r="179" spans="1:14" x14ac:dyDescent="0.35">
      <c r="A179" s="3">
        <v>278</v>
      </c>
      <c r="B179" s="3">
        <v>10043</v>
      </c>
      <c r="C179" s="3" t="str">
        <f>VLOOKUP(B179,Customers!$A$1:$B$152,2,FALSE)</f>
        <v xml:space="preserve">    Lydia Geil</v>
      </c>
      <c r="D179" s="3" t="str">
        <f>VLOOKUP(B179,Customers!$A$1:$C$152,3,FALSE)</f>
        <v>Female</v>
      </c>
      <c r="E179" s="3" t="str">
        <f>VLOOKUP(B179,Customers!$A$1:$D$152,4,FALSE)</f>
        <v>Sao Paulo</v>
      </c>
      <c r="F179" s="3" t="str">
        <f>VLOOKUP(B179,Customers!$A$1:$E$152,5,FALSE)</f>
        <v>Brazil</v>
      </c>
      <c r="G179" s="5">
        <v>40813</v>
      </c>
      <c r="H179">
        <f t="shared" si="6"/>
        <v>9</v>
      </c>
      <c r="I179">
        <f t="shared" si="7"/>
        <v>2011</v>
      </c>
      <c r="J179" s="3" t="s">
        <v>149</v>
      </c>
      <c r="K179" s="3">
        <v>15</v>
      </c>
      <c r="L179" s="6">
        <v>18</v>
      </c>
      <c r="M179" s="14">
        <v>270</v>
      </c>
      <c r="N179" t="s">
        <v>469</v>
      </c>
    </row>
    <row r="180" spans="1:14" x14ac:dyDescent="0.35">
      <c r="A180" s="3">
        <v>279</v>
      </c>
      <c r="B180" s="3">
        <v>10027</v>
      </c>
      <c r="C180" s="3" t="str">
        <f>VLOOKUP(B180,Customers!$A$1:$B$152,2,FALSE)</f>
        <v xml:space="preserve">    Leona Saia</v>
      </c>
      <c r="D180" s="3" t="str">
        <f>VLOOKUP(B180,Customers!$A$1:$C$152,3,FALSE)</f>
        <v>Female</v>
      </c>
      <c r="E180" s="3" t="str">
        <f>VLOOKUP(B180,Customers!$A$1:$D$152,4,FALSE)</f>
        <v>Kuala Lumpur</v>
      </c>
      <c r="F180" s="3" t="str">
        <f>VLOOKUP(B180,Customers!$A$1:$E$152,5,FALSE)</f>
        <v>Malaysia</v>
      </c>
      <c r="G180" s="5">
        <v>41050</v>
      </c>
      <c r="H180">
        <f t="shared" si="6"/>
        <v>5</v>
      </c>
      <c r="I180">
        <f t="shared" si="7"/>
        <v>2012</v>
      </c>
      <c r="J180" s="3" t="s">
        <v>149</v>
      </c>
      <c r="K180" s="3">
        <v>16</v>
      </c>
      <c r="L180" s="6">
        <v>18</v>
      </c>
      <c r="M180" s="14">
        <v>288</v>
      </c>
      <c r="N180" t="s">
        <v>469</v>
      </c>
    </row>
    <row r="181" spans="1:14" x14ac:dyDescent="0.35">
      <c r="A181" s="3">
        <v>280</v>
      </c>
      <c r="B181" s="3">
        <v>10149</v>
      </c>
      <c r="C181" s="3" t="str">
        <f>VLOOKUP(B181,Customers!$A$1:$B$152,2,FALSE)</f>
        <v xml:space="preserve">    Tomas Coppinger</v>
      </c>
      <c r="D181" s="3" t="str">
        <f>VLOOKUP(B181,Customers!$A$1:$C$152,3,FALSE)</f>
        <v>Male</v>
      </c>
      <c r="E181" s="3" t="str">
        <f>VLOOKUP(B181,Customers!$A$1:$D$152,4,FALSE)</f>
        <v>Khartoum</v>
      </c>
      <c r="F181" s="3" t="str">
        <f>VLOOKUP(B181,Customers!$A$1:$E$152,5,FALSE)</f>
        <v>Sudan</v>
      </c>
      <c r="G181" s="5">
        <v>40302</v>
      </c>
      <c r="H181">
        <f t="shared" si="6"/>
        <v>5</v>
      </c>
      <c r="I181">
        <f t="shared" si="7"/>
        <v>2010</v>
      </c>
      <c r="J181" s="3" t="s">
        <v>148</v>
      </c>
      <c r="K181" s="3">
        <v>12</v>
      </c>
      <c r="L181" s="6">
        <v>8</v>
      </c>
      <c r="M181" s="14">
        <v>96</v>
      </c>
      <c r="N181" t="s">
        <v>470</v>
      </c>
    </row>
    <row r="182" spans="1:14" x14ac:dyDescent="0.35">
      <c r="A182" s="3">
        <v>281</v>
      </c>
      <c r="B182" s="3">
        <v>10111</v>
      </c>
      <c r="C182" s="3" t="str">
        <f>VLOOKUP(B182,Customers!$A$1:$B$152,2,FALSE)</f>
        <v xml:space="preserve">    Boris Hine</v>
      </c>
      <c r="D182" s="3" t="str">
        <f>VLOOKUP(B182,Customers!$A$1:$C$152,3,FALSE)</f>
        <v>Male</v>
      </c>
      <c r="E182" s="3" t="str">
        <f>VLOOKUP(B182,Customers!$A$1:$D$152,4,FALSE)</f>
        <v>Campinas</v>
      </c>
      <c r="F182" s="3" t="str">
        <f>VLOOKUP(B182,Customers!$A$1:$E$152,5,FALSE)</f>
        <v>Brazil</v>
      </c>
      <c r="G182" s="5">
        <v>41079</v>
      </c>
      <c r="H182">
        <f t="shared" si="6"/>
        <v>6</v>
      </c>
      <c r="I182">
        <f t="shared" si="7"/>
        <v>2012</v>
      </c>
      <c r="J182" s="3" t="s">
        <v>149</v>
      </c>
      <c r="K182" s="3">
        <v>26</v>
      </c>
      <c r="L182" s="6">
        <v>18</v>
      </c>
      <c r="M182" s="14">
        <v>468</v>
      </c>
      <c r="N182" t="s">
        <v>469</v>
      </c>
    </row>
    <row r="183" spans="1:14" x14ac:dyDescent="0.35">
      <c r="A183" s="3">
        <v>282</v>
      </c>
      <c r="B183" s="3">
        <v>10045</v>
      </c>
      <c r="C183" s="3" t="str">
        <f>VLOOKUP(B183,Customers!$A$1:$B$152,2,FALSE)</f>
        <v xml:space="preserve">    Foster Czaja</v>
      </c>
      <c r="D183" s="3" t="str">
        <f>VLOOKUP(B183,Customers!$A$1:$C$152,3,FALSE)</f>
        <v>Male</v>
      </c>
      <c r="E183" s="3" t="str">
        <f>VLOOKUP(B183,Customers!$A$1:$D$152,4,FALSE)</f>
        <v>Madrid</v>
      </c>
      <c r="F183" s="3" t="str">
        <f>VLOOKUP(B183,Customers!$A$1:$E$152,5,FALSE)</f>
        <v>Spain</v>
      </c>
      <c r="G183" s="5">
        <v>41587</v>
      </c>
      <c r="H183">
        <f t="shared" si="6"/>
        <v>11</v>
      </c>
      <c r="I183">
        <f t="shared" si="7"/>
        <v>2013</v>
      </c>
      <c r="J183" s="3" t="s">
        <v>155</v>
      </c>
      <c r="K183" s="3">
        <v>11</v>
      </c>
      <c r="L183" s="6">
        <v>12</v>
      </c>
      <c r="M183" s="14">
        <v>132</v>
      </c>
      <c r="N183" t="s">
        <v>470</v>
      </c>
    </row>
    <row r="184" spans="1:14" x14ac:dyDescent="0.35">
      <c r="A184" s="3">
        <v>283</v>
      </c>
      <c r="B184" s="3">
        <v>10043</v>
      </c>
      <c r="C184" s="3" t="str">
        <f>VLOOKUP(B184,Customers!$A$1:$B$152,2,FALSE)</f>
        <v xml:space="preserve">    Lydia Geil</v>
      </c>
      <c r="D184" s="3" t="str">
        <f>VLOOKUP(B184,Customers!$A$1:$C$152,3,FALSE)</f>
        <v>Female</v>
      </c>
      <c r="E184" s="3" t="str">
        <f>VLOOKUP(B184,Customers!$A$1:$D$152,4,FALSE)</f>
        <v>Sao Paulo</v>
      </c>
      <c r="F184" s="3" t="str">
        <f>VLOOKUP(B184,Customers!$A$1:$E$152,5,FALSE)</f>
        <v>Brazil</v>
      </c>
      <c r="G184" s="5">
        <v>41399</v>
      </c>
      <c r="H184">
        <f t="shared" si="6"/>
        <v>5</v>
      </c>
      <c r="I184">
        <f t="shared" si="7"/>
        <v>2013</v>
      </c>
      <c r="J184" s="3" t="s">
        <v>154</v>
      </c>
      <c r="K184" s="3">
        <v>15</v>
      </c>
      <c r="L184" s="6">
        <v>9</v>
      </c>
      <c r="M184" s="14">
        <v>135</v>
      </c>
      <c r="N184" t="s">
        <v>469</v>
      </c>
    </row>
    <row r="185" spans="1:14" x14ac:dyDescent="0.35">
      <c r="A185" s="3">
        <v>284</v>
      </c>
      <c r="B185" s="3">
        <v>10037</v>
      </c>
      <c r="C185" s="3" t="str">
        <f>VLOOKUP(B185,Customers!$A$1:$B$152,2,FALSE)</f>
        <v xml:space="preserve">    Leonore Cloud</v>
      </c>
      <c r="D185" s="3" t="str">
        <f>VLOOKUP(B185,Customers!$A$1:$C$152,3,FALSE)</f>
        <v>Female</v>
      </c>
      <c r="E185" s="3" t="str">
        <f>VLOOKUP(B185,Customers!$A$1:$D$152,4,FALSE)</f>
        <v>Brisbane</v>
      </c>
      <c r="F185" s="3" t="str">
        <f>VLOOKUP(B185,Customers!$A$1:$E$152,5,FALSE)</f>
        <v>Australia</v>
      </c>
      <c r="G185" s="5">
        <v>41615</v>
      </c>
      <c r="H185">
        <f t="shared" si="6"/>
        <v>12</v>
      </c>
      <c r="I185">
        <f t="shared" si="7"/>
        <v>2013</v>
      </c>
      <c r="J185" s="3" t="s">
        <v>157</v>
      </c>
      <c r="K185" s="3">
        <v>29</v>
      </c>
      <c r="L185" s="6">
        <v>2</v>
      </c>
      <c r="M185" s="14">
        <v>58</v>
      </c>
      <c r="N185" t="s">
        <v>469</v>
      </c>
    </row>
    <row r="186" spans="1:14" x14ac:dyDescent="0.35">
      <c r="A186" s="3">
        <v>285</v>
      </c>
      <c r="B186" s="3">
        <v>10066</v>
      </c>
      <c r="C186" s="3" t="str">
        <f>VLOOKUP(B186,Customers!$A$1:$B$152,2,FALSE)</f>
        <v xml:space="preserve">    Berry Plumadore</v>
      </c>
      <c r="D186" s="3" t="str">
        <f>VLOOKUP(B186,Customers!$A$1:$C$152,3,FALSE)</f>
        <v>Male</v>
      </c>
      <c r="E186" s="3" t="str">
        <f>VLOOKUP(B186,Customers!$A$1:$D$152,4,FALSE)</f>
        <v>Accra</v>
      </c>
      <c r="F186" s="3" t="str">
        <f>VLOOKUP(B186,Customers!$A$1:$E$152,5,FALSE)</f>
        <v>Ghana</v>
      </c>
      <c r="G186" s="5">
        <v>42204</v>
      </c>
      <c r="H186">
        <f t="shared" si="6"/>
        <v>7</v>
      </c>
      <c r="I186">
        <f t="shared" si="7"/>
        <v>2015</v>
      </c>
      <c r="J186" s="3" t="s">
        <v>157</v>
      </c>
      <c r="K186" s="3">
        <v>5</v>
      </c>
      <c r="L186" s="6">
        <v>2</v>
      </c>
      <c r="M186" s="14">
        <v>10</v>
      </c>
      <c r="N186" t="s">
        <v>471</v>
      </c>
    </row>
    <row r="187" spans="1:14" x14ac:dyDescent="0.35">
      <c r="A187" s="3">
        <v>286</v>
      </c>
      <c r="B187" s="3">
        <v>10009</v>
      </c>
      <c r="C187" s="3" t="str">
        <f>VLOOKUP(B187,Customers!$A$1:$B$152,2,FALSE)</f>
        <v xml:space="preserve">    Blythe Fleischer</v>
      </c>
      <c r="D187" s="3" t="str">
        <f>VLOOKUP(B187,Customers!$A$1:$C$152,3,FALSE)</f>
        <v>Female</v>
      </c>
      <c r="E187" s="3" t="str">
        <f>VLOOKUP(B187,Customers!$A$1:$D$152,4,FALSE)</f>
        <v>Delhi</v>
      </c>
      <c r="F187" s="3" t="str">
        <f>VLOOKUP(B187,Customers!$A$1:$E$152,5,FALSE)</f>
        <v>India</v>
      </c>
      <c r="G187" s="5">
        <v>40776</v>
      </c>
      <c r="H187">
        <f t="shared" si="6"/>
        <v>8</v>
      </c>
      <c r="I187">
        <f t="shared" si="7"/>
        <v>2011</v>
      </c>
      <c r="J187" s="3" t="s">
        <v>157</v>
      </c>
      <c r="K187" s="3">
        <v>5</v>
      </c>
      <c r="L187" s="6">
        <v>2</v>
      </c>
      <c r="M187" s="14">
        <v>10</v>
      </c>
      <c r="N187" t="s">
        <v>471</v>
      </c>
    </row>
    <row r="188" spans="1:14" x14ac:dyDescent="0.35">
      <c r="A188" s="3">
        <v>287</v>
      </c>
      <c r="B188" s="3">
        <v>10096</v>
      </c>
      <c r="C188" s="3" t="str">
        <f>VLOOKUP(B188,Customers!$A$1:$B$152,2,FALSE)</f>
        <v xml:space="preserve">    Edwin Mehr</v>
      </c>
      <c r="D188" s="3" t="str">
        <f>VLOOKUP(B188,Customers!$A$1:$C$152,3,FALSE)</f>
        <v>Male</v>
      </c>
      <c r="E188" s="3" t="str">
        <f>VLOOKUP(B188,Customers!$A$1:$D$152,4,FALSE)</f>
        <v>Baltimore</v>
      </c>
      <c r="F188" s="3" t="str">
        <f>VLOOKUP(B188,Customers!$A$1:$E$152,5,FALSE)</f>
        <v>USA</v>
      </c>
      <c r="G188" s="5">
        <v>40837</v>
      </c>
      <c r="H188">
        <f t="shared" si="6"/>
        <v>10</v>
      </c>
      <c r="I188">
        <f t="shared" si="7"/>
        <v>2011</v>
      </c>
      <c r="J188" s="3" t="s">
        <v>152</v>
      </c>
      <c r="K188" s="3">
        <v>16</v>
      </c>
      <c r="L188" s="6">
        <v>12</v>
      </c>
      <c r="M188" s="14">
        <v>192</v>
      </c>
      <c r="N188" t="s">
        <v>469</v>
      </c>
    </row>
    <row r="189" spans="1:14" x14ac:dyDescent="0.35">
      <c r="A189" s="3">
        <v>288</v>
      </c>
      <c r="B189" s="3">
        <v>10148</v>
      </c>
      <c r="C189" s="3" t="str">
        <f>VLOOKUP(B189,Customers!$A$1:$B$152,2,FALSE)</f>
        <v xml:space="preserve">    Etta Bosque</v>
      </c>
      <c r="D189" s="3" t="str">
        <f>VLOOKUP(B189,Customers!$A$1:$C$152,3,FALSE)</f>
        <v>Female</v>
      </c>
      <c r="E189" s="3" t="str">
        <f>VLOOKUP(B189,Customers!$A$1:$D$152,4,FALSE)</f>
        <v>Belo Horizonte</v>
      </c>
      <c r="F189" s="3" t="str">
        <f>VLOOKUP(B189,Customers!$A$1:$E$152,5,FALSE)</f>
        <v>Brazil</v>
      </c>
      <c r="G189" s="5">
        <v>41129</v>
      </c>
      <c r="H189">
        <f t="shared" si="6"/>
        <v>8</v>
      </c>
      <c r="I189">
        <f t="shared" si="7"/>
        <v>2012</v>
      </c>
      <c r="J189" s="3" t="s">
        <v>149</v>
      </c>
      <c r="K189" s="3">
        <v>1</v>
      </c>
      <c r="L189" s="6">
        <v>18</v>
      </c>
      <c r="M189" s="14">
        <v>18</v>
      </c>
      <c r="N189" t="s">
        <v>471</v>
      </c>
    </row>
    <row r="190" spans="1:14" x14ac:dyDescent="0.35">
      <c r="A190" s="3">
        <v>289</v>
      </c>
      <c r="B190" s="3">
        <v>10005</v>
      </c>
      <c r="C190" s="3" t="str">
        <f>VLOOKUP(B190,Customers!$A$1:$B$152,2,FALSE)</f>
        <v xml:space="preserve">    Kathrine Fritzler</v>
      </c>
      <c r="D190" s="3" t="str">
        <f>VLOOKUP(B190,Customers!$A$1:$C$152,3,FALSE)</f>
        <v>Female</v>
      </c>
      <c r="E190" s="3" t="str">
        <f>VLOOKUP(B190,Customers!$A$1:$D$152,4,FALSE)</f>
        <v>Mexico City</v>
      </c>
      <c r="F190" s="3" t="str">
        <f>VLOOKUP(B190,Customers!$A$1:$E$152,5,FALSE)</f>
        <v>Mexico</v>
      </c>
      <c r="G190" s="5">
        <v>41347</v>
      </c>
      <c r="H190">
        <f t="shared" si="6"/>
        <v>3</v>
      </c>
      <c r="I190">
        <f t="shared" si="7"/>
        <v>2013</v>
      </c>
      <c r="J190" s="3" t="s">
        <v>148</v>
      </c>
      <c r="K190" s="3">
        <v>29</v>
      </c>
      <c r="L190" s="6">
        <v>8</v>
      </c>
      <c r="M190" s="14">
        <v>232</v>
      </c>
      <c r="N190" t="s">
        <v>469</v>
      </c>
    </row>
    <row r="191" spans="1:14" x14ac:dyDescent="0.35">
      <c r="A191" s="3">
        <v>290</v>
      </c>
      <c r="B191" s="3">
        <v>10035</v>
      </c>
      <c r="C191" s="3" t="str">
        <f>VLOOKUP(B191,Customers!$A$1:$B$152,2,FALSE)</f>
        <v xml:space="preserve">    Houston Gouin</v>
      </c>
      <c r="D191" s="3" t="str">
        <f>VLOOKUP(B191,Customers!$A$1:$C$152,3,FALSE)</f>
        <v>Male</v>
      </c>
      <c r="E191" s="3" t="str">
        <f>VLOOKUP(B191,Customers!$A$1:$D$152,4,FALSE)</f>
        <v xml:space="preserve">Damman </v>
      </c>
      <c r="F191" s="3" t="str">
        <f>VLOOKUP(B191,Customers!$A$1:$E$152,5,FALSE)</f>
        <v>Saudi Arabia</v>
      </c>
      <c r="G191" s="5">
        <v>41165</v>
      </c>
      <c r="H191">
        <f t="shared" si="6"/>
        <v>9</v>
      </c>
      <c r="I191">
        <f t="shared" si="7"/>
        <v>2012</v>
      </c>
      <c r="J191" s="3" t="s">
        <v>152</v>
      </c>
      <c r="K191" s="3">
        <v>2</v>
      </c>
      <c r="L191" s="6">
        <v>12</v>
      </c>
      <c r="M191" s="14">
        <v>24</v>
      </c>
      <c r="N191" t="s">
        <v>471</v>
      </c>
    </row>
    <row r="192" spans="1:14" x14ac:dyDescent="0.35">
      <c r="A192" s="3">
        <v>291</v>
      </c>
      <c r="B192" s="3">
        <v>10119</v>
      </c>
      <c r="C192" s="3" t="str">
        <f>VLOOKUP(B192,Customers!$A$1:$B$152,2,FALSE)</f>
        <v xml:space="preserve">    Beverlee Lawlor</v>
      </c>
      <c r="D192" s="3" t="str">
        <f>VLOOKUP(B192,Customers!$A$1:$C$152,3,FALSE)</f>
        <v>Female</v>
      </c>
      <c r="E192" s="3" t="str">
        <f>VLOOKUP(B192,Customers!$A$1:$D$152,4,FALSE)</f>
        <v>San Jose</v>
      </c>
      <c r="F192" s="3" t="str">
        <f>VLOOKUP(B192,Customers!$A$1:$E$152,5,FALSE)</f>
        <v>USA</v>
      </c>
      <c r="G192" s="5">
        <v>41052</v>
      </c>
      <c r="H192">
        <f t="shared" si="6"/>
        <v>5</v>
      </c>
      <c r="I192">
        <f t="shared" si="7"/>
        <v>2012</v>
      </c>
      <c r="J192" s="3" t="s">
        <v>153</v>
      </c>
      <c r="K192" s="3">
        <v>4</v>
      </c>
      <c r="L192" s="6">
        <v>12</v>
      </c>
      <c r="M192" s="14">
        <v>48</v>
      </c>
      <c r="N192" t="s">
        <v>471</v>
      </c>
    </row>
    <row r="193" spans="1:14" x14ac:dyDescent="0.35">
      <c r="A193" s="3">
        <v>292</v>
      </c>
      <c r="B193" s="3">
        <v>10101</v>
      </c>
      <c r="C193" s="3" t="str">
        <f>VLOOKUP(B193,Customers!$A$1:$B$152,2,FALSE)</f>
        <v xml:space="preserve">    Steve Meinhardt</v>
      </c>
      <c r="D193" s="3" t="str">
        <f>VLOOKUP(B193,Customers!$A$1:$C$152,3,FALSE)</f>
        <v>Male</v>
      </c>
      <c r="E193" s="3" t="str">
        <f>VLOOKUP(B193,Customers!$A$1:$D$152,4,FALSE)</f>
        <v>Denver</v>
      </c>
      <c r="F193" s="3" t="str">
        <f>VLOOKUP(B193,Customers!$A$1:$E$152,5,FALSE)</f>
        <v>USA</v>
      </c>
      <c r="G193" s="5">
        <v>42173</v>
      </c>
      <c r="H193">
        <f t="shared" si="6"/>
        <v>6</v>
      </c>
      <c r="I193">
        <f t="shared" si="7"/>
        <v>2015</v>
      </c>
      <c r="J193" s="3" t="s">
        <v>156</v>
      </c>
      <c r="K193" s="3">
        <v>30</v>
      </c>
      <c r="L193" s="6">
        <v>2</v>
      </c>
      <c r="M193" s="14">
        <v>60</v>
      </c>
      <c r="N193" t="s">
        <v>469</v>
      </c>
    </row>
    <row r="194" spans="1:14" x14ac:dyDescent="0.35">
      <c r="A194" s="3">
        <v>293</v>
      </c>
      <c r="B194" s="3">
        <v>10048</v>
      </c>
      <c r="C194" s="3" t="str">
        <f>VLOOKUP(B194,Customers!$A$1:$B$152,2,FALSE)</f>
        <v xml:space="preserve">    Clorinda Clemmer</v>
      </c>
      <c r="D194" s="3" t="str">
        <f>VLOOKUP(B194,Customers!$A$1:$C$152,3,FALSE)</f>
        <v>Female</v>
      </c>
      <c r="E194" s="3" t="str">
        <f>VLOOKUP(B194,Customers!$A$1:$D$152,4,FALSE)</f>
        <v>Toronto</v>
      </c>
      <c r="F194" s="3" t="str">
        <f>VLOOKUP(B194,Customers!$A$1:$E$152,5,FALSE)</f>
        <v>Canada</v>
      </c>
      <c r="G194" s="5">
        <v>40279</v>
      </c>
      <c r="H194">
        <f t="shared" ref="H194:H257" si="8">MONTH(G194)</f>
        <v>4</v>
      </c>
      <c r="I194">
        <f t="shared" ref="I194:I257" si="9">YEAR(G194)</f>
        <v>2010</v>
      </c>
      <c r="J194" s="3" t="s">
        <v>151</v>
      </c>
      <c r="K194" s="3">
        <v>6</v>
      </c>
      <c r="L194" s="6">
        <v>4</v>
      </c>
      <c r="M194" s="14">
        <v>24</v>
      </c>
      <c r="N194" t="s">
        <v>470</v>
      </c>
    </row>
    <row r="195" spans="1:14" x14ac:dyDescent="0.35">
      <c r="A195" s="3">
        <v>294</v>
      </c>
      <c r="B195" s="3">
        <v>10127</v>
      </c>
      <c r="C195" s="3" t="str">
        <f>VLOOKUP(B195,Customers!$A$1:$B$152,2,FALSE)</f>
        <v xml:space="preserve">    Lyndsey Fagen</v>
      </c>
      <c r="D195" s="3" t="str">
        <f>VLOOKUP(B195,Customers!$A$1:$C$152,3,FALSE)</f>
        <v>Female</v>
      </c>
      <c r="E195" s="3" t="str">
        <f>VLOOKUP(B195,Customers!$A$1:$D$152,4,FALSE)</f>
        <v>New York Metro</v>
      </c>
      <c r="F195" s="3" t="str">
        <f>VLOOKUP(B195,Customers!$A$1:$E$152,5,FALSE)</f>
        <v>USA</v>
      </c>
      <c r="G195" s="5">
        <v>40922</v>
      </c>
      <c r="H195">
        <f t="shared" si="8"/>
        <v>1</v>
      </c>
      <c r="I195">
        <f t="shared" si="9"/>
        <v>2012</v>
      </c>
      <c r="J195" s="3" t="s">
        <v>154</v>
      </c>
      <c r="K195" s="3">
        <v>18</v>
      </c>
      <c r="L195" s="6">
        <v>9</v>
      </c>
      <c r="M195" s="14">
        <v>162</v>
      </c>
      <c r="N195" t="s">
        <v>469</v>
      </c>
    </row>
    <row r="196" spans="1:14" x14ac:dyDescent="0.35">
      <c r="A196" s="3">
        <v>295</v>
      </c>
      <c r="B196" s="3">
        <v>10142</v>
      </c>
      <c r="C196" s="3" t="str">
        <f>VLOOKUP(B196,Customers!$A$1:$B$152,2,FALSE)</f>
        <v xml:space="preserve">    Byron Flick</v>
      </c>
      <c r="D196" s="3" t="str">
        <f>VLOOKUP(B196,Customers!$A$1:$C$152,3,FALSE)</f>
        <v>Male</v>
      </c>
      <c r="E196" s="3" t="str">
        <f>VLOOKUP(B196,Customers!$A$1:$D$152,4,FALSE)</f>
        <v>Jakarta</v>
      </c>
      <c r="F196" s="3" t="str">
        <f>VLOOKUP(B196,Customers!$A$1:$E$152,5,FALSE)</f>
        <v>Indonesia</v>
      </c>
      <c r="G196" s="5">
        <v>40575</v>
      </c>
      <c r="H196">
        <f t="shared" si="8"/>
        <v>2</v>
      </c>
      <c r="I196">
        <f t="shared" si="9"/>
        <v>2011</v>
      </c>
      <c r="J196" s="3" t="s">
        <v>157</v>
      </c>
      <c r="K196" s="3">
        <v>3</v>
      </c>
      <c r="L196" s="6">
        <v>2</v>
      </c>
      <c r="M196" s="14">
        <v>6</v>
      </c>
      <c r="N196" t="s">
        <v>471</v>
      </c>
    </row>
    <row r="197" spans="1:14" x14ac:dyDescent="0.35">
      <c r="A197" s="3">
        <v>296</v>
      </c>
      <c r="B197" s="3">
        <v>10118</v>
      </c>
      <c r="C197" s="3" t="str">
        <f>VLOOKUP(B197,Customers!$A$1:$B$152,2,FALSE)</f>
        <v xml:space="preserve">    Therese Mcnellis</v>
      </c>
      <c r="D197" s="3" t="str">
        <f>VLOOKUP(B197,Customers!$A$1:$C$152,3,FALSE)</f>
        <v>Female</v>
      </c>
      <c r="E197" s="3" t="str">
        <f>VLOOKUP(B197,Customers!$A$1:$D$152,4,FALSE)</f>
        <v>Vienna</v>
      </c>
      <c r="F197" s="3" t="str">
        <f>VLOOKUP(B197,Customers!$A$1:$E$152,5,FALSE)</f>
        <v>Austria</v>
      </c>
      <c r="G197" s="5">
        <v>40405</v>
      </c>
      <c r="H197">
        <f t="shared" si="8"/>
        <v>8</v>
      </c>
      <c r="I197">
        <f t="shared" si="9"/>
        <v>2010</v>
      </c>
      <c r="J197" s="3" t="s">
        <v>157</v>
      </c>
      <c r="K197" s="3">
        <v>20</v>
      </c>
      <c r="L197" s="6">
        <v>2</v>
      </c>
      <c r="M197" s="14">
        <v>40</v>
      </c>
      <c r="N197" t="s">
        <v>469</v>
      </c>
    </row>
    <row r="198" spans="1:14" x14ac:dyDescent="0.35">
      <c r="A198" s="3">
        <v>297</v>
      </c>
      <c r="B198" s="3">
        <v>10060</v>
      </c>
      <c r="C198" s="3" t="str">
        <f>VLOOKUP(B198,Customers!$A$1:$B$152,2,FALSE)</f>
        <v xml:space="preserve">    Solomon Mahurin</v>
      </c>
      <c r="D198" s="3" t="str">
        <f>VLOOKUP(B198,Customers!$A$1:$C$152,3,FALSE)</f>
        <v>Male</v>
      </c>
      <c r="E198" s="3" t="str">
        <f>VLOOKUP(B198,Customers!$A$1:$D$152,4,FALSE)</f>
        <v>San Jose</v>
      </c>
      <c r="F198" s="3" t="str">
        <f>VLOOKUP(B198,Customers!$A$1:$E$152,5,FALSE)</f>
        <v>USA</v>
      </c>
      <c r="G198" s="5">
        <v>42263</v>
      </c>
      <c r="H198">
        <f t="shared" si="8"/>
        <v>9</v>
      </c>
      <c r="I198">
        <f t="shared" si="9"/>
        <v>2015</v>
      </c>
      <c r="J198" s="3" t="s">
        <v>150</v>
      </c>
      <c r="K198" s="3">
        <v>10</v>
      </c>
      <c r="L198" s="6">
        <v>13</v>
      </c>
      <c r="M198" s="14">
        <v>130</v>
      </c>
      <c r="N198" t="s">
        <v>470</v>
      </c>
    </row>
    <row r="199" spans="1:14" x14ac:dyDescent="0.35">
      <c r="A199" s="3">
        <v>298</v>
      </c>
      <c r="B199" s="3">
        <v>10069</v>
      </c>
      <c r="C199" s="3" t="str">
        <f>VLOOKUP(B199,Customers!$A$1:$B$152,2,FALSE)</f>
        <v xml:space="preserve">    Larissa Louviere</v>
      </c>
      <c r="D199" s="3" t="str">
        <f>VLOOKUP(B199,Customers!$A$1:$C$152,3,FALSE)</f>
        <v>Female</v>
      </c>
      <c r="E199" s="3" t="str">
        <f>VLOOKUP(B199,Customers!$A$1:$D$152,4,FALSE)</f>
        <v>Sao Paulo</v>
      </c>
      <c r="F199" s="3" t="str">
        <f>VLOOKUP(B199,Customers!$A$1:$E$152,5,FALSE)</f>
        <v>Brazil</v>
      </c>
      <c r="G199" s="5">
        <v>41853</v>
      </c>
      <c r="H199">
        <f t="shared" si="8"/>
        <v>8</v>
      </c>
      <c r="I199">
        <f t="shared" si="9"/>
        <v>2014</v>
      </c>
      <c r="J199" s="3" t="s">
        <v>152</v>
      </c>
      <c r="K199" s="3">
        <v>27</v>
      </c>
      <c r="L199" s="6">
        <v>12</v>
      </c>
      <c r="M199" s="14">
        <v>324</v>
      </c>
      <c r="N199" t="s">
        <v>469</v>
      </c>
    </row>
    <row r="200" spans="1:14" x14ac:dyDescent="0.35">
      <c r="A200" s="3">
        <v>299</v>
      </c>
      <c r="B200" s="3">
        <v>10099</v>
      </c>
      <c r="C200" s="3" t="str">
        <f>VLOOKUP(B200,Customers!$A$1:$B$152,2,FALSE)</f>
        <v xml:space="preserve">    Cecille Holdridge</v>
      </c>
      <c r="D200" s="3" t="str">
        <f>VLOOKUP(B200,Customers!$A$1:$C$152,3,FALSE)</f>
        <v>Female</v>
      </c>
      <c r="E200" s="3" t="str">
        <f>VLOOKUP(B200,Customers!$A$1:$D$152,4,FALSE)</f>
        <v>Taichung</v>
      </c>
      <c r="F200" s="3" t="str">
        <f>VLOOKUP(B200,Customers!$A$1:$E$152,5,FALSE)</f>
        <v>Taiwan</v>
      </c>
      <c r="G200" s="5">
        <v>41466</v>
      </c>
      <c r="H200">
        <f t="shared" si="8"/>
        <v>7</v>
      </c>
      <c r="I200">
        <f t="shared" si="9"/>
        <v>2013</v>
      </c>
      <c r="J200" s="3" t="s">
        <v>151</v>
      </c>
      <c r="K200" s="3">
        <v>17</v>
      </c>
      <c r="L200" s="6">
        <v>4</v>
      </c>
      <c r="M200" s="14">
        <v>68</v>
      </c>
      <c r="N200" t="s">
        <v>469</v>
      </c>
    </row>
    <row r="201" spans="1:14" x14ac:dyDescent="0.35">
      <c r="A201" s="3">
        <v>300</v>
      </c>
      <c r="B201" s="3">
        <v>10057</v>
      </c>
      <c r="C201" s="3" t="str">
        <f>VLOOKUP(B201,Customers!$A$1:$B$152,2,FALSE)</f>
        <v xml:space="preserve">    Willis Brinks</v>
      </c>
      <c r="D201" s="3" t="str">
        <f>VLOOKUP(B201,Customers!$A$1:$C$152,3,FALSE)</f>
        <v>Male</v>
      </c>
      <c r="E201" s="3" t="str">
        <f>VLOOKUP(B201,Customers!$A$1:$D$152,4,FALSE)</f>
        <v>Washington</v>
      </c>
      <c r="F201" s="3" t="str">
        <f>VLOOKUP(B201,Customers!$A$1:$E$152,5,FALSE)</f>
        <v>USA</v>
      </c>
      <c r="G201" s="5">
        <v>40542</v>
      </c>
      <c r="H201">
        <f t="shared" si="8"/>
        <v>12</v>
      </c>
      <c r="I201">
        <f t="shared" si="9"/>
        <v>2010</v>
      </c>
      <c r="J201" s="3" t="s">
        <v>149</v>
      </c>
      <c r="K201" s="3">
        <v>26</v>
      </c>
      <c r="L201" s="6">
        <v>18</v>
      </c>
      <c r="M201" s="14">
        <v>468</v>
      </c>
      <c r="N201" t="s">
        <v>469</v>
      </c>
    </row>
    <row r="202" spans="1:14" x14ac:dyDescent="0.35">
      <c r="A202" s="3">
        <v>301</v>
      </c>
      <c r="B202" s="3">
        <v>10006</v>
      </c>
      <c r="C202" s="3" t="str">
        <f>VLOOKUP(B202,Customers!$A$1:$B$152,2,FALSE)</f>
        <v xml:space="preserve">    Colin Minter</v>
      </c>
      <c r="D202" s="3" t="str">
        <f>VLOOKUP(B202,Customers!$A$1:$C$152,3,FALSE)</f>
        <v>Male</v>
      </c>
      <c r="E202" s="3" t="str">
        <f>VLOOKUP(B202,Customers!$A$1:$D$152,4,FALSE)</f>
        <v>Osaka</v>
      </c>
      <c r="F202" s="3" t="str">
        <f>VLOOKUP(B202,Customers!$A$1:$E$152,5,FALSE)</f>
        <v>Japan</v>
      </c>
      <c r="G202" s="5">
        <v>41240</v>
      </c>
      <c r="H202">
        <f t="shared" si="8"/>
        <v>11</v>
      </c>
      <c r="I202">
        <f t="shared" si="9"/>
        <v>2012</v>
      </c>
      <c r="J202" s="3" t="s">
        <v>149</v>
      </c>
      <c r="K202" s="3">
        <v>18</v>
      </c>
      <c r="L202" s="6">
        <v>18</v>
      </c>
      <c r="M202" s="14">
        <v>324</v>
      </c>
      <c r="N202" t="s">
        <v>469</v>
      </c>
    </row>
    <row r="203" spans="1:14" x14ac:dyDescent="0.35">
      <c r="A203" s="3">
        <v>302</v>
      </c>
      <c r="B203" s="3">
        <v>10112</v>
      </c>
      <c r="C203" s="3" t="str">
        <f>VLOOKUP(B203,Customers!$A$1:$B$152,2,FALSE)</f>
        <v xml:space="preserve">    Dylan Beeks</v>
      </c>
      <c r="D203" s="3" t="str">
        <f>VLOOKUP(B203,Customers!$A$1:$C$152,3,FALSE)</f>
        <v>Male</v>
      </c>
      <c r="E203" s="3" t="str">
        <f>VLOOKUP(B203,Customers!$A$1:$D$152,4,FALSE)</f>
        <v>Harare</v>
      </c>
      <c r="F203" s="3" t="str">
        <f>VLOOKUP(B203,Customers!$A$1:$E$152,5,FALSE)</f>
        <v>Zimbabwe</v>
      </c>
      <c r="G203" s="5">
        <v>40983</v>
      </c>
      <c r="H203">
        <f t="shared" si="8"/>
        <v>3</v>
      </c>
      <c r="I203">
        <f t="shared" si="9"/>
        <v>2012</v>
      </c>
      <c r="J203" s="3" t="s">
        <v>148</v>
      </c>
      <c r="K203" s="3">
        <v>8</v>
      </c>
      <c r="L203" s="6">
        <v>8</v>
      </c>
      <c r="M203" s="14">
        <v>64</v>
      </c>
      <c r="N203" t="s">
        <v>470</v>
      </c>
    </row>
    <row r="204" spans="1:14" x14ac:dyDescent="0.35">
      <c r="A204" s="3">
        <v>303</v>
      </c>
      <c r="B204" s="3">
        <v>10044</v>
      </c>
      <c r="C204" s="3" t="str">
        <f>VLOOKUP(B204,Customers!$A$1:$B$152,2,FALSE)</f>
        <v xml:space="preserve">    Jerrell Mccafferty</v>
      </c>
      <c r="D204" s="3" t="str">
        <f>VLOOKUP(B204,Customers!$A$1:$C$152,3,FALSE)</f>
        <v>Male</v>
      </c>
      <c r="E204" s="3" t="str">
        <f>VLOOKUP(B204,Customers!$A$1:$D$152,4,FALSE)</f>
        <v>Ho Chi Minh City</v>
      </c>
      <c r="F204" s="3" t="str">
        <f>VLOOKUP(B204,Customers!$A$1:$E$152,5,FALSE)</f>
        <v>Vietnam</v>
      </c>
      <c r="G204" s="5">
        <v>40702</v>
      </c>
      <c r="H204">
        <f t="shared" si="8"/>
        <v>6</v>
      </c>
      <c r="I204">
        <f t="shared" si="9"/>
        <v>2011</v>
      </c>
      <c r="J204" s="3" t="s">
        <v>148</v>
      </c>
      <c r="K204" s="3">
        <v>1</v>
      </c>
      <c r="L204" s="6">
        <v>8</v>
      </c>
      <c r="M204" s="14">
        <v>8</v>
      </c>
      <c r="N204" t="s">
        <v>471</v>
      </c>
    </row>
    <row r="205" spans="1:14" x14ac:dyDescent="0.35">
      <c r="A205" s="3">
        <v>304</v>
      </c>
      <c r="B205" s="3">
        <v>10029</v>
      </c>
      <c r="C205" s="3" t="str">
        <f>VLOOKUP(B205,Customers!$A$1:$B$152,2,FALSE)</f>
        <v xml:space="preserve">    Annabel Rawlings</v>
      </c>
      <c r="D205" s="3" t="str">
        <f>VLOOKUP(B205,Customers!$A$1:$C$152,3,FALSE)</f>
        <v>Female</v>
      </c>
      <c r="E205" s="3" t="str">
        <f>VLOOKUP(B205,Customers!$A$1:$D$152,4,FALSE)</f>
        <v>Milan</v>
      </c>
      <c r="F205" s="3" t="str">
        <f>VLOOKUP(B205,Customers!$A$1:$E$152,5,FALSE)</f>
        <v>Italy</v>
      </c>
      <c r="G205" s="5">
        <v>40566</v>
      </c>
      <c r="H205">
        <f t="shared" si="8"/>
        <v>1</v>
      </c>
      <c r="I205">
        <f t="shared" si="9"/>
        <v>2011</v>
      </c>
      <c r="J205" s="3" t="s">
        <v>152</v>
      </c>
      <c r="K205" s="3">
        <v>30</v>
      </c>
      <c r="L205" s="6">
        <v>12</v>
      </c>
      <c r="M205" s="14">
        <v>360</v>
      </c>
      <c r="N205" t="s">
        <v>469</v>
      </c>
    </row>
    <row r="206" spans="1:14" x14ac:dyDescent="0.35">
      <c r="A206" s="3">
        <v>305</v>
      </c>
      <c r="B206" s="3">
        <v>10086</v>
      </c>
      <c r="C206" s="3" t="str">
        <f>VLOOKUP(B206,Customers!$A$1:$B$152,2,FALSE)</f>
        <v xml:space="preserve">    Lisette Bowsher</v>
      </c>
      <c r="D206" s="3" t="str">
        <f>VLOOKUP(B206,Customers!$A$1:$C$152,3,FALSE)</f>
        <v>Female</v>
      </c>
      <c r="E206" s="3" t="str">
        <f>VLOOKUP(B206,Customers!$A$1:$D$152,4,FALSE)</f>
        <v>Birmingham</v>
      </c>
      <c r="F206" s="3" t="str">
        <f>VLOOKUP(B206,Customers!$A$1:$E$152,5,FALSE)</f>
        <v>UK</v>
      </c>
      <c r="G206" s="5">
        <v>41013</v>
      </c>
      <c r="H206">
        <f t="shared" si="8"/>
        <v>4</v>
      </c>
      <c r="I206">
        <f t="shared" si="9"/>
        <v>2012</v>
      </c>
      <c r="J206" s="3" t="s">
        <v>157</v>
      </c>
      <c r="K206" s="3">
        <v>4</v>
      </c>
      <c r="L206" s="6">
        <v>2</v>
      </c>
      <c r="M206" s="14">
        <v>8</v>
      </c>
      <c r="N206" t="s">
        <v>471</v>
      </c>
    </row>
    <row r="207" spans="1:14" x14ac:dyDescent="0.35">
      <c r="A207" s="3">
        <v>306</v>
      </c>
      <c r="B207" s="3">
        <v>10096</v>
      </c>
      <c r="C207" s="3" t="str">
        <f>VLOOKUP(B207,Customers!$A$1:$B$152,2,FALSE)</f>
        <v xml:space="preserve">    Edwin Mehr</v>
      </c>
      <c r="D207" s="3" t="str">
        <f>VLOOKUP(B207,Customers!$A$1:$C$152,3,FALSE)</f>
        <v>Male</v>
      </c>
      <c r="E207" s="3" t="str">
        <f>VLOOKUP(B207,Customers!$A$1:$D$152,4,FALSE)</f>
        <v>Baltimore</v>
      </c>
      <c r="F207" s="3" t="str">
        <f>VLOOKUP(B207,Customers!$A$1:$E$152,5,FALSE)</f>
        <v>USA</v>
      </c>
      <c r="G207" s="5">
        <v>41839</v>
      </c>
      <c r="H207">
        <f t="shared" si="8"/>
        <v>7</v>
      </c>
      <c r="I207">
        <f t="shared" si="9"/>
        <v>2014</v>
      </c>
      <c r="J207" s="3" t="s">
        <v>154</v>
      </c>
      <c r="K207" s="3">
        <v>14</v>
      </c>
      <c r="L207" s="6">
        <v>9</v>
      </c>
      <c r="M207" s="14">
        <v>126</v>
      </c>
      <c r="N207" t="s">
        <v>470</v>
      </c>
    </row>
    <row r="208" spans="1:14" x14ac:dyDescent="0.35">
      <c r="A208" s="3">
        <v>307</v>
      </c>
      <c r="B208" s="3">
        <v>10031</v>
      </c>
      <c r="C208" s="3" t="str">
        <f>VLOOKUP(B208,Customers!$A$1:$B$152,2,FALSE)</f>
        <v xml:space="preserve">    Jeannine Clayton</v>
      </c>
      <c r="D208" s="3" t="str">
        <f>VLOOKUP(B208,Customers!$A$1:$C$152,3,FALSE)</f>
        <v>Female</v>
      </c>
      <c r="E208" s="3" t="str">
        <f>VLOOKUP(B208,Customers!$A$1:$D$152,4,FALSE)</f>
        <v>Bangkok</v>
      </c>
      <c r="F208" s="3" t="str">
        <f>VLOOKUP(B208,Customers!$A$1:$E$152,5,FALSE)</f>
        <v>Thailand</v>
      </c>
      <c r="G208" s="5">
        <v>41437</v>
      </c>
      <c r="H208">
        <f t="shared" si="8"/>
        <v>6</v>
      </c>
      <c r="I208">
        <f t="shared" si="9"/>
        <v>2013</v>
      </c>
      <c r="J208" s="3" t="s">
        <v>150</v>
      </c>
      <c r="K208" s="3">
        <v>4</v>
      </c>
      <c r="L208" s="6">
        <v>13</v>
      </c>
      <c r="M208" s="14">
        <v>52</v>
      </c>
      <c r="N208" t="s">
        <v>471</v>
      </c>
    </row>
    <row r="209" spans="1:14" x14ac:dyDescent="0.35">
      <c r="A209" s="3">
        <v>308</v>
      </c>
      <c r="B209" s="3">
        <v>10136</v>
      </c>
      <c r="C209" s="3" t="str">
        <f>VLOOKUP(B209,Customers!$A$1:$B$152,2,FALSE)</f>
        <v xml:space="preserve">    Ela Omara</v>
      </c>
      <c r="D209" s="3" t="str">
        <f>VLOOKUP(B209,Customers!$A$1:$C$152,3,FALSE)</f>
        <v>Female</v>
      </c>
      <c r="E209" s="3" t="str">
        <f>VLOOKUP(B209,Customers!$A$1:$D$152,4,FALSE)</f>
        <v>Lagos</v>
      </c>
      <c r="F209" s="3" t="str">
        <f>VLOOKUP(B209,Customers!$A$1:$E$152,5,FALSE)</f>
        <v>Nigeria</v>
      </c>
      <c r="G209" s="5">
        <v>40380</v>
      </c>
      <c r="H209">
        <f t="shared" si="8"/>
        <v>7</v>
      </c>
      <c r="I209">
        <f t="shared" si="9"/>
        <v>2010</v>
      </c>
      <c r="J209" s="3" t="s">
        <v>157</v>
      </c>
      <c r="K209" s="3">
        <v>20</v>
      </c>
      <c r="L209" s="6">
        <v>2</v>
      </c>
      <c r="M209" s="14">
        <v>40</v>
      </c>
      <c r="N209" t="s">
        <v>469</v>
      </c>
    </row>
    <row r="210" spans="1:14" x14ac:dyDescent="0.35">
      <c r="A210" s="3">
        <v>309</v>
      </c>
      <c r="B210" s="3">
        <v>10088</v>
      </c>
      <c r="C210" s="3" t="str">
        <f>VLOOKUP(B210,Customers!$A$1:$B$152,2,FALSE)</f>
        <v xml:space="preserve">    Christene Kennell</v>
      </c>
      <c r="D210" s="3" t="str">
        <f>VLOOKUP(B210,Customers!$A$1:$C$152,3,FALSE)</f>
        <v>Female</v>
      </c>
      <c r="E210" s="3" t="str">
        <f>VLOOKUP(B210,Customers!$A$1:$D$152,4,FALSE)</f>
        <v>Lisbon</v>
      </c>
      <c r="F210" s="3" t="str">
        <f>VLOOKUP(B210,Customers!$A$1:$E$152,5,FALSE)</f>
        <v>Portugal</v>
      </c>
      <c r="G210" s="5">
        <v>42281</v>
      </c>
      <c r="H210">
        <f t="shared" si="8"/>
        <v>10</v>
      </c>
      <c r="I210">
        <f t="shared" si="9"/>
        <v>2015</v>
      </c>
      <c r="J210" s="3" t="s">
        <v>152</v>
      </c>
      <c r="K210" s="3">
        <v>27</v>
      </c>
      <c r="L210" s="6">
        <v>12</v>
      </c>
      <c r="M210" s="14">
        <v>324</v>
      </c>
      <c r="N210" t="s">
        <v>469</v>
      </c>
    </row>
    <row r="211" spans="1:14" x14ac:dyDescent="0.35">
      <c r="A211" s="3">
        <v>310</v>
      </c>
      <c r="B211" s="3">
        <v>10113</v>
      </c>
      <c r="C211" s="3" t="str">
        <f>VLOOKUP(B211,Customers!$A$1:$B$152,2,FALSE)</f>
        <v xml:space="preserve">    Jenniffer Mangual</v>
      </c>
      <c r="D211" s="3" t="str">
        <f>VLOOKUP(B211,Customers!$A$1:$C$152,3,FALSE)</f>
        <v>Female</v>
      </c>
      <c r="E211" s="3" t="str">
        <f>VLOOKUP(B211,Customers!$A$1:$D$152,4,FALSE)</f>
        <v>Brasilia</v>
      </c>
      <c r="F211" s="3" t="str">
        <f>VLOOKUP(B211,Customers!$A$1:$E$152,5,FALSE)</f>
        <v>Brazil</v>
      </c>
      <c r="G211" s="5">
        <v>42002</v>
      </c>
      <c r="H211">
        <f t="shared" si="8"/>
        <v>12</v>
      </c>
      <c r="I211">
        <f t="shared" si="9"/>
        <v>2014</v>
      </c>
      <c r="J211" s="3" t="s">
        <v>154</v>
      </c>
      <c r="K211" s="3">
        <v>3</v>
      </c>
      <c r="L211" s="6">
        <v>9</v>
      </c>
      <c r="M211" s="14">
        <v>27</v>
      </c>
      <c r="N211" t="s">
        <v>471</v>
      </c>
    </row>
    <row r="212" spans="1:14" x14ac:dyDescent="0.35">
      <c r="A212" s="3">
        <v>311</v>
      </c>
      <c r="B212" s="3">
        <v>10080</v>
      </c>
      <c r="C212" s="3" t="str">
        <f>VLOOKUP(B212,Customers!$A$1:$B$152,2,FALSE)</f>
        <v xml:space="preserve">    Hue Beeson</v>
      </c>
      <c r="D212" s="3" t="str">
        <f>VLOOKUP(B212,Customers!$A$1:$C$152,3,FALSE)</f>
        <v>Male</v>
      </c>
      <c r="E212" s="3" t="str">
        <f>VLOOKUP(B212,Customers!$A$1:$D$152,4,FALSE)</f>
        <v>Fortaleza</v>
      </c>
      <c r="F212" s="3" t="str">
        <f>VLOOKUP(B212,Customers!$A$1:$E$152,5,FALSE)</f>
        <v>Brazil</v>
      </c>
      <c r="G212" s="5">
        <v>42097</v>
      </c>
      <c r="H212">
        <f t="shared" si="8"/>
        <v>4</v>
      </c>
      <c r="I212">
        <f t="shared" si="9"/>
        <v>2015</v>
      </c>
      <c r="J212" s="3" t="s">
        <v>153</v>
      </c>
      <c r="K212" s="3">
        <v>21</v>
      </c>
      <c r="L212" s="6">
        <v>12</v>
      </c>
      <c r="M212" s="14">
        <v>252</v>
      </c>
      <c r="N212" t="s">
        <v>469</v>
      </c>
    </row>
    <row r="213" spans="1:14" x14ac:dyDescent="0.35">
      <c r="A213" s="3">
        <v>312</v>
      </c>
      <c r="B213" s="3">
        <v>10065</v>
      </c>
      <c r="C213" s="3" t="str">
        <f>VLOOKUP(B213,Customers!$A$1:$B$152,2,FALSE)</f>
        <v xml:space="preserve">    Tracey Voyles</v>
      </c>
      <c r="D213" s="3" t="str">
        <f>VLOOKUP(B213,Customers!$A$1:$C$152,3,FALSE)</f>
        <v>Male</v>
      </c>
      <c r="E213" s="3" t="str">
        <f>VLOOKUP(B213,Customers!$A$1:$D$152,4,FALSE)</f>
        <v>Cincinnati</v>
      </c>
      <c r="F213" s="3" t="str">
        <f>VLOOKUP(B213,Customers!$A$1:$E$152,5,FALSE)</f>
        <v>USA</v>
      </c>
      <c r="G213" s="5">
        <v>40479</v>
      </c>
      <c r="H213">
        <f t="shared" si="8"/>
        <v>10</v>
      </c>
      <c r="I213">
        <f t="shared" si="9"/>
        <v>2010</v>
      </c>
      <c r="J213" s="3" t="s">
        <v>156</v>
      </c>
      <c r="K213" s="3">
        <v>15</v>
      </c>
      <c r="L213" s="6">
        <v>2</v>
      </c>
      <c r="M213" s="14">
        <v>30</v>
      </c>
      <c r="N213" t="s">
        <v>469</v>
      </c>
    </row>
    <row r="214" spans="1:14" x14ac:dyDescent="0.35">
      <c r="A214" s="3">
        <v>313</v>
      </c>
      <c r="B214" s="3">
        <v>10077</v>
      </c>
      <c r="C214" s="3" t="str">
        <f>VLOOKUP(B214,Customers!$A$1:$B$152,2,FALSE)</f>
        <v xml:space="preserve">    Theresia Folk</v>
      </c>
      <c r="D214" s="3" t="str">
        <f>VLOOKUP(B214,Customers!$A$1:$C$152,3,FALSE)</f>
        <v>Female</v>
      </c>
      <c r="E214" s="3" t="str">
        <f>VLOOKUP(B214,Customers!$A$1:$D$152,4,FALSE)</f>
        <v>Seattle</v>
      </c>
      <c r="F214" s="3" t="str">
        <f>VLOOKUP(B214,Customers!$A$1:$E$152,5,FALSE)</f>
        <v>USA</v>
      </c>
      <c r="G214" s="5">
        <v>40370</v>
      </c>
      <c r="H214">
        <f t="shared" si="8"/>
        <v>7</v>
      </c>
      <c r="I214">
        <f t="shared" si="9"/>
        <v>2010</v>
      </c>
      <c r="J214" s="3" t="s">
        <v>156</v>
      </c>
      <c r="K214" s="3">
        <v>15</v>
      </c>
      <c r="L214" s="6">
        <v>2</v>
      </c>
      <c r="M214" s="14">
        <v>30</v>
      </c>
      <c r="N214" t="s">
        <v>469</v>
      </c>
    </row>
    <row r="215" spans="1:14" x14ac:dyDescent="0.35">
      <c r="A215" s="3">
        <v>314</v>
      </c>
      <c r="B215" s="3">
        <v>10102</v>
      </c>
      <c r="C215" s="3" t="str">
        <f>VLOOKUP(B215,Customers!$A$1:$B$152,2,FALSE)</f>
        <v xml:space="preserve">    Jonell Archibald</v>
      </c>
      <c r="D215" s="3" t="str">
        <f>VLOOKUP(B215,Customers!$A$1:$C$152,3,FALSE)</f>
        <v>Female</v>
      </c>
      <c r="E215" s="3" t="str">
        <f>VLOOKUP(B215,Customers!$A$1:$D$152,4,FALSE)</f>
        <v>Cologne/Bonn</v>
      </c>
      <c r="F215" s="3" t="str">
        <f>VLOOKUP(B215,Customers!$A$1:$E$152,5,FALSE)</f>
        <v>Germany</v>
      </c>
      <c r="G215" s="5">
        <v>41428</v>
      </c>
      <c r="H215">
        <f t="shared" si="8"/>
        <v>6</v>
      </c>
      <c r="I215">
        <f t="shared" si="9"/>
        <v>2013</v>
      </c>
      <c r="J215" s="3" t="s">
        <v>152</v>
      </c>
      <c r="K215" s="3">
        <v>14</v>
      </c>
      <c r="L215" s="6">
        <v>12</v>
      </c>
      <c r="M215" s="14">
        <v>168</v>
      </c>
      <c r="N215" t="s">
        <v>470</v>
      </c>
    </row>
    <row r="216" spans="1:14" x14ac:dyDescent="0.35">
      <c r="A216" s="3">
        <v>315</v>
      </c>
      <c r="B216" s="3">
        <v>10148</v>
      </c>
      <c r="C216" s="3" t="str">
        <f>VLOOKUP(B216,Customers!$A$1:$B$152,2,FALSE)</f>
        <v xml:space="preserve">    Etta Bosque</v>
      </c>
      <c r="D216" s="3" t="str">
        <f>VLOOKUP(B216,Customers!$A$1:$C$152,3,FALSE)</f>
        <v>Female</v>
      </c>
      <c r="E216" s="3" t="str">
        <f>VLOOKUP(B216,Customers!$A$1:$D$152,4,FALSE)</f>
        <v>Belo Horizonte</v>
      </c>
      <c r="F216" s="3" t="str">
        <f>VLOOKUP(B216,Customers!$A$1:$E$152,5,FALSE)</f>
        <v>Brazil</v>
      </c>
      <c r="G216" s="5">
        <v>41753</v>
      </c>
      <c r="H216">
        <f t="shared" si="8"/>
        <v>4</v>
      </c>
      <c r="I216">
        <f t="shared" si="9"/>
        <v>2014</v>
      </c>
      <c r="J216" s="3" t="s">
        <v>151</v>
      </c>
      <c r="K216" s="3">
        <v>23</v>
      </c>
      <c r="L216" s="6">
        <v>4</v>
      </c>
      <c r="M216" s="14">
        <v>92</v>
      </c>
      <c r="N216" t="s">
        <v>469</v>
      </c>
    </row>
    <row r="217" spans="1:14" x14ac:dyDescent="0.35">
      <c r="A217" s="3">
        <v>316</v>
      </c>
      <c r="B217" s="3">
        <v>10143</v>
      </c>
      <c r="C217" s="3" t="str">
        <f>VLOOKUP(B217,Customers!$A$1:$B$152,2,FALSE)</f>
        <v xml:space="preserve">    Gertude Neitzel</v>
      </c>
      <c r="D217" s="3" t="str">
        <f>VLOOKUP(B217,Customers!$A$1:$C$152,3,FALSE)</f>
        <v>Female</v>
      </c>
      <c r="E217" s="3" t="str">
        <f>VLOOKUP(B217,Customers!$A$1:$D$152,4,FALSE)</f>
        <v>Lagos</v>
      </c>
      <c r="F217" s="3" t="str">
        <f>VLOOKUP(B217,Customers!$A$1:$E$152,5,FALSE)</f>
        <v>Nigeria</v>
      </c>
      <c r="G217" s="5">
        <v>41179</v>
      </c>
      <c r="H217">
        <f t="shared" si="8"/>
        <v>9</v>
      </c>
      <c r="I217">
        <f t="shared" si="9"/>
        <v>2012</v>
      </c>
      <c r="J217" s="3" t="s">
        <v>149</v>
      </c>
      <c r="K217" s="3">
        <v>2</v>
      </c>
      <c r="L217" s="6">
        <v>18</v>
      </c>
      <c r="M217" s="14">
        <v>36</v>
      </c>
      <c r="N217" t="s">
        <v>471</v>
      </c>
    </row>
    <row r="218" spans="1:14" x14ac:dyDescent="0.35">
      <c r="A218" s="3">
        <v>317</v>
      </c>
      <c r="B218" s="3">
        <v>10050</v>
      </c>
      <c r="C218" s="3" t="str">
        <f>VLOOKUP(B218,Customers!$A$1:$B$152,2,FALSE)</f>
        <v xml:space="preserve">    Christen Donnelly</v>
      </c>
      <c r="D218" s="3" t="str">
        <f>VLOOKUP(B218,Customers!$A$1:$C$152,3,FALSE)</f>
        <v>Female</v>
      </c>
      <c r="E218" s="3" t="str">
        <f>VLOOKUP(B218,Customers!$A$1:$D$152,4,FALSE)</f>
        <v>Shenyang</v>
      </c>
      <c r="F218" s="3" t="str">
        <f>VLOOKUP(B218,Customers!$A$1:$E$152,5,FALSE)</f>
        <v>China</v>
      </c>
      <c r="G218" s="5">
        <v>41574</v>
      </c>
      <c r="H218">
        <f t="shared" si="8"/>
        <v>10</v>
      </c>
      <c r="I218">
        <f t="shared" si="9"/>
        <v>2013</v>
      </c>
      <c r="J218" s="3" t="s">
        <v>153</v>
      </c>
      <c r="K218" s="3">
        <v>11</v>
      </c>
      <c r="L218" s="6">
        <v>12</v>
      </c>
      <c r="M218" s="14">
        <v>132</v>
      </c>
      <c r="N218" t="s">
        <v>470</v>
      </c>
    </row>
    <row r="219" spans="1:14" x14ac:dyDescent="0.35">
      <c r="A219" s="3">
        <v>318</v>
      </c>
      <c r="B219" s="3">
        <v>10012</v>
      </c>
      <c r="C219" s="3" t="str">
        <f>VLOOKUP(B219,Customers!$A$1:$B$152,2,FALSE)</f>
        <v xml:space="preserve">    Trisha Arter</v>
      </c>
      <c r="D219" s="3" t="str">
        <f>VLOOKUP(B219,Customers!$A$1:$C$152,3,FALSE)</f>
        <v>Female</v>
      </c>
      <c r="E219" s="3" t="str">
        <f>VLOOKUP(B219,Customers!$A$1:$D$152,4,FALSE)</f>
        <v>Kolkata</v>
      </c>
      <c r="F219" s="3" t="str">
        <f>VLOOKUP(B219,Customers!$A$1:$E$152,5,FALSE)</f>
        <v>India</v>
      </c>
      <c r="G219" s="5">
        <v>40935</v>
      </c>
      <c r="H219">
        <f t="shared" si="8"/>
        <v>1</v>
      </c>
      <c r="I219">
        <f t="shared" si="9"/>
        <v>2012</v>
      </c>
      <c r="J219" s="3" t="s">
        <v>157</v>
      </c>
      <c r="K219" s="3">
        <v>29</v>
      </c>
      <c r="L219" s="6">
        <v>2</v>
      </c>
      <c r="M219" s="14">
        <v>58</v>
      </c>
      <c r="N219" t="s">
        <v>469</v>
      </c>
    </row>
    <row r="220" spans="1:14" x14ac:dyDescent="0.35">
      <c r="A220" s="3">
        <v>319</v>
      </c>
      <c r="B220" s="3">
        <v>10075</v>
      </c>
      <c r="C220" s="3" t="str">
        <f>VLOOKUP(B220,Customers!$A$1:$B$152,2,FALSE)</f>
        <v xml:space="preserve">    Evangeline Grandstaff</v>
      </c>
      <c r="D220" s="3" t="str">
        <f>VLOOKUP(B220,Customers!$A$1:$C$152,3,FALSE)</f>
        <v>Female</v>
      </c>
      <c r="E220" s="3" t="str">
        <f>VLOOKUP(B220,Customers!$A$1:$D$152,4,FALSE)</f>
        <v>Dalian</v>
      </c>
      <c r="F220" s="3" t="str">
        <f>VLOOKUP(B220,Customers!$A$1:$E$152,5,FALSE)</f>
        <v>China</v>
      </c>
      <c r="G220" s="5">
        <v>40582</v>
      </c>
      <c r="H220">
        <f t="shared" si="8"/>
        <v>2</v>
      </c>
      <c r="I220">
        <f t="shared" si="9"/>
        <v>2011</v>
      </c>
      <c r="J220" s="3" t="s">
        <v>149</v>
      </c>
      <c r="K220" s="3">
        <v>5</v>
      </c>
      <c r="L220" s="6">
        <v>18</v>
      </c>
      <c r="M220" s="14">
        <v>90</v>
      </c>
      <c r="N220" t="s">
        <v>471</v>
      </c>
    </row>
    <row r="221" spans="1:14" x14ac:dyDescent="0.35">
      <c r="A221" s="3">
        <v>320</v>
      </c>
      <c r="B221" s="3">
        <v>10027</v>
      </c>
      <c r="C221" s="3" t="str">
        <f>VLOOKUP(B221,Customers!$A$1:$B$152,2,FALSE)</f>
        <v xml:space="preserve">    Leona Saia</v>
      </c>
      <c r="D221" s="3" t="str">
        <f>VLOOKUP(B221,Customers!$A$1:$C$152,3,FALSE)</f>
        <v>Female</v>
      </c>
      <c r="E221" s="3" t="str">
        <f>VLOOKUP(B221,Customers!$A$1:$D$152,4,FALSE)</f>
        <v>Kuala Lumpur</v>
      </c>
      <c r="F221" s="3" t="str">
        <f>VLOOKUP(B221,Customers!$A$1:$E$152,5,FALSE)</f>
        <v>Malaysia</v>
      </c>
      <c r="G221" s="5">
        <v>41397</v>
      </c>
      <c r="H221">
        <f t="shared" si="8"/>
        <v>5</v>
      </c>
      <c r="I221">
        <f t="shared" si="9"/>
        <v>2013</v>
      </c>
      <c r="J221" s="3" t="s">
        <v>150</v>
      </c>
      <c r="K221" s="3">
        <v>4</v>
      </c>
      <c r="L221" s="6">
        <v>13</v>
      </c>
      <c r="M221" s="14">
        <v>52</v>
      </c>
      <c r="N221" t="s">
        <v>471</v>
      </c>
    </row>
    <row r="222" spans="1:14" x14ac:dyDescent="0.35">
      <c r="A222" s="3">
        <v>321</v>
      </c>
      <c r="B222" s="3">
        <v>10138</v>
      </c>
      <c r="C222" s="3" t="str">
        <f>VLOOKUP(B222,Customers!$A$1:$B$152,2,FALSE)</f>
        <v xml:space="preserve">    Jamel Biery</v>
      </c>
      <c r="D222" s="3" t="str">
        <f>VLOOKUP(B222,Customers!$A$1:$C$152,3,FALSE)</f>
        <v>Male</v>
      </c>
      <c r="E222" s="3" t="str">
        <f>VLOOKUP(B222,Customers!$A$1:$D$152,4,FALSE)</f>
        <v>Cairo</v>
      </c>
      <c r="F222" s="3" t="str">
        <f>VLOOKUP(B222,Customers!$A$1:$E$152,5,FALSE)</f>
        <v>Egypt</v>
      </c>
      <c r="G222" s="5">
        <v>40873</v>
      </c>
      <c r="H222">
        <f t="shared" si="8"/>
        <v>11</v>
      </c>
      <c r="I222">
        <f t="shared" si="9"/>
        <v>2011</v>
      </c>
      <c r="J222" s="3" t="s">
        <v>154</v>
      </c>
      <c r="K222" s="3">
        <v>27</v>
      </c>
      <c r="L222" s="6">
        <v>9</v>
      </c>
      <c r="M222" s="14">
        <v>243</v>
      </c>
      <c r="N222" t="s">
        <v>469</v>
      </c>
    </row>
    <row r="223" spans="1:14" x14ac:dyDescent="0.35">
      <c r="A223" s="3">
        <v>322</v>
      </c>
      <c r="B223" s="3">
        <v>10066</v>
      </c>
      <c r="C223" s="3" t="str">
        <f>VLOOKUP(B223,Customers!$A$1:$B$152,2,FALSE)</f>
        <v xml:space="preserve">    Berry Plumadore</v>
      </c>
      <c r="D223" s="3" t="str">
        <f>VLOOKUP(B223,Customers!$A$1:$C$152,3,FALSE)</f>
        <v>Male</v>
      </c>
      <c r="E223" s="3" t="str">
        <f>VLOOKUP(B223,Customers!$A$1:$D$152,4,FALSE)</f>
        <v>Accra</v>
      </c>
      <c r="F223" s="3" t="str">
        <f>VLOOKUP(B223,Customers!$A$1:$E$152,5,FALSE)</f>
        <v>Ghana</v>
      </c>
      <c r="G223" s="5">
        <v>40417</v>
      </c>
      <c r="H223">
        <f t="shared" si="8"/>
        <v>8</v>
      </c>
      <c r="I223">
        <f t="shared" si="9"/>
        <v>2010</v>
      </c>
      <c r="J223" s="3" t="s">
        <v>155</v>
      </c>
      <c r="K223" s="3">
        <v>16</v>
      </c>
      <c r="L223" s="6">
        <v>12</v>
      </c>
      <c r="M223" s="14">
        <v>192</v>
      </c>
      <c r="N223" t="s">
        <v>469</v>
      </c>
    </row>
    <row r="224" spans="1:14" x14ac:dyDescent="0.35">
      <c r="A224" s="3">
        <v>323</v>
      </c>
      <c r="B224" s="3">
        <v>10142</v>
      </c>
      <c r="C224" s="3" t="str">
        <f>VLOOKUP(B224,Customers!$A$1:$B$152,2,FALSE)</f>
        <v xml:space="preserve">    Byron Flick</v>
      </c>
      <c r="D224" s="3" t="str">
        <f>VLOOKUP(B224,Customers!$A$1:$C$152,3,FALSE)</f>
        <v>Male</v>
      </c>
      <c r="E224" s="3" t="str">
        <f>VLOOKUP(B224,Customers!$A$1:$D$152,4,FALSE)</f>
        <v>Jakarta</v>
      </c>
      <c r="F224" s="3" t="str">
        <f>VLOOKUP(B224,Customers!$A$1:$E$152,5,FALSE)</f>
        <v>Indonesia</v>
      </c>
      <c r="G224" s="5">
        <v>41293</v>
      </c>
      <c r="H224">
        <f t="shared" si="8"/>
        <v>1</v>
      </c>
      <c r="I224">
        <f t="shared" si="9"/>
        <v>2013</v>
      </c>
      <c r="J224" s="3" t="s">
        <v>152</v>
      </c>
      <c r="K224" s="3">
        <v>9</v>
      </c>
      <c r="L224" s="6">
        <v>12</v>
      </c>
      <c r="M224" s="14">
        <v>108</v>
      </c>
      <c r="N224" t="s">
        <v>470</v>
      </c>
    </row>
    <row r="225" spans="1:14" x14ac:dyDescent="0.35">
      <c r="A225" s="3">
        <v>324</v>
      </c>
      <c r="B225" s="3">
        <v>10118</v>
      </c>
      <c r="C225" s="3" t="str">
        <f>VLOOKUP(B225,Customers!$A$1:$B$152,2,FALSE)</f>
        <v xml:space="preserve">    Therese Mcnellis</v>
      </c>
      <c r="D225" s="3" t="str">
        <f>VLOOKUP(B225,Customers!$A$1:$C$152,3,FALSE)</f>
        <v>Female</v>
      </c>
      <c r="E225" s="3" t="str">
        <f>VLOOKUP(B225,Customers!$A$1:$D$152,4,FALSE)</f>
        <v>Vienna</v>
      </c>
      <c r="F225" s="3" t="str">
        <f>VLOOKUP(B225,Customers!$A$1:$E$152,5,FALSE)</f>
        <v>Austria</v>
      </c>
      <c r="G225" s="5">
        <v>41263</v>
      </c>
      <c r="H225">
        <f t="shared" si="8"/>
        <v>12</v>
      </c>
      <c r="I225">
        <f t="shared" si="9"/>
        <v>2012</v>
      </c>
      <c r="J225" s="3" t="s">
        <v>156</v>
      </c>
      <c r="K225" s="3">
        <v>20</v>
      </c>
      <c r="L225" s="6">
        <v>2</v>
      </c>
      <c r="M225" s="14">
        <v>40</v>
      </c>
      <c r="N225" t="s">
        <v>469</v>
      </c>
    </row>
    <row r="226" spans="1:14" x14ac:dyDescent="0.35">
      <c r="A226" s="3">
        <v>325</v>
      </c>
      <c r="B226" s="3">
        <v>10088</v>
      </c>
      <c r="C226" s="3" t="str">
        <f>VLOOKUP(B226,Customers!$A$1:$B$152,2,FALSE)</f>
        <v xml:space="preserve">    Christene Kennell</v>
      </c>
      <c r="D226" s="3" t="str">
        <f>VLOOKUP(B226,Customers!$A$1:$C$152,3,FALSE)</f>
        <v>Female</v>
      </c>
      <c r="E226" s="3" t="str">
        <f>VLOOKUP(B226,Customers!$A$1:$D$152,4,FALSE)</f>
        <v>Lisbon</v>
      </c>
      <c r="F226" s="3" t="str">
        <f>VLOOKUP(B226,Customers!$A$1:$E$152,5,FALSE)</f>
        <v>Portugal</v>
      </c>
      <c r="G226" s="5">
        <v>41198</v>
      </c>
      <c r="H226">
        <f t="shared" si="8"/>
        <v>10</v>
      </c>
      <c r="I226">
        <f t="shared" si="9"/>
        <v>2012</v>
      </c>
      <c r="J226" s="3" t="s">
        <v>154</v>
      </c>
      <c r="K226" s="3">
        <v>26</v>
      </c>
      <c r="L226" s="6">
        <v>9</v>
      </c>
      <c r="M226" s="14">
        <v>234</v>
      </c>
      <c r="N226" t="s">
        <v>469</v>
      </c>
    </row>
    <row r="227" spans="1:14" x14ac:dyDescent="0.35">
      <c r="A227" s="3">
        <v>326</v>
      </c>
      <c r="B227" s="3">
        <v>10027</v>
      </c>
      <c r="C227" s="3" t="str">
        <f>VLOOKUP(B227,Customers!$A$1:$B$152,2,FALSE)</f>
        <v xml:space="preserve">    Leona Saia</v>
      </c>
      <c r="D227" s="3" t="str">
        <f>VLOOKUP(B227,Customers!$A$1:$C$152,3,FALSE)</f>
        <v>Female</v>
      </c>
      <c r="E227" s="3" t="str">
        <f>VLOOKUP(B227,Customers!$A$1:$D$152,4,FALSE)</f>
        <v>Kuala Lumpur</v>
      </c>
      <c r="F227" s="3" t="str">
        <f>VLOOKUP(B227,Customers!$A$1:$E$152,5,FALSE)</f>
        <v>Malaysia</v>
      </c>
      <c r="G227" s="5">
        <v>41899</v>
      </c>
      <c r="H227">
        <f t="shared" si="8"/>
        <v>9</v>
      </c>
      <c r="I227">
        <f t="shared" si="9"/>
        <v>2014</v>
      </c>
      <c r="J227" s="3" t="s">
        <v>151</v>
      </c>
      <c r="K227" s="3">
        <v>3</v>
      </c>
      <c r="L227" s="6">
        <v>4</v>
      </c>
      <c r="M227" s="14">
        <v>12</v>
      </c>
      <c r="N227" t="s">
        <v>471</v>
      </c>
    </row>
    <row r="228" spans="1:14" x14ac:dyDescent="0.35">
      <c r="A228" s="3">
        <v>327</v>
      </c>
      <c r="B228" s="3">
        <v>10111</v>
      </c>
      <c r="C228" s="3" t="str">
        <f>VLOOKUP(B228,Customers!$A$1:$B$152,2,FALSE)</f>
        <v xml:space="preserve">    Boris Hine</v>
      </c>
      <c r="D228" s="3" t="str">
        <f>VLOOKUP(B228,Customers!$A$1:$C$152,3,FALSE)</f>
        <v>Male</v>
      </c>
      <c r="E228" s="3" t="str">
        <f>VLOOKUP(B228,Customers!$A$1:$D$152,4,FALSE)</f>
        <v>Campinas</v>
      </c>
      <c r="F228" s="3" t="str">
        <f>VLOOKUP(B228,Customers!$A$1:$E$152,5,FALSE)</f>
        <v>Brazil</v>
      </c>
      <c r="G228" s="5">
        <v>42140</v>
      </c>
      <c r="H228">
        <f t="shared" si="8"/>
        <v>5</v>
      </c>
      <c r="I228">
        <f t="shared" si="9"/>
        <v>2015</v>
      </c>
      <c r="J228" s="3" t="s">
        <v>153</v>
      </c>
      <c r="K228" s="3">
        <v>30</v>
      </c>
      <c r="L228" s="6">
        <v>12</v>
      </c>
      <c r="M228" s="14">
        <v>360</v>
      </c>
      <c r="N228" t="s">
        <v>469</v>
      </c>
    </row>
    <row r="229" spans="1:14" x14ac:dyDescent="0.35">
      <c r="A229" s="3">
        <v>328</v>
      </c>
      <c r="B229" s="3">
        <v>10097</v>
      </c>
      <c r="C229" s="3" t="str">
        <f>VLOOKUP(B229,Customers!$A$1:$B$152,2,FALSE)</f>
        <v xml:space="preserve">    Bulah Kaplan</v>
      </c>
      <c r="D229" s="3" t="str">
        <f>VLOOKUP(B229,Customers!$A$1:$C$152,3,FALSE)</f>
        <v>Female</v>
      </c>
      <c r="E229" s="3" t="str">
        <f>VLOOKUP(B229,Customers!$A$1:$D$152,4,FALSE)</f>
        <v>Sapporo</v>
      </c>
      <c r="F229" s="3" t="str">
        <f>VLOOKUP(B229,Customers!$A$1:$E$152,5,FALSE)</f>
        <v>Japan</v>
      </c>
      <c r="G229" s="5">
        <v>40468</v>
      </c>
      <c r="H229">
        <f t="shared" si="8"/>
        <v>10</v>
      </c>
      <c r="I229">
        <f t="shared" si="9"/>
        <v>2010</v>
      </c>
      <c r="J229" s="3" t="s">
        <v>151</v>
      </c>
      <c r="K229" s="3">
        <v>23</v>
      </c>
      <c r="L229" s="6">
        <v>4</v>
      </c>
      <c r="M229" s="14">
        <v>92</v>
      </c>
      <c r="N229" t="s">
        <v>469</v>
      </c>
    </row>
    <row r="230" spans="1:14" x14ac:dyDescent="0.35">
      <c r="A230" s="3">
        <v>329</v>
      </c>
      <c r="B230" s="3">
        <v>10061</v>
      </c>
      <c r="C230" s="3" t="str">
        <f>VLOOKUP(B230,Customers!$A$1:$B$152,2,FALSE)</f>
        <v xml:space="preserve">    Willis Tolbert</v>
      </c>
      <c r="D230" s="3" t="str">
        <f>VLOOKUP(B230,Customers!$A$1:$C$152,3,FALSE)</f>
        <v>Male</v>
      </c>
      <c r="E230" s="3" t="str">
        <f>VLOOKUP(B230,Customers!$A$1:$D$152,4,FALSE)</f>
        <v xml:space="preserve">Damman </v>
      </c>
      <c r="F230" s="3" t="str">
        <f>VLOOKUP(B230,Customers!$A$1:$E$152,5,FALSE)</f>
        <v>Saudi Arabia</v>
      </c>
      <c r="G230" s="5">
        <v>42061</v>
      </c>
      <c r="H230">
        <f t="shared" si="8"/>
        <v>2</v>
      </c>
      <c r="I230">
        <f t="shared" si="9"/>
        <v>2015</v>
      </c>
      <c r="J230" s="3" t="s">
        <v>153</v>
      </c>
      <c r="K230" s="3">
        <v>18</v>
      </c>
      <c r="L230" s="6">
        <v>12</v>
      </c>
      <c r="M230" s="14">
        <v>216</v>
      </c>
      <c r="N230" t="s">
        <v>469</v>
      </c>
    </row>
    <row r="231" spans="1:14" x14ac:dyDescent="0.35">
      <c r="A231" s="3">
        <v>330</v>
      </c>
      <c r="B231" s="3">
        <v>10134</v>
      </c>
      <c r="C231" s="3" t="str">
        <f>VLOOKUP(B231,Customers!$A$1:$B$152,2,FALSE)</f>
        <v xml:space="preserve">    Marco Jacobo</v>
      </c>
      <c r="D231" s="3" t="str">
        <f>VLOOKUP(B231,Customers!$A$1:$C$152,3,FALSE)</f>
        <v>Male</v>
      </c>
      <c r="E231" s="3" t="str">
        <f>VLOOKUP(B231,Customers!$A$1:$D$152,4,FALSE)</f>
        <v>Delhi</v>
      </c>
      <c r="F231" s="3" t="str">
        <f>VLOOKUP(B231,Customers!$A$1:$E$152,5,FALSE)</f>
        <v>India</v>
      </c>
      <c r="G231" s="5">
        <v>42036</v>
      </c>
      <c r="H231">
        <f t="shared" si="8"/>
        <v>2</v>
      </c>
      <c r="I231">
        <f t="shared" si="9"/>
        <v>2015</v>
      </c>
      <c r="J231" s="3" t="s">
        <v>151</v>
      </c>
      <c r="K231" s="3">
        <v>3</v>
      </c>
      <c r="L231" s="6">
        <v>4</v>
      </c>
      <c r="M231" s="14">
        <v>12</v>
      </c>
      <c r="N231" t="s">
        <v>471</v>
      </c>
    </row>
    <row r="232" spans="1:14" x14ac:dyDescent="0.35">
      <c r="A232" s="3">
        <v>331</v>
      </c>
      <c r="B232" s="3">
        <v>10051</v>
      </c>
      <c r="C232" s="3" t="str">
        <f>VLOOKUP(B232,Customers!$A$1:$B$152,2,FALSE)</f>
        <v xml:space="preserve">    Madge Freudenthal</v>
      </c>
      <c r="D232" s="3" t="str">
        <f>VLOOKUP(B232,Customers!$A$1:$C$152,3,FALSE)</f>
        <v>Female</v>
      </c>
      <c r="E232" s="3" t="str">
        <f>VLOOKUP(B232,Customers!$A$1:$D$152,4,FALSE)</f>
        <v>Dallas</v>
      </c>
      <c r="F232" s="3" t="str">
        <f>VLOOKUP(B232,Customers!$A$1:$E$152,5,FALSE)</f>
        <v>USA</v>
      </c>
      <c r="G232" s="5">
        <v>41574</v>
      </c>
      <c r="H232">
        <f t="shared" si="8"/>
        <v>10</v>
      </c>
      <c r="I232">
        <f t="shared" si="9"/>
        <v>2013</v>
      </c>
      <c r="J232" s="3" t="s">
        <v>151</v>
      </c>
      <c r="K232" s="3">
        <v>15</v>
      </c>
      <c r="L232" s="6">
        <v>4</v>
      </c>
      <c r="M232" s="14">
        <v>60</v>
      </c>
      <c r="N232" t="s">
        <v>469</v>
      </c>
    </row>
    <row r="233" spans="1:14" x14ac:dyDescent="0.35">
      <c r="A233" s="3">
        <v>332</v>
      </c>
      <c r="B233" s="3">
        <v>10081</v>
      </c>
      <c r="C233" s="3" t="str">
        <f>VLOOKUP(B233,Customers!$A$1:$B$152,2,FALSE)</f>
        <v xml:space="preserve">    Anya Tellez</v>
      </c>
      <c r="D233" s="3" t="str">
        <f>VLOOKUP(B233,Customers!$A$1:$C$152,3,FALSE)</f>
        <v>Female</v>
      </c>
      <c r="E233" s="3" t="str">
        <f>VLOOKUP(B233,Customers!$A$1:$D$152,4,FALSE)</f>
        <v>Curitiba</v>
      </c>
      <c r="F233" s="3" t="str">
        <f>VLOOKUP(B233,Customers!$A$1:$E$152,5,FALSE)</f>
        <v>Brazil</v>
      </c>
      <c r="G233" s="5">
        <v>40453</v>
      </c>
      <c r="H233">
        <f t="shared" si="8"/>
        <v>10</v>
      </c>
      <c r="I233">
        <f t="shared" si="9"/>
        <v>2010</v>
      </c>
      <c r="J233" s="3" t="s">
        <v>153</v>
      </c>
      <c r="K233" s="3">
        <v>17</v>
      </c>
      <c r="L233" s="6">
        <v>12</v>
      </c>
      <c r="M233" s="14">
        <v>204</v>
      </c>
      <c r="N233" t="s">
        <v>469</v>
      </c>
    </row>
    <row r="234" spans="1:14" x14ac:dyDescent="0.35">
      <c r="A234" s="3">
        <v>333</v>
      </c>
      <c r="B234" s="3">
        <v>10094</v>
      </c>
      <c r="C234" s="3" t="str">
        <f>VLOOKUP(B234,Customers!$A$1:$B$152,2,FALSE)</f>
        <v xml:space="preserve">    Cristobal Ritter</v>
      </c>
      <c r="D234" s="3" t="str">
        <f>VLOOKUP(B234,Customers!$A$1:$C$152,3,FALSE)</f>
        <v>Male</v>
      </c>
      <c r="E234" s="3" t="str">
        <f>VLOOKUP(B234,Customers!$A$1:$D$152,4,FALSE)</f>
        <v>Baku</v>
      </c>
      <c r="F234" s="3" t="str">
        <f>VLOOKUP(B234,Customers!$A$1:$E$152,5,FALSE)</f>
        <v>Azerbaijan</v>
      </c>
      <c r="G234" s="5">
        <v>40190</v>
      </c>
      <c r="H234">
        <f t="shared" si="8"/>
        <v>1</v>
      </c>
      <c r="I234">
        <f t="shared" si="9"/>
        <v>2010</v>
      </c>
      <c r="J234" s="3" t="s">
        <v>156</v>
      </c>
      <c r="K234" s="3">
        <v>1</v>
      </c>
      <c r="L234" s="6">
        <v>2</v>
      </c>
      <c r="M234" s="14">
        <v>2</v>
      </c>
      <c r="N234" t="s">
        <v>471</v>
      </c>
    </row>
    <row r="235" spans="1:14" x14ac:dyDescent="0.35">
      <c r="A235" s="3">
        <v>334</v>
      </c>
      <c r="B235" s="3">
        <v>10047</v>
      </c>
      <c r="C235" s="3" t="str">
        <f>VLOOKUP(B235,Customers!$A$1:$B$152,2,FALSE)</f>
        <v xml:space="preserve">    Stewart Warthen</v>
      </c>
      <c r="D235" s="3" t="str">
        <f>VLOOKUP(B235,Customers!$A$1:$C$152,3,FALSE)</f>
        <v>Male</v>
      </c>
      <c r="E235" s="3" t="str">
        <f>VLOOKUP(B235,Customers!$A$1:$D$152,4,FALSE)</f>
        <v>Kuala Lumpur</v>
      </c>
      <c r="F235" s="3" t="str">
        <f>VLOOKUP(B235,Customers!$A$1:$E$152,5,FALSE)</f>
        <v>Malaysia</v>
      </c>
      <c r="G235" s="5">
        <v>40784</v>
      </c>
      <c r="H235">
        <f t="shared" si="8"/>
        <v>8</v>
      </c>
      <c r="I235">
        <f t="shared" si="9"/>
        <v>2011</v>
      </c>
      <c r="J235" s="3" t="s">
        <v>155</v>
      </c>
      <c r="K235" s="3">
        <v>16</v>
      </c>
      <c r="L235" s="6">
        <v>12</v>
      </c>
      <c r="M235" s="14">
        <v>192</v>
      </c>
      <c r="N235" t="s">
        <v>469</v>
      </c>
    </row>
    <row r="236" spans="1:14" x14ac:dyDescent="0.35">
      <c r="A236" s="3">
        <v>335</v>
      </c>
      <c r="B236" s="3">
        <v>10050</v>
      </c>
      <c r="C236" s="3" t="str">
        <f>VLOOKUP(B236,Customers!$A$1:$B$152,2,FALSE)</f>
        <v xml:space="preserve">    Christen Donnelly</v>
      </c>
      <c r="D236" s="3" t="str">
        <f>VLOOKUP(B236,Customers!$A$1:$C$152,3,FALSE)</f>
        <v>Female</v>
      </c>
      <c r="E236" s="3" t="str">
        <f>VLOOKUP(B236,Customers!$A$1:$D$152,4,FALSE)</f>
        <v>Shenyang</v>
      </c>
      <c r="F236" s="3" t="str">
        <f>VLOOKUP(B236,Customers!$A$1:$E$152,5,FALSE)</f>
        <v>China</v>
      </c>
      <c r="G236" s="5">
        <v>40483</v>
      </c>
      <c r="H236">
        <f t="shared" si="8"/>
        <v>11</v>
      </c>
      <c r="I236">
        <f t="shared" si="9"/>
        <v>2010</v>
      </c>
      <c r="J236" s="3" t="s">
        <v>148</v>
      </c>
      <c r="K236" s="3">
        <v>13</v>
      </c>
      <c r="L236" s="6">
        <v>8</v>
      </c>
      <c r="M236" s="14">
        <v>104</v>
      </c>
      <c r="N236" t="s">
        <v>470</v>
      </c>
    </row>
    <row r="237" spans="1:14" x14ac:dyDescent="0.35">
      <c r="A237" s="3">
        <v>336</v>
      </c>
      <c r="B237" s="3">
        <v>10074</v>
      </c>
      <c r="C237" s="3" t="str">
        <f>VLOOKUP(B237,Customers!$A$1:$B$152,2,FALSE)</f>
        <v xml:space="preserve">    Jewel Dumbleton</v>
      </c>
      <c r="D237" s="3" t="str">
        <f>VLOOKUP(B237,Customers!$A$1:$C$152,3,FALSE)</f>
        <v>Male</v>
      </c>
      <c r="E237" s="3" t="str">
        <f>VLOOKUP(B237,Customers!$A$1:$D$152,4,FALSE)</f>
        <v>Porto Alegre</v>
      </c>
      <c r="F237" s="3" t="str">
        <f>VLOOKUP(B237,Customers!$A$1:$E$152,5,FALSE)</f>
        <v>Brazil</v>
      </c>
      <c r="G237" s="5">
        <v>41660</v>
      </c>
      <c r="H237">
        <f t="shared" si="8"/>
        <v>1</v>
      </c>
      <c r="I237">
        <f t="shared" si="9"/>
        <v>2014</v>
      </c>
      <c r="J237" s="3" t="s">
        <v>151</v>
      </c>
      <c r="K237" s="3">
        <v>21</v>
      </c>
      <c r="L237" s="6">
        <v>4</v>
      </c>
      <c r="M237" s="14">
        <v>84</v>
      </c>
      <c r="N237" t="s">
        <v>469</v>
      </c>
    </row>
    <row r="238" spans="1:14" x14ac:dyDescent="0.35">
      <c r="A238" s="3">
        <v>337</v>
      </c>
      <c r="B238" s="3">
        <v>10076</v>
      </c>
      <c r="C238" s="3" t="str">
        <f>VLOOKUP(B238,Customers!$A$1:$B$152,2,FALSE)</f>
        <v xml:space="preserve">    Flora Zuniga</v>
      </c>
      <c r="D238" s="3" t="str">
        <f>VLOOKUP(B238,Customers!$A$1:$C$152,3,FALSE)</f>
        <v>Female</v>
      </c>
      <c r="E238" s="3" t="str">
        <f>VLOOKUP(B238,Customers!$A$1:$D$152,4,FALSE)</f>
        <v>Jeddah</v>
      </c>
      <c r="F238" s="3" t="str">
        <f>VLOOKUP(B238,Customers!$A$1:$E$152,5,FALSE)</f>
        <v>Saudi Arabia</v>
      </c>
      <c r="G238" s="5">
        <v>40433</v>
      </c>
      <c r="H238">
        <f t="shared" si="8"/>
        <v>9</v>
      </c>
      <c r="I238">
        <f t="shared" si="9"/>
        <v>2010</v>
      </c>
      <c r="J238" s="3" t="s">
        <v>153</v>
      </c>
      <c r="K238" s="3">
        <v>6</v>
      </c>
      <c r="L238" s="6">
        <v>12</v>
      </c>
      <c r="M238" s="14">
        <v>72</v>
      </c>
      <c r="N238" t="s">
        <v>470</v>
      </c>
    </row>
    <row r="239" spans="1:14" x14ac:dyDescent="0.35">
      <c r="A239" s="3">
        <v>338</v>
      </c>
      <c r="B239" s="3">
        <v>10118</v>
      </c>
      <c r="C239" s="3" t="str">
        <f>VLOOKUP(B239,Customers!$A$1:$B$152,2,FALSE)</f>
        <v xml:space="preserve">    Therese Mcnellis</v>
      </c>
      <c r="D239" s="3" t="str">
        <f>VLOOKUP(B239,Customers!$A$1:$C$152,3,FALSE)</f>
        <v>Female</v>
      </c>
      <c r="E239" s="3" t="str">
        <f>VLOOKUP(B239,Customers!$A$1:$D$152,4,FALSE)</f>
        <v>Vienna</v>
      </c>
      <c r="F239" s="3" t="str">
        <f>VLOOKUP(B239,Customers!$A$1:$E$152,5,FALSE)</f>
        <v>Austria</v>
      </c>
      <c r="G239" s="5">
        <v>41550</v>
      </c>
      <c r="H239">
        <f t="shared" si="8"/>
        <v>10</v>
      </c>
      <c r="I239">
        <f t="shared" si="9"/>
        <v>2013</v>
      </c>
      <c r="J239" s="3" t="s">
        <v>155</v>
      </c>
      <c r="K239" s="3">
        <v>7</v>
      </c>
      <c r="L239" s="6">
        <v>12</v>
      </c>
      <c r="M239" s="14">
        <v>84</v>
      </c>
      <c r="N239" t="s">
        <v>470</v>
      </c>
    </row>
    <row r="240" spans="1:14" x14ac:dyDescent="0.35">
      <c r="A240" s="3">
        <v>339</v>
      </c>
      <c r="B240" s="3">
        <v>10150</v>
      </c>
      <c r="C240" s="3" t="str">
        <f>VLOOKUP(B240,Customers!$A$1:$B$152,2,FALSE)</f>
        <v xml:space="preserve">    Nanci Bonier</v>
      </c>
      <c r="D240" s="3" t="str">
        <f>VLOOKUP(B240,Customers!$A$1:$C$152,3,FALSE)</f>
        <v>Female</v>
      </c>
      <c r="E240" s="3" t="str">
        <f>VLOOKUP(B240,Customers!$A$1:$D$152,4,FALSE)</f>
        <v>Riyadh</v>
      </c>
      <c r="F240" s="3" t="str">
        <f>VLOOKUP(B240,Customers!$A$1:$E$152,5,FALSE)</f>
        <v>Saudi Arabia</v>
      </c>
      <c r="G240" s="5">
        <v>42369</v>
      </c>
      <c r="H240">
        <f t="shared" si="8"/>
        <v>12</v>
      </c>
      <c r="I240">
        <f t="shared" si="9"/>
        <v>2015</v>
      </c>
      <c r="J240" s="3" t="s">
        <v>154</v>
      </c>
      <c r="K240" s="3">
        <v>10</v>
      </c>
      <c r="L240" s="6">
        <v>9</v>
      </c>
      <c r="M240" s="14">
        <v>90</v>
      </c>
      <c r="N240" t="s">
        <v>470</v>
      </c>
    </row>
    <row r="241" spans="1:14" x14ac:dyDescent="0.35">
      <c r="A241" s="3">
        <v>340</v>
      </c>
      <c r="B241" s="3">
        <v>10143</v>
      </c>
      <c r="C241" s="3" t="str">
        <f>VLOOKUP(B241,Customers!$A$1:$B$152,2,FALSE)</f>
        <v xml:space="preserve">    Gertude Neitzel</v>
      </c>
      <c r="D241" s="3" t="str">
        <f>VLOOKUP(B241,Customers!$A$1:$C$152,3,FALSE)</f>
        <v>Female</v>
      </c>
      <c r="E241" s="3" t="str">
        <f>VLOOKUP(B241,Customers!$A$1:$D$152,4,FALSE)</f>
        <v>Lagos</v>
      </c>
      <c r="F241" s="3" t="str">
        <f>VLOOKUP(B241,Customers!$A$1:$E$152,5,FALSE)</f>
        <v>Nigeria</v>
      </c>
      <c r="G241" s="5">
        <v>41540</v>
      </c>
      <c r="H241">
        <f t="shared" si="8"/>
        <v>9</v>
      </c>
      <c r="I241">
        <f t="shared" si="9"/>
        <v>2013</v>
      </c>
      <c r="J241" s="3" t="s">
        <v>157</v>
      </c>
      <c r="K241" s="3">
        <v>16</v>
      </c>
      <c r="L241" s="6">
        <v>2</v>
      </c>
      <c r="M241" s="14">
        <v>32</v>
      </c>
      <c r="N241" t="s">
        <v>469</v>
      </c>
    </row>
    <row r="242" spans="1:14" x14ac:dyDescent="0.35">
      <c r="A242" s="3">
        <v>341</v>
      </c>
      <c r="B242" s="3">
        <v>10085</v>
      </c>
      <c r="C242" s="3" t="str">
        <f>VLOOKUP(B242,Customers!$A$1:$B$152,2,FALSE)</f>
        <v xml:space="preserve">    Celeste Dorothy</v>
      </c>
      <c r="D242" s="3" t="str">
        <f>VLOOKUP(B242,Customers!$A$1:$C$152,3,FALSE)</f>
        <v>Female</v>
      </c>
      <c r="E242" s="3" t="str">
        <f>VLOOKUP(B242,Customers!$A$1:$D$152,4,FALSE)</f>
        <v>Tel Aviv</v>
      </c>
      <c r="F242" s="3" t="str">
        <f>VLOOKUP(B242,Customers!$A$1:$E$152,5,FALSE)</f>
        <v>Israel</v>
      </c>
      <c r="G242" s="5">
        <v>40986</v>
      </c>
      <c r="H242">
        <f t="shared" si="8"/>
        <v>3</v>
      </c>
      <c r="I242">
        <f t="shared" si="9"/>
        <v>2012</v>
      </c>
      <c r="J242" s="3" t="s">
        <v>153</v>
      </c>
      <c r="K242" s="3">
        <v>9</v>
      </c>
      <c r="L242" s="6">
        <v>12</v>
      </c>
      <c r="M242" s="14">
        <v>108</v>
      </c>
      <c r="N242" t="s">
        <v>470</v>
      </c>
    </row>
    <row r="243" spans="1:14" x14ac:dyDescent="0.35">
      <c r="A243" s="3">
        <v>342</v>
      </c>
      <c r="B243" s="3">
        <v>10036</v>
      </c>
      <c r="C243" s="3" t="str">
        <f>VLOOKUP(B243,Customers!$A$1:$B$152,2,FALSE)</f>
        <v xml:space="preserve">    Cathern Howey</v>
      </c>
      <c r="D243" s="3" t="str">
        <f>VLOOKUP(B243,Customers!$A$1:$C$152,3,FALSE)</f>
        <v>Female</v>
      </c>
      <c r="E243" s="3" t="str">
        <f>VLOOKUP(B243,Customers!$A$1:$D$152,4,FALSE)</f>
        <v>Copenhagen</v>
      </c>
      <c r="F243" s="3" t="str">
        <f>VLOOKUP(B243,Customers!$A$1:$E$152,5,FALSE)</f>
        <v>Denmark</v>
      </c>
      <c r="G243" s="5">
        <v>40586</v>
      </c>
      <c r="H243">
        <f t="shared" si="8"/>
        <v>2</v>
      </c>
      <c r="I243">
        <f t="shared" si="9"/>
        <v>2011</v>
      </c>
      <c r="J243" s="3" t="s">
        <v>155</v>
      </c>
      <c r="K243" s="3">
        <v>11</v>
      </c>
      <c r="L243" s="6">
        <v>12</v>
      </c>
      <c r="M243" s="14">
        <v>132</v>
      </c>
      <c r="N243" t="s">
        <v>470</v>
      </c>
    </row>
    <row r="244" spans="1:14" x14ac:dyDescent="0.35">
      <c r="A244" s="3">
        <v>343</v>
      </c>
      <c r="B244" s="3">
        <v>10129</v>
      </c>
      <c r="C244" s="3" t="str">
        <f>VLOOKUP(B244,Customers!$A$1:$B$152,2,FALSE)</f>
        <v xml:space="preserve">    Corine Ashline</v>
      </c>
      <c r="D244" s="3" t="str">
        <f>VLOOKUP(B244,Customers!$A$1:$C$152,3,FALSE)</f>
        <v>Female</v>
      </c>
      <c r="E244" s="3" t="str">
        <f>VLOOKUP(B244,Customers!$A$1:$D$152,4,FALSE)</f>
        <v>Seoul</v>
      </c>
      <c r="F244" s="3" t="str">
        <f>VLOOKUP(B244,Customers!$A$1:$E$152,5,FALSE)</f>
        <v>South Korea</v>
      </c>
      <c r="G244" s="5">
        <v>41082</v>
      </c>
      <c r="H244">
        <f t="shared" si="8"/>
        <v>6</v>
      </c>
      <c r="I244">
        <f t="shared" si="9"/>
        <v>2012</v>
      </c>
      <c r="J244" s="3" t="s">
        <v>155</v>
      </c>
      <c r="K244" s="3">
        <v>6</v>
      </c>
      <c r="L244" s="6">
        <v>12</v>
      </c>
      <c r="M244" s="14">
        <v>72</v>
      </c>
      <c r="N244" t="s">
        <v>470</v>
      </c>
    </row>
    <row r="245" spans="1:14" x14ac:dyDescent="0.35">
      <c r="A245" s="3">
        <v>344</v>
      </c>
      <c r="B245" s="3">
        <v>10133</v>
      </c>
      <c r="C245" s="3" t="str">
        <f>VLOOKUP(B245,Customers!$A$1:$B$152,2,FALSE)</f>
        <v xml:space="preserve">    Conrad Haggard</v>
      </c>
      <c r="D245" s="3" t="str">
        <f>VLOOKUP(B245,Customers!$A$1:$C$152,3,FALSE)</f>
        <v>Male</v>
      </c>
      <c r="E245" s="3" t="str">
        <f>VLOOKUP(B245,Customers!$A$1:$D$152,4,FALSE)</f>
        <v>Mumbai</v>
      </c>
      <c r="F245" s="3" t="str">
        <f>VLOOKUP(B245,Customers!$A$1:$E$152,5,FALSE)</f>
        <v>India</v>
      </c>
      <c r="G245" s="5">
        <v>41160</v>
      </c>
      <c r="H245">
        <f t="shared" si="8"/>
        <v>9</v>
      </c>
      <c r="I245">
        <f t="shared" si="9"/>
        <v>2012</v>
      </c>
      <c r="J245" s="3" t="s">
        <v>153</v>
      </c>
      <c r="K245" s="3">
        <v>5</v>
      </c>
      <c r="L245" s="6">
        <v>12</v>
      </c>
      <c r="M245" s="14">
        <v>60</v>
      </c>
      <c r="N245" t="s">
        <v>471</v>
      </c>
    </row>
    <row r="246" spans="1:14" x14ac:dyDescent="0.35">
      <c r="A246" s="3">
        <v>345</v>
      </c>
      <c r="B246" s="3">
        <v>10099</v>
      </c>
      <c r="C246" s="3" t="str">
        <f>VLOOKUP(B246,Customers!$A$1:$B$152,2,FALSE)</f>
        <v xml:space="preserve">    Cecille Holdridge</v>
      </c>
      <c r="D246" s="3" t="str">
        <f>VLOOKUP(B246,Customers!$A$1:$C$152,3,FALSE)</f>
        <v>Female</v>
      </c>
      <c r="E246" s="3" t="str">
        <f>VLOOKUP(B246,Customers!$A$1:$D$152,4,FALSE)</f>
        <v>Taichung</v>
      </c>
      <c r="F246" s="3" t="str">
        <f>VLOOKUP(B246,Customers!$A$1:$E$152,5,FALSE)</f>
        <v>Taiwan</v>
      </c>
      <c r="G246" s="5">
        <v>41861</v>
      </c>
      <c r="H246">
        <f t="shared" si="8"/>
        <v>8</v>
      </c>
      <c r="I246">
        <f t="shared" si="9"/>
        <v>2014</v>
      </c>
      <c r="J246" s="3" t="s">
        <v>157</v>
      </c>
      <c r="K246" s="3">
        <v>15</v>
      </c>
      <c r="L246" s="6">
        <v>2</v>
      </c>
      <c r="M246" s="14">
        <v>30</v>
      </c>
      <c r="N246" t="s">
        <v>469</v>
      </c>
    </row>
    <row r="247" spans="1:14" x14ac:dyDescent="0.35">
      <c r="A247" s="3">
        <v>346</v>
      </c>
      <c r="B247" s="3">
        <v>10020</v>
      </c>
      <c r="C247" s="3" t="str">
        <f>VLOOKUP(B247,Customers!$A$1:$B$152,2,FALSE)</f>
        <v xml:space="preserve">    Erik Crinklaw</v>
      </c>
      <c r="D247" s="3" t="str">
        <f>VLOOKUP(B247,Customers!$A$1:$C$152,3,FALSE)</f>
        <v>Male</v>
      </c>
      <c r="E247" s="3" t="str">
        <f>VLOOKUP(B247,Customers!$A$1:$D$152,4,FALSE)</f>
        <v>Paris</v>
      </c>
      <c r="F247" s="3" t="str">
        <f>VLOOKUP(B247,Customers!$A$1:$E$152,5,FALSE)</f>
        <v>France</v>
      </c>
      <c r="G247" s="5">
        <v>41922</v>
      </c>
      <c r="H247">
        <f t="shared" si="8"/>
        <v>10</v>
      </c>
      <c r="I247">
        <f t="shared" si="9"/>
        <v>2014</v>
      </c>
      <c r="J247" s="3" t="s">
        <v>156</v>
      </c>
      <c r="K247" s="3">
        <v>11</v>
      </c>
      <c r="L247" s="6">
        <v>2</v>
      </c>
      <c r="M247" s="14">
        <v>22</v>
      </c>
      <c r="N247" t="s">
        <v>470</v>
      </c>
    </row>
    <row r="248" spans="1:14" x14ac:dyDescent="0.35">
      <c r="A248" s="3">
        <v>347</v>
      </c>
      <c r="B248" s="3">
        <v>10052</v>
      </c>
      <c r="C248" s="3" t="str">
        <f>VLOOKUP(B248,Customers!$A$1:$B$152,2,FALSE)</f>
        <v xml:space="preserve">    Precious Ellett</v>
      </c>
      <c r="D248" s="3" t="str">
        <f>VLOOKUP(B248,Customers!$A$1:$C$152,3,FALSE)</f>
        <v>Female</v>
      </c>
      <c r="E248" s="3" t="str">
        <f>VLOOKUP(B248,Customers!$A$1:$D$152,4,FALSE)</f>
        <v>Boston</v>
      </c>
      <c r="F248" s="3" t="str">
        <f>VLOOKUP(B248,Customers!$A$1:$E$152,5,FALSE)</f>
        <v>USA</v>
      </c>
      <c r="G248" s="5">
        <v>41084</v>
      </c>
      <c r="H248">
        <f t="shared" si="8"/>
        <v>6</v>
      </c>
      <c r="I248">
        <f t="shared" si="9"/>
        <v>2012</v>
      </c>
      <c r="J248" s="3" t="s">
        <v>153</v>
      </c>
      <c r="K248" s="3">
        <v>3</v>
      </c>
      <c r="L248" s="6">
        <v>12</v>
      </c>
      <c r="M248" s="14">
        <v>36</v>
      </c>
      <c r="N248" t="s">
        <v>471</v>
      </c>
    </row>
    <row r="249" spans="1:14" x14ac:dyDescent="0.35">
      <c r="A249" s="3">
        <v>348</v>
      </c>
      <c r="B249" s="3">
        <v>10093</v>
      </c>
      <c r="C249" s="3" t="str">
        <f>VLOOKUP(B249,Customers!$A$1:$B$152,2,FALSE)</f>
        <v xml:space="preserve">    Jack Dimas</v>
      </c>
      <c r="D249" s="3" t="str">
        <f>VLOOKUP(B249,Customers!$A$1:$C$152,3,FALSE)</f>
        <v>Male</v>
      </c>
      <c r="E249" s="3" t="str">
        <f>VLOOKUP(B249,Customers!$A$1:$D$152,4,FALSE)</f>
        <v>Fukuoka</v>
      </c>
      <c r="F249" s="3" t="str">
        <f>VLOOKUP(B249,Customers!$A$1:$E$152,5,FALSE)</f>
        <v>Japan</v>
      </c>
      <c r="G249" s="5">
        <v>41851</v>
      </c>
      <c r="H249">
        <f t="shared" si="8"/>
        <v>7</v>
      </c>
      <c r="I249">
        <f t="shared" si="9"/>
        <v>2014</v>
      </c>
      <c r="J249" s="3" t="s">
        <v>148</v>
      </c>
      <c r="K249" s="3">
        <v>6</v>
      </c>
      <c r="L249" s="6">
        <v>8</v>
      </c>
      <c r="M249" s="14">
        <v>48</v>
      </c>
      <c r="N249" t="s">
        <v>470</v>
      </c>
    </row>
    <row r="250" spans="1:14" x14ac:dyDescent="0.35">
      <c r="A250" s="3">
        <v>349</v>
      </c>
      <c r="B250" s="3">
        <v>10099</v>
      </c>
      <c r="C250" s="3" t="str">
        <f>VLOOKUP(B250,Customers!$A$1:$B$152,2,FALSE)</f>
        <v xml:space="preserve">    Cecille Holdridge</v>
      </c>
      <c r="D250" s="3" t="str">
        <f>VLOOKUP(B250,Customers!$A$1:$C$152,3,FALSE)</f>
        <v>Female</v>
      </c>
      <c r="E250" s="3" t="str">
        <f>VLOOKUP(B250,Customers!$A$1:$D$152,4,FALSE)</f>
        <v>Taichung</v>
      </c>
      <c r="F250" s="3" t="str">
        <f>VLOOKUP(B250,Customers!$A$1:$E$152,5,FALSE)</f>
        <v>Taiwan</v>
      </c>
      <c r="G250" s="5">
        <v>40235</v>
      </c>
      <c r="H250">
        <f t="shared" si="8"/>
        <v>2</v>
      </c>
      <c r="I250">
        <f t="shared" si="9"/>
        <v>2010</v>
      </c>
      <c r="J250" s="3" t="s">
        <v>155</v>
      </c>
      <c r="K250" s="3">
        <v>4</v>
      </c>
      <c r="L250" s="6">
        <v>12</v>
      </c>
      <c r="M250" s="14">
        <v>48</v>
      </c>
      <c r="N250" t="s">
        <v>471</v>
      </c>
    </row>
    <row r="251" spans="1:14" x14ac:dyDescent="0.35">
      <c r="A251" s="3">
        <v>350</v>
      </c>
      <c r="B251" s="3">
        <v>10065</v>
      </c>
      <c r="C251" s="3" t="str">
        <f>VLOOKUP(B251,Customers!$A$1:$B$152,2,FALSE)</f>
        <v xml:space="preserve">    Tracey Voyles</v>
      </c>
      <c r="D251" s="3" t="str">
        <f>VLOOKUP(B251,Customers!$A$1:$C$152,3,FALSE)</f>
        <v>Male</v>
      </c>
      <c r="E251" s="3" t="str">
        <f>VLOOKUP(B251,Customers!$A$1:$D$152,4,FALSE)</f>
        <v>Cincinnati</v>
      </c>
      <c r="F251" s="3" t="str">
        <f>VLOOKUP(B251,Customers!$A$1:$E$152,5,FALSE)</f>
        <v>USA</v>
      </c>
      <c r="G251" s="5">
        <v>41290</v>
      </c>
      <c r="H251">
        <f t="shared" si="8"/>
        <v>1</v>
      </c>
      <c r="I251">
        <f t="shared" si="9"/>
        <v>2013</v>
      </c>
      <c r="J251" s="3" t="s">
        <v>150</v>
      </c>
      <c r="K251" s="3">
        <v>30</v>
      </c>
      <c r="L251" s="6">
        <v>13</v>
      </c>
      <c r="M251" s="14">
        <v>390</v>
      </c>
      <c r="N251" t="s">
        <v>469</v>
      </c>
    </row>
    <row r="252" spans="1:14" x14ac:dyDescent="0.35">
      <c r="A252" s="3">
        <v>351</v>
      </c>
      <c r="B252" s="3">
        <v>10110</v>
      </c>
      <c r="C252" s="3" t="str">
        <f>VLOOKUP(B252,Customers!$A$1:$B$152,2,FALSE)</f>
        <v xml:space="preserve">    Granville Core</v>
      </c>
      <c r="D252" s="3" t="str">
        <f>VLOOKUP(B252,Customers!$A$1:$C$152,3,FALSE)</f>
        <v>Male</v>
      </c>
      <c r="E252" s="3" t="str">
        <f>VLOOKUP(B252,Customers!$A$1:$D$152,4,FALSE)</f>
        <v>Pittsburgh</v>
      </c>
      <c r="F252" s="3" t="str">
        <f>VLOOKUP(B252,Customers!$A$1:$E$152,5,FALSE)</f>
        <v>USA</v>
      </c>
      <c r="G252" s="5">
        <v>41011</v>
      </c>
      <c r="H252">
        <f t="shared" si="8"/>
        <v>4</v>
      </c>
      <c r="I252">
        <f t="shared" si="9"/>
        <v>2012</v>
      </c>
      <c r="J252" s="3" t="s">
        <v>154</v>
      </c>
      <c r="K252" s="3">
        <v>6</v>
      </c>
      <c r="L252" s="6">
        <v>9</v>
      </c>
      <c r="M252" s="14">
        <v>54</v>
      </c>
      <c r="N252" t="s">
        <v>470</v>
      </c>
    </row>
    <row r="253" spans="1:14" x14ac:dyDescent="0.35">
      <c r="A253" s="3">
        <v>352</v>
      </c>
      <c r="B253" s="3">
        <v>10127</v>
      </c>
      <c r="C253" s="3" t="str">
        <f>VLOOKUP(B253,Customers!$A$1:$B$152,2,FALSE)</f>
        <v xml:space="preserve">    Lyndsey Fagen</v>
      </c>
      <c r="D253" s="3" t="str">
        <f>VLOOKUP(B253,Customers!$A$1:$C$152,3,FALSE)</f>
        <v>Female</v>
      </c>
      <c r="E253" s="3" t="str">
        <f>VLOOKUP(B253,Customers!$A$1:$D$152,4,FALSE)</f>
        <v>New York Metro</v>
      </c>
      <c r="F253" s="3" t="str">
        <f>VLOOKUP(B253,Customers!$A$1:$E$152,5,FALSE)</f>
        <v>USA</v>
      </c>
      <c r="G253" s="5">
        <v>40275</v>
      </c>
      <c r="H253">
        <f t="shared" si="8"/>
        <v>4</v>
      </c>
      <c r="I253">
        <f t="shared" si="9"/>
        <v>2010</v>
      </c>
      <c r="J253" s="3" t="s">
        <v>148</v>
      </c>
      <c r="K253" s="3">
        <v>22</v>
      </c>
      <c r="L253" s="6">
        <v>8</v>
      </c>
      <c r="M253" s="14">
        <v>176</v>
      </c>
      <c r="N253" t="s">
        <v>469</v>
      </c>
    </row>
    <row r="254" spans="1:14" x14ac:dyDescent="0.35">
      <c r="A254" s="3">
        <v>353</v>
      </c>
      <c r="B254" s="3">
        <v>10015</v>
      </c>
      <c r="C254" s="3" t="str">
        <f>VLOOKUP(B254,Customers!$A$1:$B$152,2,FALSE)</f>
        <v xml:space="preserve">    Bella Logan</v>
      </c>
      <c r="D254" s="3" t="str">
        <f>VLOOKUP(B254,Customers!$A$1:$C$152,3,FALSE)</f>
        <v>Female</v>
      </c>
      <c r="E254" s="3" t="str">
        <f>VLOOKUP(B254,Customers!$A$1:$D$152,4,FALSE)</f>
        <v>Buenos Aires</v>
      </c>
      <c r="F254" s="3" t="str">
        <f>VLOOKUP(B254,Customers!$A$1:$E$152,5,FALSE)</f>
        <v>Argentina</v>
      </c>
      <c r="G254" s="5">
        <v>40893</v>
      </c>
      <c r="H254">
        <f t="shared" si="8"/>
        <v>12</v>
      </c>
      <c r="I254">
        <f t="shared" si="9"/>
        <v>2011</v>
      </c>
      <c r="J254" s="3" t="s">
        <v>155</v>
      </c>
      <c r="K254" s="3">
        <v>10</v>
      </c>
      <c r="L254" s="6">
        <v>12</v>
      </c>
      <c r="M254" s="14">
        <v>120</v>
      </c>
      <c r="N254" t="s">
        <v>470</v>
      </c>
    </row>
    <row r="255" spans="1:14" x14ac:dyDescent="0.35">
      <c r="A255" s="3">
        <v>354</v>
      </c>
      <c r="B255" s="3">
        <v>10080</v>
      </c>
      <c r="C255" s="3" t="str">
        <f>VLOOKUP(B255,Customers!$A$1:$B$152,2,FALSE)</f>
        <v xml:space="preserve">    Hue Beeson</v>
      </c>
      <c r="D255" s="3" t="str">
        <f>VLOOKUP(B255,Customers!$A$1:$C$152,3,FALSE)</f>
        <v>Male</v>
      </c>
      <c r="E255" s="3" t="str">
        <f>VLOOKUP(B255,Customers!$A$1:$D$152,4,FALSE)</f>
        <v>Fortaleza</v>
      </c>
      <c r="F255" s="3" t="str">
        <f>VLOOKUP(B255,Customers!$A$1:$E$152,5,FALSE)</f>
        <v>Brazil</v>
      </c>
      <c r="G255" s="5">
        <v>40884</v>
      </c>
      <c r="H255">
        <f t="shared" si="8"/>
        <v>12</v>
      </c>
      <c r="I255">
        <f t="shared" si="9"/>
        <v>2011</v>
      </c>
      <c r="J255" s="3" t="s">
        <v>155</v>
      </c>
      <c r="K255" s="3">
        <v>19</v>
      </c>
      <c r="L255" s="6">
        <v>12</v>
      </c>
      <c r="M255" s="14">
        <v>228</v>
      </c>
      <c r="N255" t="s">
        <v>469</v>
      </c>
    </row>
    <row r="256" spans="1:14" x14ac:dyDescent="0.35">
      <c r="A256" s="3">
        <v>355</v>
      </c>
      <c r="B256" s="3">
        <v>10114</v>
      </c>
      <c r="C256" s="3" t="str">
        <f>VLOOKUP(B256,Customers!$A$1:$B$152,2,FALSE)</f>
        <v xml:space="preserve">    Lorri Brook</v>
      </c>
      <c r="D256" s="3" t="str">
        <f>VLOOKUP(B256,Customers!$A$1:$C$152,3,FALSE)</f>
        <v>Female</v>
      </c>
      <c r="E256" s="3" t="str">
        <f>VLOOKUP(B256,Customers!$A$1:$D$152,4,FALSE)</f>
        <v>Kuwait</v>
      </c>
      <c r="F256" s="3" t="str">
        <f>VLOOKUP(B256,Customers!$A$1:$E$152,5,FALSE)</f>
        <v>Kuwait</v>
      </c>
      <c r="G256" s="5">
        <v>41192</v>
      </c>
      <c r="H256">
        <f t="shared" si="8"/>
        <v>10</v>
      </c>
      <c r="I256">
        <f t="shared" si="9"/>
        <v>2012</v>
      </c>
      <c r="J256" s="3" t="s">
        <v>152</v>
      </c>
      <c r="K256" s="3">
        <v>10</v>
      </c>
      <c r="L256" s="6">
        <v>12</v>
      </c>
      <c r="M256" s="14">
        <v>120</v>
      </c>
      <c r="N256" t="s">
        <v>470</v>
      </c>
    </row>
    <row r="257" spans="1:14" x14ac:dyDescent="0.35">
      <c r="A257" s="3">
        <v>356</v>
      </c>
      <c r="B257" s="3">
        <v>10135</v>
      </c>
      <c r="C257" s="3" t="str">
        <f>VLOOKUP(B257,Customers!$A$1:$B$152,2,FALSE)</f>
        <v xml:space="preserve">    Santiago Nold</v>
      </c>
      <c r="D257" s="3" t="str">
        <f>VLOOKUP(B257,Customers!$A$1:$C$152,3,FALSE)</f>
        <v>Male</v>
      </c>
      <c r="E257" s="3" t="str">
        <f>VLOOKUP(B257,Customers!$A$1:$D$152,4,FALSE)</f>
        <v>Jakarta</v>
      </c>
      <c r="F257" s="3" t="str">
        <f>VLOOKUP(B257,Customers!$A$1:$E$152,5,FALSE)</f>
        <v>Indonesia</v>
      </c>
      <c r="G257" s="5">
        <v>40503</v>
      </c>
      <c r="H257">
        <f t="shared" si="8"/>
        <v>11</v>
      </c>
      <c r="I257">
        <f t="shared" si="9"/>
        <v>2010</v>
      </c>
      <c r="J257" s="3" t="s">
        <v>152</v>
      </c>
      <c r="K257" s="3">
        <v>12</v>
      </c>
      <c r="L257" s="6">
        <v>12</v>
      </c>
      <c r="M257" s="14">
        <v>144</v>
      </c>
      <c r="N257" t="s">
        <v>470</v>
      </c>
    </row>
    <row r="258" spans="1:14" x14ac:dyDescent="0.35">
      <c r="A258" s="3">
        <v>357</v>
      </c>
      <c r="B258" s="3">
        <v>10012</v>
      </c>
      <c r="C258" s="3" t="str">
        <f>VLOOKUP(B258,Customers!$A$1:$B$152,2,FALSE)</f>
        <v xml:space="preserve">    Trisha Arter</v>
      </c>
      <c r="D258" s="3" t="str">
        <f>VLOOKUP(B258,Customers!$A$1:$C$152,3,FALSE)</f>
        <v>Female</v>
      </c>
      <c r="E258" s="3" t="str">
        <f>VLOOKUP(B258,Customers!$A$1:$D$152,4,FALSE)</f>
        <v>Kolkata</v>
      </c>
      <c r="F258" s="3" t="str">
        <f>VLOOKUP(B258,Customers!$A$1:$E$152,5,FALSE)</f>
        <v>India</v>
      </c>
      <c r="G258" s="5">
        <v>41710</v>
      </c>
      <c r="H258">
        <f t="shared" ref="H258:H321" si="10">MONTH(G258)</f>
        <v>3</v>
      </c>
      <c r="I258">
        <f t="shared" ref="I258:I321" si="11">YEAR(G258)</f>
        <v>2014</v>
      </c>
      <c r="J258" s="3" t="s">
        <v>155</v>
      </c>
      <c r="K258" s="3">
        <v>17</v>
      </c>
      <c r="L258" s="6">
        <v>12</v>
      </c>
      <c r="M258" s="14">
        <v>204</v>
      </c>
      <c r="N258" t="s">
        <v>469</v>
      </c>
    </row>
    <row r="259" spans="1:14" x14ac:dyDescent="0.35">
      <c r="A259" s="3">
        <v>358</v>
      </c>
      <c r="B259" s="3">
        <v>10018</v>
      </c>
      <c r="C259" s="3" t="str">
        <f>VLOOKUP(B259,Customers!$A$1:$B$152,2,FALSE)</f>
        <v xml:space="preserve">    Isaiah Chavarria</v>
      </c>
      <c r="D259" s="3" t="str">
        <f>VLOOKUP(B259,Customers!$A$1:$C$152,3,FALSE)</f>
        <v>Male</v>
      </c>
      <c r="E259" s="3" t="str">
        <f>VLOOKUP(B259,Customers!$A$1:$D$152,4,FALSE)</f>
        <v>Shanghai</v>
      </c>
      <c r="F259" s="3" t="str">
        <f>VLOOKUP(B259,Customers!$A$1:$E$152,5,FALSE)</f>
        <v>China</v>
      </c>
      <c r="G259" s="5">
        <v>40653</v>
      </c>
      <c r="H259">
        <f t="shared" si="10"/>
        <v>4</v>
      </c>
      <c r="I259">
        <f t="shared" si="11"/>
        <v>2011</v>
      </c>
      <c r="J259" s="3" t="s">
        <v>157</v>
      </c>
      <c r="K259" s="3">
        <v>6</v>
      </c>
      <c r="L259" s="6">
        <v>2</v>
      </c>
      <c r="M259" s="14">
        <v>12</v>
      </c>
      <c r="N259" t="s">
        <v>470</v>
      </c>
    </row>
    <row r="260" spans="1:14" x14ac:dyDescent="0.35">
      <c r="A260" s="3">
        <v>359</v>
      </c>
      <c r="B260" s="3">
        <v>10098</v>
      </c>
      <c r="C260" s="3" t="str">
        <f>VLOOKUP(B260,Customers!$A$1:$B$152,2,FALSE)</f>
        <v xml:space="preserve">    Emerald Fernald</v>
      </c>
      <c r="D260" s="3" t="str">
        <f>VLOOKUP(B260,Customers!$A$1:$C$152,3,FALSE)</f>
        <v>Female</v>
      </c>
      <c r="E260" s="3" t="str">
        <f>VLOOKUP(B260,Customers!$A$1:$D$152,4,FALSE)</f>
        <v>Tampa</v>
      </c>
      <c r="F260" s="3" t="str">
        <f>VLOOKUP(B260,Customers!$A$1:$E$152,5,FALSE)</f>
        <v>USA</v>
      </c>
      <c r="G260" s="5">
        <v>40249</v>
      </c>
      <c r="H260">
        <f t="shared" si="10"/>
        <v>3</v>
      </c>
      <c r="I260">
        <f t="shared" si="11"/>
        <v>2010</v>
      </c>
      <c r="J260" s="3" t="s">
        <v>149</v>
      </c>
      <c r="K260" s="3">
        <v>6</v>
      </c>
      <c r="L260" s="6">
        <v>18</v>
      </c>
      <c r="M260" s="14">
        <v>108</v>
      </c>
      <c r="N260" t="s">
        <v>470</v>
      </c>
    </row>
    <row r="261" spans="1:14" x14ac:dyDescent="0.35">
      <c r="A261" s="3">
        <v>360</v>
      </c>
      <c r="B261" s="3">
        <v>10111</v>
      </c>
      <c r="C261" s="3" t="str">
        <f>VLOOKUP(B261,Customers!$A$1:$B$152,2,FALSE)</f>
        <v xml:space="preserve">    Boris Hine</v>
      </c>
      <c r="D261" s="3" t="str">
        <f>VLOOKUP(B261,Customers!$A$1:$C$152,3,FALSE)</f>
        <v>Male</v>
      </c>
      <c r="E261" s="3" t="str">
        <f>VLOOKUP(B261,Customers!$A$1:$D$152,4,FALSE)</f>
        <v>Campinas</v>
      </c>
      <c r="F261" s="3" t="str">
        <f>VLOOKUP(B261,Customers!$A$1:$E$152,5,FALSE)</f>
        <v>Brazil</v>
      </c>
      <c r="G261" s="5">
        <v>41900</v>
      </c>
      <c r="H261">
        <f t="shared" si="10"/>
        <v>9</v>
      </c>
      <c r="I261">
        <f t="shared" si="11"/>
        <v>2014</v>
      </c>
      <c r="J261" s="3" t="s">
        <v>152</v>
      </c>
      <c r="K261" s="3">
        <v>2</v>
      </c>
      <c r="L261" s="6">
        <v>12</v>
      </c>
      <c r="M261" s="14">
        <v>24</v>
      </c>
      <c r="N261" t="s">
        <v>471</v>
      </c>
    </row>
    <row r="262" spans="1:14" x14ac:dyDescent="0.35">
      <c r="A262" s="3">
        <v>361</v>
      </c>
      <c r="B262" s="3">
        <v>10021</v>
      </c>
      <c r="C262" s="3" t="str">
        <f>VLOOKUP(B262,Customers!$A$1:$B$152,2,FALSE)</f>
        <v xml:space="preserve">    Jesus Dallas</v>
      </c>
      <c r="D262" s="3" t="str">
        <f>VLOOKUP(B262,Customers!$A$1:$C$152,3,FALSE)</f>
        <v>Male</v>
      </c>
      <c r="E262" s="3" t="str">
        <f>VLOOKUP(B262,Customers!$A$1:$D$152,4,FALSE)</f>
        <v>Tokyo</v>
      </c>
      <c r="F262" s="3" t="str">
        <f>VLOOKUP(B262,Customers!$A$1:$E$152,5,FALSE)</f>
        <v>Japan</v>
      </c>
      <c r="G262" s="5">
        <v>41302</v>
      </c>
      <c r="H262">
        <f t="shared" si="10"/>
        <v>1</v>
      </c>
      <c r="I262">
        <f t="shared" si="11"/>
        <v>2013</v>
      </c>
      <c r="J262" s="3" t="s">
        <v>153</v>
      </c>
      <c r="K262" s="3">
        <v>2</v>
      </c>
      <c r="L262" s="6">
        <v>12</v>
      </c>
      <c r="M262" s="14">
        <v>24</v>
      </c>
      <c r="N262" t="s">
        <v>471</v>
      </c>
    </row>
    <row r="263" spans="1:14" x14ac:dyDescent="0.35">
      <c r="A263" s="3">
        <v>362</v>
      </c>
      <c r="B263" s="3">
        <v>10039</v>
      </c>
      <c r="C263" s="3" t="str">
        <f>VLOOKUP(B263,Customers!$A$1:$B$152,2,FALSE)</f>
        <v xml:space="preserve">    Jere Waters</v>
      </c>
      <c r="D263" s="3" t="str">
        <f>VLOOKUP(B263,Customers!$A$1:$C$152,3,FALSE)</f>
        <v>Male</v>
      </c>
      <c r="E263" s="3" t="str">
        <f>VLOOKUP(B263,Customers!$A$1:$D$152,4,FALSE)</f>
        <v>Cincinnati</v>
      </c>
      <c r="F263" s="3" t="str">
        <f>VLOOKUP(B263,Customers!$A$1:$E$152,5,FALSE)</f>
        <v>USA</v>
      </c>
      <c r="G263" s="5">
        <v>41582</v>
      </c>
      <c r="H263">
        <f t="shared" si="10"/>
        <v>11</v>
      </c>
      <c r="I263">
        <f t="shared" si="11"/>
        <v>2013</v>
      </c>
      <c r="J263" s="3" t="s">
        <v>153</v>
      </c>
      <c r="K263" s="3">
        <v>22</v>
      </c>
      <c r="L263" s="6">
        <v>12</v>
      </c>
      <c r="M263" s="14">
        <v>264</v>
      </c>
      <c r="N263" t="s">
        <v>469</v>
      </c>
    </row>
    <row r="264" spans="1:14" x14ac:dyDescent="0.35">
      <c r="A264" s="3">
        <v>363</v>
      </c>
      <c r="B264" s="3">
        <v>10149</v>
      </c>
      <c r="C264" s="3" t="str">
        <f>VLOOKUP(B264,Customers!$A$1:$B$152,2,FALSE)</f>
        <v xml:space="preserve">    Tomas Coppinger</v>
      </c>
      <c r="D264" s="3" t="str">
        <f>VLOOKUP(B264,Customers!$A$1:$C$152,3,FALSE)</f>
        <v>Male</v>
      </c>
      <c r="E264" s="3" t="str">
        <f>VLOOKUP(B264,Customers!$A$1:$D$152,4,FALSE)</f>
        <v>Khartoum</v>
      </c>
      <c r="F264" s="3" t="str">
        <f>VLOOKUP(B264,Customers!$A$1:$E$152,5,FALSE)</f>
        <v>Sudan</v>
      </c>
      <c r="G264" s="5">
        <v>41227</v>
      </c>
      <c r="H264">
        <f t="shared" si="10"/>
        <v>11</v>
      </c>
      <c r="I264">
        <f t="shared" si="11"/>
        <v>2012</v>
      </c>
      <c r="J264" s="3" t="s">
        <v>156</v>
      </c>
      <c r="K264" s="3">
        <v>30</v>
      </c>
      <c r="L264" s="6">
        <v>2</v>
      </c>
      <c r="M264" s="14">
        <v>60</v>
      </c>
      <c r="N264" t="s">
        <v>469</v>
      </c>
    </row>
    <row r="265" spans="1:14" x14ac:dyDescent="0.35">
      <c r="A265" s="3">
        <v>364</v>
      </c>
      <c r="B265" s="3">
        <v>10111</v>
      </c>
      <c r="C265" s="3" t="str">
        <f>VLOOKUP(B265,Customers!$A$1:$B$152,2,FALSE)</f>
        <v xml:space="preserve">    Boris Hine</v>
      </c>
      <c r="D265" s="3" t="str">
        <f>VLOOKUP(B265,Customers!$A$1:$C$152,3,FALSE)</f>
        <v>Male</v>
      </c>
      <c r="E265" s="3" t="str">
        <f>VLOOKUP(B265,Customers!$A$1:$D$152,4,FALSE)</f>
        <v>Campinas</v>
      </c>
      <c r="F265" s="3" t="str">
        <f>VLOOKUP(B265,Customers!$A$1:$E$152,5,FALSE)</f>
        <v>Brazil</v>
      </c>
      <c r="G265" s="5">
        <v>41464</v>
      </c>
      <c r="H265">
        <f t="shared" si="10"/>
        <v>7</v>
      </c>
      <c r="I265">
        <f t="shared" si="11"/>
        <v>2013</v>
      </c>
      <c r="J265" s="3" t="s">
        <v>151</v>
      </c>
      <c r="K265" s="3">
        <v>27</v>
      </c>
      <c r="L265" s="6">
        <v>4</v>
      </c>
      <c r="M265" s="14">
        <v>108</v>
      </c>
      <c r="N265" t="s">
        <v>469</v>
      </c>
    </row>
    <row r="266" spans="1:14" x14ac:dyDescent="0.35">
      <c r="A266" s="3">
        <v>365</v>
      </c>
      <c r="B266" s="3">
        <v>10014</v>
      </c>
      <c r="C266" s="3" t="str">
        <f>VLOOKUP(B266,Customers!$A$1:$B$152,2,FALSE)</f>
        <v xml:space="preserve">    Lola Schmidt</v>
      </c>
      <c r="D266" s="3" t="str">
        <f>VLOOKUP(B266,Customers!$A$1:$C$152,3,FALSE)</f>
        <v>Female</v>
      </c>
      <c r="E266" s="3" t="str">
        <f>VLOOKUP(B266,Customers!$A$1:$D$152,4,FALSE)</f>
        <v>Los Angeles</v>
      </c>
      <c r="F266" s="3" t="str">
        <f>VLOOKUP(B266,Customers!$A$1:$E$152,5,FALSE)</f>
        <v>USA</v>
      </c>
      <c r="G266" s="5">
        <v>41747</v>
      </c>
      <c r="H266">
        <f t="shared" si="10"/>
        <v>4</v>
      </c>
      <c r="I266">
        <f t="shared" si="11"/>
        <v>2014</v>
      </c>
      <c r="J266" s="3" t="s">
        <v>148</v>
      </c>
      <c r="K266" s="3">
        <v>15</v>
      </c>
      <c r="L266" s="6">
        <v>8</v>
      </c>
      <c r="M266" s="14">
        <v>120</v>
      </c>
      <c r="N266" t="s">
        <v>469</v>
      </c>
    </row>
    <row r="267" spans="1:14" x14ac:dyDescent="0.35">
      <c r="A267" s="3">
        <v>366</v>
      </c>
      <c r="B267" s="3">
        <v>10007</v>
      </c>
      <c r="C267" s="3" t="str">
        <f>VLOOKUP(B267,Customers!$A$1:$B$152,2,FALSE)</f>
        <v xml:space="preserve">    Velda Kimberling</v>
      </c>
      <c r="D267" s="3" t="str">
        <f>VLOOKUP(B267,Customers!$A$1:$C$152,3,FALSE)</f>
        <v>Female</v>
      </c>
      <c r="E267" s="3" t="str">
        <f>VLOOKUP(B267,Customers!$A$1:$D$152,4,FALSE)</f>
        <v>Manila</v>
      </c>
      <c r="F267" s="3" t="str">
        <f>VLOOKUP(B267,Customers!$A$1:$E$152,5,FALSE)</f>
        <v>Philippines</v>
      </c>
      <c r="G267" s="5">
        <v>40902</v>
      </c>
      <c r="H267">
        <f t="shared" si="10"/>
        <v>12</v>
      </c>
      <c r="I267">
        <f t="shared" si="11"/>
        <v>2011</v>
      </c>
      <c r="J267" s="3" t="s">
        <v>151</v>
      </c>
      <c r="K267" s="3">
        <v>28</v>
      </c>
      <c r="L267" s="6">
        <v>4</v>
      </c>
      <c r="M267" s="14">
        <v>112</v>
      </c>
      <c r="N267" t="s">
        <v>469</v>
      </c>
    </row>
    <row r="268" spans="1:14" x14ac:dyDescent="0.35">
      <c r="A268" s="3">
        <v>367</v>
      </c>
      <c r="B268" s="3">
        <v>10148</v>
      </c>
      <c r="C268" s="3" t="str">
        <f>VLOOKUP(B268,Customers!$A$1:$B$152,2,FALSE)</f>
        <v xml:space="preserve">    Etta Bosque</v>
      </c>
      <c r="D268" s="3" t="str">
        <f>VLOOKUP(B268,Customers!$A$1:$C$152,3,FALSE)</f>
        <v>Female</v>
      </c>
      <c r="E268" s="3" t="str">
        <f>VLOOKUP(B268,Customers!$A$1:$D$152,4,FALSE)</f>
        <v>Belo Horizonte</v>
      </c>
      <c r="F268" s="3" t="str">
        <f>VLOOKUP(B268,Customers!$A$1:$E$152,5,FALSE)</f>
        <v>Brazil</v>
      </c>
      <c r="G268" s="5">
        <v>40890</v>
      </c>
      <c r="H268">
        <f t="shared" si="10"/>
        <v>12</v>
      </c>
      <c r="I268">
        <f t="shared" si="11"/>
        <v>2011</v>
      </c>
      <c r="J268" s="3" t="s">
        <v>153</v>
      </c>
      <c r="K268" s="3">
        <v>2</v>
      </c>
      <c r="L268" s="6">
        <v>12</v>
      </c>
      <c r="M268" s="14">
        <v>24</v>
      </c>
      <c r="N268" t="s">
        <v>471</v>
      </c>
    </row>
    <row r="269" spans="1:14" x14ac:dyDescent="0.35">
      <c r="A269" s="3">
        <v>368</v>
      </c>
      <c r="B269" s="3">
        <v>10076</v>
      </c>
      <c r="C269" s="3" t="str">
        <f>VLOOKUP(B269,Customers!$A$1:$B$152,2,FALSE)</f>
        <v xml:space="preserve">    Flora Zuniga</v>
      </c>
      <c r="D269" s="3" t="str">
        <f>VLOOKUP(B269,Customers!$A$1:$C$152,3,FALSE)</f>
        <v>Female</v>
      </c>
      <c r="E269" s="3" t="str">
        <f>VLOOKUP(B269,Customers!$A$1:$D$152,4,FALSE)</f>
        <v>Jeddah</v>
      </c>
      <c r="F269" s="3" t="str">
        <f>VLOOKUP(B269,Customers!$A$1:$E$152,5,FALSE)</f>
        <v>Saudi Arabia</v>
      </c>
      <c r="G269" s="5">
        <v>40607</v>
      </c>
      <c r="H269">
        <f t="shared" si="10"/>
        <v>3</v>
      </c>
      <c r="I269">
        <f t="shared" si="11"/>
        <v>2011</v>
      </c>
      <c r="J269" s="3" t="s">
        <v>148</v>
      </c>
      <c r="K269" s="3">
        <v>24</v>
      </c>
      <c r="L269" s="6">
        <v>8</v>
      </c>
      <c r="M269" s="14">
        <v>192</v>
      </c>
      <c r="N269" t="s">
        <v>469</v>
      </c>
    </row>
    <row r="270" spans="1:14" x14ac:dyDescent="0.35">
      <c r="A270" s="3">
        <v>369</v>
      </c>
      <c r="B270" s="3">
        <v>10002</v>
      </c>
      <c r="C270" s="3" t="str">
        <f>VLOOKUP(B270,Customers!$A$1:$B$152,2,FALSE)</f>
        <v xml:space="preserve">    Patrica Courville</v>
      </c>
      <c r="D270" s="3" t="str">
        <f>VLOOKUP(B270,Customers!$A$1:$C$152,3,FALSE)</f>
        <v>Female</v>
      </c>
      <c r="E270" s="3" t="str">
        <f>VLOOKUP(B270,Customers!$A$1:$D$152,4,FALSE)</f>
        <v>New York Metro</v>
      </c>
      <c r="F270" s="3" t="str">
        <f>VLOOKUP(B270,Customers!$A$1:$E$152,5,FALSE)</f>
        <v>USA</v>
      </c>
      <c r="G270" s="5">
        <v>40920</v>
      </c>
      <c r="H270">
        <f t="shared" si="10"/>
        <v>1</v>
      </c>
      <c r="I270">
        <f t="shared" si="11"/>
        <v>2012</v>
      </c>
      <c r="J270" s="3" t="s">
        <v>156</v>
      </c>
      <c r="K270" s="3">
        <v>6</v>
      </c>
      <c r="L270" s="6">
        <v>2</v>
      </c>
      <c r="M270" s="14">
        <v>12</v>
      </c>
      <c r="N270" t="s">
        <v>470</v>
      </c>
    </row>
    <row r="271" spans="1:14" x14ac:dyDescent="0.35">
      <c r="A271" s="3">
        <v>370</v>
      </c>
      <c r="B271" s="3">
        <v>10085</v>
      </c>
      <c r="C271" s="3" t="str">
        <f>VLOOKUP(B271,Customers!$A$1:$B$152,2,FALSE)</f>
        <v xml:space="preserve">    Celeste Dorothy</v>
      </c>
      <c r="D271" s="3" t="str">
        <f>VLOOKUP(B271,Customers!$A$1:$C$152,3,FALSE)</f>
        <v>Female</v>
      </c>
      <c r="E271" s="3" t="str">
        <f>VLOOKUP(B271,Customers!$A$1:$D$152,4,FALSE)</f>
        <v>Tel Aviv</v>
      </c>
      <c r="F271" s="3" t="str">
        <f>VLOOKUP(B271,Customers!$A$1:$E$152,5,FALSE)</f>
        <v>Israel</v>
      </c>
      <c r="G271" s="5">
        <v>41679</v>
      </c>
      <c r="H271">
        <f t="shared" si="10"/>
        <v>2</v>
      </c>
      <c r="I271">
        <f t="shared" si="11"/>
        <v>2014</v>
      </c>
      <c r="J271" s="3" t="s">
        <v>149</v>
      </c>
      <c r="K271" s="3">
        <v>8</v>
      </c>
      <c r="L271" s="6">
        <v>18</v>
      </c>
      <c r="M271" s="14">
        <v>144</v>
      </c>
      <c r="N271" t="s">
        <v>470</v>
      </c>
    </row>
    <row r="272" spans="1:14" x14ac:dyDescent="0.35">
      <c r="A272" s="3">
        <v>371</v>
      </c>
      <c r="B272" s="3">
        <v>10034</v>
      </c>
      <c r="C272" s="3" t="str">
        <f>VLOOKUP(B272,Customers!$A$1:$B$152,2,FALSE)</f>
        <v xml:space="preserve">    Debi Mealy</v>
      </c>
      <c r="D272" s="3" t="str">
        <f>VLOOKUP(B272,Customers!$A$1:$C$152,3,FALSE)</f>
        <v>Female</v>
      </c>
      <c r="E272" s="3" t="str">
        <f>VLOOKUP(B272,Customers!$A$1:$D$152,4,FALSE)</f>
        <v>San Jose</v>
      </c>
      <c r="F272" s="3" t="str">
        <f>VLOOKUP(B272,Customers!$A$1:$E$152,5,FALSE)</f>
        <v>USA</v>
      </c>
      <c r="G272" s="5">
        <v>42349</v>
      </c>
      <c r="H272">
        <f t="shared" si="10"/>
        <v>12</v>
      </c>
      <c r="I272">
        <f t="shared" si="11"/>
        <v>2015</v>
      </c>
      <c r="J272" s="3" t="s">
        <v>156</v>
      </c>
      <c r="K272" s="3">
        <v>2</v>
      </c>
      <c r="L272" s="6">
        <v>2</v>
      </c>
      <c r="M272" s="14">
        <v>4</v>
      </c>
      <c r="N272" t="s">
        <v>471</v>
      </c>
    </row>
    <row r="273" spans="1:14" x14ac:dyDescent="0.35">
      <c r="A273" s="3">
        <v>372</v>
      </c>
      <c r="B273" s="3">
        <v>10094</v>
      </c>
      <c r="C273" s="3" t="str">
        <f>VLOOKUP(B273,Customers!$A$1:$B$152,2,FALSE)</f>
        <v xml:space="preserve">    Cristobal Ritter</v>
      </c>
      <c r="D273" s="3" t="str">
        <f>VLOOKUP(B273,Customers!$A$1:$C$152,3,FALSE)</f>
        <v>Male</v>
      </c>
      <c r="E273" s="3" t="str">
        <f>VLOOKUP(B273,Customers!$A$1:$D$152,4,FALSE)</f>
        <v>Baku</v>
      </c>
      <c r="F273" s="3" t="str">
        <f>VLOOKUP(B273,Customers!$A$1:$E$152,5,FALSE)</f>
        <v>Azerbaijan</v>
      </c>
      <c r="G273" s="5">
        <v>41364</v>
      </c>
      <c r="H273">
        <f t="shared" si="10"/>
        <v>3</v>
      </c>
      <c r="I273">
        <f t="shared" si="11"/>
        <v>2013</v>
      </c>
      <c r="J273" s="3" t="s">
        <v>150</v>
      </c>
      <c r="K273" s="3">
        <v>6</v>
      </c>
      <c r="L273" s="6">
        <v>13</v>
      </c>
      <c r="M273" s="14">
        <v>78</v>
      </c>
      <c r="N273" t="s">
        <v>470</v>
      </c>
    </row>
    <row r="274" spans="1:14" x14ac:dyDescent="0.35">
      <c r="A274" s="3">
        <v>373</v>
      </c>
      <c r="B274" s="3">
        <v>10046</v>
      </c>
      <c r="C274" s="3" t="str">
        <f>VLOOKUP(B274,Customers!$A$1:$B$152,2,FALSE)</f>
        <v xml:space="preserve">    Jewell Kyser</v>
      </c>
      <c r="D274" s="3" t="str">
        <f>VLOOKUP(B274,Customers!$A$1:$C$152,3,FALSE)</f>
        <v>Female</v>
      </c>
      <c r="E274" s="3" t="str">
        <f>VLOOKUP(B274,Customers!$A$1:$D$152,4,FALSE)</f>
        <v>Tianjin</v>
      </c>
      <c r="F274" s="3" t="str">
        <f>VLOOKUP(B274,Customers!$A$1:$E$152,5,FALSE)</f>
        <v>China</v>
      </c>
      <c r="G274" s="5">
        <v>41700</v>
      </c>
      <c r="H274">
        <f t="shared" si="10"/>
        <v>3</v>
      </c>
      <c r="I274">
        <f t="shared" si="11"/>
        <v>2014</v>
      </c>
      <c r="J274" s="3" t="s">
        <v>151</v>
      </c>
      <c r="K274" s="3">
        <v>12</v>
      </c>
      <c r="L274" s="6">
        <v>4</v>
      </c>
      <c r="M274" s="14">
        <v>48</v>
      </c>
      <c r="N274" t="s">
        <v>470</v>
      </c>
    </row>
    <row r="275" spans="1:14" x14ac:dyDescent="0.35">
      <c r="A275" s="3">
        <v>374</v>
      </c>
      <c r="B275" s="3">
        <v>10034</v>
      </c>
      <c r="C275" s="3" t="str">
        <f>VLOOKUP(B275,Customers!$A$1:$B$152,2,FALSE)</f>
        <v xml:space="preserve">    Debi Mealy</v>
      </c>
      <c r="D275" s="3" t="str">
        <f>VLOOKUP(B275,Customers!$A$1:$C$152,3,FALSE)</f>
        <v>Female</v>
      </c>
      <c r="E275" s="3" t="str">
        <f>VLOOKUP(B275,Customers!$A$1:$D$152,4,FALSE)</f>
        <v>San Jose</v>
      </c>
      <c r="F275" s="3" t="str">
        <f>VLOOKUP(B275,Customers!$A$1:$E$152,5,FALSE)</f>
        <v>USA</v>
      </c>
      <c r="G275" s="5">
        <v>40314</v>
      </c>
      <c r="H275">
        <f t="shared" si="10"/>
        <v>5</v>
      </c>
      <c r="I275">
        <f t="shared" si="11"/>
        <v>2010</v>
      </c>
      <c r="J275" s="3" t="s">
        <v>149</v>
      </c>
      <c r="K275" s="3">
        <v>3</v>
      </c>
      <c r="L275" s="6">
        <v>18</v>
      </c>
      <c r="M275" s="14">
        <v>54</v>
      </c>
      <c r="N275" t="s">
        <v>471</v>
      </c>
    </row>
    <row r="276" spans="1:14" x14ac:dyDescent="0.35">
      <c r="A276" s="3">
        <v>375</v>
      </c>
      <c r="B276" s="3">
        <v>10054</v>
      </c>
      <c r="C276" s="3" t="str">
        <f>VLOOKUP(B276,Customers!$A$1:$B$152,2,FALSE)</f>
        <v xml:space="preserve">    Gracie Linwood</v>
      </c>
      <c r="D276" s="3" t="str">
        <f>VLOOKUP(B276,Customers!$A$1:$C$152,3,FALSE)</f>
        <v>Female</v>
      </c>
      <c r="E276" s="3" t="str">
        <f>VLOOKUP(B276,Customers!$A$1:$D$152,4,FALSE)</f>
        <v>Khartoum</v>
      </c>
      <c r="F276" s="3" t="str">
        <f>VLOOKUP(B276,Customers!$A$1:$E$152,5,FALSE)</f>
        <v>Sudan</v>
      </c>
      <c r="G276" s="5">
        <v>41664</v>
      </c>
      <c r="H276">
        <f t="shared" si="10"/>
        <v>1</v>
      </c>
      <c r="I276">
        <f t="shared" si="11"/>
        <v>2014</v>
      </c>
      <c r="J276" s="3" t="s">
        <v>152</v>
      </c>
      <c r="K276" s="3">
        <v>17</v>
      </c>
      <c r="L276" s="6">
        <v>12</v>
      </c>
      <c r="M276" s="14">
        <v>204</v>
      </c>
      <c r="N276" t="s">
        <v>469</v>
      </c>
    </row>
    <row r="277" spans="1:14" x14ac:dyDescent="0.35">
      <c r="A277" s="3">
        <v>376</v>
      </c>
      <c r="B277" s="3">
        <v>10148</v>
      </c>
      <c r="C277" s="3" t="str">
        <f>VLOOKUP(B277,Customers!$A$1:$B$152,2,FALSE)</f>
        <v xml:space="preserve">    Etta Bosque</v>
      </c>
      <c r="D277" s="3" t="str">
        <f>VLOOKUP(B277,Customers!$A$1:$C$152,3,FALSE)</f>
        <v>Female</v>
      </c>
      <c r="E277" s="3" t="str">
        <f>VLOOKUP(B277,Customers!$A$1:$D$152,4,FALSE)</f>
        <v>Belo Horizonte</v>
      </c>
      <c r="F277" s="3" t="str">
        <f>VLOOKUP(B277,Customers!$A$1:$E$152,5,FALSE)</f>
        <v>Brazil</v>
      </c>
      <c r="G277" s="5">
        <v>42265</v>
      </c>
      <c r="H277">
        <f t="shared" si="10"/>
        <v>9</v>
      </c>
      <c r="I277">
        <f t="shared" si="11"/>
        <v>2015</v>
      </c>
      <c r="J277" s="3" t="s">
        <v>151</v>
      </c>
      <c r="K277" s="3">
        <v>21</v>
      </c>
      <c r="L277" s="6">
        <v>4</v>
      </c>
      <c r="M277" s="14">
        <v>84</v>
      </c>
      <c r="N277" t="s">
        <v>469</v>
      </c>
    </row>
    <row r="278" spans="1:14" x14ac:dyDescent="0.35">
      <c r="A278" s="3">
        <v>377</v>
      </c>
      <c r="B278" s="3">
        <v>10006</v>
      </c>
      <c r="C278" s="3" t="str">
        <f>VLOOKUP(B278,Customers!$A$1:$B$152,2,FALSE)</f>
        <v xml:space="preserve">    Colin Minter</v>
      </c>
      <c r="D278" s="3" t="str">
        <f>VLOOKUP(B278,Customers!$A$1:$C$152,3,FALSE)</f>
        <v>Male</v>
      </c>
      <c r="E278" s="3" t="str">
        <f>VLOOKUP(B278,Customers!$A$1:$D$152,4,FALSE)</f>
        <v>Osaka</v>
      </c>
      <c r="F278" s="3" t="str">
        <f>VLOOKUP(B278,Customers!$A$1:$E$152,5,FALSE)</f>
        <v>Japan</v>
      </c>
      <c r="G278" s="5">
        <v>41259</v>
      </c>
      <c r="H278">
        <f t="shared" si="10"/>
        <v>12</v>
      </c>
      <c r="I278">
        <f t="shared" si="11"/>
        <v>2012</v>
      </c>
      <c r="J278" s="3" t="s">
        <v>157</v>
      </c>
      <c r="K278" s="3">
        <v>1</v>
      </c>
      <c r="L278" s="6">
        <v>2</v>
      </c>
      <c r="M278" s="14">
        <v>2</v>
      </c>
      <c r="N278" t="s">
        <v>471</v>
      </c>
    </row>
    <row r="279" spans="1:14" x14ac:dyDescent="0.35">
      <c r="A279" s="3">
        <v>378</v>
      </c>
      <c r="B279" s="3">
        <v>10040</v>
      </c>
      <c r="C279" s="3" t="str">
        <f>VLOOKUP(B279,Customers!$A$1:$B$152,2,FALSE)</f>
        <v xml:space="preserve">    Lenita Blankenship</v>
      </c>
      <c r="D279" s="3" t="str">
        <f>VLOOKUP(B279,Customers!$A$1:$C$152,3,FALSE)</f>
        <v>Female</v>
      </c>
      <c r="E279" s="3" t="str">
        <f>VLOOKUP(B279,Customers!$A$1:$D$152,4,FALSE)</f>
        <v>Accra</v>
      </c>
      <c r="F279" s="3" t="str">
        <f>VLOOKUP(B279,Customers!$A$1:$E$152,5,FALSE)</f>
        <v>Ghana</v>
      </c>
      <c r="G279" s="5">
        <v>40188</v>
      </c>
      <c r="H279">
        <f t="shared" si="10"/>
        <v>1</v>
      </c>
      <c r="I279">
        <f t="shared" si="11"/>
        <v>2010</v>
      </c>
      <c r="J279" s="3" t="s">
        <v>157</v>
      </c>
      <c r="K279" s="3">
        <v>27</v>
      </c>
      <c r="L279" s="6">
        <v>2</v>
      </c>
      <c r="M279" s="14">
        <v>54</v>
      </c>
      <c r="N279" t="s">
        <v>469</v>
      </c>
    </row>
    <row r="280" spans="1:14" x14ac:dyDescent="0.35">
      <c r="A280" s="3">
        <v>379</v>
      </c>
      <c r="B280" s="3">
        <v>10113</v>
      </c>
      <c r="C280" s="3" t="str">
        <f>VLOOKUP(B280,Customers!$A$1:$B$152,2,FALSE)</f>
        <v xml:space="preserve">    Jenniffer Mangual</v>
      </c>
      <c r="D280" s="3" t="str">
        <f>VLOOKUP(B280,Customers!$A$1:$C$152,3,FALSE)</f>
        <v>Female</v>
      </c>
      <c r="E280" s="3" t="str">
        <f>VLOOKUP(B280,Customers!$A$1:$D$152,4,FALSE)</f>
        <v>Brasilia</v>
      </c>
      <c r="F280" s="3" t="str">
        <f>VLOOKUP(B280,Customers!$A$1:$E$152,5,FALSE)</f>
        <v>Brazil</v>
      </c>
      <c r="G280" s="5">
        <v>41372</v>
      </c>
      <c r="H280">
        <f t="shared" si="10"/>
        <v>4</v>
      </c>
      <c r="I280">
        <f t="shared" si="11"/>
        <v>2013</v>
      </c>
      <c r="J280" s="3" t="s">
        <v>155</v>
      </c>
      <c r="K280" s="3">
        <v>12</v>
      </c>
      <c r="L280" s="6">
        <v>12</v>
      </c>
      <c r="M280" s="14">
        <v>144</v>
      </c>
      <c r="N280" t="s">
        <v>470</v>
      </c>
    </row>
    <row r="281" spans="1:14" x14ac:dyDescent="0.35">
      <c r="A281" s="3">
        <v>380</v>
      </c>
      <c r="B281" s="3">
        <v>10062</v>
      </c>
      <c r="C281" s="3" t="str">
        <f>VLOOKUP(B281,Customers!$A$1:$B$152,2,FALSE)</f>
        <v xml:space="preserve">    Josefa Effinger</v>
      </c>
      <c r="D281" s="3" t="str">
        <f>VLOOKUP(B281,Customers!$A$1:$C$152,3,FALSE)</f>
        <v>Male</v>
      </c>
      <c r="E281" s="3" t="str">
        <f>VLOOKUP(B281,Customers!$A$1:$D$152,4,FALSE)</f>
        <v>Copenhagen</v>
      </c>
      <c r="F281" s="3" t="str">
        <f>VLOOKUP(B281,Customers!$A$1:$E$152,5,FALSE)</f>
        <v>Denmark</v>
      </c>
      <c r="G281" s="5">
        <v>41392</v>
      </c>
      <c r="H281">
        <f t="shared" si="10"/>
        <v>4</v>
      </c>
      <c r="I281">
        <f t="shared" si="11"/>
        <v>2013</v>
      </c>
      <c r="J281" s="3" t="s">
        <v>156</v>
      </c>
      <c r="K281" s="3">
        <v>7</v>
      </c>
      <c r="L281" s="6">
        <v>2</v>
      </c>
      <c r="M281" s="14">
        <v>14</v>
      </c>
      <c r="N281" t="s">
        <v>470</v>
      </c>
    </row>
    <row r="282" spans="1:14" x14ac:dyDescent="0.35">
      <c r="A282" s="3">
        <v>381</v>
      </c>
      <c r="B282" s="3">
        <v>10050</v>
      </c>
      <c r="C282" s="3" t="str">
        <f>VLOOKUP(B282,Customers!$A$1:$B$152,2,FALSE)</f>
        <v xml:space="preserve">    Christen Donnelly</v>
      </c>
      <c r="D282" s="3" t="str">
        <f>VLOOKUP(B282,Customers!$A$1:$C$152,3,FALSE)</f>
        <v>Female</v>
      </c>
      <c r="E282" s="3" t="str">
        <f>VLOOKUP(B282,Customers!$A$1:$D$152,4,FALSE)</f>
        <v>Shenyang</v>
      </c>
      <c r="F282" s="3" t="str">
        <f>VLOOKUP(B282,Customers!$A$1:$E$152,5,FALSE)</f>
        <v>China</v>
      </c>
      <c r="G282" s="5">
        <v>40680</v>
      </c>
      <c r="H282">
        <f t="shared" si="10"/>
        <v>5</v>
      </c>
      <c r="I282">
        <f t="shared" si="11"/>
        <v>2011</v>
      </c>
      <c r="J282" s="3" t="s">
        <v>156</v>
      </c>
      <c r="K282" s="3">
        <v>24</v>
      </c>
      <c r="L282" s="6">
        <v>2</v>
      </c>
      <c r="M282" s="14">
        <v>48</v>
      </c>
      <c r="N282" t="s">
        <v>469</v>
      </c>
    </row>
    <row r="283" spans="1:14" x14ac:dyDescent="0.35">
      <c r="A283" s="3">
        <v>382</v>
      </c>
      <c r="B283" s="3">
        <v>10145</v>
      </c>
      <c r="C283" s="3" t="str">
        <f>VLOOKUP(B283,Customers!$A$1:$B$152,2,FALSE)</f>
        <v xml:space="preserve">    Nicol Westerberg</v>
      </c>
      <c r="D283" s="3" t="str">
        <f>VLOOKUP(B283,Customers!$A$1:$C$152,3,FALSE)</f>
        <v>Female</v>
      </c>
      <c r="E283" s="3" t="str">
        <f>VLOOKUP(B283,Customers!$A$1:$D$152,4,FALSE)</f>
        <v>Shenyang</v>
      </c>
      <c r="F283" s="3" t="str">
        <f>VLOOKUP(B283,Customers!$A$1:$E$152,5,FALSE)</f>
        <v>China</v>
      </c>
      <c r="G283" s="5">
        <v>40620</v>
      </c>
      <c r="H283">
        <f t="shared" si="10"/>
        <v>3</v>
      </c>
      <c r="I283">
        <f t="shared" si="11"/>
        <v>2011</v>
      </c>
      <c r="J283" s="3" t="s">
        <v>155</v>
      </c>
      <c r="K283" s="3">
        <v>28</v>
      </c>
      <c r="L283" s="6">
        <v>12</v>
      </c>
      <c r="M283" s="14">
        <v>336</v>
      </c>
      <c r="N283" t="s">
        <v>469</v>
      </c>
    </row>
    <row r="284" spans="1:14" x14ac:dyDescent="0.35">
      <c r="A284" s="3">
        <v>383</v>
      </c>
      <c r="B284" s="3">
        <v>10097</v>
      </c>
      <c r="C284" s="3" t="str">
        <f>VLOOKUP(B284,Customers!$A$1:$B$152,2,FALSE)</f>
        <v xml:space="preserve">    Bulah Kaplan</v>
      </c>
      <c r="D284" s="3" t="str">
        <f>VLOOKUP(B284,Customers!$A$1:$C$152,3,FALSE)</f>
        <v>Female</v>
      </c>
      <c r="E284" s="3" t="str">
        <f>VLOOKUP(B284,Customers!$A$1:$D$152,4,FALSE)</f>
        <v>Sapporo</v>
      </c>
      <c r="F284" s="3" t="str">
        <f>VLOOKUP(B284,Customers!$A$1:$E$152,5,FALSE)</f>
        <v>Japan</v>
      </c>
      <c r="G284" s="5">
        <v>41085</v>
      </c>
      <c r="H284">
        <f t="shared" si="10"/>
        <v>6</v>
      </c>
      <c r="I284">
        <f t="shared" si="11"/>
        <v>2012</v>
      </c>
      <c r="J284" s="3" t="s">
        <v>148</v>
      </c>
      <c r="K284" s="3">
        <v>18</v>
      </c>
      <c r="L284" s="6">
        <v>8</v>
      </c>
      <c r="M284" s="14">
        <v>144</v>
      </c>
      <c r="N284" t="s">
        <v>469</v>
      </c>
    </row>
    <row r="285" spans="1:14" x14ac:dyDescent="0.35">
      <c r="A285" s="3">
        <v>384</v>
      </c>
      <c r="B285" s="3">
        <v>10026</v>
      </c>
      <c r="C285" s="3" t="str">
        <f>VLOOKUP(B285,Customers!$A$1:$B$152,2,FALSE)</f>
        <v xml:space="preserve">    Lennie Grasso</v>
      </c>
      <c r="D285" s="3" t="str">
        <f>VLOOKUP(B285,Customers!$A$1:$C$152,3,FALSE)</f>
        <v>Male</v>
      </c>
      <c r="E285" s="3" t="str">
        <f>VLOOKUP(B285,Customers!$A$1:$D$152,4,FALSE)</f>
        <v>Tianjin</v>
      </c>
      <c r="F285" s="3" t="str">
        <f>VLOOKUP(B285,Customers!$A$1:$E$152,5,FALSE)</f>
        <v>China</v>
      </c>
      <c r="G285" s="5">
        <v>41552</v>
      </c>
      <c r="H285">
        <f t="shared" si="10"/>
        <v>10</v>
      </c>
      <c r="I285">
        <f t="shared" si="11"/>
        <v>2013</v>
      </c>
      <c r="J285" s="3" t="s">
        <v>149</v>
      </c>
      <c r="K285" s="3">
        <v>5</v>
      </c>
      <c r="L285" s="6">
        <v>18</v>
      </c>
      <c r="M285" s="14">
        <v>90</v>
      </c>
      <c r="N285" t="s">
        <v>471</v>
      </c>
    </row>
    <row r="286" spans="1:14" x14ac:dyDescent="0.35">
      <c r="A286" s="3">
        <v>385</v>
      </c>
      <c r="B286" s="3">
        <v>10125</v>
      </c>
      <c r="C286" s="3" t="str">
        <f>VLOOKUP(B286,Customers!$A$1:$B$152,2,FALSE)</f>
        <v xml:space="preserve">    Kyra Coffin</v>
      </c>
      <c r="D286" s="3" t="str">
        <f>VLOOKUP(B286,Customers!$A$1:$C$152,3,FALSE)</f>
        <v>Female</v>
      </c>
      <c r="E286" s="3" t="str">
        <f>VLOOKUP(B286,Customers!$A$1:$D$152,4,FALSE)</f>
        <v>Accra</v>
      </c>
      <c r="F286" s="3" t="str">
        <f>VLOOKUP(B286,Customers!$A$1:$E$152,5,FALSE)</f>
        <v>Ghana</v>
      </c>
      <c r="G286" s="5">
        <v>40247</v>
      </c>
      <c r="H286">
        <f t="shared" si="10"/>
        <v>3</v>
      </c>
      <c r="I286">
        <f t="shared" si="11"/>
        <v>2010</v>
      </c>
      <c r="J286" s="3" t="s">
        <v>157</v>
      </c>
      <c r="K286" s="3">
        <v>30</v>
      </c>
      <c r="L286" s="6">
        <v>2</v>
      </c>
      <c r="M286" s="14">
        <v>60</v>
      </c>
      <c r="N286" t="s">
        <v>469</v>
      </c>
    </row>
    <row r="287" spans="1:14" x14ac:dyDescent="0.35">
      <c r="A287" s="3">
        <v>386</v>
      </c>
      <c r="B287" s="3">
        <v>10072</v>
      </c>
      <c r="C287" s="3" t="str">
        <f>VLOOKUP(B287,Customers!$A$1:$B$152,2,FALSE)</f>
        <v xml:space="preserve">    Artie Mendoza</v>
      </c>
      <c r="D287" s="3" t="str">
        <f>VLOOKUP(B287,Customers!$A$1:$C$152,3,FALSE)</f>
        <v>Male</v>
      </c>
      <c r="E287" s="3" t="str">
        <f>VLOOKUP(B287,Customers!$A$1:$D$152,4,FALSE)</f>
        <v>Mesa</v>
      </c>
      <c r="F287" s="3" t="str">
        <f>VLOOKUP(B287,Customers!$A$1:$E$152,5,FALSE)</f>
        <v>USA</v>
      </c>
      <c r="G287" s="5">
        <v>41926</v>
      </c>
      <c r="H287">
        <f t="shared" si="10"/>
        <v>10</v>
      </c>
      <c r="I287">
        <f t="shared" si="11"/>
        <v>2014</v>
      </c>
      <c r="J287" s="3" t="s">
        <v>150</v>
      </c>
      <c r="K287" s="3">
        <v>23</v>
      </c>
      <c r="L287" s="6">
        <v>13</v>
      </c>
      <c r="M287" s="14">
        <v>299</v>
      </c>
      <c r="N287" t="s">
        <v>469</v>
      </c>
    </row>
    <row r="288" spans="1:14" x14ac:dyDescent="0.35">
      <c r="A288" s="3">
        <v>387</v>
      </c>
      <c r="B288" s="3">
        <v>10092</v>
      </c>
      <c r="C288" s="3" t="str">
        <f>VLOOKUP(B288,Customers!$A$1:$B$152,2,FALSE)</f>
        <v xml:space="preserve">    Percy Rizzuto</v>
      </c>
      <c r="D288" s="3" t="str">
        <f>VLOOKUP(B288,Customers!$A$1:$C$152,3,FALSE)</f>
        <v>Female</v>
      </c>
      <c r="E288" s="3" t="str">
        <f>VLOOKUP(B288,Customers!$A$1:$D$152,4,FALSE)</f>
        <v>Tashkent</v>
      </c>
      <c r="F288" s="3" t="str">
        <f>VLOOKUP(B288,Customers!$A$1:$E$152,5,FALSE)</f>
        <v>Uzbekistan</v>
      </c>
      <c r="G288" s="5">
        <v>41487</v>
      </c>
      <c r="H288">
        <f t="shared" si="10"/>
        <v>8</v>
      </c>
      <c r="I288">
        <f t="shared" si="11"/>
        <v>2013</v>
      </c>
      <c r="J288" s="3" t="s">
        <v>149</v>
      </c>
      <c r="K288" s="3">
        <v>22</v>
      </c>
      <c r="L288" s="6">
        <v>18</v>
      </c>
      <c r="M288" s="14">
        <v>396</v>
      </c>
      <c r="N288" t="s">
        <v>469</v>
      </c>
    </row>
    <row r="289" spans="1:14" x14ac:dyDescent="0.35">
      <c r="A289" s="3">
        <v>388</v>
      </c>
      <c r="B289" s="3">
        <v>10049</v>
      </c>
      <c r="C289" s="3" t="str">
        <f>VLOOKUP(B289,Customers!$A$1:$B$152,2,FALSE)</f>
        <v xml:space="preserve">    Terresa Murrieta</v>
      </c>
      <c r="D289" s="3" t="str">
        <f>VLOOKUP(B289,Customers!$A$1:$C$152,3,FALSE)</f>
        <v>Female</v>
      </c>
      <c r="E289" s="3" t="str">
        <f>VLOOKUP(B289,Customers!$A$1:$D$152,4,FALSE)</f>
        <v>Milan</v>
      </c>
      <c r="F289" s="3" t="str">
        <f>VLOOKUP(B289,Customers!$A$1:$E$152,5,FALSE)</f>
        <v>Italy</v>
      </c>
      <c r="G289" s="5">
        <v>40894</v>
      </c>
      <c r="H289">
        <f t="shared" si="10"/>
        <v>12</v>
      </c>
      <c r="I289">
        <f t="shared" si="11"/>
        <v>2011</v>
      </c>
      <c r="J289" s="3" t="s">
        <v>152</v>
      </c>
      <c r="K289" s="3">
        <v>5</v>
      </c>
      <c r="L289" s="6">
        <v>12</v>
      </c>
      <c r="M289" s="14">
        <v>60</v>
      </c>
      <c r="N289" t="s">
        <v>471</v>
      </c>
    </row>
    <row r="290" spans="1:14" x14ac:dyDescent="0.35">
      <c r="A290" s="3">
        <v>389</v>
      </c>
      <c r="B290" s="3">
        <v>10036</v>
      </c>
      <c r="C290" s="3" t="str">
        <f>VLOOKUP(B290,Customers!$A$1:$B$152,2,FALSE)</f>
        <v xml:space="preserve">    Cathern Howey</v>
      </c>
      <c r="D290" s="3" t="str">
        <f>VLOOKUP(B290,Customers!$A$1:$C$152,3,FALSE)</f>
        <v>Female</v>
      </c>
      <c r="E290" s="3" t="str">
        <f>VLOOKUP(B290,Customers!$A$1:$D$152,4,FALSE)</f>
        <v>Copenhagen</v>
      </c>
      <c r="F290" s="3" t="str">
        <f>VLOOKUP(B290,Customers!$A$1:$E$152,5,FALSE)</f>
        <v>Denmark</v>
      </c>
      <c r="G290" s="5">
        <v>40414</v>
      </c>
      <c r="H290">
        <f t="shared" si="10"/>
        <v>8</v>
      </c>
      <c r="I290">
        <f t="shared" si="11"/>
        <v>2010</v>
      </c>
      <c r="J290" s="3" t="s">
        <v>157</v>
      </c>
      <c r="K290" s="3">
        <v>2</v>
      </c>
      <c r="L290" s="6">
        <v>2</v>
      </c>
      <c r="M290" s="14">
        <v>4</v>
      </c>
      <c r="N290" t="s">
        <v>471</v>
      </c>
    </row>
    <row r="291" spans="1:14" x14ac:dyDescent="0.35">
      <c r="A291" s="3">
        <v>390</v>
      </c>
      <c r="B291" s="3">
        <v>10051</v>
      </c>
      <c r="C291" s="3" t="str">
        <f>VLOOKUP(B291,Customers!$A$1:$B$152,2,FALSE)</f>
        <v xml:space="preserve">    Madge Freudenthal</v>
      </c>
      <c r="D291" s="3" t="str">
        <f>VLOOKUP(B291,Customers!$A$1:$C$152,3,FALSE)</f>
        <v>Female</v>
      </c>
      <c r="E291" s="3" t="str">
        <f>VLOOKUP(B291,Customers!$A$1:$D$152,4,FALSE)</f>
        <v>Dallas</v>
      </c>
      <c r="F291" s="3" t="str">
        <f>VLOOKUP(B291,Customers!$A$1:$E$152,5,FALSE)</f>
        <v>USA</v>
      </c>
      <c r="G291" s="5">
        <v>41727</v>
      </c>
      <c r="H291">
        <f t="shared" si="10"/>
        <v>3</v>
      </c>
      <c r="I291">
        <f t="shared" si="11"/>
        <v>2014</v>
      </c>
      <c r="J291" s="3" t="s">
        <v>150</v>
      </c>
      <c r="K291" s="3">
        <v>9</v>
      </c>
      <c r="L291" s="6">
        <v>13</v>
      </c>
      <c r="M291" s="14">
        <v>117</v>
      </c>
      <c r="N291" t="s">
        <v>470</v>
      </c>
    </row>
    <row r="292" spans="1:14" x14ac:dyDescent="0.35">
      <c r="A292" s="3">
        <v>391</v>
      </c>
      <c r="B292" s="3">
        <v>10100</v>
      </c>
      <c r="C292" s="3" t="str">
        <f>VLOOKUP(B292,Customers!$A$1:$B$152,2,FALSE)</f>
        <v xml:space="preserve">    Patrick Manuel</v>
      </c>
      <c r="D292" s="3" t="str">
        <f>VLOOKUP(B292,Customers!$A$1:$C$152,3,FALSE)</f>
        <v>Male</v>
      </c>
      <c r="E292" s="3" t="str">
        <f>VLOOKUP(B292,Customers!$A$1:$D$152,4,FALSE)</f>
        <v>Warsaw</v>
      </c>
      <c r="F292" s="3" t="str">
        <f>VLOOKUP(B292,Customers!$A$1:$E$152,5,FALSE)</f>
        <v>Poland</v>
      </c>
      <c r="G292" s="5">
        <v>41259</v>
      </c>
      <c r="H292">
        <f t="shared" si="10"/>
        <v>12</v>
      </c>
      <c r="I292">
        <f t="shared" si="11"/>
        <v>2012</v>
      </c>
      <c r="J292" s="3" t="s">
        <v>153</v>
      </c>
      <c r="K292" s="3">
        <v>9</v>
      </c>
      <c r="L292" s="6">
        <v>12</v>
      </c>
      <c r="M292" s="14">
        <v>108</v>
      </c>
      <c r="N292" t="s">
        <v>470</v>
      </c>
    </row>
    <row r="293" spans="1:14" x14ac:dyDescent="0.35">
      <c r="A293" s="3">
        <v>392</v>
      </c>
      <c r="B293" s="3">
        <v>10103</v>
      </c>
      <c r="C293" s="3" t="str">
        <f>VLOOKUP(B293,Customers!$A$1:$B$152,2,FALSE)</f>
        <v xml:space="preserve">    Kit Platner</v>
      </c>
      <c r="D293" s="3" t="str">
        <f>VLOOKUP(B293,Customers!$A$1:$C$152,3,FALSE)</f>
        <v>Male</v>
      </c>
      <c r="E293" s="3" t="str">
        <f>VLOOKUP(B293,Customers!$A$1:$D$152,4,FALSE)</f>
        <v>Hamburg</v>
      </c>
      <c r="F293" s="3" t="str">
        <f>VLOOKUP(B293,Customers!$A$1:$E$152,5,FALSE)</f>
        <v>Germany</v>
      </c>
      <c r="G293" s="5">
        <v>40892</v>
      </c>
      <c r="H293">
        <f t="shared" si="10"/>
        <v>12</v>
      </c>
      <c r="I293">
        <f t="shared" si="11"/>
        <v>2011</v>
      </c>
      <c r="J293" s="3" t="s">
        <v>150</v>
      </c>
      <c r="K293" s="3">
        <v>12</v>
      </c>
      <c r="L293" s="6">
        <v>13</v>
      </c>
      <c r="M293" s="14">
        <v>156</v>
      </c>
      <c r="N293" t="s">
        <v>470</v>
      </c>
    </row>
    <row r="294" spans="1:14" x14ac:dyDescent="0.35">
      <c r="A294" s="3">
        <v>393</v>
      </c>
      <c r="B294" s="3">
        <v>10045</v>
      </c>
      <c r="C294" s="3" t="str">
        <f>VLOOKUP(B294,Customers!$A$1:$B$152,2,FALSE)</f>
        <v xml:space="preserve">    Foster Czaja</v>
      </c>
      <c r="D294" s="3" t="str">
        <f>VLOOKUP(B294,Customers!$A$1:$C$152,3,FALSE)</f>
        <v>Male</v>
      </c>
      <c r="E294" s="3" t="str">
        <f>VLOOKUP(B294,Customers!$A$1:$D$152,4,FALSE)</f>
        <v>Madrid</v>
      </c>
      <c r="F294" s="3" t="str">
        <f>VLOOKUP(B294,Customers!$A$1:$E$152,5,FALSE)</f>
        <v>Spain</v>
      </c>
      <c r="G294" s="5">
        <v>42204</v>
      </c>
      <c r="H294">
        <f t="shared" si="10"/>
        <v>7</v>
      </c>
      <c r="I294">
        <f t="shared" si="11"/>
        <v>2015</v>
      </c>
      <c r="J294" s="3" t="s">
        <v>149</v>
      </c>
      <c r="K294" s="3">
        <v>22</v>
      </c>
      <c r="L294" s="6">
        <v>18</v>
      </c>
      <c r="M294" s="14">
        <v>396</v>
      </c>
      <c r="N294" t="s">
        <v>469</v>
      </c>
    </row>
    <row r="295" spans="1:14" x14ac:dyDescent="0.35">
      <c r="A295" s="3">
        <v>394</v>
      </c>
      <c r="B295" s="3">
        <v>10016</v>
      </c>
      <c r="C295" s="3" t="str">
        <f>VLOOKUP(B295,Customers!$A$1:$B$152,2,FALSE)</f>
        <v xml:space="preserve">    Myung Koons</v>
      </c>
      <c r="D295" s="3" t="str">
        <f>VLOOKUP(B295,Customers!$A$1:$C$152,3,FALSE)</f>
        <v>Female</v>
      </c>
      <c r="E295" s="3" t="str">
        <f>VLOOKUP(B295,Customers!$A$1:$D$152,4,FALSE)</f>
        <v>Rio de Janeiro</v>
      </c>
      <c r="F295" s="3" t="str">
        <f>VLOOKUP(B295,Customers!$A$1:$E$152,5,FALSE)</f>
        <v>Brazil</v>
      </c>
      <c r="G295" s="5">
        <v>40706</v>
      </c>
      <c r="H295">
        <f t="shared" si="10"/>
        <v>6</v>
      </c>
      <c r="I295">
        <f t="shared" si="11"/>
        <v>2011</v>
      </c>
      <c r="J295" s="3" t="s">
        <v>157</v>
      </c>
      <c r="K295" s="3">
        <v>9</v>
      </c>
      <c r="L295" s="6">
        <v>2</v>
      </c>
      <c r="M295" s="14">
        <v>18</v>
      </c>
      <c r="N295" t="s">
        <v>470</v>
      </c>
    </row>
    <row r="296" spans="1:14" x14ac:dyDescent="0.35">
      <c r="A296" s="3">
        <v>395</v>
      </c>
      <c r="B296" s="3">
        <v>10064</v>
      </c>
      <c r="C296" s="3" t="str">
        <f>VLOOKUP(B296,Customers!$A$1:$B$152,2,FALSE)</f>
        <v xml:space="preserve">    Damian Nedeau</v>
      </c>
      <c r="D296" s="3" t="str">
        <f>VLOOKUP(B296,Customers!$A$1:$C$152,3,FALSE)</f>
        <v>Male</v>
      </c>
      <c r="E296" s="3" t="str">
        <f>VLOOKUP(B296,Customers!$A$1:$D$152,4,FALSE)</f>
        <v>Riverside</v>
      </c>
      <c r="F296" s="3" t="str">
        <f>VLOOKUP(B296,Customers!$A$1:$E$152,5,FALSE)</f>
        <v>USA</v>
      </c>
      <c r="G296" s="5">
        <v>40392</v>
      </c>
      <c r="H296">
        <f t="shared" si="10"/>
        <v>8</v>
      </c>
      <c r="I296">
        <f t="shared" si="11"/>
        <v>2010</v>
      </c>
      <c r="J296" s="3" t="s">
        <v>153</v>
      </c>
      <c r="K296" s="3">
        <v>23</v>
      </c>
      <c r="L296" s="6">
        <v>12</v>
      </c>
      <c r="M296" s="14">
        <v>276</v>
      </c>
      <c r="N296" t="s">
        <v>469</v>
      </c>
    </row>
    <row r="297" spans="1:14" x14ac:dyDescent="0.35">
      <c r="A297" s="3">
        <v>396</v>
      </c>
      <c r="B297" s="3">
        <v>10071</v>
      </c>
      <c r="C297" s="3" t="str">
        <f>VLOOKUP(B297,Customers!$A$1:$B$152,2,FALSE)</f>
        <v xml:space="preserve">    Alex Turnbull</v>
      </c>
      <c r="D297" s="3" t="str">
        <f>VLOOKUP(B297,Customers!$A$1:$C$152,3,FALSE)</f>
        <v>Male</v>
      </c>
      <c r="E297" s="3" t="str">
        <f>VLOOKUP(B297,Customers!$A$1:$D$152,4,FALSE)</f>
        <v>Recife</v>
      </c>
      <c r="F297" s="3" t="str">
        <f>VLOOKUP(B297,Customers!$A$1:$E$152,5,FALSE)</f>
        <v>Brazil</v>
      </c>
      <c r="G297" s="5">
        <v>40435</v>
      </c>
      <c r="H297">
        <f t="shared" si="10"/>
        <v>9</v>
      </c>
      <c r="I297">
        <f t="shared" si="11"/>
        <v>2010</v>
      </c>
      <c r="J297" s="3" t="s">
        <v>151</v>
      </c>
      <c r="K297" s="3">
        <v>23</v>
      </c>
      <c r="L297" s="6">
        <v>4</v>
      </c>
      <c r="M297" s="14">
        <v>92</v>
      </c>
      <c r="N297" t="s">
        <v>469</v>
      </c>
    </row>
    <row r="298" spans="1:14" x14ac:dyDescent="0.35">
      <c r="A298" s="3">
        <v>397</v>
      </c>
      <c r="B298" s="3">
        <v>10122</v>
      </c>
      <c r="C298" s="3" t="str">
        <f>VLOOKUP(B298,Customers!$A$1:$B$152,2,FALSE)</f>
        <v xml:space="preserve">    Mark Macy</v>
      </c>
      <c r="D298" s="3" t="str">
        <f>VLOOKUP(B298,Customers!$A$1:$C$152,3,FALSE)</f>
        <v>Male</v>
      </c>
      <c r="E298" s="3" t="str">
        <f>VLOOKUP(B298,Customers!$A$1:$D$152,4,FALSE)</f>
        <v>Brisbane</v>
      </c>
      <c r="F298" s="3" t="str">
        <f>VLOOKUP(B298,Customers!$A$1:$E$152,5,FALSE)</f>
        <v>Australia</v>
      </c>
      <c r="G298" s="5">
        <v>42119</v>
      </c>
      <c r="H298">
        <f t="shared" si="10"/>
        <v>4</v>
      </c>
      <c r="I298">
        <f t="shared" si="11"/>
        <v>2015</v>
      </c>
      <c r="J298" s="3" t="s">
        <v>153</v>
      </c>
      <c r="K298" s="3">
        <v>21</v>
      </c>
      <c r="L298" s="6">
        <v>12</v>
      </c>
      <c r="M298" s="14">
        <v>252</v>
      </c>
      <c r="N298" t="s">
        <v>469</v>
      </c>
    </row>
    <row r="299" spans="1:14" x14ac:dyDescent="0.35">
      <c r="A299" s="3">
        <v>398</v>
      </c>
      <c r="B299" s="3">
        <v>10120</v>
      </c>
      <c r="C299" s="3" t="str">
        <f>VLOOKUP(B299,Customers!$A$1:$B$152,2,FALSE)</f>
        <v xml:space="preserve">    Iris Delosantos</v>
      </c>
      <c r="D299" s="3" t="str">
        <f>VLOOKUP(B299,Customers!$A$1:$C$152,3,FALSE)</f>
        <v>Female</v>
      </c>
      <c r="E299" s="3" t="str">
        <f>VLOOKUP(B299,Customers!$A$1:$D$152,4,FALSE)</f>
        <v xml:space="preserve">Damman </v>
      </c>
      <c r="F299" s="3" t="str">
        <f>VLOOKUP(B299,Customers!$A$1:$E$152,5,FALSE)</f>
        <v>Saudi Arabia</v>
      </c>
      <c r="G299" s="5">
        <v>40677</v>
      </c>
      <c r="H299">
        <f t="shared" si="10"/>
        <v>5</v>
      </c>
      <c r="I299">
        <f t="shared" si="11"/>
        <v>2011</v>
      </c>
      <c r="J299" s="3" t="s">
        <v>150</v>
      </c>
      <c r="K299" s="3">
        <v>20</v>
      </c>
      <c r="L299" s="6">
        <v>13</v>
      </c>
      <c r="M299" s="14">
        <v>260</v>
      </c>
      <c r="N299" t="s">
        <v>469</v>
      </c>
    </row>
    <row r="300" spans="1:14" x14ac:dyDescent="0.35">
      <c r="A300" s="3">
        <v>399</v>
      </c>
      <c r="B300" s="3">
        <v>10092</v>
      </c>
      <c r="C300" s="3" t="str">
        <f>VLOOKUP(B300,Customers!$A$1:$B$152,2,FALSE)</f>
        <v xml:space="preserve">    Percy Rizzuto</v>
      </c>
      <c r="D300" s="3" t="str">
        <f>VLOOKUP(B300,Customers!$A$1:$C$152,3,FALSE)</f>
        <v>Female</v>
      </c>
      <c r="E300" s="3" t="str">
        <f>VLOOKUP(B300,Customers!$A$1:$D$152,4,FALSE)</f>
        <v>Tashkent</v>
      </c>
      <c r="F300" s="3" t="str">
        <f>VLOOKUP(B300,Customers!$A$1:$E$152,5,FALSE)</f>
        <v>Uzbekistan</v>
      </c>
      <c r="G300" s="5">
        <v>42334</v>
      </c>
      <c r="H300">
        <f t="shared" si="10"/>
        <v>11</v>
      </c>
      <c r="I300">
        <f t="shared" si="11"/>
        <v>2015</v>
      </c>
      <c r="J300" s="3" t="s">
        <v>155</v>
      </c>
      <c r="K300" s="3">
        <v>9</v>
      </c>
      <c r="L300" s="6">
        <v>12</v>
      </c>
      <c r="M300" s="14">
        <v>108</v>
      </c>
      <c r="N300" t="s">
        <v>470</v>
      </c>
    </row>
    <row r="301" spans="1:14" x14ac:dyDescent="0.35">
      <c r="A301" s="3">
        <v>400</v>
      </c>
      <c r="B301" s="3">
        <v>10077</v>
      </c>
      <c r="C301" s="3" t="str">
        <f>VLOOKUP(B301,Customers!$A$1:$B$152,2,FALSE)</f>
        <v xml:space="preserve">    Theresia Folk</v>
      </c>
      <c r="D301" s="3" t="str">
        <f>VLOOKUP(B301,Customers!$A$1:$C$152,3,FALSE)</f>
        <v>Female</v>
      </c>
      <c r="E301" s="3" t="str">
        <f>VLOOKUP(B301,Customers!$A$1:$D$152,4,FALSE)</f>
        <v>Seattle</v>
      </c>
      <c r="F301" s="3" t="str">
        <f>VLOOKUP(B301,Customers!$A$1:$E$152,5,FALSE)</f>
        <v>USA</v>
      </c>
      <c r="G301" s="5">
        <v>41835</v>
      </c>
      <c r="H301">
        <f t="shared" si="10"/>
        <v>7</v>
      </c>
      <c r="I301">
        <f t="shared" si="11"/>
        <v>2014</v>
      </c>
      <c r="J301" s="3" t="s">
        <v>153</v>
      </c>
      <c r="K301" s="3">
        <v>28</v>
      </c>
      <c r="L301" s="6">
        <v>12</v>
      </c>
      <c r="M301" s="14">
        <v>336</v>
      </c>
      <c r="N301" t="s">
        <v>469</v>
      </c>
    </row>
    <row r="302" spans="1:14" x14ac:dyDescent="0.35">
      <c r="A302" s="3">
        <v>401</v>
      </c>
      <c r="B302" s="3">
        <v>10016</v>
      </c>
      <c r="C302" s="3" t="str">
        <f>VLOOKUP(B302,Customers!$A$1:$B$152,2,FALSE)</f>
        <v xml:space="preserve">    Myung Koons</v>
      </c>
      <c r="D302" s="3" t="str">
        <f>VLOOKUP(B302,Customers!$A$1:$C$152,3,FALSE)</f>
        <v>Female</v>
      </c>
      <c r="E302" s="3" t="str">
        <f>VLOOKUP(B302,Customers!$A$1:$D$152,4,FALSE)</f>
        <v>Rio de Janeiro</v>
      </c>
      <c r="F302" s="3" t="str">
        <f>VLOOKUP(B302,Customers!$A$1:$E$152,5,FALSE)</f>
        <v>Brazil</v>
      </c>
      <c r="G302" s="5">
        <v>42047</v>
      </c>
      <c r="H302">
        <f t="shared" si="10"/>
        <v>2</v>
      </c>
      <c r="I302">
        <f t="shared" si="11"/>
        <v>2015</v>
      </c>
      <c r="J302" s="3" t="s">
        <v>157</v>
      </c>
      <c r="K302" s="3">
        <v>13</v>
      </c>
      <c r="L302" s="6">
        <v>2</v>
      </c>
      <c r="M302" s="14">
        <v>26</v>
      </c>
      <c r="N302" t="s">
        <v>470</v>
      </c>
    </row>
    <row r="303" spans="1:14" x14ac:dyDescent="0.35">
      <c r="A303" s="3">
        <v>402</v>
      </c>
      <c r="B303" s="3">
        <v>10076</v>
      </c>
      <c r="C303" s="3" t="str">
        <f>VLOOKUP(B303,Customers!$A$1:$B$152,2,FALSE)</f>
        <v xml:space="preserve">    Flora Zuniga</v>
      </c>
      <c r="D303" s="3" t="str">
        <f>VLOOKUP(B303,Customers!$A$1:$C$152,3,FALSE)</f>
        <v>Female</v>
      </c>
      <c r="E303" s="3" t="str">
        <f>VLOOKUP(B303,Customers!$A$1:$D$152,4,FALSE)</f>
        <v>Jeddah</v>
      </c>
      <c r="F303" s="3" t="str">
        <f>VLOOKUP(B303,Customers!$A$1:$E$152,5,FALSE)</f>
        <v>Saudi Arabia</v>
      </c>
      <c r="G303" s="5">
        <v>42002</v>
      </c>
      <c r="H303">
        <f t="shared" si="10"/>
        <v>12</v>
      </c>
      <c r="I303">
        <f t="shared" si="11"/>
        <v>2014</v>
      </c>
      <c r="J303" s="3" t="s">
        <v>148</v>
      </c>
      <c r="K303" s="3">
        <v>15</v>
      </c>
      <c r="L303" s="6">
        <v>8</v>
      </c>
      <c r="M303" s="14">
        <v>120</v>
      </c>
      <c r="N303" t="s">
        <v>469</v>
      </c>
    </row>
    <row r="304" spans="1:14" x14ac:dyDescent="0.35">
      <c r="A304" s="3">
        <v>403</v>
      </c>
      <c r="B304" s="3">
        <v>10108</v>
      </c>
      <c r="C304" s="3" t="str">
        <f>VLOOKUP(B304,Customers!$A$1:$B$152,2,FALSE)</f>
        <v xml:space="preserve">    Margit Gardenhire</v>
      </c>
      <c r="D304" s="3" t="str">
        <f>VLOOKUP(B304,Customers!$A$1:$C$152,3,FALSE)</f>
        <v>Female</v>
      </c>
      <c r="E304" s="3" t="str">
        <f>VLOOKUP(B304,Customers!$A$1:$D$152,4,FALSE)</f>
        <v>Budapest</v>
      </c>
      <c r="F304" s="3" t="str">
        <f>VLOOKUP(B304,Customers!$A$1:$E$152,5,FALSE)</f>
        <v>Hungary</v>
      </c>
      <c r="G304" s="5">
        <v>41842</v>
      </c>
      <c r="H304">
        <f t="shared" si="10"/>
        <v>7</v>
      </c>
      <c r="I304">
        <f t="shared" si="11"/>
        <v>2014</v>
      </c>
      <c r="J304" s="3" t="s">
        <v>149</v>
      </c>
      <c r="K304" s="3">
        <v>17</v>
      </c>
      <c r="L304" s="6">
        <v>18</v>
      </c>
      <c r="M304" s="14">
        <v>306</v>
      </c>
      <c r="N304" t="s">
        <v>469</v>
      </c>
    </row>
    <row r="305" spans="1:14" x14ac:dyDescent="0.35">
      <c r="A305" s="3">
        <v>404</v>
      </c>
      <c r="B305" s="3">
        <v>10024</v>
      </c>
      <c r="C305" s="3" t="str">
        <f>VLOOKUP(B305,Customers!$A$1:$B$152,2,FALSE)</f>
        <v xml:space="preserve">    Beata Smyth</v>
      </c>
      <c r="D305" s="3" t="str">
        <f>VLOOKUP(B305,Customers!$A$1:$C$152,3,FALSE)</f>
        <v>Female</v>
      </c>
      <c r="E305" s="3" t="str">
        <f>VLOOKUP(B305,Customers!$A$1:$D$152,4,FALSE)</f>
        <v>Ho Chi Minh City</v>
      </c>
      <c r="F305" s="3" t="str">
        <f>VLOOKUP(B305,Customers!$A$1:$E$152,5,FALSE)</f>
        <v>Vietnam</v>
      </c>
      <c r="G305" s="5">
        <v>40371</v>
      </c>
      <c r="H305">
        <f t="shared" si="10"/>
        <v>7</v>
      </c>
      <c r="I305">
        <f t="shared" si="11"/>
        <v>2010</v>
      </c>
      <c r="J305" s="3" t="s">
        <v>156</v>
      </c>
      <c r="K305" s="3">
        <v>5</v>
      </c>
      <c r="L305" s="6">
        <v>2</v>
      </c>
      <c r="M305" s="14">
        <v>10</v>
      </c>
      <c r="N305" t="s">
        <v>471</v>
      </c>
    </row>
    <row r="306" spans="1:14" x14ac:dyDescent="0.35">
      <c r="A306" s="3">
        <v>405</v>
      </c>
      <c r="B306" s="3">
        <v>10123</v>
      </c>
      <c r="C306" s="3" t="str">
        <f>VLOOKUP(B306,Customers!$A$1:$B$152,2,FALSE)</f>
        <v xml:space="preserve">    Tamika Pritchett</v>
      </c>
      <c r="D306" s="3" t="str">
        <f>VLOOKUP(B306,Customers!$A$1:$C$152,3,FALSE)</f>
        <v>Female</v>
      </c>
      <c r="E306" s="3" t="str">
        <f>VLOOKUP(B306,Customers!$A$1:$D$152,4,FALSE)</f>
        <v>Riverside</v>
      </c>
      <c r="F306" s="3" t="str">
        <f>VLOOKUP(B306,Customers!$A$1:$E$152,5,FALSE)</f>
        <v>USA</v>
      </c>
      <c r="G306" s="5">
        <v>40806</v>
      </c>
      <c r="H306">
        <f t="shared" si="10"/>
        <v>9</v>
      </c>
      <c r="I306">
        <f t="shared" si="11"/>
        <v>2011</v>
      </c>
      <c r="J306" s="3" t="s">
        <v>149</v>
      </c>
      <c r="K306" s="3">
        <v>12</v>
      </c>
      <c r="L306" s="6">
        <v>18</v>
      </c>
      <c r="M306" s="14">
        <v>216</v>
      </c>
      <c r="N306" t="s">
        <v>470</v>
      </c>
    </row>
    <row r="307" spans="1:14" x14ac:dyDescent="0.35">
      <c r="A307" s="3">
        <v>406</v>
      </c>
      <c r="B307" s="3">
        <v>10108</v>
      </c>
      <c r="C307" s="3" t="str">
        <f>VLOOKUP(B307,Customers!$A$1:$B$152,2,FALSE)</f>
        <v xml:space="preserve">    Margit Gardenhire</v>
      </c>
      <c r="D307" s="3" t="str">
        <f>VLOOKUP(B307,Customers!$A$1:$C$152,3,FALSE)</f>
        <v>Female</v>
      </c>
      <c r="E307" s="3" t="str">
        <f>VLOOKUP(B307,Customers!$A$1:$D$152,4,FALSE)</f>
        <v>Budapest</v>
      </c>
      <c r="F307" s="3" t="str">
        <f>VLOOKUP(B307,Customers!$A$1:$E$152,5,FALSE)</f>
        <v>Hungary</v>
      </c>
      <c r="G307" s="5">
        <v>40813</v>
      </c>
      <c r="H307">
        <f t="shared" si="10"/>
        <v>9</v>
      </c>
      <c r="I307">
        <f t="shared" si="11"/>
        <v>2011</v>
      </c>
      <c r="J307" s="3" t="s">
        <v>154</v>
      </c>
      <c r="K307" s="3">
        <v>26</v>
      </c>
      <c r="L307" s="6">
        <v>9</v>
      </c>
      <c r="M307" s="14">
        <v>234</v>
      </c>
      <c r="N307" t="s">
        <v>469</v>
      </c>
    </row>
    <row r="308" spans="1:14" x14ac:dyDescent="0.35">
      <c r="A308" s="3">
        <v>407</v>
      </c>
      <c r="B308" s="3">
        <v>10107</v>
      </c>
      <c r="C308" s="3" t="str">
        <f>VLOOKUP(B308,Customers!$A$1:$B$152,2,FALSE)</f>
        <v xml:space="preserve">    Teresita Schatz</v>
      </c>
      <c r="D308" s="3" t="str">
        <f>VLOOKUP(B308,Customers!$A$1:$C$152,3,FALSE)</f>
        <v>Female</v>
      </c>
      <c r="E308" s="3" t="str">
        <f>VLOOKUP(B308,Customers!$A$1:$D$152,4,FALSE)</f>
        <v>Beirut</v>
      </c>
      <c r="F308" s="3" t="str">
        <f>VLOOKUP(B308,Customers!$A$1:$E$152,5,FALSE)</f>
        <v>Lebanon</v>
      </c>
      <c r="G308" s="5">
        <v>41980</v>
      </c>
      <c r="H308">
        <f t="shared" si="10"/>
        <v>12</v>
      </c>
      <c r="I308">
        <f t="shared" si="11"/>
        <v>2014</v>
      </c>
      <c r="J308" s="3" t="s">
        <v>151</v>
      </c>
      <c r="K308" s="3">
        <v>11</v>
      </c>
      <c r="L308" s="6">
        <v>4</v>
      </c>
      <c r="M308" s="14">
        <v>44</v>
      </c>
      <c r="N308" t="s">
        <v>470</v>
      </c>
    </row>
    <row r="309" spans="1:14" x14ac:dyDescent="0.35">
      <c r="A309" s="3">
        <v>408</v>
      </c>
      <c r="B309" s="3">
        <v>10026</v>
      </c>
      <c r="C309" s="3" t="str">
        <f>VLOOKUP(B309,Customers!$A$1:$B$152,2,FALSE)</f>
        <v xml:space="preserve">    Lennie Grasso</v>
      </c>
      <c r="D309" s="3" t="str">
        <f>VLOOKUP(B309,Customers!$A$1:$C$152,3,FALSE)</f>
        <v>Male</v>
      </c>
      <c r="E309" s="3" t="str">
        <f>VLOOKUP(B309,Customers!$A$1:$D$152,4,FALSE)</f>
        <v>Tianjin</v>
      </c>
      <c r="F309" s="3" t="str">
        <f>VLOOKUP(B309,Customers!$A$1:$E$152,5,FALSE)</f>
        <v>China</v>
      </c>
      <c r="G309" s="5">
        <v>41698</v>
      </c>
      <c r="H309">
        <f t="shared" si="10"/>
        <v>2</v>
      </c>
      <c r="I309">
        <f t="shared" si="11"/>
        <v>2014</v>
      </c>
      <c r="J309" s="3" t="s">
        <v>156</v>
      </c>
      <c r="K309" s="3">
        <v>9</v>
      </c>
      <c r="L309" s="6">
        <v>2</v>
      </c>
      <c r="M309" s="14">
        <v>18</v>
      </c>
      <c r="N309" t="s">
        <v>470</v>
      </c>
    </row>
    <row r="310" spans="1:14" x14ac:dyDescent="0.35">
      <c r="A310" s="3">
        <v>409</v>
      </c>
      <c r="B310" s="3">
        <v>10015</v>
      </c>
      <c r="C310" s="3" t="str">
        <f>VLOOKUP(B310,Customers!$A$1:$B$152,2,FALSE)</f>
        <v xml:space="preserve">    Bella Logan</v>
      </c>
      <c r="D310" s="3" t="str">
        <f>VLOOKUP(B310,Customers!$A$1:$C$152,3,FALSE)</f>
        <v>Female</v>
      </c>
      <c r="E310" s="3" t="str">
        <f>VLOOKUP(B310,Customers!$A$1:$D$152,4,FALSE)</f>
        <v>Buenos Aires</v>
      </c>
      <c r="F310" s="3" t="str">
        <f>VLOOKUP(B310,Customers!$A$1:$E$152,5,FALSE)</f>
        <v>Argentina</v>
      </c>
      <c r="G310" s="5">
        <v>40987</v>
      </c>
      <c r="H310">
        <f t="shared" si="10"/>
        <v>3</v>
      </c>
      <c r="I310">
        <f t="shared" si="11"/>
        <v>2012</v>
      </c>
      <c r="J310" s="3" t="s">
        <v>154</v>
      </c>
      <c r="K310" s="3">
        <v>21</v>
      </c>
      <c r="L310" s="6">
        <v>9</v>
      </c>
      <c r="M310" s="14">
        <v>189</v>
      </c>
      <c r="N310" t="s">
        <v>469</v>
      </c>
    </row>
    <row r="311" spans="1:14" x14ac:dyDescent="0.35">
      <c r="A311" s="3">
        <v>410</v>
      </c>
      <c r="B311" s="3">
        <v>10135</v>
      </c>
      <c r="C311" s="3" t="str">
        <f>VLOOKUP(B311,Customers!$A$1:$B$152,2,FALSE)</f>
        <v xml:space="preserve">    Santiago Nold</v>
      </c>
      <c r="D311" s="3" t="str">
        <f>VLOOKUP(B311,Customers!$A$1:$C$152,3,FALSE)</f>
        <v>Male</v>
      </c>
      <c r="E311" s="3" t="str">
        <f>VLOOKUP(B311,Customers!$A$1:$D$152,4,FALSE)</f>
        <v>Jakarta</v>
      </c>
      <c r="F311" s="3" t="str">
        <f>VLOOKUP(B311,Customers!$A$1:$E$152,5,FALSE)</f>
        <v>Indonesia</v>
      </c>
      <c r="G311" s="5">
        <v>42039</v>
      </c>
      <c r="H311">
        <f t="shared" si="10"/>
        <v>2</v>
      </c>
      <c r="I311">
        <f t="shared" si="11"/>
        <v>2015</v>
      </c>
      <c r="J311" s="3" t="s">
        <v>149</v>
      </c>
      <c r="K311" s="3">
        <v>11</v>
      </c>
      <c r="L311" s="6">
        <v>18</v>
      </c>
      <c r="M311" s="14">
        <v>198</v>
      </c>
      <c r="N311" t="s">
        <v>470</v>
      </c>
    </row>
    <row r="312" spans="1:14" x14ac:dyDescent="0.35">
      <c r="A312" s="3">
        <v>411</v>
      </c>
      <c r="B312" s="3">
        <v>10076</v>
      </c>
      <c r="C312" s="3" t="str">
        <f>VLOOKUP(B312,Customers!$A$1:$B$152,2,FALSE)</f>
        <v xml:space="preserve">    Flora Zuniga</v>
      </c>
      <c r="D312" s="3" t="str">
        <f>VLOOKUP(B312,Customers!$A$1:$C$152,3,FALSE)</f>
        <v>Female</v>
      </c>
      <c r="E312" s="3" t="str">
        <f>VLOOKUP(B312,Customers!$A$1:$D$152,4,FALSE)</f>
        <v>Jeddah</v>
      </c>
      <c r="F312" s="3" t="str">
        <f>VLOOKUP(B312,Customers!$A$1:$E$152,5,FALSE)</f>
        <v>Saudi Arabia</v>
      </c>
      <c r="G312" s="5">
        <v>41014</v>
      </c>
      <c r="H312">
        <f t="shared" si="10"/>
        <v>4</v>
      </c>
      <c r="I312">
        <f t="shared" si="11"/>
        <v>2012</v>
      </c>
      <c r="J312" s="3" t="s">
        <v>150</v>
      </c>
      <c r="K312" s="3">
        <v>2</v>
      </c>
      <c r="L312" s="6">
        <v>13</v>
      </c>
      <c r="M312" s="14">
        <v>26</v>
      </c>
      <c r="N312" t="s">
        <v>471</v>
      </c>
    </row>
    <row r="313" spans="1:14" x14ac:dyDescent="0.35">
      <c r="A313" s="3">
        <v>412</v>
      </c>
      <c r="B313" s="3">
        <v>10019</v>
      </c>
      <c r="C313" s="3" t="str">
        <f>VLOOKUP(B313,Customers!$A$1:$B$152,2,FALSE)</f>
        <v xml:space="preserve">    Thi Tipton</v>
      </c>
      <c r="D313" s="3" t="str">
        <f>VLOOKUP(B313,Customers!$A$1:$C$152,3,FALSE)</f>
        <v>Female</v>
      </c>
      <c r="E313" s="3" t="str">
        <f>VLOOKUP(B313,Customers!$A$1:$D$152,4,FALSE)</f>
        <v>Karachi</v>
      </c>
      <c r="F313" s="3" t="str">
        <f>VLOOKUP(B313,Customers!$A$1:$E$152,5,FALSE)</f>
        <v>Pakistan</v>
      </c>
      <c r="G313" s="5">
        <v>41809</v>
      </c>
      <c r="H313">
        <f t="shared" si="10"/>
        <v>6</v>
      </c>
      <c r="I313">
        <f t="shared" si="11"/>
        <v>2014</v>
      </c>
      <c r="J313" s="3" t="s">
        <v>148</v>
      </c>
      <c r="K313" s="3">
        <v>23</v>
      </c>
      <c r="L313" s="6">
        <v>8</v>
      </c>
      <c r="M313" s="14">
        <v>184</v>
      </c>
      <c r="N313" t="s">
        <v>469</v>
      </c>
    </row>
    <row r="314" spans="1:14" x14ac:dyDescent="0.35">
      <c r="A314" s="3">
        <v>413</v>
      </c>
      <c r="B314" s="3">
        <v>10071</v>
      </c>
      <c r="C314" s="3" t="str">
        <f>VLOOKUP(B314,Customers!$A$1:$B$152,2,FALSE)</f>
        <v xml:space="preserve">    Alex Turnbull</v>
      </c>
      <c r="D314" s="3" t="str">
        <f>VLOOKUP(B314,Customers!$A$1:$C$152,3,FALSE)</f>
        <v>Male</v>
      </c>
      <c r="E314" s="3" t="str">
        <f>VLOOKUP(B314,Customers!$A$1:$D$152,4,FALSE)</f>
        <v>Recife</v>
      </c>
      <c r="F314" s="3" t="str">
        <f>VLOOKUP(B314,Customers!$A$1:$E$152,5,FALSE)</f>
        <v>Brazil</v>
      </c>
      <c r="G314" s="5">
        <v>40496</v>
      </c>
      <c r="H314">
        <f t="shared" si="10"/>
        <v>11</v>
      </c>
      <c r="I314">
        <f t="shared" si="11"/>
        <v>2010</v>
      </c>
      <c r="J314" s="3" t="s">
        <v>153</v>
      </c>
      <c r="K314" s="3">
        <v>29</v>
      </c>
      <c r="L314" s="6">
        <v>12</v>
      </c>
      <c r="M314" s="14">
        <v>348</v>
      </c>
      <c r="N314" t="s">
        <v>469</v>
      </c>
    </row>
    <row r="315" spans="1:14" x14ac:dyDescent="0.35">
      <c r="A315" s="3">
        <v>414</v>
      </c>
      <c r="B315" s="3">
        <v>10015</v>
      </c>
      <c r="C315" s="3" t="str">
        <f>VLOOKUP(B315,Customers!$A$1:$B$152,2,FALSE)</f>
        <v xml:space="preserve">    Bella Logan</v>
      </c>
      <c r="D315" s="3" t="str">
        <f>VLOOKUP(B315,Customers!$A$1:$C$152,3,FALSE)</f>
        <v>Female</v>
      </c>
      <c r="E315" s="3" t="str">
        <f>VLOOKUP(B315,Customers!$A$1:$D$152,4,FALSE)</f>
        <v>Buenos Aires</v>
      </c>
      <c r="F315" s="3" t="str">
        <f>VLOOKUP(B315,Customers!$A$1:$E$152,5,FALSE)</f>
        <v>Argentina</v>
      </c>
      <c r="G315" s="5">
        <v>42102</v>
      </c>
      <c r="H315">
        <f t="shared" si="10"/>
        <v>4</v>
      </c>
      <c r="I315">
        <f t="shared" si="11"/>
        <v>2015</v>
      </c>
      <c r="J315" s="3" t="s">
        <v>157</v>
      </c>
      <c r="K315" s="3">
        <v>27</v>
      </c>
      <c r="L315" s="6">
        <v>2</v>
      </c>
      <c r="M315" s="14">
        <v>54</v>
      </c>
      <c r="N315" t="s">
        <v>469</v>
      </c>
    </row>
    <row r="316" spans="1:14" x14ac:dyDescent="0.35">
      <c r="A316" s="3">
        <v>415</v>
      </c>
      <c r="B316" s="3">
        <v>10046</v>
      </c>
      <c r="C316" s="3" t="str">
        <f>VLOOKUP(B316,Customers!$A$1:$B$152,2,FALSE)</f>
        <v xml:space="preserve">    Jewell Kyser</v>
      </c>
      <c r="D316" s="3" t="str">
        <f>VLOOKUP(B316,Customers!$A$1:$C$152,3,FALSE)</f>
        <v>Female</v>
      </c>
      <c r="E316" s="3" t="str">
        <f>VLOOKUP(B316,Customers!$A$1:$D$152,4,FALSE)</f>
        <v>Tianjin</v>
      </c>
      <c r="F316" s="3" t="str">
        <f>VLOOKUP(B316,Customers!$A$1:$E$152,5,FALSE)</f>
        <v>China</v>
      </c>
      <c r="G316" s="5">
        <v>41630</v>
      </c>
      <c r="H316">
        <f t="shared" si="10"/>
        <v>12</v>
      </c>
      <c r="I316">
        <f t="shared" si="11"/>
        <v>2013</v>
      </c>
      <c r="J316" s="3" t="s">
        <v>149</v>
      </c>
      <c r="K316" s="3">
        <v>25</v>
      </c>
      <c r="L316" s="6">
        <v>18</v>
      </c>
      <c r="M316" s="14">
        <v>450</v>
      </c>
      <c r="N316" t="s">
        <v>469</v>
      </c>
    </row>
    <row r="317" spans="1:14" x14ac:dyDescent="0.35">
      <c r="A317" s="3">
        <v>416</v>
      </c>
      <c r="B317" s="3">
        <v>10065</v>
      </c>
      <c r="C317" s="3" t="str">
        <f>VLOOKUP(B317,Customers!$A$1:$B$152,2,FALSE)</f>
        <v xml:space="preserve">    Tracey Voyles</v>
      </c>
      <c r="D317" s="3" t="str">
        <f>VLOOKUP(B317,Customers!$A$1:$C$152,3,FALSE)</f>
        <v>Male</v>
      </c>
      <c r="E317" s="3" t="str">
        <f>VLOOKUP(B317,Customers!$A$1:$D$152,4,FALSE)</f>
        <v>Cincinnati</v>
      </c>
      <c r="F317" s="3" t="str">
        <f>VLOOKUP(B317,Customers!$A$1:$E$152,5,FALSE)</f>
        <v>USA</v>
      </c>
      <c r="G317" s="5">
        <v>40374</v>
      </c>
      <c r="H317">
        <f t="shared" si="10"/>
        <v>7</v>
      </c>
      <c r="I317">
        <f t="shared" si="11"/>
        <v>2010</v>
      </c>
      <c r="J317" s="3" t="s">
        <v>157</v>
      </c>
      <c r="K317" s="3">
        <v>15</v>
      </c>
      <c r="L317" s="6">
        <v>2</v>
      </c>
      <c r="M317" s="14">
        <v>30</v>
      </c>
      <c r="N317" t="s">
        <v>469</v>
      </c>
    </row>
    <row r="318" spans="1:14" x14ac:dyDescent="0.35">
      <c r="A318" s="3">
        <v>417</v>
      </c>
      <c r="B318" s="3">
        <v>10068</v>
      </c>
      <c r="C318" s="3" t="str">
        <f>VLOOKUP(B318,Customers!$A$1:$B$152,2,FALSE)</f>
        <v xml:space="preserve">    Neda Asmus</v>
      </c>
      <c r="D318" s="3" t="str">
        <f>VLOOKUP(B318,Customers!$A$1:$C$152,3,FALSE)</f>
        <v>Female</v>
      </c>
      <c r="E318" s="3" t="str">
        <f>VLOOKUP(B318,Customers!$A$1:$D$152,4,FALSE)</f>
        <v>New York Metro</v>
      </c>
      <c r="F318" s="3" t="str">
        <f>VLOOKUP(B318,Customers!$A$1:$E$152,5,FALSE)</f>
        <v>USA</v>
      </c>
      <c r="G318" s="5">
        <v>41019</v>
      </c>
      <c r="H318">
        <f t="shared" si="10"/>
        <v>4</v>
      </c>
      <c r="I318">
        <f t="shared" si="11"/>
        <v>2012</v>
      </c>
      <c r="J318" s="3" t="s">
        <v>155</v>
      </c>
      <c r="K318" s="3">
        <v>27</v>
      </c>
      <c r="L318" s="6">
        <v>12</v>
      </c>
      <c r="M318" s="14">
        <v>324</v>
      </c>
      <c r="N318" t="s">
        <v>469</v>
      </c>
    </row>
    <row r="319" spans="1:14" x14ac:dyDescent="0.35">
      <c r="A319" s="3">
        <v>418</v>
      </c>
      <c r="B319" s="3">
        <v>10042</v>
      </c>
      <c r="C319" s="3" t="str">
        <f>VLOOKUP(B319,Customers!$A$1:$B$152,2,FALSE)</f>
        <v xml:space="preserve">    Lizette Minto</v>
      </c>
      <c r="D319" s="3" t="str">
        <f>VLOOKUP(B319,Customers!$A$1:$C$152,3,FALSE)</f>
        <v>Female</v>
      </c>
      <c r="E319" s="3" t="str">
        <f>VLOOKUP(B319,Customers!$A$1:$D$152,4,FALSE)</f>
        <v>New York Metro</v>
      </c>
      <c r="F319" s="3" t="str">
        <f>VLOOKUP(B319,Customers!$A$1:$E$152,5,FALSE)</f>
        <v>USA</v>
      </c>
      <c r="G319" s="5">
        <v>41585</v>
      </c>
      <c r="H319">
        <f t="shared" si="10"/>
        <v>11</v>
      </c>
      <c r="I319">
        <f t="shared" si="11"/>
        <v>2013</v>
      </c>
      <c r="J319" s="3" t="s">
        <v>149</v>
      </c>
      <c r="K319" s="3">
        <v>15</v>
      </c>
      <c r="L319" s="6">
        <v>18</v>
      </c>
      <c r="M319" s="14">
        <v>270</v>
      </c>
      <c r="N319" t="s">
        <v>469</v>
      </c>
    </row>
    <row r="320" spans="1:14" x14ac:dyDescent="0.35">
      <c r="A320" s="3">
        <v>419</v>
      </c>
      <c r="B320" s="3">
        <v>10120</v>
      </c>
      <c r="C320" s="3" t="str">
        <f>VLOOKUP(B320,Customers!$A$1:$B$152,2,FALSE)</f>
        <v xml:space="preserve">    Iris Delosantos</v>
      </c>
      <c r="D320" s="3" t="str">
        <f>VLOOKUP(B320,Customers!$A$1:$C$152,3,FALSE)</f>
        <v>Female</v>
      </c>
      <c r="E320" s="3" t="str">
        <f>VLOOKUP(B320,Customers!$A$1:$D$152,4,FALSE)</f>
        <v xml:space="preserve">Damman </v>
      </c>
      <c r="F320" s="3" t="str">
        <f>VLOOKUP(B320,Customers!$A$1:$E$152,5,FALSE)</f>
        <v>Saudi Arabia</v>
      </c>
      <c r="G320" s="5">
        <v>41944</v>
      </c>
      <c r="H320">
        <f t="shared" si="10"/>
        <v>11</v>
      </c>
      <c r="I320">
        <f t="shared" si="11"/>
        <v>2014</v>
      </c>
      <c r="J320" s="3" t="s">
        <v>154</v>
      </c>
      <c r="K320" s="3">
        <v>10</v>
      </c>
      <c r="L320" s="6">
        <v>9</v>
      </c>
      <c r="M320" s="14">
        <v>90</v>
      </c>
      <c r="N320" t="s">
        <v>470</v>
      </c>
    </row>
    <row r="321" spans="1:14" x14ac:dyDescent="0.35">
      <c r="A321" s="3">
        <v>420</v>
      </c>
      <c r="B321" s="3">
        <v>10063</v>
      </c>
      <c r="C321" s="3" t="str">
        <f>VLOOKUP(B321,Customers!$A$1:$B$152,2,FALSE)</f>
        <v xml:space="preserve">    Vida Gayer</v>
      </c>
      <c r="D321" s="3" t="str">
        <f>VLOOKUP(B321,Customers!$A$1:$C$152,3,FALSE)</f>
        <v>Female</v>
      </c>
      <c r="E321" s="3" t="str">
        <f>VLOOKUP(B321,Customers!$A$1:$D$152,4,FALSE)</f>
        <v>Brisbane</v>
      </c>
      <c r="F321" s="3" t="str">
        <f>VLOOKUP(B321,Customers!$A$1:$E$152,5,FALSE)</f>
        <v>Australia</v>
      </c>
      <c r="G321" s="5">
        <v>41210</v>
      </c>
      <c r="H321">
        <f t="shared" si="10"/>
        <v>10</v>
      </c>
      <c r="I321">
        <f t="shared" si="11"/>
        <v>2012</v>
      </c>
      <c r="J321" s="3" t="s">
        <v>148</v>
      </c>
      <c r="K321" s="3">
        <v>11</v>
      </c>
      <c r="L321" s="6">
        <v>8</v>
      </c>
      <c r="M321" s="14">
        <v>88</v>
      </c>
      <c r="N321" t="s">
        <v>470</v>
      </c>
    </row>
    <row r="322" spans="1:14" x14ac:dyDescent="0.35">
      <c r="A322" s="3">
        <v>421</v>
      </c>
      <c r="B322" s="3">
        <v>10017</v>
      </c>
      <c r="C322" s="3" t="str">
        <f>VLOOKUP(B322,Customers!$A$1:$B$152,2,FALSE)</f>
        <v xml:space="preserve">    Genaro Knutson</v>
      </c>
      <c r="D322" s="3" t="str">
        <f>VLOOKUP(B322,Customers!$A$1:$C$152,3,FALSE)</f>
        <v>Male</v>
      </c>
      <c r="E322" s="3" t="str">
        <f>VLOOKUP(B322,Customers!$A$1:$D$152,4,FALSE)</f>
        <v>Moscow</v>
      </c>
      <c r="F322" s="3" t="str">
        <f>VLOOKUP(B322,Customers!$A$1:$E$152,5,FALSE)</f>
        <v>Russia</v>
      </c>
      <c r="G322" s="5">
        <v>40573</v>
      </c>
      <c r="H322">
        <f t="shared" ref="H322:H385" si="12">MONTH(G322)</f>
        <v>1</v>
      </c>
      <c r="I322">
        <f t="shared" ref="I322:I385" si="13">YEAR(G322)</f>
        <v>2011</v>
      </c>
      <c r="J322" s="3" t="s">
        <v>155</v>
      </c>
      <c r="K322" s="3">
        <v>3</v>
      </c>
      <c r="L322" s="6">
        <v>12</v>
      </c>
      <c r="M322" s="14">
        <v>36</v>
      </c>
      <c r="N322" t="s">
        <v>471</v>
      </c>
    </row>
    <row r="323" spans="1:14" x14ac:dyDescent="0.35">
      <c r="A323" s="3">
        <v>422</v>
      </c>
      <c r="B323" s="3">
        <v>10100</v>
      </c>
      <c r="C323" s="3" t="str">
        <f>VLOOKUP(B323,Customers!$A$1:$B$152,2,FALSE)</f>
        <v xml:space="preserve">    Patrick Manuel</v>
      </c>
      <c r="D323" s="3" t="str">
        <f>VLOOKUP(B323,Customers!$A$1:$C$152,3,FALSE)</f>
        <v>Male</v>
      </c>
      <c r="E323" s="3" t="str">
        <f>VLOOKUP(B323,Customers!$A$1:$D$152,4,FALSE)</f>
        <v>Warsaw</v>
      </c>
      <c r="F323" s="3" t="str">
        <f>VLOOKUP(B323,Customers!$A$1:$E$152,5,FALSE)</f>
        <v>Poland</v>
      </c>
      <c r="G323" s="5">
        <v>42255</v>
      </c>
      <c r="H323">
        <f t="shared" si="12"/>
        <v>9</v>
      </c>
      <c r="I323">
        <f t="shared" si="13"/>
        <v>2015</v>
      </c>
      <c r="J323" s="3" t="s">
        <v>151</v>
      </c>
      <c r="K323" s="3">
        <v>25</v>
      </c>
      <c r="L323" s="6">
        <v>4</v>
      </c>
      <c r="M323" s="14">
        <v>100</v>
      </c>
      <c r="N323" t="s">
        <v>469</v>
      </c>
    </row>
    <row r="324" spans="1:14" x14ac:dyDescent="0.35">
      <c r="A324" s="3">
        <v>423</v>
      </c>
      <c r="B324" s="3">
        <v>10134</v>
      </c>
      <c r="C324" s="3" t="str">
        <f>VLOOKUP(B324,Customers!$A$1:$B$152,2,FALSE)</f>
        <v xml:space="preserve">    Marco Jacobo</v>
      </c>
      <c r="D324" s="3" t="str">
        <f>VLOOKUP(B324,Customers!$A$1:$C$152,3,FALSE)</f>
        <v>Male</v>
      </c>
      <c r="E324" s="3" t="str">
        <f>VLOOKUP(B324,Customers!$A$1:$D$152,4,FALSE)</f>
        <v>Delhi</v>
      </c>
      <c r="F324" s="3" t="str">
        <f>VLOOKUP(B324,Customers!$A$1:$E$152,5,FALSE)</f>
        <v>India</v>
      </c>
      <c r="G324" s="5">
        <v>42206</v>
      </c>
      <c r="H324">
        <f t="shared" si="12"/>
        <v>7</v>
      </c>
      <c r="I324">
        <f t="shared" si="13"/>
        <v>2015</v>
      </c>
      <c r="J324" s="3" t="s">
        <v>150</v>
      </c>
      <c r="K324" s="3">
        <v>13</v>
      </c>
      <c r="L324" s="6">
        <v>13</v>
      </c>
      <c r="M324" s="14">
        <v>169</v>
      </c>
      <c r="N324" t="s">
        <v>470</v>
      </c>
    </row>
    <row r="325" spans="1:14" x14ac:dyDescent="0.35">
      <c r="A325" s="3">
        <v>424</v>
      </c>
      <c r="B325" s="3">
        <v>10137</v>
      </c>
      <c r="C325" s="3" t="str">
        <f>VLOOKUP(B325,Customers!$A$1:$B$152,2,FALSE)</f>
        <v xml:space="preserve">    Gwyneth Goodsell</v>
      </c>
      <c r="D325" s="3" t="str">
        <f>VLOOKUP(B325,Customers!$A$1:$C$152,3,FALSE)</f>
        <v>Female</v>
      </c>
      <c r="E325" s="3" t="str">
        <f>VLOOKUP(B325,Customers!$A$1:$D$152,4,FALSE)</f>
        <v>Kolkata</v>
      </c>
      <c r="F325" s="3" t="str">
        <f>VLOOKUP(B325,Customers!$A$1:$E$152,5,FALSE)</f>
        <v>India</v>
      </c>
      <c r="G325" s="5">
        <v>41861</v>
      </c>
      <c r="H325">
        <f t="shared" si="12"/>
        <v>8</v>
      </c>
      <c r="I325">
        <f t="shared" si="13"/>
        <v>2014</v>
      </c>
      <c r="J325" s="3" t="s">
        <v>151</v>
      </c>
      <c r="K325" s="3">
        <v>18</v>
      </c>
      <c r="L325" s="6">
        <v>4</v>
      </c>
      <c r="M325" s="14">
        <v>72</v>
      </c>
      <c r="N325" t="s">
        <v>469</v>
      </c>
    </row>
    <row r="326" spans="1:14" x14ac:dyDescent="0.35">
      <c r="A326" s="3">
        <v>425</v>
      </c>
      <c r="B326" s="3">
        <v>10008</v>
      </c>
      <c r="C326" s="3" t="str">
        <f>VLOOKUP(B326,Customers!$A$1:$B$152,2,FALSE)</f>
        <v xml:space="preserve">    Vernon Addy</v>
      </c>
      <c r="D326" s="3" t="str">
        <f>VLOOKUP(B326,Customers!$A$1:$C$152,3,FALSE)</f>
        <v>Male</v>
      </c>
      <c r="E326" s="3" t="str">
        <f>VLOOKUP(B326,Customers!$A$1:$D$152,4,FALSE)</f>
        <v>Mumbai</v>
      </c>
      <c r="F326" s="3" t="str">
        <f>VLOOKUP(B326,Customers!$A$1:$E$152,5,FALSE)</f>
        <v>India</v>
      </c>
      <c r="G326" s="5">
        <v>40450</v>
      </c>
      <c r="H326">
        <f t="shared" si="12"/>
        <v>9</v>
      </c>
      <c r="I326">
        <f t="shared" si="13"/>
        <v>2010</v>
      </c>
      <c r="J326" s="3" t="s">
        <v>152</v>
      </c>
      <c r="K326" s="3">
        <v>17</v>
      </c>
      <c r="L326" s="6">
        <v>12</v>
      </c>
      <c r="M326" s="14">
        <v>204</v>
      </c>
      <c r="N326" t="s">
        <v>469</v>
      </c>
    </row>
    <row r="327" spans="1:14" x14ac:dyDescent="0.35">
      <c r="A327" s="3">
        <v>426</v>
      </c>
      <c r="B327" s="3">
        <v>10097</v>
      </c>
      <c r="C327" s="3" t="str">
        <f>VLOOKUP(B327,Customers!$A$1:$B$152,2,FALSE)</f>
        <v xml:space="preserve">    Bulah Kaplan</v>
      </c>
      <c r="D327" s="3" t="str">
        <f>VLOOKUP(B327,Customers!$A$1:$C$152,3,FALSE)</f>
        <v>Female</v>
      </c>
      <c r="E327" s="3" t="str">
        <f>VLOOKUP(B327,Customers!$A$1:$D$152,4,FALSE)</f>
        <v>Sapporo</v>
      </c>
      <c r="F327" s="3" t="str">
        <f>VLOOKUP(B327,Customers!$A$1:$E$152,5,FALSE)</f>
        <v>Japan</v>
      </c>
      <c r="G327" s="5">
        <v>42245</v>
      </c>
      <c r="H327">
        <f t="shared" si="12"/>
        <v>8</v>
      </c>
      <c r="I327">
        <f t="shared" si="13"/>
        <v>2015</v>
      </c>
      <c r="J327" s="3" t="s">
        <v>148</v>
      </c>
      <c r="K327" s="3">
        <v>24</v>
      </c>
      <c r="L327" s="6">
        <v>8</v>
      </c>
      <c r="M327" s="14">
        <v>192</v>
      </c>
      <c r="N327" t="s">
        <v>469</v>
      </c>
    </row>
    <row r="328" spans="1:14" x14ac:dyDescent="0.35">
      <c r="A328" s="3">
        <v>427</v>
      </c>
      <c r="B328" s="3">
        <v>10033</v>
      </c>
      <c r="C328" s="3" t="str">
        <f>VLOOKUP(B328,Customers!$A$1:$B$152,2,FALSE)</f>
        <v xml:space="preserve">    Cherish Breland</v>
      </c>
      <c r="D328" s="3" t="str">
        <f>VLOOKUP(B328,Customers!$A$1:$C$152,3,FALSE)</f>
        <v>Female</v>
      </c>
      <c r="E328" s="3" t="str">
        <f>VLOOKUP(B328,Customers!$A$1:$D$152,4,FALSE)</f>
        <v>Vienna</v>
      </c>
      <c r="F328" s="3" t="str">
        <f>VLOOKUP(B328,Customers!$A$1:$E$152,5,FALSE)</f>
        <v>Austria</v>
      </c>
      <c r="G328" s="5">
        <v>40692</v>
      </c>
      <c r="H328">
        <f t="shared" si="12"/>
        <v>5</v>
      </c>
      <c r="I328">
        <f t="shared" si="13"/>
        <v>2011</v>
      </c>
      <c r="J328" s="3" t="s">
        <v>152</v>
      </c>
      <c r="K328" s="3">
        <v>29</v>
      </c>
      <c r="L328" s="6">
        <v>12</v>
      </c>
      <c r="M328" s="14">
        <v>348</v>
      </c>
      <c r="N328" t="s">
        <v>469</v>
      </c>
    </row>
    <row r="329" spans="1:14" x14ac:dyDescent="0.35">
      <c r="A329" s="3">
        <v>428</v>
      </c>
      <c r="B329" s="3">
        <v>10082</v>
      </c>
      <c r="C329" s="3" t="str">
        <f>VLOOKUP(B329,Customers!$A$1:$B$152,2,FALSE)</f>
        <v xml:space="preserve">    Charles Ascencio</v>
      </c>
      <c r="D329" s="3" t="str">
        <f>VLOOKUP(B329,Customers!$A$1:$C$152,3,FALSE)</f>
        <v>Male</v>
      </c>
      <c r="E329" s="3" t="str">
        <f>VLOOKUP(B329,Customers!$A$1:$D$152,4,FALSE)</f>
        <v>Rome</v>
      </c>
      <c r="F329" s="3" t="str">
        <f>VLOOKUP(B329,Customers!$A$1:$E$152,5,FALSE)</f>
        <v>Italy</v>
      </c>
      <c r="G329" s="5">
        <v>41160</v>
      </c>
      <c r="H329">
        <f t="shared" si="12"/>
        <v>9</v>
      </c>
      <c r="I329">
        <f t="shared" si="13"/>
        <v>2012</v>
      </c>
      <c r="J329" s="3" t="s">
        <v>152</v>
      </c>
      <c r="K329" s="3">
        <v>29</v>
      </c>
      <c r="L329" s="6">
        <v>12</v>
      </c>
      <c r="M329" s="14">
        <v>348</v>
      </c>
      <c r="N329" t="s">
        <v>469</v>
      </c>
    </row>
    <row r="330" spans="1:14" x14ac:dyDescent="0.35">
      <c r="A330" s="3">
        <v>429</v>
      </c>
      <c r="B330" s="3">
        <v>10106</v>
      </c>
      <c r="C330" s="3" t="str">
        <f>VLOOKUP(B330,Customers!$A$1:$B$152,2,FALSE)</f>
        <v xml:space="preserve">    Ignacio Lucas</v>
      </c>
      <c r="D330" s="3" t="str">
        <f>VLOOKUP(B330,Customers!$A$1:$C$152,3,FALSE)</f>
        <v>Male</v>
      </c>
      <c r="E330" s="3" t="str">
        <f>VLOOKUP(B330,Customers!$A$1:$D$152,4,FALSE)</f>
        <v>Vancouver</v>
      </c>
      <c r="F330" s="3" t="str">
        <f>VLOOKUP(B330,Customers!$A$1:$E$152,5,FALSE)</f>
        <v>Canada</v>
      </c>
      <c r="G330" s="5">
        <v>41462</v>
      </c>
      <c r="H330">
        <f t="shared" si="12"/>
        <v>7</v>
      </c>
      <c r="I330">
        <f t="shared" si="13"/>
        <v>2013</v>
      </c>
      <c r="J330" s="3" t="s">
        <v>150</v>
      </c>
      <c r="K330" s="3">
        <v>27</v>
      </c>
      <c r="L330" s="6">
        <v>13</v>
      </c>
      <c r="M330" s="14">
        <v>351</v>
      </c>
      <c r="N330" t="s">
        <v>469</v>
      </c>
    </row>
    <row r="331" spans="1:14" x14ac:dyDescent="0.35">
      <c r="A331" s="3">
        <v>430</v>
      </c>
      <c r="B331" s="3">
        <v>10113</v>
      </c>
      <c r="C331" s="3" t="str">
        <f>VLOOKUP(B331,Customers!$A$1:$B$152,2,FALSE)</f>
        <v xml:space="preserve">    Jenniffer Mangual</v>
      </c>
      <c r="D331" s="3" t="str">
        <f>VLOOKUP(B331,Customers!$A$1:$C$152,3,FALSE)</f>
        <v>Female</v>
      </c>
      <c r="E331" s="3" t="str">
        <f>VLOOKUP(B331,Customers!$A$1:$D$152,4,FALSE)</f>
        <v>Brasilia</v>
      </c>
      <c r="F331" s="3" t="str">
        <f>VLOOKUP(B331,Customers!$A$1:$E$152,5,FALSE)</f>
        <v>Brazil</v>
      </c>
      <c r="G331" s="5">
        <v>40945</v>
      </c>
      <c r="H331">
        <f t="shared" si="12"/>
        <v>2</v>
      </c>
      <c r="I331">
        <f t="shared" si="13"/>
        <v>2012</v>
      </c>
      <c r="J331" s="3" t="s">
        <v>150</v>
      </c>
      <c r="K331" s="3">
        <v>12</v>
      </c>
      <c r="L331" s="6">
        <v>13</v>
      </c>
      <c r="M331" s="14">
        <v>156</v>
      </c>
      <c r="N331" t="s">
        <v>470</v>
      </c>
    </row>
    <row r="332" spans="1:14" x14ac:dyDescent="0.35">
      <c r="A332" s="3">
        <v>431</v>
      </c>
      <c r="B332" s="3">
        <v>10120</v>
      </c>
      <c r="C332" s="3" t="str">
        <f>VLOOKUP(B332,Customers!$A$1:$B$152,2,FALSE)</f>
        <v xml:space="preserve">    Iris Delosantos</v>
      </c>
      <c r="D332" s="3" t="str">
        <f>VLOOKUP(B332,Customers!$A$1:$C$152,3,FALSE)</f>
        <v>Female</v>
      </c>
      <c r="E332" s="3" t="str">
        <f>VLOOKUP(B332,Customers!$A$1:$D$152,4,FALSE)</f>
        <v xml:space="preserve">Damman </v>
      </c>
      <c r="F332" s="3" t="str">
        <f>VLOOKUP(B332,Customers!$A$1:$E$152,5,FALSE)</f>
        <v>Saudi Arabia</v>
      </c>
      <c r="G332" s="5">
        <v>41172</v>
      </c>
      <c r="H332">
        <f t="shared" si="12"/>
        <v>9</v>
      </c>
      <c r="I332">
        <f t="shared" si="13"/>
        <v>2012</v>
      </c>
      <c r="J332" s="3" t="s">
        <v>149</v>
      </c>
      <c r="K332" s="3">
        <v>7</v>
      </c>
      <c r="L332" s="6">
        <v>18</v>
      </c>
      <c r="M332" s="14">
        <v>126</v>
      </c>
      <c r="N332" t="s">
        <v>470</v>
      </c>
    </row>
    <row r="333" spans="1:14" x14ac:dyDescent="0.35">
      <c r="A333" s="3">
        <v>432</v>
      </c>
      <c r="B333" s="3">
        <v>10098</v>
      </c>
      <c r="C333" s="3" t="str">
        <f>VLOOKUP(B333,Customers!$A$1:$B$152,2,FALSE)</f>
        <v xml:space="preserve">    Emerald Fernald</v>
      </c>
      <c r="D333" s="3" t="str">
        <f>VLOOKUP(B333,Customers!$A$1:$C$152,3,FALSE)</f>
        <v>Female</v>
      </c>
      <c r="E333" s="3" t="str">
        <f>VLOOKUP(B333,Customers!$A$1:$D$152,4,FALSE)</f>
        <v>Tampa</v>
      </c>
      <c r="F333" s="3" t="str">
        <f>VLOOKUP(B333,Customers!$A$1:$E$152,5,FALSE)</f>
        <v>USA</v>
      </c>
      <c r="G333" s="5">
        <v>42292</v>
      </c>
      <c r="H333">
        <f t="shared" si="12"/>
        <v>10</v>
      </c>
      <c r="I333">
        <f t="shared" si="13"/>
        <v>2015</v>
      </c>
      <c r="J333" s="3" t="s">
        <v>151</v>
      </c>
      <c r="K333" s="3">
        <v>20</v>
      </c>
      <c r="L333" s="6">
        <v>4</v>
      </c>
      <c r="M333" s="14">
        <v>80</v>
      </c>
      <c r="N333" t="s">
        <v>469</v>
      </c>
    </row>
    <row r="334" spans="1:14" x14ac:dyDescent="0.35">
      <c r="A334" s="3">
        <v>433</v>
      </c>
      <c r="B334" s="3">
        <v>10115</v>
      </c>
      <c r="C334" s="3" t="str">
        <f>VLOOKUP(B334,Customers!$A$1:$B$152,2,FALSE)</f>
        <v xml:space="preserve">    Krystle Spainhour</v>
      </c>
      <c r="D334" s="3" t="str">
        <f>VLOOKUP(B334,Customers!$A$1:$C$152,3,FALSE)</f>
        <v>Female</v>
      </c>
      <c r="E334" s="3" t="str">
        <f>VLOOKUP(B334,Customers!$A$1:$D$152,4,FALSE)</f>
        <v>Munich</v>
      </c>
      <c r="F334" s="3" t="str">
        <f>VLOOKUP(B334,Customers!$A$1:$E$152,5,FALSE)</f>
        <v>Germany</v>
      </c>
      <c r="G334" s="5">
        <v>42201</v>
      </c>
      <c r="H334">
        <f t="shared" si="12"/>
        <v>7</v>
      </c>
      <c r="I334">
        <f t="shared" si="13"/>
        <v>2015</v>
      </c>
      <c r="J334" s="3" t="s">
        <v>153</v>
      </c>
      <c r="K334" s="3">
        <v>4</v>
      </c>
      <c r="L334" s="6">
        <v>12</v>
      </c>
      <c r="M334" s="14">
        <v>48</v>
      </c>
      <c r="N334" t="s">
        <v>471</v>
      </c>
    </row>
    <row r="335" spans="1:14" x14ac:dyDescent="0.35">
      <c r="A335" s="3">
        <v>434</v>
      </c>
      <c r="B335" s="3">
        <v>10048</v>
      </c>
      <c r="C335" s="3" t="str">
        <f>VLOOKUP(B335,Customers!$A$1:$B$152,2,FALSE)</f>
        <v xml:space="preserve">    Clorinda Clemmer</v>
      </c>
      <c r="D335" s="3" t="str">
        <f>VLOOKUP(B335,Customers!$A$1:$C$152,3,FALSE)</f>
        <v>Female</v>
      </c>
      <c r="E335" s="3" t="str">
        <f>VLOOKUP(B335,Customers!$A$1:$D$152,4,FALSE)</f>
        <v>Toronto</v>
      </c>
      <c r="F335" s="3" t="str">
        <f>VLOOKUP(B335,Customers!$A$1:$E$152,5,FALSE)</f>
        <v>Canada</v>
      </c>
      <c r="G335" s="5">
        <v>41451</v>
      </c>
      <c r="H335">
        <f t="shared" si="12"/>
        <v>6</v>
      </c>
      <c r="I335">
        <f t="shared" si="13"/>
        <v>2013</v>
      </c>
      <c r="J335" s="3" t="s">
        <v>156</v>
      </c>
      <c r="K335" s="3">
        <v>13</v>
      </c>
      <c r="L335" s="6">
        <v>2</v>
      </c>
      <c r="M335" s="14">
        <v>26</v>
      </c>
      <c r="N335" t="s">
        <v>470</v>
      </c>
    </row>
    <row r="336" spans="1:14" x14ac:dyDescent="0.35">
      <c r="A336" s="3">
        <v>435</v>
      </c>
      <c r="B336" s="3">
        <v>10110</v>
      </c>
      <c r="C336" s="3" t="str">
        <f>VLOOKUP(B336,Customers!$A$1:$B$152,2,FALSE)</f>
        <v xml:space="preserve">    Granville Core</v>
      </c>
      <c r="D336" s="3" t="str">
        <f>VLOOKUP(B336,Customers!$A$1:$C$152,3,FALSE)</f>
        <v>Male</v>
      </c>
      <c r="E336" s="3" t="str">
        <f>VLOOKUP(B336,Customers!$A$1:$D$152,4,FALSE)</f>
        <v>Pittsburgh</v>
      </c>
      <c r="F336" s="3" t="str">
        <f>VLOOKUP(B336,Customers!$A$1:$E$152,5,FALSE)</f>
        <v>USA</v>
      </c>
      <c r="G336" s="5">
        <v>42217</v>
      </c>
      <c r="H336">
        <f t="shared" si="12"/>
        <v>8</v>
      </c>
      <c r="I336">
        <f t="shared" si="13"/>
        <v>2015</v>
      </c>
      <c r="J336" s="3" t="s">
        <v>156</v>
      </c>
      <c r="K336" s="3">
        <v>23</v>
      </c>
      <c r="L336" s="6">
        <v>2</v>
      </c>
      <c r="M336" s="14">
        <v>46</v>
      </c>
      <c r="N336" t="s">
        <v>469</v>
      </c>
    </row>
    <row r="337" spans="1:14" x14ac:dyDescent="0.35">
      <c r="A337" s="3">
        <v>436</v>
      </c>
      <c r="B337" s="3">
        <v>10029</v>
      </c>
      <c r="C337" s="3" t="str">
        <f>VLOOKUP(B337,Customers!$A$1:$B$152,2,FALSE)</f>
        <v xml:space="preserve">    Annabel Rawlings</v>
      </c>
      <c r="D337" s="3" t="str">
        <f>VLOOKUP(B337,Customers!$A$1:$C$152,3,FALSE)</f>
        <v>Female</v>
      </c>
      <c r="E337" s="3" t="str">
        <f>VLOOKUP(B337,Customers!$A$1:$D$152,4,FALSE)</f>
        <v>Milan</v>
      </c>
      <c r="F337" s="3" t="str">
        <f>VLOOKUP(B337,Customers!$A$1:$E$152,5,FALSE)</f>
        <v>Italy</v>
      </c>
      <c r="G337" s="5">
        <v>40446</v>
      </c>
      <c r="H337">
        <f t="shared" si="12"/>
        <v>9</v>
      </c>
      <c r="I337">
        <f t="shared" si="13"/>
        <v>2010</v>
      </c>
      <c r="J337" s="3" t="s">
        <v>148</v>
      </c>
      <c r="K337" s="3">
        <v>13</v>
      </c>
      <c r="L337" s="6">
        <v>8</v>
      </c>
      <c r="M337" s="14">
        <v>104</v>
      </c>
      <c r="N337" t="s">
        <v>470</v>
      </c>
    </row>
    <row r="338" spans="1:14" x14ac:dyDescent="0.35">
      <c r="A338" s="3">
        <v>437</v>
      </c>
      <c r="B338" s="3">
        <v>10052</v>
      </c>
      <c r="C338" s="3" t="str">
        <f>VLOOKUP(B338,Customers!$A$1:$B$152,2,FALSE)</f>
        <v xml:space="preserve">    Precious Ellett</v>
      </c>
      <c r="D338" s="3" t="str">
        <f>VLOOKUP(B338,Customers!$A$1:$C$152,3,FALSE)</f>
        <v>Female</v>
      </c>
      <c r="E338" s="3" t="str">
        <f>VLOOKUP(B338,Customers!$A$1:$D$152,4,FALSE)</f>
        <v>Boston</v>
      </c>
      <c r="F338" s="3" t="str">
        <f>VLOOKUP(B338,Customers!$A$1:$E$152,5,FALSE)</f>
        <v>USA</v>
      </c>
      <c r="G338" s="5">
        <v>40960</v>
      </c>
      <c r="H338">
        <f t="shared" si="12"/>
        <v>2</v>
      </c>
      <c r="I338">
        <f t="shared" si="13"/>
        <v>2012</v>
      </c>
      <c r="J338" s="3" t="s">
        <v>153</v>
      </c>
      <c r="K338" s="3">
        <v>12</v>
      </c>
      <c r="L338" s="6">
        <v>12</v>
      </c>
      <c r="M338" s="14">
        <v>144</v>
      </c>
      <c r="N338" t="s">
        <v>470</v>
      </c>
    </row>
    <row r="339" spans="1:14" x14ac:dyDescent="0.35">
      <c r="A339" s="3">
        <v>438</v>
      </c>
      <c r="B339" s="3">
        <v>10123</v>
      </c>
      <c r="C339" s="3" t="str">
        <f>VLOOKUP(B339,Customers!$A$1:$B$152,2,FALSE)</f>
        <v xml:space="preserve">    Tamika Pritchett</v>
      </c>
      <c r="D339" s="3" t="str">
        <f>VLOOKUP(B339,Customers!$A$1:$C$152,3,FALSE)</f>
        <v>Female</v>
      </c>
      <c r="E339" s="3" t="str">
        <f>VLOOKUP(B339,Customers!$A$1:$D$152,4,FALSE)</f>
        <v>Riverside</v>
      </c>
      <c r="F339" s="3" t="str">
        <f>VLOOKUP(B339,Customers!$A$1:$E$152,5,FALSE)</f>
        <v>USA</v>
      </c>
      <c r="G339" s="5">
        <v>40443</v>
      </c>
      <c r="H339">
        <f t="shared" si="12"/>
        <v>9</v>
      </c>
      <c r="I339">
        <f t="shared" si="13"/>
        <v>2010</v>
      </c>
      <c r="J339" s="3" t="s">
        <v>154</v>
      </c>
      <c r="K339" s="3">
        <v>4</v>
      </c>
      <c r="L339" s="6">
        <v>9</v>
      </c>
      <c r="M339" s="14">
        <v>36</v>
      </c>
      <c r="N339" t="s">
        <v>471</v>
      </c>
    </row>
    <row r="340" spans="1:14" x14ac:dyDescent="0.35">
      <c r="A340" s="3">
        <v>439</v>
      </c>
      <c r="B340" s="3">
        <v>10058</v>
      </c>
      <c r="C340" s="3" t="str">
        <f>VLOOKUP(B340,Customers!$A$1:$B$152,2,FALSE)</f>
        <v xml:space="preserve">    Margy Gamet</v>
      </c>
      <c r="D340" s="3" t="str">
        <f>VLOOKUP(B340,Customers!$A$1:$C$152,3,FALSE)</f>
        <v>Female</v>
      </c>
      <c r="E340" s="3" t="str">
        <f>VLOOKUP(B340,Customers!$A$1:$D$152,4,FALSE)</f>
        <v>Brussels</v>
      </c>
      <c r="F340" s="3" t="str">
        <f>VLOOKUP(B340,Customers!$A$1:$E$152,5,FALSE)</f>
        <v>Belgium</v>
      </c>
      <c r="G340" s="5">
        <v>40634</v>
      </c>
      <c r="H340">
        <f t="shared" si="12"/>
        <v>4</v>
      </c>
      <c r="I340">
        <f t="shared" si="13"/>
        <v>2011</v>
      </c>
      <c r="J340" s="3" t="s">
        <v>149</v>
      </c>
      <c r="K340" s="3">
        <v>21</v>
      </c>
      <c r="L340" s="6">
        <v>18</v>
      </c>
      <c r="M340" s="14">
        <v>378</v>
      </c>
      <c r="N340" t="s">
        <v>469</v>
      </c>
    </row>
    <row r="341" spans="1:14" x14ac:dyDescent="0.35">
      <c r="A341" s="3">
        <v>440</v>
      </c>
      <c r="B341" s="3">
        <v>10049</v>
      </c>
      <c r="C341" s="3" t="str">
        <f>VLOOKUP(B341,Customers!$A$1:$B$152,2,FALSE)</f>
        <v xml:space="preserve">    Terresa Murrieta</v>
      </c>
      <c r="D341" s="3" t="str">
        <f>VLOOKUP(B341,Customers!$A$1:$C$152,3,FALSE)</f>
        <v>Female</v>
      </c>
      <c r="E341" s="3" t="str">
        <f>VLOOKUP(B341,Customers!$A$1:$D$152,4,FALSE)</f>
        <v>Milan</v>
      </c>
      <c r="F341" s="3" t="str">
        <f>VLOOKUP(B341,Customers!$A$1:$E$152,5,FALSE)</f>
        <v>Italy</v>
      </c>
      <c r="G341" s="5">
        <v>42224</v>
      </c>
      <c r="H341">
        <f t="shared" si="12"/>
        <v>8</v>
      </c>
      <c r="I341">
        <f t="shared" si="13"/>
        <v>2015</v>
      </c>
      <c r="J341" s="3" t="s">
        <v>153</v>
      </c>
      <c r="K341" s="3">
        <v>6</v>
      </c>
      <c r="L341" s="6">
        <v>12</v>
      </c>
      <c r="M341" s="14">
        <v>72</v>
      </c>
      <c r="N341" t="s">
        <v>470</v>
      </c>
    </row>
    <row r="342" spans="1:14" x14ac:dyDescent="0.35">
      <c r="A342" s="3">
        <v>441</v>
      </c>
      <c r="B342" s="3">
        <v>10120</v>
      </c>
      <c r="C342" s="3" t="str">
        <f>VLOOKUP(B342,Customers!$A$1:$B$152,2,FALSE)</f>
        <v xml:space="preserve">    Iris Delosantos</v>
      </c>
      <c r="D342" s="3" t="str">
        <f>VLOOKUP(B342,Customers!$A$1:$C$152,3,FALSE)</f>
        <v>Female</v>
      </c>
      <c r="E342" s="3" t="str">
        <f>VLOOKUP(B342,Customers!$A$1:$D$152,4,FALSE)</f>
        <v xml:space="preserve">Damman </v>
      </c>
      <c r="F342" s="3" t="str">
        <f>VLOOKUP(B342,Customers!$A$1:$E$152,5,FALSE)</f>
        <v>Saudi Arabia</v>
      </c>
      <c r="G342" s="5">
        <v>40577</v>
      </c>
      <c r="H342">
        <f t="shared" si="12"/>
        <v>2</v>
      </c>
      <c r="I342">
        <f t="shared" si="13"/>
        <v>2011</v>
      </c>
      <c r="J342" s="3" t="s">
        <v>154</v>
      </c>
      <c r="K342" s="3">
        <v>22</v>
      </c>
      <c r="L342" s="6">
        <v>9</v>
      </c>
      <c r="M342" s="14">
        <v>198</v>
      </c>
      <c r="N342" t="s">
        <v>469</v>
      </c>
    </row>
    <row r="343" spans="1:14" x14ac:dyDescent="0.35">
      <c r="A343" s="3">
        <v>442</v>
      </c>
      <c r="B343" s="3">
        <v>10052</v>
      </c>
      <c r="C343" s="3" t="str">
        <f>VLOOKUP(B343,Customers!$A$1:$B$152,2,FALSE)</f>
        <v xml:space="preserve">    Precious Ellett</v>
      </c>
      <c r="D343" s="3" t="str">
        <f>VLOOKUP(B343,Customers!$A$1:$C$152,3,FALSE)</f>
        <v>Female</v>
      </c>
      <c r="E343" s="3" t="str">
        <f>VLOOKUP(B343,Customers!$A$1:$D$152,4,FALSE)</f>
        <v>Boston</v>
      </c>
      <c r="F343" s="3" t="str">
        <f>VLOOKUP(B343,Customers!$A$1:$E$152,5,FALSE)</f>
        <v>USA</v>
      </c>
      <c r="G343" s="5">
        <v>42323</v>
      </c>
      <c r="H343">
        <f t="shared" si="12"/>
        <v>11</v>
      </c>
      <c r="I343">
        <f t="shared" si="13"/>
        <v>2015</v>
      </c>
      <c r="J343" s="3" t="s">
        <v>151</v>
      </c>
      <c r="K343" s="3">
        <v>13</v>
      </c>
      <c r="L343" s="6">
        <v>4</v>
      </c>
      <c r="M343" s="14">
        <v>52</v>
      </c>
      <c r="N343" t="s">
        <v>470</v>
      </c>
    </row>
    <row r="344" spans="1:14" x14ac:dyDescent="0.35">
      <c r="A344" s="3">
        <v>443</v>
      </c>
      <c r="B344" s="3">
        <v>10097</v>
      </c>
      <c r="C344" s="3" t="str">
        <f>VLOOKUP(B344,Customers!$A$1:$B$152,2,FALSE)</f>
        <v xml:space="preserve">    Bulah Kaplan</v>
      </c>
      <c r="D344" s="3" t="str">
        <f>VLOOKUP(B344,Customers!$A$1:$C$152,3,FALSE)</f>
        <v>Female</v>
      </c>
      <c r="E344" s="3" t="str">
        <f>VLOOKUP(B344,Customers!$A$1:$D$152,4,FALSE)</f>
        <v>Sapporo</v>
      </c>
      <c r="F344" s="3" t="str">
        <f>VLOOKUP(B344,Customers!$A$1:$E$152,5,FALSE)</f>
        <v>Japan</v>
      </c>
      <c r="G344" s="5">
        <v>41786</v>
      </c>
      <c r="H344">
        <f t="shared" si="12"/>
        <v>5</v>
      </c>
      <c r="I344">
        <f t="shared" si="13"/>
        <v>2014</v>
      </c>
      <c r="J344" s="3" t="s">
        <v>156</v>
      </c>
      <c r="K344" s="3">
        <v>30</v>
      </c>
      <c r="L344" s="6">
        <v>2</v>
      </c>
      <c r="M344" s="14">
        <v>60</v>
      </c>
      <c r="N344" t="s">
        <v>469</v>
      </c>
    </row>
    <row r="345" spans="1:14" x14ac:dyDescent="0.35">
      <c r="A345" s="3">
        <v>444</v>
      </c>
      <c r="B345" s="3">
        <v>10066</v>
      </c>
      <c r="C345" s="3" t="str">
        <f>VLOOKUP(B345,Customers!$A$1:$B$152,2,FALSE)</f>
        <v xml:space="preserve">    Berry Plumadore</v>
      </c>
      <c r="D345" s="3" t="str">
        <f>VLOOKUP(B345,Customers!$A$1:$C$152,3,FALSE)</f>
        <v>Male</v>
      </c>
      <c r="E345" s="3" t="str">
        <f>VLOOKUP(B345,Customers!$A$1:$D$152,4,FALSE)</f>
        <v>Accra</v>
      </c>
      <c r="F345" s="3" t="str">
        <f>VLOOKUP(B345,Customers!$A$1:$E$152,5,FALSE)</f>
        <v>Ghana</v>
      </c>
      <c r="G345" s="5">
        <v>40986</v>
      </c>
      <c r="H345">
        <f t="shared" si="12"/>
        <v>3</v>
      </c>
      <c r="I345">
        <f t="shared" si="13"/>
        <v>2012</v>
      </c>
      <c r="J345" s="3" t="s">
        <v>150</v>
      </c>
      <c r="K345" s="3">
        <v>20</v>
      </c>
      <c r="L345" s="6">
        <v>13</v>
      </c>
      <c r="M345" s="14">
        <v>260</v>
      </c>
      <c r="N345" t="s">
        <v>469</v>
      </c>
    </row>
    <row r="346" spans="1:14" x14ac:dyDescent="0.35">
      <c r="A346" s="3">
        <v>445</v>
      </c>
      <c r="B346" s="3">
        <v>10093</v>
      </c>
      <c r="C346" s="3" t="str">
        <f>VLOOKUP(B346,Customers!$A$1:$B$152,2,FALSE)</f>
        <v xml:space="preserve">    Jack Dimas</v>
      </c>
      <c r="D346" s="3" t="str">
        <f>VLOOKUP(B346,Customers!$A$1:$C$152,3,FALSE)</f>
        <v>Male</v>
      </c>
      <c r="E346" s="3" t="str">
        <f>VLOOKUP(B346,Customers!$A$1:$D$152,4,FALSE)</f>
        <v>Fukuoka</v>
      </c>
      <c r="F346" s="3" t="str">
        <f>VLOOKUP(B346,Customers!$A$1:$E$152,5,FALSE)</f>
        <v>Japan</v>
      </c>
      <c r="G346" s="5">
        <v>40427</v>
      </c>
      <c r="H346">
        <f t="shared" si="12"/>
        <v>9</v>
      </c>
      <c r="I346">
        <f t="shared" si="13"/>
        <v>2010</v>
      </c>
      <c r="J346" s="3" t="s">
        <v>153</v>
      </c>
      <c r="K346" s="3">
        <v>11</v>
      </c>
      <c r="L346" s="6">
        <v>12</v>
      </c>
      <c r="M346" s="14">
        <v>132</v>
      </c>
      <c r="N346" t="s">
        <v>470</v>
      </c>
    </row>
    <row r="347" spans="1:14" x14ac:dyDescent="0.35">
      <c r="A347" s="3">
        <v>446</v>
      </c>
      <c r="B347" s="3">
        <v>10053</v>
      </c>
      <c r="C347" s="3" t="str">
        <f>VLOOKUP(B347,Customers!$A$1:$B$152,2,FALSE)</f>
        <v xml:space="preserve">    Sueann Oster</v>
      </c>
      <c r="D347" s="3" t="str">
        <f>VLOOKUP(B347,Customers!$A$1:$C$152,3,FALSE)</f>
        <v>Female</v>
      </c>
      <c r="E347" s="3" t="str">
        <f>VLOOKUP(B347,Customers!$A$1:$D$152,4,FALSE)</f>
        <v>Belo Horizonte</v>
      </c>
      <c r="F347" s="3" t="str">
        <f>VLOOKUP(B347,Customers!$A$1:$E$152,5,FALSE)</f>
        <v>Brazil</v>
      </c>
      <c r="G347" s="5">
        <v>40509</v>
      </c>
      <c r="H347">
        <f t="shared" si="12"/>
        <v>11</v>
      </c>
      <c r="I347">
        <f t="shared" si="13"/>
        <v>2010</v>
      </c>
      <c r="J347" s="3" t="s">
        <v>153</v>
      </c>
      <c r="K347" s="3">
        <v>8</v>
      </c>
      <c r="L347" s="6">
        <v>12</v>
      </c>
      <c r="M347" s="14">
        <v>96</v>
      </c>
      <c r="N347" t="s">
        <v>470</v>
      </c>
    </row>
    <row r="348" spans="1:14" x14ac:dyDescent="0.35">
      <c r="A348" s="3">
        <v>447</v>
      </c>
      <c r="B348" s="3">
        <v>10108</v>
      </c>
      <c r="C348" s="3" t="str">
        <f>VLOOKUP(B348,Customers!$A$1:$B$152,2,FALSE)</f>
        <v xml:space="preserve">    Margit Gardenhire</v>
      </c>
      <c r="D348" s="3" t="str">
        <f>VLOOKUP(B348,Customers!$A$1:$C$152,3,FALSE)</f>
        <v>Female</v>
      </c>
      <c r="E348" s="3" t="str">
        <f>VLOOKUP(B348,Customers!$A$1:$D$152,4,FALSE)</f>
        <v>Budapest</v>
      </c>
      <c r="F348" s="3" t="str">
        <f>VLOOKUP(B348,Customers!$A$1:$E$152,5,FALSE)</f>
        <v>Hungary</v>
      </c>
      <c r="G348" s="5">
        <v>41652</v>
      </c>
      <c r="H348">
        <f t="shared" si="12"/>
        <v>1</v>
      </c>
      <c r="I348">
        <f t="shared" si="13"/>
        <v>2014</v>
      </c>
      <c r="J348" s="3" t="s">
        <v>152</v>
      </c>
      <c r="K348" s="3">
        <v>14</v>
      </c>
      <c r="L348" s="6">
        <v>12</v>
      </c>
      <c r="M348" s="14">
        <v>168</v>
      </c>
      <c r="N348" t="s">
        <v>470</v>
      </c>
    </row>
    <row r="349" spans="1:14" x14ac:dyDescent="0.35">
      <c r="A349" s="3">
        <v>448</v>
      </c>
      <c r="B349" s="3">
        <v>10072</v>
      </c>
      <c r="C349" s="3" t="str">
        <f>VLOOKUP(B349,Customers!$A$1:$B$152,2,FALSE)</f>
        <v xml:space="preserve">    Artie Mendoza</v>
      </c>
      <c r="D349" s="3" t="str">
        <f>VLOOKUP(B349,Customers!$A$1:$C$152,3,FALSE)</f>
        <v>Male</v>
      </c>
      <c r="E349" s="3" t="str">
        <f>VLOOKUP(B349,Customers!$A$1:$D$152,4,FALSE)</f>
        <v>Mesa</v>
      </c>
      <c r="F349" s="3" t="str">
        <f>VLOOKUP(B349,Customers!$A$1:$E$152,5,FALSE)</f>
        <v>USA</v>
      </c>
      <c r="G349" s="5">
        <v>42291</v>
      </c>
      <c r="H349">
        <f t="shared" si="12"/>
        <v>10</v>
      </c>
      <c r="I349">
        <f t="shared" si="13"/>
        <v>2015</v>
      </c>
      <c r="J349" s="3" t="s">
        <v>149</v>
      </c>
      <c r="K349" s="3">
        <v>20</v>
      </c>
      <c r="L349" s="6">
        <v>18</v>
      </c>
      <c r="M349" s="14">
        <v>360</v>
      </c>
      <c r="N349" t="s">
        <v>469</v>
      </c>
    </row>
    <row r="350" spans="1:14" x14ac:dyDescent="0.35">
      <c r="A350" s="3">
        <v>449</v>
      </c>
      <c r="B350" s="3">
        <v>10041</v>
      </c>
      <c r="C350" s="3" t="str">
        <f>VLOOKUP(B350,Customers!$A$1:$B$152,2,FALSE)</f>
        <v xml:space="preserve">    Mattie Gebhardt</v>
      </c>
      <c r="D350" s="3" t="str">
        <f>VLOOKUP(B350,Customers!$A$1:$C$152,3,FALSE)</f>
        <v>Male</v>
      </c>
      <c r="E350" s="3" t="str">
        <f>VLOOKUP(B350,Customers!$A$1:$D$152,4,FALSE)</f>
        <v>Tokyo</v>
      </c>
      <c r="F350" s="3" t="str">
        <f>VLOOKUP(B350,Customers!$A$1:$E$152,5,FALSE)</f>
        <v>Japan</v>
      </c>
      <c r="G350" s="5">
        <v>41745</v>
      </c>
      <c r="H350">
        <f t="shared" si="12"/>
        <v>4</v>
      </c>
      <c r="I350">
        <f t="shared" si="13"/>
        <v>2014</v>
      </c>
      <c r="J350" s="3" t="s">
        <v>157</v>
      </c>
      <c r="K350" s="3">
        <v>13</v>
      </c>
      <c r="L350" s="6">
        <v>2</v>
      </c>
      <c r="M350" s="14">
        <v>26</v>
      </c>
      <c r="N350" t="s">
        <v>470</v>
      </c>
    </row>
    <row r="351" spans="1:14" x14ac:dyDescent="0.35">
      <c r="A351" s="3">
        <v>450</v>
      </c>
      <c r="B351" s="3">
        <v>10013</v>
      </c>
      <c r="C351" s="3" t="str">
        <f>VLOOKUP(B351,Customers!$A$1:$B$152,2,FALSE)</f>
        <v xml:space="preserve">    Leigha Bouffard</v>
      </c>
      <c r="D351" s="3" t="str">
        <f>VLOOKUP(B351,Customers!$A$1:$C$152,3,FALSE)</f>
        <v>Female</v>
      </c>
      <c r="E351" s="3" t="str">
        <f>VLOOKUP(B351,Customers!$A$1:$D$152,4,FALSE)</f>
        <v>Cairo</v>
      </c>
      <c r="F351" s="3" t="str">
        <f>VLOOKUP(B351,Customers!$A$1:$E$152,5,FALSE)</f>
        <v>Egypt</v>
      </c>
      <c r="G351" s="5">
        <v>41975</v>
      </c>
      <c r="H351">
        <f t="shared" si="12"/>
        <v>12</v>
      </c>
      <c r="I351">
        <f t="shared" si="13"/>
        <v>2014</v>
      </c>
      <c r="J351" s="3" t="s">
        <v>152</v>
      </c>
      <c r="K351" s="3">
        <v>9</v>
      </c>
      <c r="L351" s="6">
        <v>12</v>
      </c>
      <c r="M351" s="14">
        <v>108</v>
      </c>
      <c r="N351" t="s">
        <v>470</v>
      </c>
    </row>
    <row r="352" spans="1:14" x14ac:dyDescent="0.35">
      <c r="A352" s="3">
        <v>451</v>
      </c>
      <c r="B352" s="3">
        <v>10135</v>
      </c>
      <c r="C352" s="3" t="str">
        <f>VLOOKUP(B352,Customers!$A$1:$B$152,2,FALSE)</f>
        <v xml:space="preserve">    Santiago Nold</v>
      </c>
      <c r="D352" s="3" t="str">
        <f>VLOOKUP(B352,Customers!$A$1:$C$152,3,FALSE)</f>
        <v>Male</v>
      </c>
      <c r="E352" s="3" t="str">
        <f>VLOOKUP(B352,Customers!$A$1:$D$152,4,FALSE)</f>
        <v>Jakarta</v>
      </c>
      <c r="F352" s="3" t="str">
        <f>VLOOKUP(B352,Customers!$A$1:$E$152,5,FALSE)</f>
        <v>Indonesia</v>
      </c>
      <c r="G352" s="5">
        <v>41756</v>
      </c>
      <c r="H352">
        <f t="shared" si="12"/>
        <v>4</v>
      </c>
      <c r="I352">
        <f t="shared" si="13"/>
        <v>2014</v>
      </c>
      <c r="J352" s="3" t="s">
        <v>151</v>
      </c>
      <c r="K352" s="3">
        <v>15</v>
      </c>
      <c r="L352" s="6">
        <v>4</v>
      </c>
      <c r="M352" s="14">
        <v>60</v>
      </c>
      <c r="N352" t="s">
        <v>469</v>
      </c>
    </row>
    <row r="353" spans="1:14" x14ac:dyDescent="0.35">
      <c r="A353" s="3">
        <v>452</v>
      </c>
      <c r="B353" s="3">
        <v>10103</v>
      </c>
      <c r="C353" s="3" t="str">
        <f>VLOOKUP(B353,Customers!$A$1:$B$152,2,FALSE)</f>
        <v xml:space="preserve">    Kit Platner</v>
      </c>
      <c r="D353" s="3" t="str">
        <f>VLOOKUP(B353,Customers!$A$1:$C$152,3,FALSE)</f>
        <v>Male</v>
      </c>
      <c r="E353" s="3" t="str">
        <f>VLOOKUP(B353,Customers!$A$1:$D$152,4,FALSE)</f>
        <v>Hamburg</v>
      </c>
      <c r="F353" s="3" t="str">
        <f>VLOOKUP(B353,Customers!$A$1:$E$152,5,FALSE)</f>
        <v>Germany</v>
      </c>
      <c r="G353" s="5">
        <v>41702</v>
      </c>
      <c r="H353">
        <f t="shared" si="12"/>
        <v>3</v>
      </c>
      <c r="I353">
        <f t="shared" si="13"/>
        <v>2014</v>
      </c>
      <c r="J353" s="3" t="s">
        <v>152</v>
      </c>
      <c r="K353" s="3">
        <v>1</v>
      </c>
      <c r="L353" s="6">
        <v>12</v>
      </c>
      <c r="M353" s="14">
        <v>12</v>
      </c>
      <c r="N353" t="s">
        <v>471</v>
      </c>
    </row>
    <row r="354" spans="1:14" x14ac:dyDescent="0.35">
      <c r="A354" s="3">
        <v>453</v>
      </c>
      <c r="B354" s="3">
        <v>10027</v>
      </c>
      <c r="C354" s="3" t="str">
        <f>VLOOKUP(B354,Customers!$A$1:$B$152,2,FALSE)</f>
        <v xml:space="preserve">    Leona Saia</v>
      </c>
      <c r="D354" s="3" t="str">
        <f>VLOOKUP(B354,Customers!$A$1:$C$152,3,FALSE)</f>
        <v>Female</v>
      </c>
      <c r="E354" s="3" t="str">
        <f>VLOOKUP(B354,Customers!$A$1:$D$152,4,FALSE)</f>
        <v>Kuala Lumpur</v>
      </c>
      <c r="F354" s="3" t="str">
        <f>VLOOKUP(B354,Customers!$A$1:$E$152,5,FALSE)</f>
        <v>Malaysia</v>
      </c>
      <c r="G354" s="5">
        <v>41543</v>
      </c>
      <c r="H354">
        <f t="shared" si="12"/>
        <v>9</v>
      </c>
      <c r="I354">
        <f t="shared" si="13"/>
        <v>2013</v>
      </c>
      <c r="J354" s="3" t="s">
        <v>155</v>
      </c>
      <c r="K354" s="3">
        <v>2</v>
      </c>
      <c r="L354" s="6">
        <v>12</v>
      </c>
      <c r="M354" s="14">
        <v>24</v>
      </c>
      <c r="N354" t="s">
        <v>471</v>
      </c>
    </row>
    <row r="355" spans="1:14" x14ac:dyDescent="0.35">
      <c r="A355" s="3">
        <v>454</v>
      </c>
      <c r="B355" s="3">
        <v>10147</v>
      </c>
      <c r="C355" s="3" t="str">
        <f>VLOOKUP(B355,Customers!$A$1:$B$152,2,FALSE)</f>
        <v xml:space="preserve">    Johnathon Haug</v>
      </c>
      <c r="D355" s="3" t="str">
        <f>VLOOKUP(B355,Customers!$A$1:$C$152,3,FALSE)</f>
        <v>Male</v>
      </c>
      <c r="E355" s="3" t="str">
        <f>VLOOKUP(B355,Customers!$A$1:$D$152,4,FALSE)</f>
        <v>Boston</v>
      </c>
      <c r="F355" s="3" t="str">
        <f>VLOOKUP(B355,Customers!$A$1:$E$152,5,FALSE)</f>
        <v>USA</v>
      </c>
      <c r="G355" s="5">
        <v>40502</v>
      </c>
      <c r="H355">
        <f t="shared" si="12"/>
        <v>11</v>
      </c>
      <c r="I355">
        <f t="shared" si="13"/>
        <v>2010</v>
      </c>
      <c r="J355" s="3" t="s">
        <v>152</v>
      </c>
      <c r="K355" s="3">
        <v>13</v>
      </c>
      <c r="L355" s="6">
        <v>12</v>
      </c>
      <c r="M355" s="14">
        <v>156</v>
      </c>
      <c r="N355" t="s">
        <v>470</v>
      </c>
    </row>
    <row r="356" spans="1:14" x14ac:dyDescent="0.35">
      <c r="A356" s="3">
        <v>455</v>
      </c>
      <c r="B356" s="3">
        <v>10130</v>
      </c>
      <c r="C356" s="3" t="str">
        <f>VLOOKUP(B356,Customers!$A$1:$B$152,2,FALSE)</f>
        <v xml:space="preserve">    Omega Woolford</v>
      </c>
      <c r="D356" s="3" t="str">
        <f>VLOOKUP(B356,Customers!$A$1:$C$152,3,FALSE)</f>
        <v>Female</v>
      </c>
      <c r="E356" s="3" t="str">
        <f>VLOOKUP(B356,Customers!$A$1:$D$152,4,FALSE)</f>
        <v>Mexico City</v>
      </c>
      <c r="F356" s="3" t="str">
        <f>VLOOKUP(B356,Customers!$A$1:$E$152,5,FALSE)</f>
        <v>Mexico</v>
      </c>
      <c r="G356" s="5">
        <v>40404</v>
      </c>
      <c r="H356">
        <f t="shared" si="12"/>
        <v>8</v>
      </c>
      <c r="I356">
        <f t="shared" si="13"/>
        <v>2010</v>
      </c>
      <c r="J356" s="3" t="s">
        <v>148</v>
      </c>
      <c r="K356" s="3">
        <v>25</v>
      </c>
      <c r="L356" s="6">
        <v>8</v>
      </c>
      <c r="M356" s="14">
        <v>200</v>
      </c>
      <c r="N356" t="s">
        <v>469</v>
      </c>
    </row>
    <row r="357" spans="1:14" x14ac:dyDescent="0.35">
      <c r="A357" s="3">
        <v>456</v>
      </c>
      <c r="B357" s="3">
        <v>10100</v>
      </c>
      <c r="C357" s="3" t="str">
        <f>VLOOKUP(B357,Customers!$A$1:$B$152,2,FALSE)</f>
        <v xml:space="preserve">    Patrick Manuel</v>
      </c>
      <c r="D357" s="3" t="str">
        <f>VLOOKUP(B357,Customers!$A$1:$C$152,3,FALSE)</f>
        <v>Male</v>
      </c>
      <c r="E357" s="3" t="str">
        <f>VLOOKUP(B357,Customers!$A$1:$D$152,4,FALSE)</f>
        <v>Warsaw</v>
      </c>
      <c r="F357" s="3" t="str">
        <f>VLOOKUP(B357,Customers!$A$1:$E$152,5,FALSE)</f>
        <v>Poland</v>
      </c>
      <c r="G357" s="5">
        <v>41796</v>
      </c>
      <c r="H357">
        <f t="shared" si="12"/>
        <v>6</v>
      </c>
      <c r="I357">
        <f t="shared" si="13"/>
        <v>2014</v>
      </c>
      <c r="J357" s="3" t="s">
        <v>148</v>
      </c>
      <c r="K357" s="3">
        <v>16</v>
      </c>
      <c r="L357" s="6">
        <v>8</v>
      </c>
      <c r="M357" s="14">
        <v>128</v>
      </c>
      <c r="N357" t="s">
        <v>469</v>
      </c>
    </row>
    <row r="358" spans="1:14" x14ac:dyDescent="0.35">
      <c r="A358" s="3">
        <v>457</v>
      </c>
      <c r="B358" s="3">
        <v>10020</v>
      </c>
      <c r="C358" s="3" t="str">
        <f>VLOOKUP(B358,Customers!$A$1:$B$152,2,FALSE)</f>
        <v xml:space="preserve">    Erik Crinklaw</v>
      </c>
      <c r="D358" s="3" t="str">
        <f>VLOOKUP(B358,Customers!$A$1:$C$152,3,FALSE)</f>
        <v>Male</v>
      </c>
      <c r="E358" s="3" t="str">
        <f>VLOOKUP(B358,Customers!$A$1:$D$152,4,FALSE)</f>
        <v>Paris</v>
      </c>
      <c r="F358" s="3" t="str">
        <f>VLOOKUP(B358,Customers!$A$1:$E$152,5,FALSE)</f>
        <v>France</v>
      </c>
      <c r="G358" s="5">
        <v>42265</v>
      </c>
      <c r="H358">
        <f t="shared" si="12"/>
        <v>9</v>
      </c>
      <c r="I358">
        <f t="shared" si="13"/>
        <v>2015</v>
      </c>
      <c r="J358" s="3" t="s">
        <v>154</v>
      </c>
      <c r="K358" s="3">
        <v>12</v>
      </c>
      <c r="L358" s="6">
        <v>9</v>
      </c>
      <c r="M358" s="14">
        <v>108</v>
      </c>
      <c r="N358" t="s">
        <v>470</v>
      </c>
    </row>
    <row r="359" spans="1:14" x14ac:dyDescent="0.35">
      <c r="A359" s="3">
        <v>458</v>
      </c>
      <c r="B359" s="3">
        <v>10065</v>
      </c>
      <c r="C359" s="3" t="str">
        <f>VLOOKUP(B359,Customers!$A$1:$B$152,2,FALSE)</f>
        <v xml:space="preserve">    Tracey Voyles</v>
      </c>
      <c r="D359" s="3" t="str">
        <f>VLOOKUP(B359,Customers!$A$1:$C$152,3,FALSE)</f>
        <v>Male</v>
      </c>
      <c r="E359" s="3" t="str">
        <f>VLOOKUP(B359,Customers!$A$1:$D$152,4,FALSE)</f>
        <v>Cincinnati</v>
      </c>
      <c r="F359" s="3" t="str">
        <f>VLOOKUP(B359,Customers!$A$1:$E$152,5,FALSE)</f>
        <v>USA</v>
      </c>
      <c r="G359" s="5">
        <v>41760</v>
      </c>
      <c r="H359">
        <f t="shared" si="12"/>
        <v>5</v>
      </c>
      <c r="I359">
        <f t="shared" si="13"/>
        <v>2014</v>
      </c>
      <c r="J359" s="3" t="s">
        <v>156</v>
      </c>
      <c r="K359" s="3">
        <v>12</v>
      </c>
      <c r="L359" s="6">
        <v>2</v>
      </c>
      <c r="M359" s="14">
        <v>24</v>
      </c>
      <c r="N359" t="s">
        <v>470</v>
      </c>
    </row>
    <row r="360" spans="1:14" x14ac:dyDescent="0.35">
      <c r="A360" s="3">
        <v>459</v>
      </c>
      <c r="B360" s="3">
        <v>10052</v>
      </c>
      <c r="C360" s="3" t="str">
        <f>VLOOKUP(B360,Customers!$A$1:$B$152,2,FALSE)</f>
        <v xml:space="preserve">    Precious Ellett</v>
      </c>
      <c r="D360" s="3" t="str">
        <f>VLOOKUP(B360,Customers!$A$1:$C$152,3,FALSE)</f>
        <v>Female</v>
      </c>
      <c r="E360" s="3" t="str">
        <f>VLOOKUP(B360,Customers!$A$1:$D$152,4,FALSE)</f>
        <v>Boston</v>
      </c>
      <c r="F360" s="3" t="str">
        <f>VLOOKUP(B360,Customers!$A$1:$E$152,5,FALSE)</f>
        <v>USA</v>
      </c>
      <c r="G360" s="5">
        <v>42087</v>
      </c>
      <c r="H360">
        <f t="shared" si="12"/>
        <v>3</v>
      </c>
      <c r="I360">
        <f t="shared" si="13"/>
        <v>2015</v>
      </c>
      <c r="J360" s="3" t="s">
        <v>152</v>
      </c>
      <c r="K360" s="3">
        <v>26</v>
      </c>
      <c r="L360" s="6">
        <v>12</v>
      </c>
      <c r="M360" s="14">
        <v>312</v>
      </c>
      <c r="N360" t="s">
        <v>469</v>
      </c>
    </row>
    <row r="361" spans="1:14" x14ac:dyDescent="0.35">
      <c r="A361" s="3">
        <v>460</v>
      </c>
      <c r="B361" s="3">
        <v>10112</v>
      </c>
      <c r="C361" s="3" t="str">
        <f>VLOOKUP(B361,Customers!$A$1:$B$152,2,FALSE)</f>
        <v xml:space="preserve">    Dylan Beeks</v>
      </c>
      <c r="D361" s="3" t="str">
        <f>VLOOKUP(B361,Customers!$A$1:$C$152,3,FALSE)</f>
        <v>Male</v>
      </c>
      <c r="E361" s="3" t="str">
        <f>VLOOKUP(B361,Customers!$A$1:$D$152,4,FALSE)</f>
        <v>Harare</v>
      </c>
      <c r="F361" s="3" t="str">
        <f>VLOOKUP(B361,Customers!$A$1:$E$152,5,FALSE)</f>
        <v>Zimbabwe</v>
      </c>
      <c r="G361" s="5">
        <v>41463</v>
      </c>
      <c r="H361">
        <f t="shared" si="12"/>
        <v>7</v>
      </c>
      <c r="I361">
        <f t="shared" si="13"/>
        <v>2013</v>
      </c>
      <c r="J361" s="3" t="s">
        <v>148</v>
      </c>
      <c r="K361" s="3">
        <v>5</v>
      </c>
      <c r="L361" s="6">
        <v>8</v>
      </c>
      <c r="M361" s="14">
        <v>40</v>
      </c>
      <c r="N361" t="s">
        <v>471</v>
      </c>
    </row>
    <row r="362" spans="1:14" x14ac:dyDescent="0.35">
      <c r="A362" s="3">
        <v>461</v>
      </c>
      <c r="B362" s="3">
        <v>10017</v>
      </c>
      <c r="C362" s="3" t="str">
        <f>VLOOKUP(B362,Customers!$A$1:$B$152,2,FALSE)</f>
        <v xml:space="preserve">    Genaro Knutson</v>
      </c>
      <c r="D362" s="3" t="str">
        <f>VLOOKUP(B362,Customers!$A$1:$C$152,3,FALSE)</f>
        <v>Male</v>
      </c>
      <c r="E362" s="3" t="str">
        <f>VLOOKUP(B362,Customers!$A$1:$D$152,4,FALSE)</f>
        <v>Moscow</v>
      </c>
      <c r="F362" s="3" t="str">
        <f>VLOOKUP(B362,Customers!$A$1:$E$152,5,FALSE)</f>
        <v>Russia</v>
      </c>
      <c r="G362" s="5">
        <v>41766</v>
      </c>
      <c r="H362">
        <f t="shared" si="12"/>
        <v>5</v>
      </c>
      <c r="I362">
        <f t="shared" si="13"/>
        <v>2014</v>
      </c>
      <c r="J362" s="3" t="s">
        <v>150</v>
      </c>
      <c r="K362" s="3">
        <v>26</v>
      </c>
      <c r="L362" s="6">
        <v>13</v>
      </c>
      <c r="M362" s="14">
        <v>338</v>
      </c>
      <c r="N362" t="s">
        <v>469</v>
      </c>
    </row>
    <row r="363" spans="1:14" x14ac:dyDescent="0.35">
      <c r="A363" s="3">
        <v>462</v>
      </c>
      <c r="B363" s="3">
        <v>10020</v>
      </c>
      <c r="C363" s="3" t="str">
        <f>VLOOKUP(B363,Customers!$A$1:$B$152,2,FALSE)</f>
        <v xml:space="preserve">    Erik Crinklaw</v>
      </c>
      <c r="D363" s="3" t="str">
        <f>VLOOKUP(B363,Customers!$A$1:$C$152,3,FALSE)</f>
        <v>Male</v>
      </c>
      <c r="E363" s="3" t="str">
        <f>VLOOKUP(B363,Customers!$A$1:$D$152,4,FALSE)</f>
        <v>Paris</v>
      </c>
      <c r="F363" s="3" t="str">
        <f>VLOOKUP(B363,Customers!$A$1:$E$152,5,FALSE)</f>
        <v>France</v>
      </c>
      <c r="G363" s="5">
        <v>41867</v>
      </c>
      <c r="H363">
        <f t="shared" si="12"/>
        <v>8</v>
      </c>
      <c r="I363">
        <f t="shared" si="13"/>
        <v>2014</v>
      </c>
      <c r="J363" s="3" t="s">
        <v>154</v>
      </c>
      <c r="K363" s="3">
        <v>29</v>
      </c>
      <c r="L363" s="6">
        <v>9</v>
      </c>
      <c r="M363" s="14">
        <v>261</v>
      </c>
      <c r="N363" t="s">
        <v>469</v>
      </c>
    </row>
    <row r="364" spans="1:14" x14ac:dyDescent="0.35">
      <c r="A364" s="3">
        <v>463</v>
      </c>
      <c r="B364" s="3">
        <v>10103</v>
      </c>
      <c r="C364" s="3" t="str">
        <f>VLOOKUP(B364,Customers!$A$1:$B$152,2,FALSE)</f>
        <v xml:space="preserve">    Kit Platner</v>
      </c>
      <c r="D364" s="3" t="str">
        <f>VLOOKUP(B364,Customers!$A$1:$C$152,3,FALSE)</f>
        <v>Male</v>
      </c>
      <c r="E364" s="3" t="str">
        <f>VLOOKUP(B364,Customers!$A$1:$D$152,4,FALSE)</f>
        <v>Hamburg</v>
      </c>
      <c r="F364" s="3" t="str">
        <f>VLOOKUP(B364,Customers!$A$1:$E$152,5,FALSE)</f>
        <v>Germany</v>
      </c>
      <c r="G364" s="5">
        <v>42077</v>
      </c>
      <c r="H364">
        <f t="shared" si="12"/>
        <v>3</v>
      </c>
      <c r="I364">
        <f t="shared" si="13"/>
        <v>2015</v>
      </c>
      <c r="J364" s="3" t="s">
        <v>149</v>
      </c>
      <c r="K364" s="3">
        <v>26</v>
      </c>
      <c r="L364" s="6">
        <v>18</v>
      </c>
      <c r="M364" s="14">
        <v>468</v>
      </c>
      <c r="N364" t="s">
        <v>469</v>
      </c>
    </row>
    <row r="365" spans="1:14" x14ac:dyDescent="0.35">
      <c r="A365" s="3">
        <v>464</v>
      </c>
      <c r="B365" s="3">
        <v>10085</v>
      </c>
      <c r="C365" s="3" t="str">
        <f>VLOOKUP(B365,Customers!$A$1:$B$152,2,FALSE)</f>
        <v xml:space="preserve">    Celeste Dorothy</v>
      </c>
      <c r="D365" s="3" t="str">
        <f>VLOOKUP(B365,Customers!$A$1:$C$152,3,FALSE)</f>
        <v>Female</v>
      </c>
      <c r="E365" s="3" t="str">
        <f>VLOOKUP(B365,Customers!$A$1:$D$152,4,FALSE)</f>
        <v>Tel Aviv</v>
      </c>
      <c r="F365" s="3" t="str">
        <f>VLOOKUP(B365,Customers!$A$1:$E$152,5,FALSE)</f>
        <v>Israel</v>
      </c>
      <c r="G365" s="5">
        <v>42317</v>
      </c>
      <c r="H365">
        <f t="shared" si="12"/>
        <v>11</v>
      </c>
      <c r="I365">
        <f t="shared" si="13"/>
        <v>2015</v>
      </c>
      <c r="J365" s="3" t="s">
        <v>156</v>
      </c>
      <c r="K365" s="3">
        <v>18</v>
      </c>
      <c r="L365" s="6">
        <v>2</v>
      </c>
      <c r="M365" s="14">
        <v>36</v>
      </c>
      <c r="N365" t="s">
        <v>469</v>
      </c>
    </row>
    <row r="366" spans="1:14" x14ac:dyDescent="0.35">
      <c r="A366" s="3">
        <v>465</v>
      </c>
      <c r="B366" s="3">
        <v>10078</v>
      </c>
      <c r="C366" s="3" t="str">
        <f>VLOOKUP(B366,Customers!$A$1:$B$152,2,FALSE)</f>
        <v xml:space="preserve">    Logan Schwan</v>
      </c>
      <c r="D366" s="3" t="str">
        <f>VLOOKUP(B366,Customers!$A$1:$C$152,3,FALSE)</f>
        <v>Male</v>
      </c>
      <c r="E366" s="3" t="str">
        <f>VLOOKUP(B366,Customers!$A$1:$D$152,4,FALSE)</f>
        <v>Cape Town</v>
      </c>
      <c r="F366" s="3" t="str">
        <f>VLOOKUP(B366,Customers!$A$1:$E$152,5,FALSE)</f>
        <v>South Africa</v>
      </c>
      <c r="G366" s="5">
        <v>42267</v>
      </c>
      <c r="H366">
        <f t="shared" si="12"/>
        <v>9</v>
      </c>
      <c r="I366">
        <f t="shared" si="13"/>
        <v>2015</v>
      </c>
      <c r="J366" s="3" t="s">
        <v>150</v>
      </c>
      <c r="K366" s="3">
        <v>16</v>
      </c>
      <c r="L366" s="6">
        <v>13</v>
      </c>
      <c r="M366" s="14">
        <v>208</v>
      </c>
      <c r="N366" t="s">
        <v>469</v>
      </c>
    </row>
    <row r="367" spans="1:14" x14ac:dyDescent="0.35">
      <c r="A367" s="3">
        <v>466</v>
      </c>
      <c r="B367" s="3">
        <v>10133</v>
      </c>
      <c r="C367" s="3" t="str">
        <f>VLOOKUP(B367,Customers!$A$1:$B$152,2,FALSE)</f>
        <v xml:space="preserve">    Conrad Haggard</v>
      </c>
      <c r="D367" s="3" t="str">
        <f>VLOOKUP(B367,Customers!$A$1:$C$152,3,FALSE)</f>
        <v>Male</v>
      </c>
      <c r="E367" s="3" t="str">
        <f>VLOOKUP(B367,Customers!$A$1:$D$152,4,FALSE)</f>
        <v>Mumbai</v>
      </c>
      <c r="F367" s="3" t="str">
        <f>VLOOKUP(B367,Customers!$A$1:$E$152,5,FALSE)</f>
        <v>India</v>
      </c>
      <c r="G367" s="5">
        <v>40774</v>
      </c>
      <c r="H367">
        <f t="shared" si="12"/>
        <v>8</v>
      </c>
      <c r="I367">
        <f t="shared" si="13"/>
        <v>2011</v>
      </c>
      <c r="J367" s="3" t="s">
        <v>155</v>
      </c>
      <c r="K367" s="3">
        <v>6</v>
      </c>
      <c r="L367" s="6">
        <v>12</v>
      </c>
      <c r="M367" s="14">
        <v>72</v>
      </c>
      <c r="N367" t="s">
        <v>470</v>
      </c>
    </row>
    <row r="368" spans="1:14" x14ac:dyDescent="0.35">
      <c r="A368" s="3">
        <v>467</v>
      </c>
      <c r="B368" s="3">
        <v>10101</v>
      </c>
      <c r="C368" s="3" t="str">
        <f>VLOOKUP(B368,Customers!$A$1:$B$152,2,FALSE)</f>
        <v xml:space="preserve">    Steve Meinhardt</v>
      </c>
      <c r="D368" s="3" t="str">
        <f>VLOOKUP(B368,Customers!$A$1:$C$152,3,FALSE)</f>
        <v>Male</v>
      </c>
      <c r="E368" s="3" t="str">
        <f>VLOOKUP(B368,Customers!$A$1:$D$152,4,FALSE)</f>
        <v>Denver</v>
      </c>
      <c r="F368" s="3" t="str">
        <f>VLOOKUP(B368,Customers!$A$1:$E$152,5,FALSE)</f>
        <v>USA</v>
      </c>
      <c r="G368" s="5">
        <v>42065</v>
      </c>
      <c r="H368">
        <f t="shared" si="12"/>
        <v>3</v>
      </c>
      <c r="I368">
        <f t="shared" si="13"/>
        <v>2015</v>
      </c>
      <c r="J368" s="3" t="s">
        <v>156</v>
      </c>
      <c r="K368" s="3">
        <v>1</v>
      </c>
      <c r="L368" s="6">
        <v>2</v>
      </c>
      <c r="M368" s="14">
        <v>2</v>
      </c>
      <c r="N368" t="s">
        <v>471</v>
      </c>
    </row>
    <row r="369" spans="1:14" x14ac:dyDescent="0.35">
      <c r="A369" s="3">
        <v>468</v>
      </c>
      <c r="B369" s="3">
        <v>10064</v>
      </c>
      <c r="C369" s="3" t="str">
        <f>VLOOKUP(B369,Customers!$A$1:$B$152,2,FALSE)</f>
        <v xml:space="preserve">    Damian Nedeau</v>
      </c>
      <c r="D369" s="3" t="str">
        <f>VLOOKUP(B369,Customers!$A$1:$C$152,3,FALSE)</f>
        <v>Male</v>
      </c>
      <c r="E369" s="3" t="str">
        <f>VLOOKUP(B369,Customers!$A$1:$D$152,4,FALSE)</f>
        <v>Riverside</v>
      </c>
      <c r="F369" s="3" t="str">
        <f>VLOOKUP(B369,Customers!$A$1:$E$152,5,FALSE)</f>
        <v>USA</v>
      </c>
      <c r="G369" s="5">
        <v>42238</v>
      </c>
      <c r="H369">
        <f t="shared" si="12"/>
        <v>8</v>
      </c>
      <c r="I369">
        <f t="shared" si="13"/>
        <v>2015</v>
      </c>
      <c r="J369" s="3" t="s">
        <v>155</v>
      </c>
      <c r="K369" s="3">
        <v>17</v>
      </c>
      <c r="L369" s="6">
        <v>12</v>
      </c>
      <c r="M369" s="14">
        <v>204</v>
      </c>
      <c r="N369" t="s">
        <v>469</v>
      </c>
    </row>
    <row r="370" spans="1:14" x14ac:dyDescent="0.35">
      <c r="A370" s="3">
        <v>469</v>
      </c>
      <c r="B370" s="3">
        <v>10024</v>
      </c>
      <c r="C370" s="3" t="str">
        <f>VLOOKUP(B370,Customers!$A$1:$B$152,2,FALSE)</f>
        <v xml:space="preserve">    Beata Smyth</v>
      </c>
      <c r="D370" s="3" t="str">
        <f>VLOOKUP(B370,Customers!$A$1:$C$152,3,FALSE)</f>
        <v>Female</v>
      </c>
      <c r="E370" s="3" t="str">
        <f>VLOOKUP(B370,Customers!$A$1:$D$152,4,FALSE)</f>
        <v>Ho Chi Minh City</v>
      </c>
      <c r="F370" s="3" t="str">
        <f>VLOOKUP(B370,Customers!$A$1:$E$152,5,FALSE)</f>
        <v>Vietnam</v>
      </c>
      <c r="G370" s="5">
        <v>40635</v>
      </c>
      <c r="H370">
        <f t="shared" si="12"/>
        <v>4</v>
      </c>
      <c r="I370">
        <f t="shared" si="13"/>
        <v>2011</v>
      </c>
      <c r="J370" s="3" t="s">
        <v>150</v>
      </c>
      <c r="K370" s="3">
        <v>25</v>
      </c>
      <c r="L370" s="6">
        <v>13</v>
      </c>
      <c r="M370" s="14">
        <v>325</v>
      </c>
      <c r="N370" t="s">
        <v>469</v>
      </c>
    </row>
    <row r="371" spans="1:14" x14ac:dyDescent="0.35">
      <c r="A371" s="3">
        <v>470</v>
      </c>
      <c r="B371" s="3">
        <v>10086</v>
      </c>
      <c r="C371" s="3" t="str">
        <f>VLOOKUP(B371,Customers!$A$1:$B$152,2,FALSE)</f>
        <v xml:space="preserve">    Lisette Bowsher</v>
      </c>
      <c r="D371" s="3" t="str">
        <f>VLOOKUP(B371,Customers!$A$1:$C$152,3,FALSE)</f>
        <v>Female</v>
      </c>
      <c r="E371" s="3" t="str">
        <f>VLOOKUP(B371,Customers!$A$1:$D$152,4,FALSE)</f>
        <v>Birmingham</v>
      </c>
      <c r="F371" s="3" t="str">
        <f>VLOOKUP(B371,Customers!$A$1:$E$152,5,FALSE)</f>
        <v>UK</v>
      </c>
      <c r="G371" s="5">
        <v>42225</v>
      </c>
      <c r="H371">
        <f t="shared" si="12"/>
        <v>8</v>
      </c>
      <c r="I371">
        <f t="shared" si="13"/>
        <v>2015</v>
      </c>
      <c r="J371" s="3" t="s">
        <v>148</v>
      </c>
      <c r="K371" s="3">
        <v>3</v>
      </c>
      <c r="L371" s="6">
        <v>8</v>
      </c>
      <c r="M371" s="14">
        <v>24</v>
      </c>
      <c r="N371" t="s">
        <v>471</v>
      </c>
    </row>
    <row r="372" spans="1:14" x14ac:dyDescent="0.35">
      <c r="A372" s="3">
        <v>471</v>
      </c>
      <c r="B372" s="3">
        <v>10146</v>
      </c>
      <c r="C372" s="3" t="str">
        <f>VLOOKUP(B372,Customers!$A$1:$B$152,2,FALSE)</f>
        <v xml:space="preserve">    Bobby Greening</v>
      </c>
      <c r="D372" s="3" t="str">
        <f>VLOOKUP(B372,Customers!$A$1:$C$152,3,FALSE)</f>
        <v>Male</v>
      </c>
      <c r="E372" s="3" t="str">
        <f>VLOOKUP(B372,Customers!$A$1:$D$152,4,FALSE)</f>
        <v>Dallas</v>
      </c>
      <c r="F372" s="3" t="str">
        <f>VLOOKUP(B372,Customers!$A$1:$E$152,5,FALSE)</f>
        <v>USA</v>
      </c>
      <c r="G372" s="5">
        <v>40525</v>
      </c>
      <c r="H372">
        <f t="shared" si="12"/>
        <v>12</v>
      </c>
      <c r="I372">
        <f t="shared" si="13"/>
        <v>2010</v>
      </c>
      <c r="J372" s="3" t="s">
        <v>155</v>
      </c>
      <c r="K372" s="3">
        <v>12</v>
      </c>
      <c r="L372" s="6">
        <v>12</v>
      </c>
      <c r="M372" s="14">
        <v>144</v>
      </c>
      <c r="N372" t="s">
        <v>470</v>
      </c>
    </row>
    <row r="373" spans="1:14" x14ac:dyDescent="0.35">
      <c r="A373" s="3">
        <v>472</v>
      </c>
      <c r="B373" s="3">
        <v>10130</v>
      </c>
      <c r="C373" s="3" t="str">
        <f>VLOOKUP(B373,Customers!$A$1:$B$152,2,FALSE)</f>
        <v xml:space="preserve">    Omega Woolford</v>
      </c>
      <c r="D373" s="3" t="str">
        <f>VLOOKUP(B373,Customers!$A$1:$C$152,3,FALSE)</f>
        <v>Female</v>
      </c>
      <c r="E373" s="3" t="str">
        <f>VLOOKUP(B373,Customers!$A$1:$D$152,4,FALSE)</f>
        <v>Mexico City</v>
      </c>
      <c r="F373" s="3" t="str">
        <f>VLOOKUP(B373,Customers!$A$1:$E$152,5,FALSE)</f>
        <v>Mexico</v>
      </c>
      <c r="G373" s="5">
        <v>41442</v>
      </c>
      <c r="H373">
        <f t="shared" si="12"/>
        <v>6</v>
      </c>
      <c r="I373">
        <f t="shared" si="13"/>
        <v>2013</v>
      </c>
      <c r="J373" s="3" t="s">
        <v>155</v>
      </c>
      <c r="K373" s="3">
        <v>22</v>
      </c>
      <c r="L373" s="6">
        <v>12</v>
      </c>
      <c r="M373" s="14">
        <v>264</v>
      </c>
      <c r="N373" t="s">
        <v>469</v>
      </c>
    </row>
    <row r="374" spans="1:14" x14ac:dyDescent="0.35">
      <c r="A374" s="3">
        <v>473</v>
      </c>
      <c r="B374" s="3">
        <v>10139</v>
      </c>
      <c r="C374" s="3" t="str">
        <f>VLOOKUP(B374,Customers!$A$1:$B$152,2,FALSE)</f>
        <v xml:space="preserve">    Federico Taliaferro</v>
      </c>
      <c r="D374" s="3" t="str">
        <f>VLOOKUP(B374,Customers!$A$1:$C$152,3,FALSE)</f>
        <v>Male</v>
      </c>
      <c r="E374" s="3" t="str">
        <f>VLOOKUP(B374,Customers!$A$1:$D$152,4,FALSE)</f>
        <v>Kuala Lumpur</v>
      </c>
      <c r="F374" s="3" t="str">
        <f>VLOOKUP(B374,Customers!$A$1:$E$152,5,FALSE)</f>
        <v>Malaysia</v>
      </c>
      <c r="G374" s="5">
        <v>42174</v>
      </c>
      <c r="H374">
        <f t="shared" si="12"/>
        <v>6</v>
      </c>
      <c r="I374">
        <f t="shared" si="13"/>
        <v>2015</v>
      </c>
      <c r="J374" s="3" t="s">
        <v>153</v>
      </c>
      <c r="K374" s="3">
        <v>4</v>
      </c>
      <c r="L374" s="6">
        <v>12</v>
      </c>
      <c r="M374" s="14">
        <v>48</v>
      </c>
      <c r="N374" t="s">
        <v>471</v>
      </c>
    </row>
    <row r="375" spans="1:14" x14ac:dyDescent="0.35">
      <c r="A375" s="3">
        <v>474</v>
      </c>
      <c r="B375" s="3">
        <v>10140</v>
      </c>
      <c r="C375" s="3" t="str">
        <f>VLOOKUP(B375,Customers!$A$1:$B$152,2,FALSE)</f>
        <v xml:space="preserve">    Gordon Lehr</v>
      </c>
      <c r="D375" s="3" t="str">
        <f>VLOOKUP(B375,Customers!$A$1:$C$152,3,FALSE)</f>
        <v>Male</v>
      </c>
      <c r="E375" s="3" t="str">
        <f>VLOOKUP(B375,Customers!$A$1:$D$152,4,FALSE)</f>
        <v>Toronto</v>
      </c>
      <c r="F375" s="3" t="str">
        <f>VLOOKUP(B375,Customers!$A$1:$E$152,5,FALSE)</f>
        <v>Canada</v>
      </c>
      <c r="G375" s="5">
        <v>42320</v>
      </c>
      <c r="H375">
        <f t="shared" si="12"/>
        <v>11</v>
      </c>
      <c r="I375">
        <f t="shared" si="13"/>
        <v>2015</v>
      </c>
      <c r="J375" s="3" t="s">
        <v>152</v>
      </c>
      <c r="K375" s="3">
        <v>19</v>
      </c>
      <c r="L375" s="6">
        <v>12</v>
      </c>
      <c r="M375" s="14">
        <v>228</v>
      </c>
      <c r="N375" t="s">
        <v>469</v>
      </c>
    </row>
    <row r="376" spans="1:14" x14ac:dyDescent="0.35">
      <c r="A376" s="3">
        <v>475</v>
      </c>
      <c r="B376" s="3">
        <v>10135</v>
      </c>
      <c r="C376" s="3" t="str">
        <f>VLOOKUP(B376,Customers!$A$1:$B$152,2,FALSE)</f>
        <v xml:space="preserve">    Santiago Nold</v>
      </c>
      <c r="D376" s="3" t="str">
        <f>VLOOKUP(B376,Customers!$A$1:$C$152,3,FALSE)</f>
        <v>Male</v>
      </c>
      <c r="E376" s="3" t="str">
        <f>VLOOKUP(B376,Customers!$A$1:$D$152,4,FALSE)</f>
        <v>Jakarta</v>
      </c>
      <c r="F376" s="3" t="str">
        <f>VLOOKUP(B376,Customers!$A$1:$E$152,5,FALSE)</f>
        <v>Indonesia</v>
      </c>
      <c r="G376" s="5">
        <v>41715</v>
      </c>
      <c r="H376">
        <f t="shared" si="12"/>
        <v>3</v>
      </c>
      <c r="I376">
        <f t="shared" si="13"/>
        <v>2014</v>
      </c>
      <c r="J376" s="3" t="s">
        <v>153</v>
      </c>
      <c r="K376" s="3">
        <v>9</v>
      </c>
      <c r="L376" s="6">
        <v>12</v>
      </c>
      <c r="M376" s="14">
        <v>108</v>
      </c>
      <c r="N376" t="s">
        <v>470</v>
      </c>
    </row>
    <row r="377" spans="1:14" x14ac:dyDescent="0.35">
      <c r="A377" s="3">
        <v>476</v>
      </c>
      <c r="B377" s="3">
        <v>10057</v>
      </c>
      <c r="C377" s="3" t="str">
        <f>VLOOKUP(B377,Customers!$A$1:$B$152,2,FALSE)</f>
        <v xml:space="preserve">    Willis Brinks</v>
      </c>
      <c r="D377" s="3" t="str">
        <f>VLOOKUP(B377,Customers!$A$1:$C$152,3,FALSE)</f>
        <v>Male</v>
      </c>
      <c r="E377" s="3" t="str">
        <f>VLOOKUP(B377,Customers!$A$1:$D$152,4,FALSE)</f>
        <v>Washington</v>
      </c>
      <c r="F377" s="3" t="str">
        <f>VLOOKUP(B377,Customers!$A$1:$E$152,5,FALSE)</f>
        <v>USA</v>
      </c>
      <c r="G377" s="5">
        <v>41881</v>
      </c>
      <c r="H377">
        <f t="shared" si="12"/>
        <v>8</v>
      </c>
      <c r="I377">
        <f t="shared" si="13"/>
        <v>2014</v>
      </c>
      <c r="J377" s="3" t="s">
        <v>155</v>
      </c>
      <c r="K377" s="3">
        <v>21</v>
      </c>
      <c r="L377" s="6">
        <v>12</v>
      </c>
      <c r="M377" s="14">
        <v>252</v>
      </c>
      <c r="N377" t="s">
        <v>469</v>
      </c>
    </row>
    <row r="378" spans="1:14" x14ac:dyDescent="0.35">
      <c r="A378" s="3">
        <v>477</v>
      </c>
      <c r="B378" s="3">
        <v>10013</v>
      </c>
      <c r="C378" s="3" t="str">
        <f>VLOOKUP(B378,Customers!$A$1:$B$152,2,FALSE)</f>
        <v xml:space="preserve">    Leigha Bouffard</v>
      </c>
      <c r="D378" s="3" t="str">
        <f>VLOOKUP(B378,Customers!$A$1:$C$152,3,FALSE)</f>
        <v>Female</v>
      </c>
      <c r="E378" s="3" t="str">
        <f>VLOOKUP(B378,Customers!$A$1:$D$152,4,FALSE)</f>
        <v>Cairo</v>
      </c>
      <c r="F378" s="3" t="str">
        <f>VLOOKUP(B378,Customers!$A$1:$E$152,5,FALSE)</f>
        <v>Egypt</v>
      </c>
      <c r="G378" s="5">
        <v>40512</v>
      </c>
      <c r="H378">
        <f t="shared" si="12"/>
        <v>11</v>
      </c>
      <c r="I378">
        <f t="shared" si="13"/>
        <v>2010</v>
      </c>
      <c r="J378" s="3" t="s">
        <v>157</v>
      </c>
      <c r="K378" s="3">
        <v>9</v>
      </c>
      <c r="L378" s="6">
        <v>2</v>
      </c>
      <c r="M378" s="14">
        <v>18</v>
      </c>
      <c r="N378" t="s">
        <v>470</v>
      </c>
    </row>
    <row r="379" spans="1:14" x14ac:dyDescent="0.35">
      <c r="A379" s="3">
        <v>478</v>
      </c>
      <c r="B379" s="3">
        <v>10066</v>
      </c>
      <c r="C379" s="3" t="str">
        <f>VLOOKUP(B379,Customers!$A$1:$B$152,2,FALSE)</f>
        <v xml:space="preserve">    Berry Plumadore</v>
      </c>
      <c r="D379" s="3" t="str">
        <f>VLOOKUP(B379,Customers!$A$1:$C$152,3,FALSE)</f>
        <v>Male</v>
      </c>
      <c r="E379" s="3" t="str">
        <f>VLOOKUP(B379,Customers!$A$1:$D$152,4,FALSE)</f>
        <v>Accra</v>
      </c>
      <c r="F379" s="3" t="str">
        <f>VLOOKUP(B379,Customers!$A$1:$E$152,5,FALSE)</f>
        <v>Ghana</v>
      </c>
      <c r="G379" s="5">
        <v>42315</v>
      </c>
      <c r="H379">
        <f t="shared" si="12"/>
        <v>11</v>
      </c>
      <c r="I379">
        <f t="shared" si="13"/>
        <v>2015</v>
      </c>
      <c r="J379" s="3" t="s">
        <v>154</v>
      </c>
      <c r="K379" s="3">
        <v>16</v>
      </c>
      <c r="L379" s="6">
        <v>9</v>
      </c>
      <c r="M379" s="14">
        <v>144</v>
      </c>
      <c r="N379" t="s">
        <v>469</v>
      </c>
    </row>
    <row r="380" spans="1:14" x14ac:dyDescent="0.35">
      <c r="A380" s="3">
        <v>479</v>
      </c>
      <c r="B380" s="3">
        <v>10089</v>
      </c>
      <c r="C380" s="3" t="str">
        <f>VLOOKUP(B380,Customers!$A$1:$B$152,2,FALSE)</f>
        <v xml:space="preserve">    Evan Maxie</v>
      </c>
      <c r="D380" s="3" t="str">
        <f>VLOOKUP(B380,Customers!$A$1:$C$152,3,FALSE)</f>
        <v>Male</v>
      </c>
      <c r="E380" s="3" t="str">
        <f>VLOOKUP(B380,Customers!$A$1:$D$152,4,FALSE)</f>
        <v>Manchester</v>
      </c>
      <c r="F380" s="3" t="str">
        <f>VLOOKUP(B380,Customers!$A$1:$E$152,5,FALSE)</f>
        <v>UK</v>
      </c>
      <c r="G380" s="5">
        <v>41665</v>
      </c>
      <c r="H380">
        <f t="shared" si="12"/>
        <v>1</v>
      </c>
      <c r="I380">
        <f t="shared" si="13"/>
        <v>2014</v>
      </c>
      <c r="J380" s="3" t="s">
        <v>148</v>
      </c>
      <c r="K380" s="3">
        <v>6</v>
      </c>
      <c r="L380" s="6">
        <v>8</v>
      </c>
      <c r="M380" s="14">
        <v>48</v>
      </c>
      <c r="N380" t="s">
        <v>470</v>
      </c>
    </row>
    <row r="381" spans="1:14" x14ac:dyDescent="0.35">
      <c r="A381" s="3">
        <v>480</v>
      </c>
      <c r="B381" s="3">
        <v>10083</v>
      </c>
      <c r="C381" s="3" t="str">
        <f>VLOOKUP(B381,Customers!$A$1:$B$152,2,FALSE)</f>
        <v xml:space="preserve">    Delta Seitz</v>
      </c>
      <c r="D381" s="3" t="str">
        <f>VLOOKUP(B381,Customers!$A$1:$C$152,3,FALSE)</f>
        <v>Male</v>
      </c>
      <c r="E381" s="3" t="str">
        <f>VLOOKUP(B381,Customers!$A$1:$D$152,4,FALSE)</f>
        <v>Naples</v>
      </c>
      <c r="F381" s="3" t="str">
        <f>VLOOKUP(B381,Customers!$A$1:$E$152,5,FALSE)</f>
        <v>Italy</v>
      </c>
      <c r="G381" s="5">
        <v>40325</v>
      </c>
      <c r="H381">
        <f t="shared" si="12"/>
        <v>5</v>
      </c>
      <c r="I381">
        <f t="shared" si="13"/>
        <v>2010</v>
      </c>
      <c r="J381" s="3" t="s">
        <v>155</v>
      </c>
      <c r="K381" s="3">
        <v>12</v>
      </c>
      <c r="L381" s="6">
        <v>12</v>
      </c>
      <c r="M381" s="14">
        <v>144</v>
      </c>
      <c r="N381" t="s">
        <v>470</v>
      </c>
    </row>
    <row r="382" spans="1:14" x14ac:dyDescent="0.35">
      <c r="A382" s="3">
        <v>481</v>
      </c>
      <c r="B382" s="3">
        <v>10050</v>
      </c>
      <c r="C382" s="3" t="str">
        <f>VLOOKUP(B382,Customers!$A$1:$B$152,2,FALSE)</f>
        <v xml:space="preserve">    Christen Donnelly</v>
      </c>
      <c r="D382" s="3" t="str">
        <f>VLOOKUP(B382,Customers!$A$1:$C$152,3,FALSE)</f>
        <v>Female</v>
      </c>
      <c r="E382" s="3" t="str">
        <f>VLOOKUP(B382,Customers!$A$1:$D$152,4,FALSE)</f>
        <v>Shenyang</v>
      </c>
      <c r="F382" s="3" t="str">
        <f>VLOOKUP(B382,Customers!$A$1:$E$152,5,FALSE)</f>
        <v>China</v>
      </c>
      <c r="G382" s="5">
        <v>41505</v>
      </c>
      <c r="H382">
        <f t="shared" si="12"/>
        <v>8</v>
      </c>
      <c r="I382">
        <f t="shared" si="13"/>
        <v>2013</v>
      </c>
      <c r="J382" s="3" t="s">
        <v>157</v>
      </c>
      <c r="K382" s="3">
        <v>15</v>
      </c>
      <c r="L382" s="6">
        <v>2</v>
      </c>
      <c r="M382" s="14">
        <v>30</v>
      </c>
      <c r="N382" t="s">
        <v>469</v>
      </c>
    </row>
    <row r="383" spans="1:14" x14ac:dyDescent="0.35">
      <c r="A383" s="3">
        <v>482</v>
      </c>
      <c r="B383" s="3">
        <v>10103</v>
      </c>
      <c r="C383" s="3" t="str">
        <f>VLOOKUP(B383,Customers!$A$1:$B$152,2,FALSE)</f>
        <v xml:space="preserve">    Kit Platner</v>
      </c>
      <c r="D383" s="3" t="str">
        <f>VLOOKUP(B383,Customers!$A$1:$C$152,3,FALSE)</f>
        <v>Male</v>
      </c>
      <c r="E383" s="3" t="str">
        <f>VLOOKUP(B383,Customers!$A$1:$D$152,4,FALSE)</f>
        <v>Hamburg</v>
      </c>
      <c r="F383" s="3" t="str">
        <f>VLOOKUP(B383,Customers!$A$1:$E$152,5,FALSE)</f>
        <v>Germany</v>
      </c>
      <c r="G383" s="5">
        <v>40392</v>
      </c>
      <c r="H383">
        <f t="shared" si="12"/>
        <v>8</v>
      </c>
      <c r="I383">
        <f t="shared" si="13"/>
        <v>2010</v>
      </c>
      <c r="J383" s="3" t="s">
        <v>153</v>
      </c>
      <c r="K383" s="3">
        <v>29</v>
      </c>
      <c r="L383" s="6">
        <v>12</v>
      </c>
      <c r="M383" s="14">
        <v>348</v>
      </c>
      <c r="N383" t="s">
        <v>469</v>
      </c>
    </row>
    <row r="384" spans="1:14" x14ac:dyDescent="0.35">
      <c r="A384" s="3">
        <v>483</v>
      </c>
      <c r="B384" s="3">
        <v>10069</v>
      </c>
      <c r="C384" s="3" t="str">
        <f>VLOOKUP(B384,Customers!$A$1:$B$152,2,FALSE)</f>
        <v xml:space="preserve">    Larissa Louviere</v>
      </c>
      <c r="D384" s="3" t="str">
        <f>VLOOKUP(B384,Customers!$A$1:$C$152,3,FALSE)</f>
        <v>Female</v>
      </c>
      <c r="E384" s="3" t="str">
        <f>VLOOKUP(B384,Customers!$A$1:$D$152,4,FALSE)</f>
        <v>Sao Paulo</v>
      </c>
      <c r="F384" s="3" t="str">
        <f>VLOOKUP(B384,Customers!$A$1:$E$152,5,FALSE)</f>
        <v>Brazil</v>
      </c>
      <c r="G384" s="5">
        <v>41786</v>
      </c>
      <c r="H384">
        <f t="shared" si="12"/>
        <v>5</v>
      </c>
      <c r="I384">
        <f t="shared" si="13"/>
        <v>2014</v>
      </c>
      <c r="J384" s="3" t="s">
        <v>156</v>
      </c>
      <c r="K384" s="3">
        <v>24</v>
      </c>
      <c r="L384" s="6">
        <v>2</v>
      </c>
      <c r="M384" s="14">
        <v>48</v>
      </c>
      <c r="N384" t="s">
        <v>469</v>
      </c>
    </row>
    <row r="385" spans="1:14" x14ac:dyDescent="0.35">
      <c r="A385" s="3">
        <v>484</v>
      </c>
      <c r="B385" s="3">
        <v>10086</v>
      </c>
      <c r="C385" s="3" t="str">
        <f>VLOOKUP(B385,Customers!$A$1:$B$152,2,FALSE)</f>
        <v xml:space="preserve">    Lisette Bowsher</v>
      </c>
      <c r="D385" s="3" t="str">
        <f>VLOOKUP(B385,Customers!$A$1:$C$152,3,FALSE)</f>
        <v>Female</v>
      </c>
      <c r="E385" s="3" t="str">
        <f>VLOOKUP(B385,Customers!$A$1:$D$152,4,FALSE)</f>
        <v>Birmingham</v>
      </c>
      <c r="F385" s="3" t="str">
        <f>VLOOKUP(B385,Customers!$A$1:$E$152,5,FALSE)</f>
        <v>UK</v>
      </c>
      <c r="G385" s="5">
        <v>40246</v>
      </c>
      <c r="H385">
        <f t="shared" si="12"/>
        <v>3</v>
      </c>
      <c r="I385">
        <f t="shared" si="13"/>
        <v>2010</v>
      </c>
      <c r="J385" s="3" t="s">
        <v>148</v>
      </c>
      <c r="K385" s="3">
        <v>3</v>
      </c>
      <c r="L385" s="6">
        <v>8</v>
      </c>
      <c r="M385" s="14">
        <v>24</v>
      </c>
      <c r="N385" t="s">
        <v>471</v>
      </c>
    </row>
    <row r="386" spans="1:14" x14ac:dyDescent="0.35">
      <c r="A386" s="3">
        <v>485</v>
      </c>
      <c r="B386" s="3">
        <v>10092</v>
      </c>
      <c r="C386" s="3" t="str">
        <f>VLOOKUP(B386,Customers!$A$1:$B$152,2,FALSE)</f>
        <v xml:space="preserve">    Percy Rizzuto</v>
      </c>
      <c r="D386" s="3" t="str">
        <f>VLOOKUP(B386,Customers!$A$1:$C$152,3,FALSE)</f>
        <v>Female</v>
      </c>
      <c r="E386" s="3" t="str">
        <f>VLOOKUP(B386,Customers!$A$1:$D$152,4,FALSE)</f>
        <v>Tashkent</v>
      </c>
      <c r="F386" s="3" t="str">
        <f>VLOOKUP(B386,Customers!$A$1:$E$152,5,FALSE)</f>
        <v>Uzbekistan</v>
      </c>
      <c r="G386" s="5">
        <v>41839</v>
      </c>
      <c r="H386">
        <f t="shared" ref="H386:H449" si="14">MONTH(G386)</f>
        <v>7</v>
      </c>
      <c r="I386">
        <f t="shared" ref="I386:I449" si="15">YEAR(G386)</f>
        <v>2014</v>
      </c>
      <c r="J386" s="3" t="s">
        <v>156</v>
      </c>
      <c r="K386" s="3">
        <v>11</v>
      </c>
      <c r="L386" s="6">
        <v>2</v>
      </c>
      <c r="M386" s="14">
        <v>22</v>
      </c>
      <c r="N386" t="s">
        <v>470</v>
      </c>
    </row>
    <row r="387" spans="1:14" x14ac:dyDescent="0.35">
      <c r="A387" s="3">
        <v>486</v>
      </c>
      <c r="B387" s="3">
        <v>10069</v>
      </c>
      <c r="C387" s="3" t="str">
        <f>VLOOKUP(B387,Customers!$A$1:$B$152,2,FALSE)</f>
        <v xml:space="preserve">    Larissa Louviere</v>
      </c>
      <c r="D387" s="3" t="str">
        <f>VLOOKUP(B387,Customers!$A$1:$C$152,3,FALSE)</f>
        <v>Female</v>
      </c>
      <c r="E387" s="3" t="str">
        <f>VLOOKUP(B387,Customers!$A$1:$D$152,4,FALSE)</f>
        <v>Sao Paulo</v>
      </c>
      <c r="F387" s="3" t="str">
        <f>VLOOKUP(B387,Customers!$A$1:$E$152,5,FALSE)</f>
        <v>Brazil</v>
      </c>
      <c r="G387" s="5">
        <v>40904</v>
      </c>
      <c r="H387">
        <f t="shared" si="14"/>
        <v>12</v>
      </c>
      <c r="I387">
        <f t="shared" si="15"/>
        <v>2011</v>
      </c>
      <c r="J387" s="3" t="s">
        <v>157</v>
      </c>
      <c r="K387" s="3">
        <v>9</v>
      </c>
      <c r="L387" s="6">
        <v>2</v>
      </c>
      <c r="M387" s="14">
        <v>18</v>
      </c>
      <c r="N387" t="s">
        <v>470</v>
      </c>
    </row>
    <row r="388" spans="1:14" x14ac:dyDescent="0.35">
      <c r="A388" s="3">
        <v>487</v>
      </c>
      <c r="B388" s="3">
        <v>10093</v>
      </c>
      <c r="C388" s="3" t="str">
        <f>VLOOKUP(B388,Customers!$A$1:$B$152,2,FALSE)</f>
        <v xml:space="preserve">    Jack Dimas</v>
      </c>
      <c r="D388" s="3" t="str">
        <f>VLOOKUP(B388,Customers!$A$1:$C$152,3,FALSE)</f>
        <v>Male</v>
      </c>
      <c r="E388" s="3" t="str">
        <f>VLOOKUP(B388,Customers!$A$1:$D$152,4,FALSE)</f>
        <v>Fukuoka</v>
      </c>
      <c r="F388" s="3" t="str">
        <f>VLOOKUP(B388,Customers!$A$1:$E$152,5,FALSE)</f>
        <v>Japan</v>
      </c>
      <c r="G388" s="5">
        <v>41333</v>
      </c>
      <c r="H388">
        <f t="shared" si="14"/>
        <v>2</v>
      </c>
      <c r="I388">
        <f t="shared" si="15"/>
        <v>2013</v>
      </c>
      <c r="J388" s="3" t="s">
        <v>148</v>
      </c>
      <c r="K388" s="3">
        <v>13</v>
      </c>
      <c r="L388" s="6">
        <v>8</v>
      </c>
      <c r="M388" s="14">
        <v>104</v>
      </c>
      <c r="N388" t="s">
        <v>470</v>
      </c>
    </row>
    <row r="389" spans="1:14" x14ac:dyDescent="0.35">
      <c r="A389" s="3">
        <v>488</v>
      </c>
      <c r="B389" s="3">
        <v>10046</v>
      </c>
      <c r="C389" s="3" t="str">
        <f>VLOOKUP(B389,Customers!$A$1:$B$152,2,FALSE)</f>
        <v xml:space="preserve">    Jewell Kyser</v>
      </c>
      <c r="D389" s="3" t="str">
        <f>VLOOKUP(B389,Customers!$A$1:$C$152,3,FALSE)</f>
        <v>Female</v>
      </c>
      <c r="E389" s="3" t="str">
        <f>VLOOKUP(B389,Customers!$A$1:$D$152,4,FALSE)</f>
        <v>Tianjin</v>
      </c>
      <c r="F389" s="3" t="str">
        <f>VLOOKUP(B389,Customers!$A$1:$E$152,5,FALSE)</f>
        <v>China</v>
      </c>
      <c r="G389" s="5">
        <v>41307</v>
      </c>
      <c r="H389">
        <f t="shared" si="14"/>
        <v>2</v>
      </c>
      <c r="I389">
        <f t="shared" si="15"/>
        <v>2013</v>
      </c>
      <c r="J389" s="3" t="s">
        <v>155</v>
      </c>
      <c r="K389" s="3">
        <v>21</v>
      </c>
      <c r="L389" s="6">
        <v>12</v>
      </c>
      <c r="M389" s="14">
        <v>252</v>
      </c>
      <c r="N389" t="s">
        <v>469</v>
      </c>
    </row>
    <row r="390" spans="1:14" x14ac:dyDescent="0.35">
      <c r="A390" s="3">
        <v>489</v>
      </c>
      <c r="B390" s="3">
        <v>10073</v>
      </c>
      <c r="C390" s="3" t="str">
        <f>VLOOKUP(B390,Customers!$A$1:$B$152,2,FALSE)</f>
        <v xml:space="preserve">    Danuta Hennig</v>
      </c>
      <c r="D390" s="3" t="str">
        <f>VLOOKUP(B390,Customers!$A$1:$C$152,3,FALSE)</f>
        <v>Female</v>
      </c>
      <c r="E390" s="3" t="str">
        <f>VLOOKUP(B390,Customers!$A$1:$D$152,4,FALSE)</f>
        <v>Durban</v>
      </c>
      <c r="F390" s="3" t="str">
        <f>VLOOKUP(B390,Customers!$A$1:$E$152,5,FALSE)</f>
        <v>South Africa</v>
      </c>
      <c r="G390" s="5">
        <v>42097</v>
      </c>
      <c r="H390">
        <f t="shared" si="14"/>
        <v>4</v>
      </c>
      <c r="I390">
        <f t="shared" si="15"/>
        <v>2015</v>
      </c>
      <c r="J390" s="3" t="s">
        <v>152</v>
      </c>
      <c r="K390" s="3">
        <v>11</v>
      </c>
      <c r="L390" s="6">
        <v>12</v>
      </c>
      <c r="M390" s="14">
        <v>132</v>
      </c>
      <c r="N390" t="s">
        <v>470</v>
      </c>
    </row>
    <row r="391" spans="1:14" x14ac:dyDescent="0.35">
      <c r="A391" s="3">
        <v>490</v>
      </c>
      <c r="B391" s="3">
        <v>10145</v>
      </c>
      <c r="C391" s="3" t="str">
        <f>VLOOKUP(B391,Customers!$A$1:$B$152,2,FALSE)</f>
        <v xml:space="preserve">    Nicol Westerberg</v>
      </c>
      <c r="D391" s="3" t="str">
        <f>VLOOKUP(B391,Customers!$A$1:$C$152,3,FALSE)</f>
        <v>Female</v>
      </c>
      <c r="E391" s="3" t="str">
        <f>VLOOKUP(B391,Customers!$A$1:$D$152,4,FALSE)</f>
        <v>Shenyang</v>
      </c>
      <c r="F391" s="3" t="str">
        <f>VLOOKUP(B391,Customers!$A$1:$E$152,5,FALSE)</f>
        <v>China</v>
      </c>
      <c r="G391" s="5">
        <v>40431</v>
      </c>
      <c r="H391">
        <f t="shared" si="14"/>
        <v>9</v>
      </c>
      <c r="I391">
        <f t="shared" si="15"/>
        <v>2010</v>
      </c>
      <c r="J391" s="3" t="s">
        <v>156</v>
      </c>
      <c r="K391" s="3">
        <v>1</v>
      </c>
      <c r="L391" s="6">
        <v>2</v>
      </c>
      <c r="M391" s="14">
        <v>2</v>
      </c>
      <c r="N391" t="s">
        <v>471</v>
      </c>
    </row>
    <row r="392" spans="1:14" x14ac:dyDescent="0.35">
      <c r="A392" s="3">
        <v>491</v>
      </c>
      <c r="B392" s="3">
        <v>10014</v>
      </c>
      <c r="C392" s="3" t="str">
        <f>VLOOKUP(B392,Customers!$A$1:$B$152,2,FALSE)</f>
        <v xml:space="preserve">    Lola Schmidt</v>
      </c>
      <c r="D392" s="3" t="str">
        <f>VLOOKUP(B392,Customers!$A$1:$C$152,3,FALSE)</f>
        <v>Female</v>
      </c>
      <c r="E392" s="3" t="str">
        <f>VLOOKUP(B392,Customers!$A$1:$D$152,4,FALSE)</f>
        <v>Los Angeles</v>
      </c>
      <c r="F392" s="3" t="str">
        <f>VLOOKUP(B392,Customers!$A$1:$E$152,5,FALSE)</f>
        <v>USA</v>
      </c>
      <c r="G392" s="5">
        <v>41061</v>
      </c>
      <c r="H392">
        <f t="shared" si="14"/>
        <v>6</v>
      </c>
      <c r="I392">
        <f t="shared" si="15"/>
        <v>2012</v>
      </c>
      <c r="J392" s="3" t="s">
        <v>150</v>
      </c>
      <c r="K392" s="3">
        <v>26</v>
      </c>
      <c r="L392" s="6">
        <v>13</v>
      </c>
      <c r="M392" s="14">
        <v>338</v>
      </c>
      <c r="N392" t="s">
        <v>469</v>
      </c>
    </row>
    <row r="393" spans="1:14" x14ac:dyDescent="0.35">
      <c r="A393" s="3">
        <v>492</v>
      </c>
      <c r="B393" s="3">
        <v>10107</v>
      </c>
      <c r="C393" s="3" t="str">
        <f>VLOOKUP(B393,Customers!$A$1:$B$152,2,FALSE)</f>
        <v xml:space="preserve">    Teresita Schatz</v>
      </c>
      <c r="D393" s="3" t="str">
        <f>VLOOKUP(B393,Customers!$A$1:$C$152,3,FALSE)</f>
        <v>Female</v>
      </c>
      <c r="E393" s="3" t="str">
        <f>VLOOKUP(B393,Customers!$A$1:$D$152,4,FALSE)</f>
        <v>Beirut</v>
      </c>
      <c r="F393" s="3" t="str">
        <f>VLOOKUP(B393,Customers!$A$1:$E$152,5,FALSE)</f>
        <v>Lebanon</v>
      </c>
      <c r="G393" s="5">
        <v>41564</v>
      </c>
      <c r="H393">
        <f t="shared" si="14"/>
        <v>10</v>
      </c>
      <c r="I393">
        <f t="shared" si="15"/>
        <v>2013</v>
      </c>
      <c r="J393" s="3" t="s">
        <v>157</v>
      </c>
      <c r="K393" s="3">
        <v>29</v>
      </c>
      <c r="L393" s="6">
        <v>2</v>
      </c>
      <c r="M393" s="14">
        <v>58</v>
      </c>
      <c r="N393" t="s">
        <v>469</v>
      </c>
    </row>
    <row r="394" spans="1:14" x14ac:dyDescent="0.35">
      <c r="A394" s="3">
        <v>493</v>
      </c>
      <c r="B394" s="3">
        <v>10033</v>
      </c>
      <c r="C394" s="3" t="str">
        <f>VLOOKUP(B394,Customers!$A$1:$B$152,2,FALSE)</f>
        <v xml:space="preserve">    Cherish Breland</v>
      </c>
      <c r="D394" s="3" t="str">
        <f>VLOOKUP(B394,Customers!$A$1:$C$152,3,FALSE)</f>
        <v>Female</v>
      </c>
      <c r="E394" s="3" t="str">
        <f>VLOOKUP(B394,Customers!$A$1:$D$152,4,FALSE)</f>
        <v>Vienna</v>
      </c>
      <c r="F394" s="3" t="str">
        <f>VLOOKUP(B394,Customers!$A$1:$E$152,5,FALSE)</f>
        <v>Austria</v>
      </c>
      <c r="G394" s="5">
        <v>40906</v>
      </c>
      <c r="H394">
        <f t="shared" si="14"/>
        <v>12</v>
      </c>
      <c r="I394">
        <f t="shared" si="15"/>
        <v>2011</v>
      </c>
      <c r="J394" s="3" t="s">
        <v>153</v>
      </c>
      <c r="K394" s="3">
        <v>20</v>
      </c>
      <c r="L394" s="6">
        <v>12</v>
      </c>
      <c r="M394" s="14">
        <v>240</v>
      </c>
      <c r="N394" t="s">
        <v>469</v>
      </c>
    </row>
    <row r="395" spans="1:14" x14ac:dyDescent="0.35">
      <c r="A395" s="3">
        <v>494</v>
      </c>
      <c r="B395" s="3">
        <v>10128</v>
      </c>
      <c r="C395" s="3" t="str">
        <f>VLOOKUP(B395,Customers!$A$1:$B$152,2,FALSE)</f>
        <v xml:space="preserve">    Tynisha Kyllonen</v>
      </c>
      <c r="D395" s="3" t="str">
        <f>VLOOKUP(B395,Customers!$A$1:$C$152,3,FALSE)</f>
        <v>Female</v>
      </c>
      <c r="E395" s="3" t="str">
        <f>VLOOKUP(B395,Customers!$A$1:$D$152,4,FALSE)</f>
        <v>Sao Paulo</v>
      </c>
      <c r="F395" s="3" t="str">
        <f>VLOOKUP(B395,Customers!$A$1:$E$152,5,FALSE)</f>
        <v>Brazil</v>
      </c>
      <c r="G395" s="5">
        <v>41182</v>
      </c>
      <c r="H395">
        <f t="shared" si="14"/>
        <v>9</v>
      </c>
      <c r="I395">
        <f t="shared" si="15"/>
        <v>2012</v>
      </c>
      <c r="J395" s="3" t="s">
        <v>152</v>
      </c>
      <c r="K395" s="3">
        <v>23</v>
      </c>
      <c r="L395" s="6">
        <v>12</v>
      </c>
      <c r="M395" s="14">
        <v>276</v>
      </c>
      <c r="N395" t="s">
        <v>469</v>
      </c>
    </row>
    <row r="396" spans="1:14" x14ac:dyDescent="0.35">
      <c r="A396" s="3">
        <v>495</v>
      </c>
      <c r="B396" s="3">
        <v>10070</v>
      </c>
      <c r="C396" s="3" t="str">
        <f>VLOOKUP(B396,Customers!$A$1:$B$152,2,FALSE)</f>
        <v xml:space="preserve">    Lorina Shawgo</v>
      </c>
      <c r="D396" s="3" t="str">
        <f>VLOOKUP(B396,Customers!$A$1:$C$152,3,FALSE)</f>
        <v>Female</v>
      </c>
      <c r="E396" s="3" t="str">
        <f>VLOOKUP(B396,Customers!$A$1:$D$152,4,FALSE)</f>
        <v>Ankara</v>
      </c>
      <c r="F396" s="3" t="str">
        <f>VLOOKUP(B396,Customers!$A$1:$E$152,5,FALSE)</f>
        <v>Turkey</v>
      </c>
      <c r="G396" s="5">
        <v>41255</v>
      </c>
      <c r="H396">
        <f t="shared" si="14"/>
        <v>12</v>
      </c>
      <c r="I396">
        <f t="shared" si="15"/>
        <v>2012</v>
      </c>
      <c r="J396" s="3" t="s">
        <v>156</v>
      </c>
      <c r="K396" s="3">
        <v>13</v>
      </c>
      <c r="L396" s="6">
        <v>2</v>
      </c>
      <c r="M396" s="14">
        <v>26</v>
      </c>
      <c r="N396" t="s">
        <v>470</v>
      </c>
    </row>
    <row r="397" spans="1:14" x14ac:dyDescent="0.35">
      <c r="A397" s="3">
        <v>496</v>
      </c>
      <c r="B397" s="3">
        <v>10088</v>
      </c>
      <c r="C397" s="3" t="str">
        <f>VLOOKUP(B397,Customers!$A$1:$B$152,2,FALSE)</f>
        <v xml:space="preserve">    Christene Kennell</v>
      </c>
      <c r="D397" s="3" t="str">
        <f>VLOOKUP(B397,Customers!$A$1:$C$152,3,FALSE)</f>
        <v>Female</v>
      </c>
      <c r="E397" s="3" t="str">
        <f>VLOOKUP(B397,Customers!$A$1:$D$152,4,FALSE)</f>
        <v>Lisbon</v>
      </c>
      <c r="F397" s="3" t="str">
        <f>VLOOKUP(B397,Customers!$A$1:$E$152,5,FALSE)</f>
        <v>Portugal</v>
      </c>
      <c r="G397" s="5">
        <v>41541</v>
      </c>
      <c r="H397">
        <f t="shared" si="14"/>
        <v>9</v>
      </c>
      <c r="I397">
        <f t="shared" si="15"/>
        <v>2013</v>
      </c>
      <c r="J397" s="3" t="s">
        <v>148</v>
      </c>
      <c r="K397" s="3">
        <v>26</v>
      </c>
      <c r="L397" s="6">
        <v>8</v>
      </c>
      <c r="M397" s="14">
        <v>208</v>
      </c>
      <c r="N397" t="s">
        <v>469</v>
      </c>
    </row>
    <row r="398" spans="1:14" x14ac:dyDescent="0.35">
      <c r="A398" s="3">
        <v>497</v>
      </c>
      <c r="B398" s="3">
        <v>10080</v>
      </c>
      <c r="C398" s="3" t="str">
        <f>VLOOKUP(B398,Customers!$A$1:$B$152,2,FALSE)</f>
        <v xml:space="preserve">    Hue Beeson</v>
      </c>
      <c r="D398" s="3" t="str">
        <f>VLOOKUP(B398,Customers!$A$1:$C$152,3,FALSE)</f>
        <v>Male</v>
      </c>
      <c r="E398" s="3" t="str">
        <f>VLOOKUP(B398,Customers!$A$1:$D$152,4,FALSE)</f>
        <v>Fortaleza</v>
      </c>
      <c r="F398" s="3" t="str">
        <f>VLOOKUP(B398,Customers!$A$1:$E$152,5,FALSE)</f>
        <v>Brazil</v>
      </c>
      <c r="G398" s="5">
        <v>42336</v>
      </c>
      <c r="H398">
        <f t="shared" si="14"/>
        <v>11</v>
      </c>
      <c r="I398">
        <f t="shared" si="15"/>
        <v>2015</v>
      </c>
      <c r="J398" s="3" t="s">
        <v>148</v>
      </c>
      <c r="K398" s="3">
        <v>19</v>
      </c>
      <c r="L398" s="6">
        <v>8</v>
      </c>
      <c r="M398" s="14">
        <v>152</v>
      </c>
      <c r="N398" t="s">
        <v>469</v>
      </c>
    </row>
    <row r="399" spans="1:14" x14ac:dyDescent="0.35">
      <c r="A399" s="3">
        <v>498</v>
      </c>
      <c r="B399" s="3">
        <v>10017</v>
      </c>
      <c r="C399" s="3" t="str">
        <f>VLOOKUP(B399,Customers!$A$1:$B$152,2,FALSE)</f>
        <v xml:space="preserve">    Genaro Knutson</v>
      </c>
      <c r="D399" s="3" t="str">
        <f>VLOOKUP(B399,Customers!$A$1:$C$152,3,FALSE)</f>
        <v>Male</v>
      </c>
      <c r="E399" s="3" t="str">
        <f>VLOOKUP(B399,Customers!$A$1:$D$152,4,FALSE)</f>
        <v>Moscow</v>
      </c>
      <c r="F399" s="3" t="str">
        <f>VLOOKUP(B399,Customers!$A$1:$E$152,5,FALSE)</f>
        <v>Russia</v>
      </c>
      <c r="G399" s="5">
        <v>40236</v>
      </c>
      <c r="H399">
        <f t="shared" si="14"/>
        <v>2</v>
      </c>
      <c r="I399">
        <f t="shared" si="15"/>
        <v>2010</v>
      </c>
      <c r="J399" s="3" t="s">
        <v>150</v>
      </c>
      <c r="K399" s="3">
        <v>5</v>
      </c>
      <c r="L399" s="6">
        <v>13</v>
      </c>
      <c r="M399" s="14">
        <v>65</v>
      </c>
      <c r="N399" t="s">
        <v>471</v>
      </c>
    </row>
    <row r="400" spans="1:14" x14ac:dyDescent="0.35">
      <c r="A400" s="3">
        <v>499</v>
      </c>
      <c r="B400" s="3">
        <v>10088</v>
      </c>
      <c r="C400" s="3" t="str">
        <f>VLOOKUP(B400,Customers!$A$1:$B$152,2,FALSE)</f>
        <v xml:space="preserve">    Christene Kennell</v>
      </c>
      <c r="D400" s="3" t="str">
        <f>VLOOKUP(B400,Customers!$A$1:$C$152,3,FALSE)</f>
        <v>Female</v>
      </c>
      <c r="E400" s="3" t="str">
        <f>VLOOKUP(B400,Customers!$A$1:$D$152,4,FALSE)</f>
        <v>Lisbon</v>
      </c>
      <c r="F400" s="3" t="str">
        <f>VLOOKUP(B400,Customers!$A$1:$E$152,5,FALSE)</f>
        <v>Portugal</v>
      </c>
      <c r="G400" s="5">
        <v>42065</v>
      </c>
      <c r="H400">
        <f t="shared" si="14"/>
        <v>3</v>
      </c>
      <c r="I400">
        <f t="shared" si="15"/>
        <v>2015</v>
      </c>
      <c r="J400" s="3" t="s">
        <v>150</v>
      </c>
      <c r="K400" s="3">
        <v>14</v>
      </c>
      <c r="L400" s="6">
        <v>13</v>
      </c>
      <c r="M400" s="14">
        <v>182</v>
      </c>
      <c r="N400" t="s">
        <v>470</v>
      </c>
    </row>
    <row r="401" spans="1:14" x14ac:dyDescent="0.35">
      <c r="A401" s="3">
        <v>500</v>
      </c>
      <c r="B401" s="3">
        <v>10126</v>
      </c>
      <c r="C401" s="3" t="str">
        <f>VLOOKUP(B401,Customers!$A$1:$B$152,2,FALSE)</f>
        <v xml:space="preserve">    Roy Reber</v>
      </c>
      <c r="D401" s="3" t="str">
        <f>VLOOKUP(B401,Customers!$A$1:$C$152,3,FALSE)</f>
        <v>Male</v>
      </c>
      <c r="E401" s="3" t="str">
        <f>VLOOKUP(B401,Customers!$A$1:$D$152,4,FALSE)</f>
        <v>Tokyo</v>
      </c>
      <c r="F401" s="3" t="str">
        <f>VLOOKUP(B401,Customers!$A$1:$E$152,5,FALSE)</f>
        <v>Japan</v>
      </c>
      <c r="G401" s="5">
        <v>41437</v>
      </c>
      <c r="H401">
        <f t="shared" si="14"/>
        <v>6</v>
      </c>
      <c r="I401">
        <f t="shared" si="15"/>
        <v>2013</v>
      </c>
      <c r="J401" s="3" t="s">
        <v>150</v>
      </c>
      <c r="K401" s="3">
        <v>10</v>
      </c>
      <c r="L401" s="6">
        <v>13</v>
      </c>
      <c r="M401" s="14">
        <v>130</v>
      </c>
      <c r="N401" t="s">
        <v>470</v>
      </c>
    </row>
    <row r="402" spans="1:14" x14ac:dyDescent="0.35">
      <c r="A402" s="3">
        <v>501</v>
      </c>
      <c r="B402" s="3">
        <v>10067</v>
      </c>
      <c r="C402" s="3" t="str">
        <f>VLOOKUP(B402,Customers!$A$1:$B$152,2,FALSE)</f>
        <v xml:space="preserve">    Irina Roberge</v>
      </c>
      <c r="D402" s="3" t="str">
        <f>VLOOKUP(B402,Customers!$A$1:$C$152,3,FALSE)</f>
        <v>Female</v>
      </c>
      <c r="E402" s="3" t="str">
        <f>VLOOKUP(B402,Customers!$A$1:$D$152,4,FALSE)</f>
        <v>Tokyo</v>
      </c>
      <c r="F402" s="3" t="str">
        <f>VLOOKUP(B402,Customers!$A$1:$E$152,5,FALSE)</f>
        <v>Japan</v>
      </c>
      <c r="G402" s="5">
        <v>40635</v>
      </c>
      <c r="H402">
        <f t="shared" si="14"/>
        <v>4</v>
      </c>
      <c r="I402">
        <f t="shared" si="15"/>
        <v>2011</v>
      </c>
      <c r="J402" s="3" t="s">
        <v>151</v>
      </c>
      <c r="K402" s="3">
        <v>15</v>
      </c>
      <c r="L402" s="6">
        <v>4</v>
      </c>
      <c r="M402" s="14">
        <v>60</v>
      </c>
      <c r="N402" t="s">
        <v>469</v>
      </c>
    </row>
    <row r="403" spans="1:14" x14ac:dyDescent="0.35">
      <c r="A403" s="3">
        <v>502</v>
      </c>
      <c r="B403" s="3">
        <v>10092</v>
      </c>
      <c r="C403" s="3" t="str">
        <f>VLOOKUP(B403,Customers!$A$1:$B$152,2,FALSE)</f>
        <v xml:space="preserve">    Percy Rizzuto</v>
      </c>
      <c r="D403" s="3" t="str">
        <f>VLOOKUP(B403,Customers!$A$1:$C$152,3,FALSE)</f>
        <v>Female</v>
      </c>
      <c r="E403" s="3" t="str">
        <f>VLOOKUP(B403,Customers!$A$1:$D$152,4,FALSE)</f>
        <v>Tashkent</v>
      </c>
      <c r="F403" s="3" t="str">
        <f>VLOOKUP(B403,Customers!$A$1:$E$152,5,FALSE)</f>
        <v>Uzbekistan</v>
      </c>
      <c r="G403" s="5">
        <v>41507</v>
      </c>
      <c r="H403">
        <f t="shared" si="14"/>
        <v>8</v>
      </c>
      <c r="I403">
        <f t="shared" si="15"/>
        <v>2013</v>
      </c>
      <c r="J403" s="3" t="s">
        <v>148</v>
      </c>
      <c r="K403" s="3">
        <v>19</v>
      </c>
      <c r="L403" s="6">
        <v>8</v>
      </c>
      <c r="M403" s="14">
        <v>152</v>
      </c>
      <c r="N403" t="s">
        <v>469</v>
      </c>
    </row>
    <row r="404" spans="1:14" x14ac:dyDescent="0.35">
      <c r="A404" s="3">
        <v>503</v>
      </c>
      <c r="B404" s="3">
        <v>10129</v>
      </c>
      <c r="C404" s="3" t="str">
        <f>VLOOKUP(B404,Customers!$A$1:$B$152,2,FALSE)</f>
        <v xml:space="preserve">    Corine Ashline</v>
      </c>
      <c r="D404" s="3" t="str">
        <f>VLOOKUP(B404,Customers!$A$1:$C$152,3,FALSE)</f>
        <v>Female</v>
      </c>
      <c r="E404" s="3" t="str">
        <f>VLOOKUP(B404,Customers!$A$1:$D$152,4,FALSE)</f>
        <v>Seoul</v>
      </c>
      <c r="F404" s="3" t="str">
        <f>VLOOKUP(B404,Customers!$A$1:$E$152,5,FALSE)</f>
        <v>South Korea</v>
      </c>
      <c r="G404" s="5">
        <v>42164</v>
      </c>
      <c r="H404">
        <f t="shared" si="14"/>
        <v>6</v>
      </c>
      <c r="I404">
        <f t="shared" si="15"/>
        <v>2015</v>
      </c>
      <c r="J404" s="3" t="s">
        <v>153</v>
      </c>
      <c r="K404" s="3">
        <v>19</v>
      </c>
      <c r="L404" s="6">
        <v>12</v>
      </c>
      <c r="M404" s="14">
        <v>228</v>
      </c>
      <c r="N404" t="s">
        <v>469</v>
      </c>
    </row>
    <row r="405" spans="1:14" x14ac:dyDescent="0.35">
      <c r="A405" s="3">
        <v>504</v>
      </c>
      <c r="B405" s="3">
        <v>10125</v>
      </c>
      <c r="C405" s="3" t="str">
        <f>VLOOKUP(B405,Customers!$A$1:$B$152,2,FALSE)</f>
        <v xml:space="preserve">    Kyra Coffin</v>
      </c>
      <c r="D405" s="3" t="str">
        <f>VLOOKUP(B405,Customers!$A$1:$C$152,3,FALSE)</f>
        <v>Female</v>
      </c>
      <c r="E405" s="3" t="str">
        <f>VLOOKUP(B405,Customers!$A$1:$D$152,4,FALSE)</f>
        <v>Accra</v>
      </c>
      <c r="F405" s="3" t="str">
        <f>VLOOKUP(B405,Customers!$A$1:$E$152,5,FALSE)</f>
        <v>Ghana</v>
      </c>
      <c r="G405" s="5">
        <v>41179</v>
      </c>
      <c r="H405">
        <f t="shared" si="14"/>
        <v>9</v>
      </c>
      <c r="I405">
        <f t="shared" si="15"/>
        <v>2012</v>
      </c>
      <c r="J405" s="3" t="s">
        <v>156</v>
      </c>
      <c r="K405" s="3">
        <v>23</v>
      </c>
      <c r="L405" s="6">
        <v>2</v>
      </c>
      <c r="M405" s="14">
        <v>46</v>
      </c>
      <c r="N405" t="s">
        <v>469</v>
      </c>
    </row>
    <row r="406" spans="1:14" x14ac:dyDescent="0.35">
      <c r="A406" s="3">
        <v>505</v>
      </c>
      <c r="B406" s="3">
        <v>10145</v>
      </c>
      <c r="C406" s="3" t="str">
        <f>VLOOKUP(B406,Customers!$A$1:$B$152,2,FALSE)</f>
        <v xml:space="preserve">    Nicol Westerberg</v>
      </c>
      <c r="D406" s="3" t="str">
        <f>VLOOKUP(B406,Customers!$A$1:$C$152,3,FALSE)</f>
        <v>Female</v>
      </c>
      <c r="E406" s="3" t="str">
        <f>VLOOKUP(B406,Customers!$A$1:$D$152,4,FALSE)</f>
        <v>Shenyang</v>
      </c>
      <c r="F406" s="3" t="str">
        <f>VLOOKUP(B406,Customers!$A$1:$E$152,5,FALSE)</f>
        <v>China</v>
      </c>
      <c r="G406" s="5">
        <v>41936</v>
      </c>
      <c r="H406">
        <f t="shared" si="14"/>
        <v>10</v>
      </c>
      <c r="I406">
        <f t="shared" si="15"/>
        <v>2014</v>
      </c>
      <c r="J406" s="3" t="s">
        <v>149</v>
      </c>
      <c r="K406" s="3">
        <v>23</v>
      </c>
      <c r="L406" s="6">
        <v>18</v>
      </c>
      <c r="M406" s="14">
        <v>414</v>
      </c>
      <c r="N406" t="s">
        <v>469</v>
      </c>
    </row>
    <row r="407" spans="1:14" x14ac:dyDescent="0.35">
      <c r="A407" s="3">
        <v>506</v>
      </c>
      <c r="B407" s="3">
        <v>10068</v>
      </c>
      <c r="C407" s="3" t="str">
        <f>VLOOKUP(B407,Customers!$A$1:$B$152,2,FALSE)</f>
        <v xml:space="preserve">    Neda Asmus</v>
      </c>
      <c r="D407" s="3" t="str">
        <f>VLOOKUP(B407,Customers!$A$1:$C$152,3,FALSE)</f>
        <v>Female</v>
      </c>
      <c r="E407" s="3" t="str">
        <f>VLOOKUP(B407,Customers!$A$1:$D$152,4,FALSE)</f>
        <v>New York Metro</v>
      </c>
      <c r="F407" s="3" t="str">
        <f>VLOOKUP(B407,Customers!$A$1:$E$152,5,FALSE)</f>
        <v>USA</v>
      </c>
      <c r="G407" s="5">
        <v>40184</v>
      </c>
      <c r="H407">
        <f t="shared" si="14"/>
        <v>1</v>
      </c>
      <c r="I407">
        <f t="shared" si="15"/>
        <v>2010</v>
      </c>
      <c r="J407" s="3" t="s">
        <v>150</v>
      </c>
      <c r="K407" s="3">
        <v>25</v>
      </c>
      <c r="L407" s="6">
        <v>13</v>
      </c>
      <c r="M407" s="14">
        <v>325</v>
      </c>
      <c r="N407" t="s">
        <v>469</v>
      </c>
    </row>
    <row r="408" spans="1:14" x14ac:dyDescent="0.35">
      <c r="A408" s="3">
        <v>507</v>
      </c>
      <c r="B408" s="3">
        <v>10145</v>
      </c>
      <c r="C408" s="3" t="str">
        <f>VLOOKUP(B408,Customers!$A$1:$B$152,2,FALSE)</f>
        <v xml:space="preserve">    Nicol Westerberg</v>
      </c>
      <c r="D408" s="3" t="str">
        <f>VLOOKUP(B408,Customers!$A$1:$C$152,3,FALSE)</f>
        <v>Female</v>
      </c>
      <c r="E408" s="3" t="str">
        <f>VLOOKUP(B408,Customers!$A$1:$D$152,4,FALSE)</f>
        <v>Shenyang</v>
      </c>
      <c r="F408" s="3" t="str">
        <f>VLOOKUP(B408,Customers!$A$1:$E$152,5,FALSE)</f>
        <v>China</v>
      </c>
      <c r="G408" s="5">
        <v>41516</v>
      </c>
      <c r="H408">
        <f t="shared" si="14"/>
        <v>8</v>
      </c>
      <c r="I408">
        <f t="shared" si="15"/>
        <v>2013</v>
      </c>
      <c r="J408" s="3" t="s">
        <v>150</v>
      </c>
      <c r="K408" s="3">
        <v>10</v>
      </c>
      <c r="L408" s="6">
        <v>13</v>
      </c>
      <c r="M408" s="14">
        <v>130</v>
      </c>
      <c r="N408" t="s">
        <v>470</v>
      </c>
    </row>
    <row r="409" spans="1:14" x14ac:dyDescent="0.35">
      <c r="A409" s="3">
        <v>508</v>
      </c>
      <c r="B409" s="3">
        <v>10018</v>
      </c>
      <c r="C409" s="3" t="str">
        <f>VLOOKUP(B409,Customers!$A$1:$B$152,2,FALSE)</f>
        <v xml:space="preserve">    Isaiah Chavarria</v>
      </c>
      <c r="D409" s="3" t="str">
        <f>VLOOKUP(B409,Customers!$A$1:$C$152,3,FALSE)</f>
        <v>Male</v>
      </c>
      <c r="E409" s="3" t="str">
        <f>VLOOKUP(B409,Customers!$A$1:$D$152,4,FALSE)</f>
        <v>Shanghai</v>
      </c>
      <c r="F409" s="3" t="str">
        <f>VLOOKUP(B409,Customers!$A$1:$E$152,5,FALSE)</f>
        <v>China</v>
      </c>
      <c r="G409" s="5">
        <v>40921</v>
      </c>
      <c r="H409">
        <f t="shared" si="14"/>
        <v>1</v>
      </c>
      <c r="I409">
        <f t="shared" si="15"/>
        <v>2012</v>
      </c>
      <c r="J409" s="3" t="s">
        <v>151</v>
      </c>
      <c r="K409" s="3">
        <v>2</v>
      </c>
      <c r="L409" s="6">
        <v>4</v>
      </c>
      <c r="M409" s="14">
        <v>8</v>
      </c>
      <c r="N409" t="s">
        <v>471</v>
      </c>
    </row>
    <row r="410" spans="1:14" x14ac:dyDescent="0.35">
      <c r="A410" s="3">
        <v>509</v>
      </c>
      <c r="B410" s="3">
        <v>10102</v>
      </c>
      <c r="C410" s="3" t="str">
        <f>VLOOKUP(B410,Customers!$A$1:$B$152,2,FALSE)</f>
        <v xml:space="preserve">    Jonell Archibald</v>
      </c>
      <c r="D410" s="3" t="str">
        <f>VLOOKUP(B410,Customers!$A$1:$C$152,3,FALSE)</f>
        <v>Female</v>
      </c>
      <c r="E410" s="3" t="str">
        <f>VLOOKUP(B410,Customers!$A$1:$D$152,4,FALSE)</f>
        <v>Cologne/Bonn</v>
      </c>
      <c r="F410" s="3" t="str">
        <f>VLOOKUP(B410,Customers!$A$1:$E$152,5,FALSE)</f>
        <v>Germany</v>
      </c>
      <c r="G410" s="5">
        <v>42350</v>
      </c>
      <c r="H410">
        <f t="shared" si="14"/>
        <v>12</v>
      </c>
      <c r="I410">
        <f t="shared" si="15"/>
        <v>2015</v>
      </c>
      <c r="J410" s="3" t="s">
        <v>156</v>
      </c>
      <c r="K410" s="3">
        <v>14</v>
      </c>
      <c r="L410" s="6">
        <v>2</v>
      </c>
      <c r="M410" s="14">
        <v>28</v>
      </c>
      <c r="N410" t="s">
        <v>470</v>
      </c>
    </row>
    <row r="411" spans="1:14" x14ac:dyDescent="0.35">
      <c r="A411" s="3">
        <v>510</v>
      </c>
      <c r="B411" s="3">
        <v>10072</v>
      </c>
      <c r="C411" s="3" t="str">
        <f>VLOOKUP(B411,Customers!$A$1:$B$152,2,FALSE)</f>
        <v xml:space="preserve">    Artie Mendoza</v>
      </c>
      <c r="D411" s="3" t="str">
        <f>VLOOKUP(B411,Customers!$A$1:$C$152,3,FALSE)</f>
        <v>Male</v>
      </c>
      <c r="E411" s="3" t="str">
        <f>VLOOKUP(B411,Customers!$A$1:$D$152,4,FALSE)</f>
        <v>Mesa</v>
      </c>
      <c r="F411" s="3" t="str">
        <f>VLOOKUP(B411,Customers!$A$1:$E$152,5,FALSE)</f>
        <v>USA</v>
      </c>
      <c r="G411" s="5">
        <v>41426</v>
      </c>
      <c r="H411">
        <f t="shared" si="14"/>
        <v>6</v>
      </c>
      <c r="I411">
        <f t="shared" si="15"/>
        <v>2013</v>
      </c>
      <c r="J411" s="3" t="s">
        <v>155</v>
      </c>
      <c r="K411" s="3">
        <v>7</v>
      </c>
      <c r="L411" s="6">
        <v>12</v>
      </c>
      <c r="M411" s="14">
        <v>84</v>
      </c>
      <c r="N411" t="s">
        <v>470</v>
      </c>
    </row>
    <row r="412" spans="1:14" x14ac:dyDescent="0.35">
      <c r="A412" s="3">
        <v>511</v>
      </c>
      <c r="B412" s="3">
        <v>10076</v>
      </c>
      <c r="C412" s="3" t="str">
        <f>VLOOKUP(B412,Customers!$A$1:$B$152,2,FALSE)</f>
        <v xml:space="preserve">    Flora Zuniga</v>
      </c>
      <c r="D412" s="3" t="str">
        <f>VLOOKUP(B412,Customers!$A$1:$C$152,3,FALSE)</f>
        <v>Female</v>
      </c>
      <c r="E412" s="3" t="str">
        <f>VLOOKUP(B412,Customers!$A$1:$D$152,4,FALSE)</f>
        <v>Jeddah</v>
      </c>
      <c r="F412" s="3" t="str">
        <f>VLOOKUP(B412,Customers!$A$1:$E$152,5,FALSE)</f>
        <v>Saudi Arabia</v>
      </c>
      <c r="G412" s="5">
        <v>40598</v>
      </c>
      <c r="H412">
        <f t="shared" si="14"/>
        <v>2</v>
      </c>
      <c r="I412">
        <f t="shared" si="15"/>
        <v>2011</v>
      </c>
      <c r="J412" s="3" t="s">
        <v>148</v>
      </c>
      <c r="K412" s="3">
        <v>16</v>
      </c>
      <c r="L412" s="6">
        <v>8</v>
      </c>
      <c r="M412" s="14">
        <v>128</v>
      </c>
      <c r="N412" t="s">
        <v>469</v>
      </c>
    </row>
    <row r="413" spans="1:14" x14ac:dyDescent="0.35">
      <c r="A413" s="3">
        <v>512</v>
      </c>
      <c r="B413" s="3">
        <v>10099</v>
      </c>
      <c r="C413" s="3" t="str">
        <f>VLOOKUP(B413,Customers!$A$1:$B$152,2,FALSE)</f>
        <v xml:space="preserve">    Cecille Holdridge</v>
      </c>
      <c r="D413" s="3" t="str">
        <f>VLOOKUP(B413,Customers!$A$1:$C$152,3,FALSE)</f>
        <v>Female</v>
      </c>
      <c r="E413" s="3" t="str">
        <f>VLOOKUP(B413,Customers!$A$1:$D$152,4,FALSE)</f>
        <v>Taichung</v>
      </c>
      <c r="F413" s="3" t="str">
        <f>VLOOKUP(B413,Customers!$A$1:$E$152,5,FALSE)</f>
        <v>Taiwan</v>
      </c>
      <c r="G413" s="5">
        <v>41374</v>
      </c>
      <c r="H413">
        <f t="shared" si="14"/>
        <v>4</v>
      </c>
      <c r="I413">
        <f t="shared" si="15"/>
        <v>2013</v>
      </c>
      <c r="J413" s="3" t="s">
        <v>157</v>
      </c>
      <c r="K413" s="3">
        <v>3</v>
      </c>
      <c r="L413" s="6">
        <v>2</v>
      </c>
      <c r="M413" s="14">
        <v>6</v>
      </c>
      <c r="N413" t="s">
        <v>471</v>
      </c>
    </row>
    <row r="414" spans="1:14" x14ac:dyDescent="0.35">
      <c r="A414" s="3">
        <v>513</v>
      </c>
      <c r="B414" s="3">
        <v>10131</v>
      </c>
      <c r="C414" s="3" t="str">
        <f>VLOOKUP(B414,Customers!$A$1:$B$152,2,FALSE)</f>
        <v xml:space="preserve">    Wilmer Markert</v>
      </c>
      <c r="D414" s="3" t="str">
        <f>VLOOKUP(B414,Customers!$A$1:$C$152,3,FALSE)</f>
        <v>Male</v>
      </c>
      <c r="E414" s="3" t="str">
        <f>VLOOKUP(B414,Customers!$A$1:$D$152,4,FALSE)</f>
        <v>Osaka</v>
      </c>
      <c r="F414" s="3" t="str">
        <f>VLOOKUP(B414,Customers!$A$1:$E$152,5,FALSE)</f>
        <v>Japan</v>
      </c>
      <c r="G414" s="5">
        <v>41835</v>
      </c>
      <c r="H414">
        <f t="shared" si="14"/>
        <v>7</v>
      </c>
      <c r="I414">
        <f t="shared" si="15"/>
        <v>2014</v>
      </c>
      <c r="J414" s="3" t="s">
        <v>153</v>
      </c>
      <c r="K414" s="3">
        <v>27</v>
      </c>
      <c r="L414" s="6">
        <v>12</v>
      </c>
      <c r="M414" s="14">
        <v>324</v>
      </c>
      <c r="N414" t="s">
        <v>469</v>
      </c>
    </row>
    <row r="415" spans="1:14" x14ac:dyDescent="0.35">
      <c r="A415" s="3">
        <v>514</v>
      </c>
      <c r="B415" s="3">
        <v>10098</v>
      </c>
      <c r="C415" s="3" t="str">
        <f>VLOOKUP(B415,Customers!$A$1:$B$152,2,FALSE)</f>
        <v xml:space="preserve">    Emerald Fernald</v>
      </c>
      <c r="D415" s="3" t="str">
        <f>VLOOKUP(B415,Customers!$A$1:$C$152,3,FALSE)</f>
        <v>Female</v>
      </c>
      <c r="E415" s="3" t="str">
        <f>VLOOKUP(B415,Customers!$A$1:$D$152,4,FALSE)</f>
        <v>Tampa</v>
      </c>
      <c r="F415" s="3" t="str">
        <f>VLOOKUP(B415,Customers!$A$1:$E$152,5,FALSE)</f>
        <v>USA</v>
      </c>
      <c r="G415" s="5">
        <v>41404</v>
      </c>
      <c r="H415">
        <f t="shared" si="14"/>
        <v>5</v>
      </c>
      <c r="I415">
        <f t="shared" si="15"/>
        <v>2013</v>
      </c>
      <c r="J415" s="3" t="s">
        <v>153</v>
      </c>
      <c r="K415" s="3">
        <v>5</v>
      </c>
      <c r="L415" s="6">
        <v>12</v>
      </c>
      <c r="M415" s="14">
        <v>60</v>
      </c>
      <c r="N415" t="s">
        <v>471</v>
      </c>
    </row>
    <row r="416" spans="1:14" x14ac:dyDescent="0.35">
      <c r="A416" s="3">
        <v>515</v>
      </c>
      <c r="B416" s="3">
        <v>10102</v>
      </c>
      <c r="C416" s="3" t="str">
        <f>VLOOKUP(B416,Customers!$A$1:$B$152,2,FALSE)</f>
        <v xml:space="preserve">    Jonell Archibald</v>
      </c>
      <c r="D416" s="3" t="str">
        <f>VLOOKUP(B416,Customers!$A$1:$C$152,3,FALSE)</f>
        <v>Female</v>
      </c>
      <c r="E416" s="3" t="str">
        <f>VLOOKUP(B416,Customers!$A$1:$D$152,4,FALSE)</f>
        <v>Cologne/Bonn</v>
      </c>
      <c r="F416" s="3" t="str">
        <f>VLOOKUP(B416,Customers!$A$1:$E$152,5,FALSE)</f>
        <v>Germany</v>
      </c>
      <c r="G416" s="5">
        <v>40747</v>
      </c>
      <c r="H416">
        <f t="shared" si="14"/>
        <v>7</v>
      </c>
      <c r="I416">
        <f t="shared" si="15"/>
        <v>2011</v>
      </c>
      <c r="J416" s="3" t="s">
        <v>151</v>
      </c>
      <c r="K416" s="3">
        <v>3</v>
      </c>
      <c r="L416" s="6">
        <v>4</v>
      </c>
      <c r="M416" s="14">
        <v>12</v>
      </c>
      <c r="N416" t="s">
        <v>471</v>
      </c>
    </row>
    <row r="417" spans="1:14" x14ac:dyDescent="0.35">
      <c r="A417" s="3">
        <v>516</v>
      </c>
      <c r="B417" s="3">
        <v>10147</v>
      </c>
      <c r="C417" s="3" t="str">
        <f>VLOOKUP(B417,Customers!$A$1:$B$152,2,FALSE)</f>
        <v xml:space="preserve">    Johnathon Haug</v>
      </c>
      <c r="D417" s="3" t="str">
        <f>VLOOKUP(B417,Customers!$A$1:$C$152,3,FALSE)</f>
        <v>Male</v>
      </c>
      <c r="E417" s="3" t="str">
        <f>VLOOKUP(B417,Customers!$A$1:$D$152,4,FALSE)</f>
        <v>Boston</v>
      </c>
      <c r="F417" s="3" t="str">
        <f>VLOOKUP(B417,Customers!$A$1:$E$152,5,FALSE)</f>
        <v>USA</v>
      </c>
      <c r="G417" s="5">
        <v>40748</v>
      </c>
      <c r="H417">
        <f t="shared" si="14"/>
        <v>7</v>
      </c>
      <c r="I417">
        <f t="shared" si="15"/>
        <v>2011</v>
      </c>
      <c r="J417" s="3" t="s">
        <v>149</v>
      </c>
      <c r="K417" s="3">
        <v>26</v>
      </c>
      <c r="L417" s="6">
        <v>18</v>
      </c>
      <c r="M417" s="14">
        <v>468</v>
      </c>
      <c r="N417" t="s">
        <v>469</v>
      </c>
    </row>
    <row r="418" spans="1:14" x14ac:dyDescent="0.35">
      <c r="A418" s="3">
        <v>517</v>
      </c>
      <c r="B418" s="3">
        <v>10070</v>
      </c>
      <c r="C418" s="3" t="str">
        <f>VLOOKUP(B418,Customers!$A$1:$B$152,2,FALSE)</f>
        <v xml:space="preserve">    Lorina Shawgo</v>
      </c>
      <c r="D418" s="3" t="str">
        <f>VLOOKUP(B418,Customers!$A$1:$C$152,3,FALSE)</f>
        <v>Female</v>
      </c>
      <c r="E418" s="3" t="str">
        <f>VLOOKUP(B418,Customers!$A$1:$D$152,4,FALSE)</f>
        <v>Ankara</v>
      </c>
      <c r="F418" s="3" t="str">
        <f>VLOOKUP(B418,Customers!$A$1:$E$152,5,FALSE)</f>
        <v>Turkey</v>
      </c>
      <c r="G418" s="5">
        <v>40653</v>
      </c>
      <c r="H418">
        <f t="shared" si="14"/>
        <v>4</v>
      </c>
      <c r="I418">
        <f t="shared" si="15"/>
        <v>2011</v>
      </c>
      <c r="J418" s="3" t="s">
        <v>154</v>
      </c>
      <c r="K418" s="3">
        <v>24</v>
      </c>
      <c r="L418" s="6">
        <v>9</v>
      </c>
      <c r="M418" s="14">
        <v>216</v>
      </c>
      <c r="N418" t="s">
        <v>469</v>
      </c>
    </row>
    <row r="419" spans="1:14" x14ac:dyDescent="0.35">
      <c r="A419" s="3">
        <v>518</v>
      </c>
      <c r="B419" s="3">
        <v>10139</v>
      </c>
      <c r="C419" s="3" t="str">
        <f>VLOOKUP(B419,Customers!$A$1:$B$152,2,FALSE)</f>
        <v xml:space="preserve">    Federico Taliaferro</v>
      </c>
      <c r="D419" s="3" t="str">
        <f>VLOOKUP(B419,Customers!$A$1:$C$152,3,FALSE)</f>
        <v>Male</v>
      </c>
      <c r="E419" s="3" t="str">
        <f>VLOOKUP(B419,Customers!$A$1:$D$152,4,FALSE)</f>
        <v>Kuala Lumpur</v>
      </c>
      <c r="F419" s="3" t="str">
        <f>VLOOKUP(B419,Customers!$A$1:$E$152,5,FALSE)</f>
        <v>Malaysia</v>
      </c>
      <c r="G419" s="5">
        <v>40561</v>
      </c>
      <c r="H419">
        <f t="shared" si="14"/>
        <v>1</v>
      </c>
      <c r="I419">
        <f t="shared" si="15"/>
        <v>2011</v>
      </c>
      <c r="J419" s="3" t="s">
        <v>148</v>
      </c>
      <c r="K419" s="3">
        <v>20</v>
      </c>
      <c r="L419" s="6">
        <v>8</v>
      </c>
      <c r="M419" s="14">
        <v>160</v>
      </c>
      <c r="N419" t="s">
        <v>469</v>
      </c>
    </row>
    <row r="420" spans="1:14" x14ac:dyDescent="0.35">
      <c r="A420" s="3">
        <v>519</v>
      </c>
      <c r="B420" s="3">
        <v>10035</v>
      </c>
      <c r="C420" s="3" t="str">
        <f>VLOOKUP(B420,Customers!$A$1:$B$152,2,FALSE)</f>
        <v xml:space="preserve">    Houston Gouin</v>
      </c>
      <c r="D420" s="3" t="str">
        <f>VLOOKUP(B420,Customers!$A$1:$C$152,3,FALSE)</f>
        <v>Male</v>
      </c>
      <c r="E420" s="3" t="str">
        <f>VLOOKUP(B420,Customers!$A$1:$D$152,4,FALSE)</f>
        <v xml:space="preserve">Damman </v>
      </c>
      <c r="F420" s="3" t="str">
        <f>VLOOKUP(B420,Customers!$A$1:$E$152,5,FALSE)</f>
        <v>Saudi Arabia</v>
      </c>
      <c r="G420" s="5">
        <v>40384</v>
      </c>
      <c r="H420">
        <f t="shared" si="14"/>
        <v>7</v>
      </c>
      <c r="I420">
        <f t="shared" si="15"/>
        <v>2010</v>
      </c>
      <c r="J420" s="3" t="s">
        <v>156</v>
      </c>
      <c r="K420" s="3">
        <v>19</v>
      </c>
      <c r="L420" s="6">
        <v>2</v>
      </c>
      <c r="M420" s="14">
        <v>38</v>
      </c>
      <c r="N420" t="s">
        <v>469</v>
      </c>
    </row>
    <row r="421" spans="1:14" x14ac:dyDescent="0.35">
      <c r="A421" s="3">
        <v>520</v>
      </c>
      <c r="B421" s="3">
        <v>10138</v>
      </c>
      <c r="C421" s="3" t="str">
        <f>VLOOKUP(B421,Customers!$A$1:$B$152,2,FALSE)</f>
        <v xml:space="preserve">    Jamel Biery</v>
      </c>
      <c r="D421" s="3" t="str">
        <f>VLOOKUP(B421,Customers!$A$1:$C$152,3,FALSE)</f>
        <v>Male</v>
      </c>
      <c r="E421" s="3" t="str">
        <f>VLOOKUP(B421,Customers!$A$1:$D$152,4,FALSE)</f>
        <v>Cairo</v>
      </c>
      <c r="F421" s="3" t="str">
        <f>VLOOKUP(B421,Customers!$A$1:$E$152,5,FALSE)</f>
        <v>Egypt</v>
      </c>
      <c r="G421" s="5">
        <v>40945</v>
      </c>
      <c r="H421">
        <f t="shared" si="14"/>
        <v>2</v>
      </c>
      <c r="I421">
        <f t="shared" si="15"/>
        <v>2012</v>
      </c>
      <c r="J421" s="3" t="s">
        <v>153</v>
      </c>
      <c r="K421" s="3">
        <v>21</v>
      </c>
      <c r="L421" s="6">
        <v>12</v>
      </c>
      <c r="M421" s="14">
        <v>252</v>
      </c>
      <c r="N421" t="s">
        <v>469</v>
      </c>
    </row>
    <row r="422" spans="1:14" x14ac:dyDescent="0.35">
      <c r="A422" s="3">
        <v>521</v>
      </c>
      <c r="B422" s="3">
        <v>10074</v>
      </c>
      <c r="C422" s="3" t="str">
        <f>VLOOKUP(B422,Customers!$A$1:$B$152,2,FALSE)</f>
        <v xml:space="preserve">    Jewel Dumbleton</v>
      </c>
      <c r="D422" s="3" t="str">
        <f>VLOOKUP(B422,Customers!$A$1:$C$152,3,FALSE)</f>
        <v>Male</v>
      </c>
      <c r="E422" s="3" t="str">
        <f>VLOOKUP(B422,Customers!$A$1:$D$152,4,FALSE)</f>
        <v>Porto Alegre</v>
      </c>
      <c r="F422" s="3" t="str">
        <f>VLOOKUP(B422,Customers!$A$1:$E$152,5,FALSE)</f>
        <v>Brazil</v>
      </c>
      <c r="G422" s="5">
        <v>42367</v>
      </c>
      <c r="H422">
        <f t="shared" si="14"/>
        <v>12</v>
      </c>
      <c r="I422">
        <f t="shared" si="15"/>
        <v>2015</v>
      </c>
      <c r="J422" s="3" t="s">
        <v>154</v>
      </c>
      <c r="K422" s="3">
        <v>5</v>
      </c>
      <c r="L422" s="6">
        <v>9</v>
      </c>
      <c r="M422" s="14">
        <v>45</v>
      </c>
      <c r="N422" t="s">
        <v>471</v>
      </c>
    </row>
    <row r="423" spans="1:14" x14ac:dyDescent="0.35">
      <c r="A423" s="3">
        <v>522</v>
      </c>
      <c r="B423" s="3">
        <v>10036</v>
      </c>
      <c r="C423" s="3" t="str">
        <f>VLOOKUP(B423,Customers!$A$1:$B$152,2,FALSE)</f>
        <v xml:space="preserve">    Cathern Howey</v>
      </c>
      <c r="D423" s="3" t="str">
        <f>VLOOKUP(B423,Customers!$A$1:$C$152,3,FALSE)</f>
        <v>Female</v>
      </c>
      <c r="E423" s="3" t="str">
        <f>VLOOKUP(B423,Customers!$A$1:$D$152,4,FALSE)</f>
        <v>Copenhagen</v>
      </c>
      <c r="F423" s="3" t="str">
        <f>VLOOKUP(B423,Customers!$A$1:$E$152,5,FALSE)</f>
        <v>Denmark</v>
      </c>
      <c r="G423" s="5">
        <v>41219</v>
      </c>
      <c r="H423">
        <f t="shared" si="14"/>
        <v>11</v>
      </c>
      <c r="I423">
        <f t="shared" si="15"/>
        <v>2012</v>
      </c>
      <c r="J423" s="3" t="s">
        <v>148</v>
      </c>
      <c r="K423" s="3">
        <v>8</v>
      </c>
      <c r="L423" s="6">
        <v>8</v>
      </c>
      <c r="M423" s="14">
        <v>64</v>
      </c>
      <c r="N423" t="s">
        <v>470</v>
      </c>
    </row>
    <row r="424" spans="1:14" x14ac:dyDescent="0.35">
      <c r="A424" s="3">
        <v>523</v>
      </c>
      <c r="B424" s="3">
        <v>10082</v>
      </c>
      <c r="C424" s="3" t="str">
        <f>VLOOKUP(B424,Customers!$A$1:$B$152,2,FALSE)</f>
        <v xml:space="preserve">    Charles Ascencio</v>
      </c>
      <c r="D424" s="3" t="str">
        <f>VLOOKUP(B424,Customers!$A$1:$C$152,3,FALSE)</f>
        <v>Male</v>
      </c>
      <c r="E424" s="3" t="str">
        <f>VLOOKUP(B424,Customers!$A$1:$D$152,4,FALSE)</f>
        <v>Rome</v>
      </c>
      <c r="F424" s="3" t="str">
        <f>VLOOKUP(B424,Customers!$A$1:$E$152,5,FALSE)</f>
        <v>Italy</v>
      </c>
      <c r="G424" s="5">
        <v>41823</v>
      </c>
      <c r="H424">
        <f t="shared" si="14"/>
        <v>7</v>
      </c>
      <c r="I424">
        <f t="shared" si="15"/>
        <v>2014</v>
      </c>
      <c r="J424" s="3" t="s">
        <v>155</v>
      </c>
      <c r="K424" s="3">
        <v>6</v>
      </c>
      <c r="L424" s="6">
        <v>12</v>
      </c>
      <c r="M424" s="14">
        <v>72</v>
      </c>
      <c r="N424" t="s">
        <v>470</v>
      </c>
    </row>
    <row r="425" spans="1:14" x14ac:dyDescent="0.35">
      <c r="A425" s="3">
        <v>524</v>
      </c>
      <c r="B425" s="3">
        <v>10037</v>
      </c>
      <c r="C425" s="3" t="str">
        <f>VLOOKUP(B425,Customers!$A$1:$B$152,2,FALSE)</f>
        <v xml:space="preserve">    Leonore Cloud</v>
      </c>
      <c r="D425" s="3" t="str">
        <f>VLOOKUP(B425,Customers!$A$1:$C$152,3,FALSE)</f>
        <v>Female</v>
      </c>
      <c r="E425" s="3" t="str">
        <f>VLOOKUP(B425,Customers!$A$1:$D$152,4,FALSE)</f>
        <v>Brisbane</v>
      </c>
      <c r="F425" s="3" t="str">
        <f>VLOOKUP(B425,Customers!$A$1:$E$152,5,FALSE)</f>
        <v>Australia</v>
      </c>
      <c r="G425" s="5">
        <v>42091</v>
      </c>
      <c r="H425">
        <f t="shared" si="14"/>
        <v>3</v>
      </c>
      <c r="I425">
        <f t="shared" si="15"/>
        <v>2015</v>
      </c>
      <c r="J425" s="3" t="s">
        <v>150</v>
      </c>
      <c r="K425" s="3">
        <v>20</v>
      </c>
      <c r="L425" s="6">
        <v>13</v>
      </c>
      <c r="M425" s="14">
        <v>260</v>
      </c>
      <c r="N425" t="s">
        <v>469</v>
      </c>
    </row>
    <row r="426" spans="1:14" x14ac:dyDescent="0.35">
      <c r="A426" s="3">
        <v>525</v>
      </c>
      <c r="B426" s="3">
        <v>10073</v>
      </c>
      <c r="C426" s="3" t="str">
        <f>VLOOKUP(B426,Customers!$A$1:$B$152,2,FALSE)</f>
        <v xml:space="preserve">    Danuta Hennig</v>
      </c>
      <c r="D426" s="3" t="str">
        <f>VLOOKUP(B426,Customers!$A$1:$C$152,3,FALSE)</f>
        <v>Female</v>
      </c>
      <c r="E426" s="3" t="str">
        <f>VLOOKUP(B426,Customers!$A$1:$D$152,4,FALSE)</f>
        <v>Durban</v>
      </c>
      <c r="F426" s="3" t="str">
        <f>VLOOKUP(B426,Customers!$A$1:$E$152,5,FALSE)</f>
        <v>South Africa</v>
      </c>
      <c r="G426" s="5">
        <v>41980</v>
      </c>
      <c r="H426">
        <f t="shared" si="14"/>
        <v>12</v>
      </c>
      <c r="I426">
        <f t="shared" si="15"/>
        <v>2014</v>
      </c>
      <c r="J426" s="3" t="s">
        <v>149</v>
      </c>
      <c r="K426" s="3">
        <v>6</v>
      </c>
      <c r="L426" s="6">
        <v>18</v>
      </c>
      <c r="M426" s="14">
        <v>108</v>
      </c>
      <c r="N426" t="s">
        <v>470</v>
      </c>
    </row>
    <row r="427" spans="1:14" x14ac:dyDescent="0.35">
      <c r="A427" s="3">
        <v>526</v>
      </c>
      <c r="B427" s="3">
        <v>10095</v>
      </c>
      <c r="C427" s="3" t="str">
        <f>VLOOKUP(B427,Customers!$A$1:$B$152,2,FALSE)</f>
        <v xml:space="preserve">    Camelia Korn</v>
      </c>
      <c r="D427" s="3" t="str">
        <f>VLOOKUP(B427,Customers!$A$1:$C$152,3,FALSE)</f>
        <v>Female</v>
      </c>
      <c r="E427" s="3" t="str">
        <f>VLOOKUP(B427,Customers!$A$1:$D$152,4,FALSE)</f>
        <v>St. Louis</v>
      </c>
      <c r="F427" s="3" t="str">
        <f>VLOOKUP(B427,Customers!$A$1:$E$152,5,FALSE)</f>
        <v>USA</v>
      </c>
      <c r="G427" s="5">
        <v>42027</v>
      </c>
      <c r="H427">
        <f t="shared" si="14"/>
        <v>1</v>
      </c>
      <c r="I427">
        <f t="shared" si="15"/>
        <v>2015</v>
      </c>
      <c r="J427" s="3" t="s">
        <v>153</v>
      </c>
      <c r="K427" s="3">
        <v>25</v>
      </c>
      <c r="L427" s="6">
        <v>12</v>
      </c>
      <c r="M427" s="14">
        <v>300</v>
      </c>
      <c r="N427" t="s">
        <v>469</v>
      </c>
    </row>
    <row r="428" spans="1:14" x14ac:dyDescent="0.35">
      <c r="A428" s="3">
        <v>527</v>
      </c>
      <c r="B428" s="3">
        <v>10084</v>
      </c>
      <c r="C428" s="3" t="str">
        <f>VLOOKUP(B428,Customers!$A$1:$B$152,2,FALSE)</f>
        <v xml:space="preserve">    Mauricio Thetford</v>
      </c>
      <c r="D428" s="3" t="str">
        <f>VLOOKUP(B428,Customers!$A$1:$C$152,3,FALSE)</f>
        <v>Male</v>
      </c>
      <c r="E428" s="3" t="str">
        <f>VLOOKUP(B428,Customers!$A$1:$D$152,4,FALSE)</f>
        <v>Minneapolis</v>
      </c>
      <c r="F428" s="3" t="str">
        <f>VLOOKUP(B428,Customers!$A$1:$E$152,5,FALSE)</f>
        <v>USA</v>
      </c>
      <c r="G428" s="5">
        <v>41561</v>
      </c>
      <c r="H428">
        <f t="shared" si="14"/>
        <v>10</v>
      </c>
      <c r="I428">
        <f t="shared" si="15"/>
        <v>2013</v>
      </c>
      <c r="J428" s="3" t="s">
        <v>156</v>
      </c>
      <c r="K428" s="3">
        <v>11</v>
      </c>
      <c r="L428" s="6">
        <v>2</v>
      </c>
      <c r="M428" s="14">
        <v>22</v>
      </c>
      <c r="N428" t="s">
        <v>470</v>
      </c>
    </row>
    <row r="429" spans="1:14" x14ac:dyDescent="0.35">
      <c r="A429" s="3">
        <v>528</v>
      </c>
      <c r="B429" s="3">
        <v>10003</v>
      </c>
      <c r="C429" s="3" t="str">
        <f>VLOOKUP(B429,Customers!$A$1:$B$152,2,FALSE)</f>
        <v xml:space="preserve">    Sanford Xiong</v>
      </c>
      <c r="D429" s="3" t="str">
        <f>VLOOKUP(B429,Customers!$A$1:$C$152,3,FALSE)</f>
        <v>Male</v>
      </c>
      <c r="E429" s="3" t="str">
        <f>VLOOKUP(B429,Customers!$A$1:$D$152,4,FALSE)</f>
        <v>Sao Paulo</v>
      </c>
      <c r="F429" s="3" t="str">
        <f>VLOOKUP(B429,Customers!$A$1:$E$152,5,FALSE)</f>
        <v>Brazil</v>
      </c>
      <c r="G429" s="5">
        <v>41580</v>
      </c>
      <c r="H429">
        <f t="shared" si="14"/>
        <v>11</v>
      </c>
      <c r="I429">
        <f t="shared" si="15"/>
        <v>2013</v>
      </c>
      <c r="J429" s="3" t="s">
        <v>152</v>
      </c>
      <c r="K429" s="3">
        <v>18</v>
      </c>
      <c r="L429" s="6">
        <v>12</v>
      </c>
      <c r="M429" s="14">
        <v>216</v>
      </c>
      <c r="N429" t="s">
        <v>469</v>
      </c>
    </row>
    <row r="430" spans="1:14" x14ac:dyDescent="0.35">
      <c r="A430" s="3">
        <v>529</v>
      </c>
      <c r="B430" s="3">
        <v>10125</v>
      </c>
      <c r="C430" s="3" t="str">
        <f>VLOOKUP(B430,Customers!$A$1:$B$152,2,FALSE)</f>
        <v xml:space="preserve">    Kyra Coffin</v>
      </c>
      <c r="D430" s="3" t="str">
        <f>VLOOKUP(B430,Customers!$A$1:$C$152,3,FALSE)</f>
        <v>Female</v>
      </c>
      <c r="E430" s="3" t="str">
        <f>VLOOKUP(B430,Customers!$A$1:$D$152,4,FALSE)</f>
        <v>Accra</v>
      </c>
      <c r="F430" s="3" t="str">
        <f>VLOOKUP(B430,Customers!$A$1:$E$152,5,FALSE)</f>
        <v>Ghana</v>
      </c>
      <c r="G430" s="5">
        <v>40932</v>
      </c>
      <c r="H430">
        <f t="shared" si="14"/>
        <v>1</v>
      </c>
      <c r="I430">
        <f t="shared" si="15"/>
        <v>2012</v>
      </c>
      <c r="J430" s="3" t="s">
        <v>152</v>
      </c>
      <c r="K430" s="3">
        <v>7</v>
      </c>
      <c r="L430" s="6">
        <v>12</v>
      </c>
      <c r="M430" s="14">
        <v>84</v>
      </c>
      <c r="N430" t="s">
        <v>470</v>
      </c>
    </row>
    <row r="431" spans="1:14" x14ac:dyDescent="0.35">
      <c r="A431" s="3">
        <v>530</v>
      </c>
      <c r="B431" s="3">
        <v>10078</v>
      </c>
      <c r="C431" s="3" t="str">
        <f>VLOOKUP(B431,Customers!$A$1:$B$152,2,FALSE)</f>
        <v xml:space="preserve">    Logan Schwan</v>
      </c>
      <c r="D431" s="3" t="str">
        <f>VLOOKUP(B431,Customers!$A$1:$C$152,3,FALSE)</f>
        <v>Male</v>
      </c>
      <c r="E431" s="3" t="str">
        <f>VLOOKUP(B431,Customers!$A$1:$D$152,4,FALSE)</f>
        <v>Cape Town</v>
      </c>
      <c r="F431" s="3" t="str">
        <f>VLOOKUP(B431,Customers!$A$1:$E$152,5,FALSE)</f>
        <v>South Africa</v>
      </c>
      <c r="G431" s="5">
        <v>41596</v>
      </c>
      <c r="H431">
        <f t="shared" si="14"/>
        <v>11</v>
      </c>
      <c r="I431">
        <f t="shared" si="15"/>
        <v>2013</v>
      </c>
      <c r="J431" s="3" t="s">
        <v>152</v>
      </c>
      <c r="K431" s="3">
        <v>17</v>
      </c>
      <c r="L431" s="6">
        <v>12</v>
      </c>
      <c r="M431" s="14">
        <v>204</v>
      </c>
      <c r="N431" t="s">
        <v>469</v>
      </c>
    </row>
    <row r="432" spans="1:14" x14ac:dyDescent="0.35">
      <c r="A432" s="3">
        <v>531</v>
      </c>
      <c r="B432" s="3">
        <v>10075</v>
      </c>
      <c r="C432" s="3" t="str">
        <f>VLOOKUP(B432,Customers!$A$1:$B$152,2,FALSE)</f>
        <v xml:space="preserve">    Evangeline Grandstaff</v>
      </c>
      <c r="D432" s="3" t="str">
        <f>VLOOKUP(B432,Customers!$A$1:$C$152,3,FALSE)</f>
        <v>Female</v>
      </c>
      <c r="E432" s="3" t="str">
        <f>VLOOKUP(B432,Customers!$A$1:$D$152,4,FALSE)</f>
        <v>Dalian</v>
      </c>
      <c r="F432" s="3" t="str">
        <f>VLOOKUP(B432,Customers!$A$1:$E$152,5,FALSE)</f>
        <v>China</v>
      </c>
      <c r="G432" s="5">
        <v>40857</v>
      </c>
      <c r="H432">
        <f t="shared" si="14"/>
        <v>11</v>
      </c>
      <c r="I432">
        <f t="shared" si="15"/>
        <v>2011</v>
      </c>
      <c r="J432" s="3" t="s">
        <v>154</v>
      </c>
      <c r="K432" s="3">
        <v>17</v>
      </c>
      <c r="L432" s="6">
        <v>9</v>
      </c>
      <c r="M432" s="14">
        <v>153</v>
      </c>
      <c r="N432" t="s">
        <v>469</v>
      </c>
    </row>
    <row r="433" spans="1:14" x14ac:dyDescent="0.35">
      <c r="A433" s="3">
        <v>532</v>
      </c>
      <c r="B433" s="3">
        <v>10087</v>
      </c>
      <c r="C433" s="3" t="str">
        <f>VLOOKUP(B433,Customers!$A$1:$B$152,2,FALSE)</f>
        <v xml:space="preserve">    Annamaria Valdovinos</v>
      </c>
      <c r="D433" s="3" t="str">
        <f>VLOOKUP(B433,Customers!$A$1:$C$152,3,FALSE)</f>
        <v>Female</v>
      </c>
      <c r="E433" s="3" t="str">
        <f>VLOOKUP(B433,Customers!$A$1:$D$152,4,FALSE)</f>
        <v>Frankfurt</v>
      </c>
      <c r="F433" s="3" t="str">
        <f>VLOOKUP(B433,Customers!$A$1:$E$152,5,FALSE)</f>
        <v>Germany</v>
      </c>
      <c r="G433" s="5">
        <v>40782</v>
      </c>
      <c r="H433">
        <f t="shared" si="14"/>
        <v>8</v>
      </c>
      <c r="I433">
        <f t="shared" si="15"/>
        <v>2011</v>
      </c>
      <c r="J433" s="3" t="s">
        <v>155</v>
      </c>
      <c r="K433" s="3">
        <v>3</v>
      </c>
      <c r="L433" s="6">
        <v>12</v>
      </c>
      <c r="M433" s="14">
        <v>36</v>
      </c>
      <c r="N433" t="s">
        <v>471</v>
      </c>
    </row>
    <row r="434" spans="1:14" x14ac:dyDescent="0.35">
      <c r="A434" s="3">
        <v>533</v>
      </c>
      <c r="B434" s="3">
        <v>10030</v>
      </c>
      <c r="C434" s="3" t="str">
        <f>VLOOKUP(B434,Customers!$A$1:$B$152,2,FALSE)</f>
        <v xml:space="preserve">    Britni Baisden</v>
      </c>
      <c r="D434" s="3" t="str">
        <f>VLOOKUP(B434,Customers!$A$1:$C$152,3,FALSE)</f>
        <v>Female</v>
      </c>
      <c r="E434" s="3" t="str">
        <f>VLOOKUP(B434,Customers!$A$1:$D$152,4,FALSE)</f>
        <v>Lima</v>
      </c>
      <c r="F434" s="3" t="str">
        <f>VLOOKUP(B434,Customers!$A$1:$E$152,5,FALSE)</f>
        <v>Peru</v>
      </c>
      <c r="G434" s="5">
        <v>41766</v>
      </c>
      <c r="H434">
        <f t="shared" si="14"/>
        <v>5</v>
      </c>
      <c r="I434">
        <f t="shared" si="15"/>
        <v>2014</v>
      </c>
      <c r="J434" s="3" t="s">
        <v>156</v>
      </c>
      <c r="K434" s="3">
        <v>16</v>
      </c>
      <c r="L434" s="6">
        <v>2</v>
      </c>
      <c r="M434" s="14">
        <v>32</v>
      </c>
      <c r="N434" t="s">
        <v>469</v>
      </c>
    </row>
    <row r="435" spans="1:14" x14ac:dyDescent="0.35">
      <c r="A435" s="3">
        <v>534</v>
      </c>
      <c r="B435" s="3">
        <v>10031</v>
      </c>
      <c r="C435" s="3" t="str">
        <f>VLOOKUP(B435,Customers!$A$1:$B$152,2,FALSE)</f>
        <v xml:space="preserve">    Jeannine Clayton</v>
      </c>
      <c r="D435" s="3" t="str">
        <f>VLOOKUP(B435,Customers!$A$1:$C$152,3,FALSE)</f>
        <v>Female</v>
      </c>
      <c r="E435" s="3" t="str">
        <f>VLOOKUP(B435,Customers!$A$1:$D$152,4,FALSE)</f>
        <v>Bangkok</v>
      </c>
      <c r="F435" s="3" t="str">
        <f>VLOOKUP(B435,Customers!$A$1:$E$152,5,FALSE)</f>
        <v>Thailand</v>
      </c>
      <c r="G435" s="5">
        <v>41122</v>
      </c>
      <c r="H435">
        <f t="shared" si="14"/>
        <v>8</v>
      </c>
      <c r="I435">
        <f t="shared" si="15"/>
        <v>2012</v>
      </c>
      <c r="J435" s="3" t="s">
        <v>149</v>
      </c>
      <c r="K435" s="3">
        <v>16</v>
      </c>
      <c r="L435" s="6">
        <v>18</v>
      </c>
      <c r="M435" s="14">
        <v>288</v>
      </c>
      <c r="N435" t="s">
        <v>469</v>
      </c>
    </row>
    <row r="436" spans="1:14" x14ac:dyDescent="0.35">
      <c r="A436" s="3">
        <v>535</v>
      </c>
      <c r="B436" s="3">
        <v>10088</v>
      </c>
      <c r="C436" s="3" t="str">
        <f>VLOOKUP(B436,Customers!$A$1:$B$152,2,FALSE)</f>
        <v xml:space="preserve">    Christene Kennell</v>
      </c>
      <c r="D436" s="3" t="str">
        <f>VLOOKUP(B436,Customers!$A$1:$C$152,3,FALSE)</f>
        <v>Female</v>
      </c>
      <c r="E436" s="3" t="str">
        <f>VLOOKUP(B436,Customers!$A$1:$D$152,4,FALSE)</f>
        <v>Lisbon</v>
      </c>
      <c r="F436" s="3" t="str">
        <f>VLOOKUP(B436,Customers!$A$1:$E$152,5,FALSE)</f>
        <v>Portugal</v>
      </c>
      <c r="G436" s="5">
        <v>41578</v>
      </c>
      <c r="H436">
        <f t="shared" si="14"/>
        <v>10</v>
      </c>
      <c r="I436">
        <f t="shared" si="15"/>
        <v>2013</v>
      </c>
      <c r="J436" s="3" t="s">
        <v>156</v>
      </c>
      <c r="K436" s="3">
        <v>2</v>
      </c>
      <c r="L436" s="6">
        <v>2</v>
      </c>
      <c r="M436" s="14">
        <v>4</v>
      </c>
      <c r="N436" t="s">
        <v>471</v>
      </c>
    </row>
    <row r="437" spans="1:14" x14ac:dyDescent="0.35">
      <c r="A437" s="3">
        <v>536</v>
      </c>
      <c r="B437" s="3">
        <v>10063</v>
      </c>
      <c r="C437" s="3" t="str">
        <f>VLOOKUP(B437,Customers!$A$1:$B$152,2,FALSE)</f>
        <v xml:space="preserve">    Vida Gayer</v>
      </c>
      <c r="D437" s="3" t="str">
        <f>VLOOKUP(B437,Customers!$A$1:$C$152,3,FALSE)</f>
        <v>Female</v>
      </c>
      <c r="E437" s="3" t="str">
        <f>VLOOKUP(B437,Customers!$A$1:$D$152,4,FALSE)</f>
        <v>Brisbane</v>
      </c>
      <c r="F437" s="3" t="str">
        <f>VLOOKUP(B437,Customers!$A$1:$E$152,5,FALSE)</f>
        <v>Australia</v>
      </c>
      <c r="G437" s="5">
        <v>40500</v>
      </c>
      <c r="H437">
        <f t="shared" si="14"/>
        <v>11</v>
      </c>
      <c r="I437">
        <f t="shared" si="15"/>
        <v>2010</v>
      </c>
      <c r="J437" s="3" t="s">
        <v>149</v>
      </c>
      <c r="K437" s="3">
        <v>5</v>
      </c>
      <c r="L437" s="6">
        <v>18</v>
      </c>
      <c r="M437" s="14">
        <v>90</v>
      </c>
      <c r="N437" t="s">
        <v>471</v>
      </c>
    </row>
    <row r="438" spans="1:14" x14ac:dyDescent="0.35">
      <c r="A438" s="3">
        <v>537</v>
      </c>
      <c r="B438" s="3">
        <v>10063</v>
      </c>
      <c r="C438" s="3" t="str">
        <f>VLOOKUP(B438,Customers!$A$1:$B$152,2,FALSE)</f>
        <v xml:space="preserve">    Vida Gayer</v>
      </c>
      <c r="D438" s="3" t="str">
        <f>VLOOKUP(B438,Customers!$A$1:$C$152,3,FALSE)</f>
        <v>Female</v>
      </c>
      <c r="E438" s="3" t="str">
        <f>VLOOKUP(B438,Customers!$A$1:$D$152,4,FALSE)</f>
        <v>Brisbane</v>
      </c>
      <c r="F438" s="3" t="str">
        <f>VLOOKUP(B438,Customers!$A$1:$E$152,5,FALSE)</f>
        <v>Australia</v>
      </c>
      <c r="G438" s="5">
        <v>40390</v>
      </c>
      <c r="H438">
        <f t="shared" si="14"/>
        <v>7</v>
      </c>
      <c r="I438">
        <f t="shared" si="15"/>
        <v>2010</v>
      </c>
      <c r="J438" s="3" t="s">
        <v>149</v>
      </c>
      <c r="K438" s="3">
        <v>19</v>
      </c>
      <c r="L438" s="6">
        <v>18</v>
      </c>
      <c r="M438" s="14">
        <v>342</v>
      </c>
      <c r="N438" t="s">
        <v>469</v>
      </c>
    </row>
    <row r="439" spans="1:14" x14ac:dyDescent="0.35">
      <c r="A439" s="3">
        <v>538</v>
      </c>
      <c r="B439" s="3">
        <v>10150</v>
      </c>
      <c r="C439" s="3" t="str">
        <f>VLOOKUP(B439,Customers!$A$1:$B$152,2,FALSE)</f>
        <v xml:space="preserve">    Nanci Bonier</v>
      </c>
      <c r="D439" s="3" t="str">
        <f>VLOOKUP(B439,Customers!$A$1:$C$152,3,FALSE)</f>
        <v>Female</v>
      </c>
      <c r="E439" s="3" t="str">
        <f>VLOOKUP(B439,Customers!$A$1:$D$152,4,FALSE)</f>
        <v>Riyadh</v>
      </c>
      <c r="F439" s="3" t="str">
        <f>VLOOKUP(B439,Customers!$A$1:$E$152,5,FALSE)</f>
        <v>Saudi Arabia</v>
      </c>
      <c r="G439" s="5">
        <v>41055</v>
      </c>
      <c r="H439">
        <f t="shared" si="14"/>
        <v>5</v>
      </c>
      <c r="I439">
        <f t="shared" si="15"/>
        <v>2012</v>
      </c>
      <c r="J439" s="3" t="s">
        <v>155</v>
      </c>
      <c r="K439" s="3">
        <v>2</v>
      </c>
      <c r="L439" s="6">
        <v>12</v>
      </c>
      <c r="M439" s="14">
        <v>24</v>
      </c>
      <c r="N439" t="s">
        <v>471</v>
      </c>
    </row>
    <row r="440" spans="1:14" x14ac:dyDescent="0.35">
      <c r="A440" s="3">
        <v>539</v>
      </c>
      <c r="B440" s="3">
        <v>10061</v>
      </c>
      <c r="C440" s="3" t="str">
        <f>VLOOKUP(B440,Customers!$A$1:$B$152,2,FALSE)</f>
        <v xml:space="preserve">    Willis Tolbert</v>
      </c>
      <c r="D440" s="3" t="str">
        <f>VLOOKUP(B440,Customers!$A$1:$C$152,3,FALSE)</f>
        <v>Male</v>
      </c>
      <c r="E440" s="3" t="str">
        <f>VLOOKUP(B440,Customers!$A$1:$D$152,4,FALSE)</f>
        <v xml:space="preserve">Damman </v>
      </c>
      <c r="F440" s="3" t="str">
        <f>VLOOKUP(B440,Customers!$A$1:$E$152,5,FALSE)</f>
        <v>Saudi Arabia</v>
      </c>
      <c r="G440" s="5">
        <v>41829</v>
      </c>
      <c r="H440">
        <f t="shared" si="14"/>
        <v>7</v>
      </c>
      <c r="I440">
        <f t="shared" si="15"/>
        <v>2014</v>
      </c>
      <c r="J440" s="3" t="s">
        <v>151</v>
      </c>
      <c r="K440" s="3">
        <v>16</v>
      </c>
      <c r="L440" s="6">
        <v>4</v>
      </c>
      <c r="M440" s="14">
        <v>64</v>
      </c>
      <c r="N440" t="s">
        <v>469</v>
      </c>
    </row>
    <row r="441" spans="1:14" x14ac:dyDescent="0.35">
      <c r="A441" s="3">
        <v>540</v>
      </c>
      <c r="B441" s="3">
        <v>10042</v>
      </c>
      <c r="C441" s="3" t="str">
        <f>VLOOKUP(B441,Customers!$A$1:$B$152,2,FALSE)</f>
        <v xml:space="preserve">    Lizette Minto</v>
      </c>
      <c r="D441" s="3" t="str">
        <f>VLOOKUP(B441,Customers!$A$1:$C$152,3,FALSE)</f>
        <v>Female</v>
      </c>
      <c r="E441" s="3" t="str">
        <f>VLOOKUP(B441,Customers!$A$1:$D$152,4,FALSE)</f>
        <v>New York Metro</v>
      </c>
      <c r="F441" s="3" t="str">
        <f>VLOOKUP(B441,Customers!$A$1:$E$152,5,FALSE)</f>
        <v>USA</v>
      </c>
      <c r="G441" s="5">
        <v>40512</v>
      </c>
      <c r="H441">
        <f t="shared" si="14"/>
        <v>11</v>
      </c>
      <c r="I441">
        <f t="shared" si="15"/>
        <v>2010</v>
      </c>
      <c r="J441" s="3" t="s">
        <v>149</v>
      </c>
      <c r="K441" s="3">
        <v>7</v>
      </c>
      <c r="L441" s="6">
        <v>18</v>
      </c>
      <c r="M441" s="14">
        <v>126</v>
      </c>
      <c r="N441" t="s">
        <v>470</v>
      </c>
    </row>
    <row r="442" spans="1:14" x14ac:dyDescent="0.35">
      <c r="A442" s="3">
        <v>541</v>
      </c>
      <c r="B442" s="3">
        <v>10012</v>
      </c>
      <c r="C442" s="3" t="str">
        <f>VLOOKUP(B442,Customers!$A$1:$B$152,2,FALSE)</f>
        <v xml:space="preserve">    Trisha Arter</v>
      </c>
      <c r="D442" s="3" t="str">
        <f>VLOOKUP(B442,Customers!$A$1:$C$152,3,FALSE)</f>
        <v>Female</v>
      </c>
      <c r="E442" s="3" t="str">
        <f>VLOOKUP(B442,Customers!$A$1:$D$152,4,FALSE)</f>
        <v>Kolkata</v>
      </c>
      <c r="F442" s="3" t="str">
        <f>VLOOKUP(B442,Customers!$A$1:$E$152,5,FALSE)</f>
        <v>India</v>
      </c>
      <c r="G442" s="5">
        <v>41648</v>
      </c>
      <c r="H442">
        <f t="shared" si="14"/>
        <v>1</v>
      </c>
      <c r="I442">
        <f t="shared" si="15"/>
        <v>2014</v>
      </c>
      <c r="J442" s="3" t="s">
        <v>149</v>
      </c>
      <c r="K442" s="3">
        <v>21</v>
      </c>
      <c r="L442" s="6">
        <v>18</v>
      </c>
      <c r="M442" s="14">
        <v>378</v>
      </c>
      <c r="N442" t="s">
        <v>469</v>
      </c>
    </row>
    <row r="443" spans="1:14" x14ac:dyDescent="0.35">
      <c r="A443" s="3">
        <v>542</v>
      </c>
      <c r="B443" s="3">
        <v>10140</v>
      </c>
      <c r="C443" s="3" t="str">
        <f>VLOOKUP(B443,Customers!$A$1:$B$152,2,FALSE)</f>
        <v xml:space="preserve">    Gordon Lehr</v>
      </c>
      <c r="D443" s="3" t="str">
        <f>VLOOKUP(B443,Customers!$A$1:$C$152,3,FALSE)</f>
        <v>Male</v>
      </c>
      <c r="E443" s="3" t="str">
        <f>VLOOKUP(B443,Customers!$A$1:$D$152,4,FALSE)</f>
        <v>Toronto</v>
      </c>
      <c r="F443" s="3" t="str">
        <f>VLOOKUP(B443,Customers!$A$1:$E$152,5,FALSE)</f>
        <v>Canada</v>
      </c>
      <c r="G443" s="5">
        <v>40594</v>
      </c>
      <c r="H443">
        <f t="shared" si="14"/>
        <v>2</v>
      </c>
      <c r="I443">
        <f t="shared" si="15"/>
        <v>2011</v>
      </c>
      <c r="J443" s="3" t="s">
        <v>151</v>
      </c>
      <c r="K443" s="3">
        <v>17</v>
      </c>
      <c r="L443" s="6">
        <v>4</v>
      </c>
      <c r="M443" s="14">
        <v>68</v>
      </c>
      <c r="N443" t="s">
        <v>469</v>
      </c>
    </row>
    <row r="444" spans="1:14" x14ac:dyDescent="0.35">
      <c r="A444" s="3">
        <v>543</v>
      </c>
      <c r="B444" s="3">
        <v>10080</v>
      </c>
      <c r="C444" s="3" t="str">
        <f>VLOOKUP(B444,Customers!$A$1:$B$152,2,FALSE)</f>
        <v xml:space="preserve">    Hue Beeson</v>
      </c>
      <c r="D444" s="3" t="str">
        <f>VLOOKUP(B444,Customers!$A$1:$C$152,3,FALSE)</f>
        <v>Male</v>
      </c>
      <c r="E444" s="3" t="str">
        <f>VLOOKUP(B444,Customers!$A$1:$D$152,4,FALSE)</f>
        <v>Fortaleza</v>
      </c>
      <c r="F444" s="3" t="str">
        <f>VLOOKUP(B444,Customers!$A$1:$E$152,5,FALSE)</f>
        <v>Brazil</v>
      </c>
      <c r="G444" s="5">
        <v>40922</v>
      </c>
      <c r="H444">
        <f t="shared" si="14"/>
        <v>1</v>
      </c>
      <c r="I444">
        <f t="shared" si="15"/>
        <v>2012</v>
      </c>
      <c r="J444" s="3" t="s">
        <v>151</v>
      </c>
      <c r="K444" s="3">
        <v>8</v>
      </c>
      <c r="L444" s="6">
        <v>4</v>
      </c>
      <c r="M444" s="14">
        <v>32</v>
      </c>
      <c r="N444" t="s">
        <v>470</v>
      </c>
    </row>
    <row r="445" spans="1:14" x14ac:dyDescent="0.35">
      <c r="A445" s="3">
        <v>544</v>
      </c>
      <c r="B445" s="3">
        <v>10014</v>
      </c>
      <c r="C445" s="3" t="str">
        <f>VLOOKUP(B445,Customers!$A$1:$B$152,2,FALSE)</f>
        <v xml:space="preserve">    Lola Schmidt</v>
      </c>
      <c r="D445" s="3" t="str">
        <f>VLOOKUP(B445,Customers!$A$1:$C$152,3,FALSE)</f>
        <v>Female</v>
      </c>
      <c r="E445" s="3" t="str">
        <f>VLOOKUP(B445,Customers!$A$1:$D$152,4,FALSE)</f>
        <v>Los Angeles</v>
      </c>
      <c r="F445" s="3" t="str">
        <f>VLOOKUP(B445,Customers!$A$1:$E$152,5,FALSE)</f>
        <v>USA</v>
      </c>
      <c r="G445" s="5">
        <v>40483</v>
      </c>
      <c r="H445">
        <f t="shared" si="14"/>
        <v>11</v>
      </c>
      <c r="I445">
        <f t="shared" si="15"/>
        <v>2010</v>
      </c>
      <c r="J445" s="3" t="s">
        <v>156</v>
      </c>
      <c r="K445" s="3">
        <v>9</v>
      </c>
      <c r="L445" s="6">
        <v>2</v>
      </c>
      <c r="M445" s="14">
        <v>18</v>
      </c>
      <c r="N445" t="s">
        <v>470</v>
      </c>
    </row>
    <row r="446" spans="1:14" x14ac:dyDescent="0.35">
      <c r="A446" s="3">
        <v>545</v>
      </c>
      <c r="B446" s="3">
        <v>10086</v>
      </c>
      <c r="C446" s="3" t="str">
        <f>VLOOKUP(B446,Customers!$A$1:$B$152,2,FALSE)</f>
        <v xml:space="preserve">    Lisette Bowsher</v>
      </c>
      <c r="D446" s="3" t="str">
        <f>VLOOKUP(B446,Customers!$A$1:$C$152,3,FALSE)</f>
        <v>Female</v>
      </c>
      <c r="E446" s="3" t="str">
        <f>VLOOKUP(B446,Customers!$A$1:$D$152,4,FALSE)</f>
        <v>Birmingham</v>
      </c>
      <c r="F446" s="3" t="str">
        <f>VLOOKUP(B446,Customers!$A$1:$E$152,5,FALSE)</f>
        <v>UK</v>
      </c>
      <c r="G446" s="5">
        <v>41687</v>
      </c>
      <c r="H446">
        <f t="shared" si="14"/>
        <v>2</v>
      </c>
      <c r="I446">
        <f t="shared" si="15"/>
        <v>2014</v>
      </c>
      <c r="J446" s="3" t="s">
        <v>150</v>
      </c>
      <c r="K446" s="3">
        <v>2</v>
      </c>
      <c r="L446" s="6">
        <v>13</v>
      </c>
      <c r="M446" s="14">
        <v>26</v>
      </c>
      <c r="N446" t="s">
        <v>471</v>
      </c>
    </row>
    <row r="447" spans="1:14" x14ac:dyDescent="0.35">
      <c r="A447" s="3">
        <v>546</v>
      </c>
      <c r="B447" s="3">
        <v>10039</v>
      </c>
      <c r="C447" s="3" t="str">
        <f>VLOOKUP(B447,Customers!$A$1:$B$152,2,FALSE)</f>
        <v xml:space="preserve">    Jere Waters</v>
      </c>
      <c r="D447" s="3" t="str">
        <f>VLOOKUP(B447,Customers!$A$1:$C$152,3,FALSE)</f>
        <v>Male</v>
      </c>
      <c r="E447" s="3" t="str">
        <f>VLOOKUP(B447,Customers!$A$1:$D$152,4,FALSE)</f>
        <v>Cincinnati</v>
      </c>
      <c r="F447" s="3" t="str">
        <f>VLOOKUP(B447,Customers!$A$1:$E$152,5,FALSE)</f>
        <v>USA</v>
      </c>
      <c r="G447" s="5">
        <v>40762</v>
      </c>
      <c r="H447">
        <f t="shared" si="14"/>
        <v>8</v>
      </c>
      <c r="I447">
        <f t="shared" si="15"/>
        <v>2011</v>
      </c>
      <c r="J447" s="3" t="s">
        <v>154</v>
      </c>
      <c r="K447" s="3">
        <v>17</v>
      </c>
      <c r="L447" s="6">
        <v>9</v>
      </c>
      <c r="M447" s="14">
        <v>153</v>
      </c>
      <c r="N447" t="s">
        <v>469</v>
      </c>
    </row>
    <row r="448" spans="1:14" x14ac:dyDescent="0.35">
      <c r="A448" s="3">
        <v>547</v>
      </c>
      <c r="B448" s="3">
        <v>10106</v>
      </c>
      <c r="C448" s="3" t="str">
        <f>VLOOKUP(B448,Customers!$A$1:$B$152,2,FALSE)</f>
        <v xml:space="preserve">    Ignacio Lucas</v>
      </c>
      <c r="D448" s="3" t="str">
        <f>VLOOKUP(B448,Customers!$A$1:$C$152,3,FALSE)</f>
        <v>Male</v>
      </c>
      <c r="E448" s="3" t="str">
        <f>VLOOKUP(B448,Customers!$A$1:$D$152,4,FALSE)</f>
        <v>Vancouver</v>
      </c>
      <c r="F448" s="3" t="str">
        <f>VLOOKUP(B448,Customers!$A$1:$E$152,5,FALSE)</f>
        <v>Canada</v>
      </c>
      <c r="G448" s="5">
        <v>40685</v>
      </c>
      <c r="H448">
        <f t="shared" si="14"/>
        <v>5</v>
      </c>
      <c r="I448">
        <f t="shared" si="15"/>
        <v>2011</v>
      </c>
      <c r="J448" s="3" t="s">
        <v>149</v>
      </c>
      <c r="K448" s="3">
        <v>8</v>
      </c>
      <c r="L448" s="6">
        <v>18</v>
      </c>
      <c r="M448" s="14">
        <v>144</v>
      </c>
      <c r="N448" t="s">
        <v>470</v>
      </c>
    </row>
    <row r="449" spans="1:14" x14ac:dyDescent="0.35">
      <c r="A449" s="3">
        <v>548</v>
      </c>
      <c r="B449" s="3">
        <v>10087</v>
      </c>
      <c r="C449" s="3" t="str">
        <f>VLOOKUP(B449,Customers!$A$1:$B$152,2,FALSE)</f>
        <v xml:space="preserve">    Annamaria Valdovinos</v>
      </c>
      <c r="D449" s="3" t="str">
        <f>VLOOKUP(B449,Customers!$A$1:$C$152,3,FALSE)</f>
        <v>Female</v>
      </c>
      <c r="E449" s="3" t="str">
        <f>VLOOKUP(B449,Customers!$A$1:$D$152,4,FALSE)</f>
        <v>Frankfurt</v>
      </c>
      <c r="F449" s="3" t="str">
        <f>VLOOKUP(B449,Customers!$A$1:$E$152,5,FALSE)</f>
        <v>Germany</v>
      </c>
      <c r="G449" s="5">
        <v>41874</v>
      </c>
      <c r="H449">
        <f t="shared" si="14"/>
        <v>8</v>
      </c>
      <c r="I449">
        <f t="shared" si="15"/>
        <v>2014</v>
      </c>
      <c r="J449" s="3" t="s">
        <v>155</v>
      </c>
      <c r="K449" s="3">
        <v>26</v>
      </c>
      <c r="L449" s="6">
        <v>12</v>
      </c>
      <c r="M449" s="14">
        <v>312</v>
      </c>
      <c r="N449" t="s">
        <v>469</v>
      </c>
    </row>
    <row r="450" spans="1:14" x14ac:dyDescent="0.35">
      <c r="A450" s="3">
        <v>549</v>
      </c>
      <c r="B450" s="3">
        <v>10040</v>
      </c>
      <c r="C450" s="3" t="str">
        <f>VLOOKUP(B450,Customers!$A$1:$B$152,2,FALSE)</f>
        <v xml:space="preserve">    Lenita Blankenship</v>
      </c>
      <c r="D450" s="3" t="str">
        <f>VLOOKUP(B450,Customers!$A$1:$C$152,3,FALSE)</f>
        <v>Female</v>
      </c>
      <c r="E450" s="3" t="str">
        <f>VLOOKUP(B450,Customers!$A$1:$D$152,4,FALSE)</f>
        <v>Accra</v>
      </c>
      <c r="F450" s="3" t="str">
        <f>VLOOKUP(B450,Customers!$A$1:$E$152,5,FALSE)</f>
        <v>Ghana</v>
      </c>
      <c r="G450" s="5">
        <v>41174</v>
      </c>
      <c r="H450">
        <f t="shared" ref="H450:H501" si="16">MONTH(G450)</f>
        <v>9</v>
      </c>
      <c r="I450">
        <f t="shared" ref="I450:I501" si="17">YEAR(G450)</f>
        <v>2012</v>
      </c>
      <c r="J450" s="3" t="s">
        <v>148</v>
      </c>
      <c r="K450" s="3">
        <v>5</v>
      </c>
      <c r="L450" s="6">
        <v>8</v>
      </c>
      <c r="M450" s="14">
        <v>40</v>
      </c>
      <c r="N450" t="s">
        <v>471</v>
      </c>
    </row>
    <row r="451" spans="1:14" x14ac:dyDescent="0.35">
      <c r="A451" s="3">
        <v>550</v>
      </c>
      <c r="B451" s="3">
        <v>10036</v>
      </c>
      <c r="C451" s="3" t="str">
        <f>VLOOKUP(B451,Customers!$A$1:$B$152,2,FALSE)</f>
        <v xml:space="preserve">    Cathern Howey</v>
      </c>
      <c r="D451" s="3" t="str">
        <f>VLOOKUP(B451,Customers!$A$1:$C$152,3,FALSE)</f>
        <v>Female</v>
      </c>
      <c r="E451" s="3" t="str">
        <f>VLOOKUP(B451,Customers!$A$1:$D$152,4,FALSE)</f>
        <v>Copenhagen</v>
      </c>
      <c r="F451" s="3" t="str">
        <f>VLOOKUP(B451,Customers!$A$1:$E$152,5,FALSE)</f>
        <v>Denmark</v>
      </c>
      <c r="G451" s="5">
        <v>40634</v>
      </c>
      <c r="H451">
        <f t="shared" si="16"/>
        <v>4</v>
      </c>
      <c r="I451">
        <f t="shared" si="17"/>
        <v>2011</v>
      </c>
      <c r="J451" s="3" t="s">
        <v>151</v>
      </c>
      <c r="K451" s="3">
        <v>24</v>
      </c>
      <c r="L451" s="6">
        <v>4</v>
      </c>
      <c r="M451" s="14">
        <v>96</v>
      </c>
      <c r="N451" t="s">
        <v>469</v>
      </c>
    </row>
    <row r="452" spans="1:14" x14ac:dyDescent="0.35">
      <c r="A452" s="3">
        <v>551</v>
      </c>
      <c r="B452" s="3">
        <v>10025</v>
      </c>
      <c r="C452" s="3" t="str">
        <f>VLOOKUP(B452,Customers!$A$1:$B$152,2,FALSE)</f>
        <v xml:space="preserve">    Franklyn Brandenberger</v>
      </c>
      <c r="D452" s="3" t="str">
        <f>VLOOKUP(B452,Customers!$A$1:$C$152,3,FALSE)</f>
        <v>Male</v>
      </c>
      <c r="E452" s="3" t="str">
        <f>VLOOKUP(B452,Customers!$A$1:$D$152,4,FALSE)</f>
        <v>Madrid</v>
      </c>
      <c r="F452" s="3" t="str">
        <f>VLOOKUP(B452,Customers!$A$1:$E$152,5,FALSE)</f>
        <v>Spain</v>
      </c>
      <c r="G452" s="5">
        <v>41489</v>
      </c>
      <c r="H452">
        <f t="shared" si="16"/>
        <v>8</v>
      </c>
      <c r="I452">
        <f t="shared" si="17"/>
        <v>2013</v>
      </c>
      <c r="J452" s="3" t="s">
        <v>156</v>
      </c>
      <c r="K452" s="3">
        <v>20</v>
      </c>
      <c r="L452" s="6">
        <v>2</v>
      </c>
      <c r="M452" s="14">
        <v>40</v>
      </c>
      <c r="N452" t="s">
        <v>469</v>
      </c>
    </row>
    <row r="453" spans="1:14" x14ac:dyDescent="0.35">
      <c r="A453" s="3">
        <v>552</v>
      </c>
      <c r="B453" s="3">
        <v>10084</v>
      </c>
      <c r="C453" s="3" t="str">
        <f>VLOOKUP(B453,Customers!$A$1:$B$152,2,FALSE)</f>
        <v xml:space="preserve">    Mauricio Thetford</v>
      </c>
      <c r="D453" s="3" t="str">
        <f>VLOOKUP(B453,Customers!$A$1:$C$152,3,FALSE)</f>
        <v>Male</v>
      </c>
      <c r="E453" s="3" t="str">
        <f>VLOOKUP(B453,Customers!$A$1:$D$152,4,FALSE)</f>
        <v>Minneapolis</v>
      </c>
      <c r="F453" s="3" t="str">
        <f>VLOOKUP(B453,Customers!$A$1:$E$152,5,FALSE)</f>
        <v>USA</v>
      </c>
      <c r="G453" s="5">
        <v>41504</v>
      </c>
      <c r="H453">
        <f t="shared" si="16"/>
        <v>8</v>
      </c>
      <c r="I453">
        <f t="shared" si="17"/>
        <v>2013</v>
      </c>
      <c r="J453" s="3" t="s">
        <v>156</v>
      </c>
      <c r="K453" s="3">
        <v>12</v>
      </c>
      <c r="L453" s="6">
        <v>2</v>
      </c>
      <c r="M453" s="14">
        <v>24</v>
      </c>
      <c r="N453" t="s">
        <v>470</v>
      </c>
    </row>
    <row r="454" spans="1:14" x14ac:dyDescent="0.35">
      <c r="A454" s="3">
        <v>553</v>
      </c>
      <c r="B454" s="3">
        <v>10143</v>
      </c>
      <c r="C454" s="3" t="str">
        <f>VLOOKUP(B454,Customers!$A$1:$B$152,2,FALSE)</f>
        <v xml:space="preserve">    Gertude Neitzel</v>
      </c>
      <c r="D454" s="3" t="str">
        <f>VLOOKUP(B454,Customers!$A$1:$C$152,3,FALSE)</f>
        <v>Female</v>
      </c>
      <c r="E454" s="3" t="str">
        <f>VLOOKUP(B454,Customers!$A$1:$D$152,4,FALSE)</f>
        <v>Lagos</v>
      </c>
      <c r="F454" s="3" t="str">
        <f>VLOOKUP(B454,Customers!$A$1:$E$152,5,FALSE)</f>
        <v>Nigeria</v>
      </c>
      <c r="G454" s="5">
        <v>41699</v>
      </c>
      <c r="H454">
        <f t="shared" si="16"/>
        <v>3</v>
      </c>
      <c r="I454">
        <f t="shared" si="17"/>
        <v>2014</v>
      </c>
      <c r="J454" s="3" t="s">
        <v>154</v>
      </c>
      <c r="K454" s="3">
        <v>8</v>
      </c>
      <c r="L454" s="6">
        <v>9</v>
      </c>
      <c r="M454" s="14">
        <v>72</v>
      </c>
      <c r="N454" t="s">
        <v>470</v>
      </c>
    </row>
    <row r="455" spans="1:14" x14ac:dyDescent="0.35">
      <c r="A455" s="3">
        <v>554</v>
      </c>
      <c r="B455" s="3">
        <v>10018</v>
      </c>
      <c r="C455" s="3" t="str">
        <f>VLOOKUP(B455,Customers!$A$1:$B$152,2,FALSE)</f>
        <v xml:space="preserve">    Isaiah Chavarria</v>
      </c>
      <c r="D455" s="3" t="str">
        <f>VLOOKUP(B455,Customers!$A$1:$C$152,3,FALSE)</f>
        <v>Male</v>
      </c>
      <c r="E455" s="3" t="str">
        <f>VLOOKUP(B455,Customers!$A$1:$D$152,4,FALSE)</f>
        <v>Shanghai</v>
      </c>
      <c r="F455" s="3" t="str">
        <f>VLOOKUP(B455,Customers!$A$1:$E$152,5,FALSE)</f>
        <v>China</v>
      </c>
      <c r="G455" s="5">
        <v>40352</v>
      </c>
      <c r="H455">
        <f t="shared" si="16"/>
        <v>6</v>
      </c>
      <c r="I455">
        <f t="shared" si="17"/>
        <v>2010</v>
      </c>
      <c r="J455" s="3" t="s">
        <v>154</v>
      </c>
      <c r="K455" s="3">
        <v>3</v>
      </c>
      <c r="L455" s="6">
        <v>9</v>
      </c>
      <c r="M455" s="14">
        <v>27</v>
      </c>
      <c r="N455" t="s">
        <v>471</v>
      </c>
    </row>
    <row r="456" spans="1:14" x14ac:dyDescent="0.35">
      <c r="A456" s="3">
        <v>555</v>
      </c>
      <c r="B456" s="3">
        <v>10138</v>
      </c>
      <c r="C456" s="3" t="str">
        <f>VLOOKUP(B456,Customers!$A$1:$B$152,2,FALSE)</f>
        <v xml:space="preserve">    Jamel Biery</v>
      </c>
      <c r="D456" s="3" t="str">
        <f>VLOOKUP(B456,Customers!$A$1:$C$152,3,FALSE)</f>
        <v>Male</v>
      </c>
      <c r="E456" s="3" t="str">
        <f>VLOOKUP(B456,Customers!$A$1:$D$152,4,FALSE)</f>
        <v>Cairo</v>
      </c>
      <c r="F456" s="3" t="str">
        <f>VLOOKUP(B456,Customers!$A$1:$E$152,5,FALSE)</f>
        <v>Egypt</v>
      </c>
      <c r="G456" s="5">
        <v>41659</v>
      </c>
      <c r="H456">
        <f t="shared" si="16"/>
        <v>1</v>
      </c>
      <c r="I456">
        <f t="shared" si="17"/>
        <v>2014</v>
      </c>
      <c r="J456" s="3" t="s">
        <v>154</v>
      </c>
      <c r="K456" s="3">
        <v>20</v>
      </c>
      <c r="L456" s="6">
        <v>9</v>
      </c>
      <c r="M456" s="14">
        <v>180</v>
      </c>
      <c r="N456" t="s">
        <v>469</v>
      </c>
    </row>
    <row r="457" spans="1:14" x14ac:dyDescent="0.35">
      <c r="A457" s="3">
        <v>556</v>
      </c>
      <c r="B457" s="3">
        <v>10065</v>
      </c>
      <c r="C457" s="3" t="str">
        <f>VLOOKUP(B457,Customers!$A$1:$B$152,2,FALSE)</f>
        <v xml:space="preserve">    Tracey Voyles</v>
      </c>
      <c r="D457" s="3" t="str">
        <f>VLOOKUP(B457,Customers!$A$1:$C$152,3,FALSE)</f>
        <v>Male</v>
      </c>
      <c r="E457" s="3" t="str">
        <f>VLOOKUP(B457,Customers!$A$1:$D$152,4,FALSE)</f>
        <v>Cincinnati</v>
      </c>
      <c r="F457" s="3" t="str">
        <f>VLOOKUP(B457,Customers!$A$1:$E$152,5,FALSE)</f>
        <v>USA</v>
      </c>
      <c r="G457" s="5">
        <v>42298</v>
      </c>
      <c r="H457">
        <f t="shared" si="16"/>
        <v>10</v>
      </c>
      <c r="I457">
        <f t="shared" si="17"/>
        <v>2015</v>
      </c>
      <c r="J457" s="3" t="s">
        <v>150</v>
      </c>
      <c r="K457" s="3">
        <v>19</v>
      </c>
      <c r="L457" s="6">
        <v>13</v>
      </c>
      <c r="M457" s="14">
        <v>247</v>
      </c>
      <c r="N457" t="s">
        <v>469</v>
      </c>
    </row>
    <row r="458" spans="1:14" x14ac:dyDescent="0.35">
      <c r="A458" s="3">
        <v>557</v>
      </c>
      <c r="B458" s="3">
        <v>10107</v>
      </c>
      <c r="C458" s="3" t="str">
        <f>VLOOKUP(B458,Customers!$A$1:$B$152,2,FALSE)</f>
        <v xml:space="preserve">    Teresita Schatz</v>
      </c>
      <c r="D458" s="3" t="str">
        <f>VLOOKUP(B458,Customers!$A$1:$C$152,3,FALSE)</f>
        <v>Female</v>
      </c>
      <c r="E458" s="3" t="str">
        <f>VLOOKUP(B458,Customers!$A$1:$D$152,4,FALSE)</f>
        <v>Beirut</v>
      </c>
      <c r="F458" s="3" t="str">
        <f>VLOOKUP(B458,Customers!$A$1:$E$152,5,FALSE)</f>
        <v>Lebanon</v>
      </c>
      <c r="G458" s="5">
        <v>41431</v>
      </c>
      <c r="H458">
        <f t="shared" si="16"/>
        <v>6</v>
      </c>
      <c r="I458">
        <f t="shared" si="17"/>
        <v>2013</v>
      </c>
      <c r="J458" s="3" t="s">
        <v>157</v>
      </c>
      <c r="K458" s="3">
        <v>17</v>
      </c>
      <c r="L458" s="6">
        <v>2</v>
      </c>
      <c r="M458" s="14">
        <v>34</v>
      </c>
      <c r="N458" t="s">
        <v>469</v>
      </c>
    </row>
    <row r="459" spans="1:14" x14ac:dyDescent="0.35">
      <c r="A459" s="3">
        <v>558</v>
      </c>
      <c r="B459" s="3">
        <v>10147</v>
      </c>
      <c r="C459" s="3" t="str">
        <f>VLOOKUP(B459,Customers!$A$1:$B$152,2,FALSE)</f>
        <v xml:space="preserve">    Johnathon Haug</v>
      </c>
      <c r="D459" s="3" t="str">
        <f>VLOOKUP(B459,Customers!$A$1:$C$152,3,FALSE)</f>
        <v>Male</v>
      </c>
      <c r="E459" s="3" t="str">
        <f>VLOOKUP(B459,Customers!$A$1:$D$152,4,FALSE)</f>
        <v>Boston</v>
      </c>
      <c r="F459" s="3" t="str">
        <f>VLOOKUP(B459,Customers!$A$1:$E$152,5,FALSE)</f>
        <v>USA</v>
      </c>
      <c r="G459" s="5">
        <v>42060</v>
      </c>
      <c r="H459">
        <f t="shared" si="16"/>
        <v>2</v>
      </c>
      <c r="I459">
        <f t="shared" si="17"/>
        <v>2015</v>
      </c>
      <c r="J459" s="3" t="s">
        <v>152</v>
      </c>
      <c r="K459" s="3">
        <v>18</v>
      </c>
      <c r="L459" s="6">
        <v>12</v>
      </c>
      <c r="M459" s="14">
        <v>216</v>
      </c>
      <c r="N459" t="s">
        <v>469</v>
      </c>
    </row>
    <row r="460" spans="1:14" x14ac:dyDescent="0.35">
      <c r="A460" s="3">
        <v>559</v>
      </c>
      <c r="B460" s="3">
        <v>10115</v>
      </c>
      <c r="C460" s="3" t="str">
        <f>VLOOKUP(B460,Customers!$A$1:$B$152,2,FALSE)</f>
        <v xml:space="preserve">    Krystle Spainhour</v>
      </c>
      <c r="D460" s="3" t="str">
        <f>VLOOKUP(B460,Customers!$A$1:$C$152,3,FALSE)</f>
        <v>Female</v>
      </c>
      <c r="E460" s="3" t="str">
        <f>VLOOKUP(B460,Customers!$A$1:$D$152,4,FALSE)</f>
        <v>Munich</v>
      </c>
      <c r="F460" s="3" t="str">
        <f>VLOOKUP(B460,Customers!$A$1:$E$152,5,FALSE)</f>
        <v>Germany</v>
      </c>
      <c r="G460" s="5">
        <v>41152</v>
      </c>
      <c r="H460">
        <f t="shared" si="16"/>
        <v>8</v>
      </c>
      <c r="I460">
        <f t="shared" si="17"/>
        <v>2012</v>
      </c>
      <c r="J460" s="3" t="s">
        <v>153</v>
      </c>
      <c r="K460" s="3">
        <v>2</v>
      </c>
      <c r="L460" s="6">
        <v>12</v>
      </c>
      <c r="M460" s="14">
        <v>24</v>
      </c>
      <c r="N460" t="s">
        <v>471</v>
      </c>
    </row>
    <row r="461" spans="1:14" x14ac:dyDescent="0.35">
      <c r="A461" s="3">
        <v>560</v>
      </c>
      <c r="B461" s="3">
        <v>10030</v>
      </c>
      <c r="C461" s="3" t="str">
        <f>VLOOKUP(B461,Customers!$A$1:$B$152,2,FALSE)</f>
        <v xml:space="preserve">    Britni Baisden</v>
      </c>
      <c r="D461" s="3" t="str">
        <f>VLOOKUP(B461,Customers!$A$1:$C$152,3,FALSE)</f>
        <v>Female</v>
      </c>
      <c r="E461" s="3" t="str">
        <f>VLOOKUP(B461,Customers!$A$1:$D$152,4,FALSE)</f>
        <v>Lima</v>
      </c>
      <c r="F461" s="3" t="str">
        <f>VLOOKUP(B461,Customers!$A$1:$E$152,5,FALSE)</f>
        <v>Peru</v>
      </c>
      <c r="G461" s="5">
        <v>41996</v>
      </c>
      <c r="H461">
        <f t="shared" si="16"/>
        <v>12</v>
      </c>
      <c r="I461">
        <f t="shared" si="17"/>
        <v>2014</v>
      </c>
      <c r="J461" s="3" t="s">
        <v>149</v>
      </c>
      <c r="K461" s="3">
        <v>1</v>
      </c>
      <c r="L461" s="6">
        <v>18</v>
      </c>
      <c r="M461" s="14">
        <v>18</v>
      </c>
      <c r="N461" t="s">
        <v>471</v>
      </c>
    </row>
    <row r="462" spans="1:14" x14ac:dyDescent="0.35">
      <c r="A462" s="3">
        <v>561</v>
      </c>
      <c r="B462" s="3">
        <v>10061</v>
      </c>
      <c r="C462" s="3" t="str">
        <f>VLOOKUP(B462,Customers!$A$1:$B$152,2,FALSE)</f>
        <v xml:space="preserve">    Willis Tolbert</v>
      </c>
      <c r="D462" s="3" t="str">
        <f>VLOOKUP(B462,Customers!$A$1:$C$152,3,FALSE)</f>
        <v>Male</v>
      </c>
      <c r="E462" s="3" t="str">
        <f>VLOOKUP(B462,Customers!$A$1:$D$152,4,FALSE)</f>
        <v xml:space="preserve">Damman </v>
      </c>
      <c r="F462" s="3" t="str">
        <f>VLOOKUP(B462,Customers!$A$1:$E$152,5,FALSE)</f>
        <v>Saudi Arabia</v>
      </c>
      <c r="G462" s="5">
        <v>41006</v>
      </c>
      <c r="H462">
        <f t="shared" si="16"/>
        <v>4</v>
      </c>
      <c r="I462">
        <f t="shared" si="17"/>
        <v>2012</v>
      </c>
      <c r="J462" s="3" t="s">
        <v>148</v>
      </c>
      <c r="K462" s="3">
        <v>21</v>
      </c>
      <c r="L462" s="6">
        <v>8</v>
      </c>
      <c r="M462" s="14">
        <v>168</v>
      </c>
      <c r="N462" t="s">
        <v>469</v>
      </c>
    </row>
    <row r="463" spans="1:14" x14ac:dyDescent="0.35">
      <c r="A463" s="3">
        <v>562</v>
      </c>
      <c r="B463" s="3">
        <v>10113</v>
      </c>
      <c r="C463" s="3" t="str">
        <f>VLOOKUP(B463,Customers!$A$1:$B$152,2,FALSE)</f>
        <v xml:space="preserve">    Jenniffer Mangual</v>
      </c>
      <c r="D463" s="3" t="str">
        <f>VLOOKUP(B463,Customers!$A$1:$C$152,3,FALSE)</f>
        <v>Female</v>
      </c>
      <c r="E463" s="3" t="str">
        <f>VLOOKUP(B463,Customers!$A$1:$D$152,4,FALSE)</f>
        <v>Brasilia</v>
      </c>
      <c r="F463" s="3" t="str">
        <f>VLOOKUP(B463,Customers!$A$1:$E$152,5,FALSE)</f>
        <v>Brazil</v>
      </c>
      <c r="G463" s="5">
        <v>41282</v>
      </c>
      <c r="H463">
        <f t="shared" si="16"/>
        <v>1</v>
      </c>
      <c r="I463">
        <f t="shared" si="17"/>
        <v>2013</v>
      </c>
      <c r="J463" s="3" t="s">
        <v>152</v>
      </c>
      <c r="K463" s="3">
        <v>26</v>
      </c>
      <c r="L463" s="6">
        <v>12</v>
      </c>
      <c r="M463" s="14">
        <v>312</v>
      </c>
      <c r="N463" t="s">
        <v>469</v>
      </c>
    </row>
    <row r="464" spans="1:14" x14ac:dyDescent="0.35">
      <c r="A464" s="3">
        <v>563</v>
      </c>
      <c r="B464" s="3">
        <v>10059</v>
      </c>
      <c r="C464" s="3" t="str">
        <f>VLOOKUP(B464,Customers!$A$1:$B$152,2,FALSE)</f>
        <v xml:space="preserve">    Sharlene Rothschild</v>
      </c>
      <c r="D464" s="3" t="str">
        <f>VLOOKUP(B464,Customers!$A$1:$C$152,3,FALSE)</f>
        <v>Female</v>
      </c>
      <c r="E464" s="3" t="str">
        <f>VLOOKUP(B464,Customers!$A$1:$D$152,4,FALSE)</f>
        <v>Vienna</v>
      </c>
      <c r="F464" s="3" t="str">
        <f>VLOOKUP(B464,Customers!$A$1:$E$152,5,FALSE)</f>
        <v>Austria</v>
      </c>
      <c r="G464" s="5">
        <v>41036</v>
      </c>
      <c r="H464">
        <f t="shared" si="16"/>
        <v>5</v>
      </c>
      <c r="I464">
        <f t="shared" si="17"/>
        <v>2012</v>
      </c>
      <c r="J464" s="3" t="s">
        <v>149</v>
      </c>
      <c r="K464" s="3">
        <v>3</v>
      </c>
      <c r="L464" s="6">
        <v>18</v>
      </c>
      <c r="M464" s="14">
        <v>54</v>
      </c>
      <c r="N464" t="s">
        <v>471</v>
      </c>
    </row>
    <row r="465" spans="1:14" x14ac:dyDescent="0.35">
      <c r="A465" s="3">
        <v>564</v>
      </c>
      <c r="B465" s="3">
        <v>10006</v>
      </c>
      <c r="C465" s="3" t="str">
        <f>VLOOKUP(B465,Customers!$A$1:$B$152,2,FALSE)</f>
        <v xml:space="preserve">    Colin Minter</v>
      </c>
      <c r="D465" s="3" t="str">
        <f>VLOOKUP(B465,Customers!$A$1:$C$152,3,FALSE)</f>
        <v>Male</v>
      </c>
      <c r="E465" s="3" t="str">
        <f>VLOOKUP(B465,Customers!$A$1:$D$152,4,FALSE)</f>
        <v>Osaka</v>
      </c>
      <c r="F465" s="3" t="str">
        <f>VLOOKUP(B465,Customers!$A$1:$E$152,5,FALSE)</f>
        <v>Japan</v>
      </c>
      <c r="G465" s="5">
        <v>42144</v>
      </c>
      <c r="H465">
        <f t="shared" si="16"/>
        <v>5</v>
      </c>
      <c r="I465">
        <f t="shared" si="17"/>
        <v>2015</v>
      </c>
      <c r="J465" s="3" t="s">
        <v>153</v>
      </c>
      <c r="K465" s="3">
        <v>30</v>
      </c>
      <c r="L465" s="6">
        <v>12</v>
      </c>
      <c r="M465" s="14">
        <v>360</v>
      </c>
      <c r="N465" t="s">
        <v>469</v>
      </c>
    </row>
    <row r="466" spans="1:14" x14ac:dyDescent="0.35">
      <c r="A466" s="3">
        <v>565</v>
      </c>
      <c r="B466" s="3">
        <v>10073</v>
      </c>
      <c r="C466" s="3" t="str">
        <f>VLOOKUP(B466,Customers!$A$1:$B$152,2,FALSE)</f>
        <v xml:space="preserve">    Danuta Hennig</v>
      </c>
      <c r="D466" s="3" t="str">
        <f>VLOOKUP(B466,Customers!$A$1:$C$152,3,FALSE)</f>
        <v>Female</v>
      </c>
      <c r="E466" s="3" t="str">
        <f>VLOOKUP(B466,Customers!$A$1:$D$152,4,FALSE)</f>
        <v>Durban</v>
      </c>
      <c r="F466" s="3" t="str">
        <f>VLOOKUP(B466,Customers!$A$1:$E$152,5,FALSE)</f>
        <v>South Africa</v>
      </c>
      <c r="G466" s="5">
        <v>41269</v>
      </c>
      <c r="H466">
        <f t="shared" si="16"/>
        <v>12</v>
      </c>
      <c r="I466">
        <f t="shared" si="17"/>
        <v>2012</v>
      </c>
      <c r="J466" s="3" t="s">
        <v>151</v>
      </c>
      <c r="K466" s="3">
        <v>26</v>
      </c>
      <c r="L466" s="6">
        <v>4</v>
      </c>
      <c r="M466" s="14">
        <v>104</v>
      </c>
      <c r="N466" t="s">
        <v>469</v>
      </c>
    </row>
    <row r="467" spans="1:14" x14ac:dyDescent="0.35">
      <c r="A467" s="3">
        <v>566</v>
      </c>
      <c r="B467" s="3">
        <v>10124</v>
      </c>
      <c r="C467" s="3" t="str">
        <f>VLOOKUP(B467,Customers!$A$1:$B$152,2,FALSE)</f>
        <v xml:space="preserve">    Verda Pilot</v>
      </c>
      <c r="D467" s="3" t="str">
        <f>VLOOKUP(B467,Customers!$A$1:$C$152,3,FALSE)</f>
        <v>Female</v>
      </c>
      <c r="E467" s="3" t="str">
        <f>VLOOKUP(B467,Customers!$A$1:$D$152,4,FALSE)</f>
        <v>Cincinnati</v>
      </c>
      <c r="F467" s="3" t="str">
        <f>VLOOKUP(B467,Customers!$A$1:$E$152,5,FALSE)</f>
        <v>USA</v>
      </c>
      <c r="G467" s="5">
        <v>40930</v>
      </c>
      <c r="H467">
        <f t="shared" si="16"/>
        <v>1</v>
      </c>
      <c r="I467">
        <f t="shared" si="17"/>
        <v>2012</v>
      </c>
      <c r="J467" s="3" t="s">
        <v>154</v>
      </c>
      <c r="K467" s="3">
        <v>24</v>
      </c>
      <c r="L467" s="6">
        <v>9</v>
      </c>
      <c r="M467" s="14">
        <v>216</v>
      </c>
      <c r="N467" t="s">
        <v>469</v>
      </c>
    </row>
    <row r="468" spans="1:14" x14ac:dyDescent="0.35">
      <c r="A468" s="3">
        <v>567</v>
      </c>
      <c r="B468" s="3">
        <v>10115</v>
      </c>
      <c r="C468" s="3" t="str">
        <f>VLOOKUP(B468,Customers!$A$1:$B$152,2,FALSE)</f>
        <v xml:space="preserve">    Krystle Spainhour</v>
      </c>
      <c r="D468" s="3" t="str">
        <f>VLOOKUP(B468,Customers!$A$1:$C$152,3,FALSE)</f>
        <v>Female</v>
      </c>
      <c r="E468" s="3" t="str">
        <f>VLOOKUP(B468,Customers!$A$1:$D$152,4,FALSE)</f>
        <v>Munich</v>
      </c>
      <c r="F468" s="3" t="str">
        <f>VLOOKUP(B468,Customers!$A$1:$E$152,5,FALSE)</f>
        <v>Germany</v>
      </c>
      <c r="G468" s="5">
        <v>42248</v>
      </c>
      <c r="H468">
        <f t="shared" si="16"/>
        <v>9</v>
      </c>
      <c r="I468">
        <f t="shared" si="17"/>
        <v>2015</v>
      </c>
      <c r="J468" s="3" t="s">
        <v>150</v>
      </c>
      <c r="K468" s="3">
        <v>2</v>
      </c>
      <c r="L468" s="6">
        <v>13</v>
      </c>
      <c r="M468" s="14">
        <v>26</v>
      </c>
      <c r="N468" t="s">
        <v>471</v>
      </c>
    </row>
    <row r="469" spans="1:14" x14ac:dyDescent="0.35">
      <c r="A469" s="3">
        <v>568</v>
      </c>
      <c r="B469" s="3">
        <v>10071</v>
      </c>
      <c r="C469" s="3" t="str">
        <f>VLOOKUP(B469,Customers!$A$1:$B$152,2,FALSE)</f>
        <v xml:space="preserve">    Alex Turnbull</v>
      </c>
      <c r="D469" s="3" t="str">
        <f>VLOOKUP(B469,Customers!$A$1:$C$152,3,FALSE)</f>
        <v>Male</v>
      </c>
      <c r="E469" s="3" t="str">
        <f>VLOOKUP(B469,Customers!$A$1:$D$152,4,FALSE)</f>
        <v>Recife</v>
      </c>
      <c r="F469" s="3" t="str">
        <f>VLOOKUP(B469,Customers!$A$1:$E$152,5,FALSE)</f>
        <v>Brazil</v>
      </c>
      <c r="G469" s="5">
        <v>41521</v>
      </c>
      <c r="H469">
        <f t="shared" si="16"/>
        <v>9</v>
      </c>
      <c r="I469">
        <f t="shared" si="17"/>
        <v>2013</v>
      </c>
      <c r="J469" s="3" t="s">
        <v>156</v>
      </c>
      <c r="K469" s="3">
        <v>17</v>
      </c>
      <c r="L469" s="6">
        <v>2</v>
      </c>
      <c r="M469" s="14">
        <v>34</v>
      </c>
      <c r="N469" t="s">
        <v>469</v>
      </c>
    </row>
    <row r="470" spans="1:14" x14ac:dyDescent="0.35">
      <c r="A470" s="3">
        <v>569</v>
      </c>
      <c r="B470" s="3">
        <v>10057</v>
      </c>
      <c r="C470" s="3" t="str">
        <f>VLOOKUP(B470,Customers!$A$1:$B$152,2,FALSE)</f>
        <v xml:space="preserve">    Willis Brinks</v>
      </c>
      <c r="D470" s="3" t="str">
        <f>VLOOKUP(B470,Customers!$A$1:$C$152,3,FALSE)</f>
        <v>Male</v>
      </c>
      <c r="E470" s="3" t="str">
        <f>VLOOKUP(B470,Customers!$A$1:$D$152,4,FALSE)</f>
        <v>Washington</v>
      </c>
      <c r="F470" s="3" t="str">
        <f>VLOOKUP(B470,Customers!$A$1:$E$152,5,FALSE)</f>
        <v>USA</v>
      </c>
      <c r="G470" s="5">
        <v>40555</v>
      </c>
      <c r="H470">
        <f t="shared" si="16"/>
        <v>1</v>
      </c>
      <c r="I470">
        <f t="shared" si="17"/>
        <v>2011</v>
      </c>
      <c r="J470" s="3" t="s">
        <v>149</v>
      </c>
      <c r="K470" s="3">
        <v>9</v>
      </c>
      <c r="L470" s="6">
        <v>18</v>
      </c>
      <c r="M470" s="14">
        <v>162</v>
      </c>
      <c r="N470" t="s">
        <v>470</v>
      </c>
    </row>
    <row r="471" spans="1:14" x14ac:dyDescent="0.35">
      <c r="A471" s="3">
        <v>570</v>
      </c>
      <c r="B471" s="3">
        <v>10125</v>
      </c>
      <c r="C471" s="3" t="str">
        <f>VLOOKUP(B471,Customers!$A$1:$B$152,2,FALSE)</f>
        <v xml:space="preserve">    Kyra Coffin</v>
      </c>
      <c r="D471" s="3" t="str">
        <f>VLOOKUP(B471,Customers!$A$1:$C$152,3,FALSE)</f>
        <v>Female</v>
      </c>
      <c r="E471" s="3" t="str">
        <f>VLOOKUP(B471,Customers!$A$1:$D$152,4,FALSE)</f>
        <v>Accra</v>
      </c>
      <c r="F471" s="3" t="str">
        <f>VLOOKUP(B471,Customers!$A$1:$E$152,5,FALSE)</f>
        <v>Ghana</v>
      </c>
      <c r="G471" s="5">
        <v>40956</v>
      </c>
      <c r="H471">
        <f t="shared" si="16"/>
        <v>2</v>
      </c>
      <c r="I471">
        <f t="shared" si="17"/>
        <v>2012</v>
      </c>
      <c r="J471" s="3" t="s">
        <v>155</v>
      </c>
      <c r="K471" s="3">
        <v>5</v>
      </c>
      <c r="L471" s="6">
        <v>12</v>
      </c>
      <c r="M471" s="14">
        <v>60</v>
      </c>
      <c r="N471" t="s">
        <v>471</v>
      </c>
    </row>
    <row r="472" spans="1:14" x14ac:dyDescent="0.35">
      <c r="A472" s="3">
        <v>571</v>
      </c>
      <c r="B472" s="3">
        <v>10124</v>
      </c>
      <c r="C472" s="3" t="str">
        <f>VLOOKUP(B472,Customers!$A$1:$B$152,2,FALSE)</f>
        <v xml:space="preserve">    Verda Pilot</v>
      </c>
      <c r="D472" s="3" t="str">
        <f>VLOOKUP(B472,Customers!$A$1:$C$152,3,FALSE)</f>
        <v>Female</v>
      </c>
      <c r="E472" s="3" t="str">
        <f>VLOOKUP(B472,Customers!$A$1:$D$152,4,FALSE)</f>
        <v>Cincinnati</v>
      </c>
      <c r="F472" s="3" t="str">
        <f>VLOOKUP(B472,Customers!$A$1:$E$152,5,FALSE)</f>
        <v>USA</v>
      </c>
      <c r="G472" s="5">
        <v>41758</v>
      </c>
      <c r="H472">
        <f t="shared" si="16"/>
        <v>4</v>
      </c>
      <c r="I472">
        <f t="shared" si="17"/>
        <v>2014</v>
      </c>
      <c r="J472" s="3" t="s">
        <v>157</v>
      </c>
      <c r="K472" s="3">
        <v>28</v>
      </c>
      <c r="L472" s="6">
        <v>2</v>
      </c>
      <c r="M472" s="14">
        <v>56</v>
      </c>
      <c r="N472" t="s">
        <v>469</v>
      </c>
    </row>
    <row r="473" spans="1:14" x14ac:dyDescent="0.35">
      <c r="A473" s="3">
        <v>572</v>
      </c>
      <c r="B473" s="3">
        <v>10093</v>
      </c>
      <c r="C473" s="3" t="str">
        <f>VLOOKUP(B473,Customers!$A$1:$B$152,2,FALSE)</f>
        <v xml:space="preserve">    Jack Dimas</v>
      </c>
      <c r="D473" s="3" t="str">
        <f>VLOOKUP(B473,Customers!$A$1:$C$152,3,FALSE)</f>
        <v>Male</v>
      </c>
      <c r="E473" s="3" t="str">
        <f>VLOOKUP(B473,Customers!$A$1:$D$152,4,FALSE)</f>
        <v>Fukuoka</v>
      </c>
      <c r="F473" s="3" t="str">
        <f>VLOOKUP(B473,Customers!$A$1:$E$152,5,FALSE)</f>
        <v>Japan</v>
      </c>
      <c r="G473" s="5">
        <v>40525</v>
      </c>
      <c r="H473">
        <f t="shared" si="16"/>
        <v>12</v>
      </c>
      <c r="I473">
        <f t="shared" si="17"/>
        <v>2010</v>
      </c>
      <c r="J473" s="3" t="s">
        <v>155</v>
      </c>
      <c r="K473" s="3">
        <v>12</v>
      </c>
      <c r="L473" s="6">
        <v>12</v>
      </c>
      <c r="M473" s="14">
        <v>144</v>
      </c>
      <c r="N473" t="s">
        <v>470</v>
      </c>
    </row>
    <row r="474" spans="1:14" x14ac:dyDescent="0.35">
      <c r="A474" s="3">
        <v>573</v>
      </c>
      <c r="B474" s="3">
        <v>10069</v>
      </c>
      <c r="C474" s="3" t="str">
        <f>VLOOKUP(B474,Customers!$A$1:$B$152,2,FALSE)</f>
        <v xml:space="preserve">    Larissa Louviere</v>
      </c>
      <c r="D474" s="3" t="str">
        <f>VLOOKUP(B474,Customers!$A$1:$C$152,3,FALSE)</f>
        <v>Female</v>
      </c>
      <c r="E474" s="3" t="str">
        <f>VLOOKUP(B474,Customers!$A$1:$D$152,4,FALSE)</f>
        <v>Sao Paulo</v>
      </c>
      <c r="F474" s="3" t="str">
        <f>VLOOKUP(B474,Customers!$A$1:$E$152,5,FALSE)</f>
        <v>Brazil</v>
      </c>
      <c r="G474" s="5">
        <v>41954</v>
      </c>
      <c r="H474">
        <f t="shared" si="16"/>
        <v>11</v>
      </c>
      <c r="I474">
        <f t="shared" si="17"/>
        <v>2014</v>
      </c>
      <c r="J474" s="3" t="s">
        <v>149</v>
      </c>
      <c r="K474" s="3">
        <v>22</v>
      </c>
      <c r="L474" s="6">
        <v>18</v>
      </c>
      <c r="M474" s="14">
        <v>396</v>
      </c>
      <c r="N474" t="s">
        <v>469</v>
      </c>
    </row>
    <row r="475" spans="1:14" x14ac:dyDescent="0.35">
      <c r="A475" s="3">
        <v>574</v>
      </c>
      <c r="B475" s="3">
        <v>10053</v>
      </c>
      <c r="C475" s="3" t="str">
        <f>VLOOKUP(B475,Customers!$A$1:$B$152,2,FALSE)</f>
        <v xml:space="preserve">    Sueann Oster</v>
      </c>
      <c r="D475" s="3" t="str">
        <f>VLOOKUP(B475,Customers!$A$1:$C$152,3,FALSE)</f>
        <v>Female</v>
      </c>
      <c r="E475" s="3" t="str">
        <f>VLOOKUP(B475,Customers!$A$1:$D$152,4,FALSE)</f>
        <v>Belo Horizonte</v>
      </c>
      <c r="F475" s="3" t="str">
        <f>VLOOKUP(B475,Customers!$A$1:$E$152,5,FALSE)</f>
        <v>Brazil</v>
      </c>
      <c r="G475" s="5">
        <v>40194</v>
      </c>
      <c r="H475">
        <f t="shared" si="16"/>
        <v>1</v>
      </c>
      <c r="I475">
        <f t="shared" si="17"/>
        <v>2010</v>
      </c>
      <c r="J475" s="3" t="s">
        <v>156</v>
      </c>
      <c r="K475" s="3">
        <v>6</v>
      </c>
      <c r="L475" s="6">
        <v>2</v>
      </c>
      <c r="M475" s="14">
        <v>12</v>
      </c>
      <c r="N475" t="s">
        <v>470</v>
      </c>
    </row>
    <row r="476" spans="1:14" x14ac:dyDescent="0.35">
      <c r="A476" s="3">
        <v>575</v>
      </c>
      <c r="B476" s="3">
        <v>10011</v>
      </c>
      <c r="C476" s="3" t="str">
        <f>VLOOKUP(B476,Customers!$A$1:$B$152,2,FALSE)</f>
        <v xml:space="preserve">    Carlita Schroyer</v>
      </c>
      <c r="D476" s="3" t="str">
        <f>VLOOKUP(B476,Customers!$A$1:$C$152,3,FALSE)</f>
        <v>Female</v>
      </c>
      <c r="E476" s="3" t="str">
        <f>VLOOKUP(B476,Customers!$A$1:$D$152,4,FALSE)</f>
        <v>Lagos</v>
      </c>
      <c r="F476" s="3" t="str">
        <f>VLOOKUP(B476,Customers!$A$1:$E$152,5,FALSE)</f>
        <v>Nigeria</v>
      </c>
      <c r="G476" s="5">
        <v>41383</v>
      </c>
      <c r="H476">
        <f t="shared" si="16"/>
        <v>4</v>
      </c>
      <c r="I476">
        <f t="shared" si="17"/>
        <v>2013</v>
      </c>
      <c r="J476" s="3" t="s">
        <v>151</v>
      </c>
      <c r="K476" s="3">
        <v>29</v>
      </c>
      <c r="L476" s="6">
        <v>4</v>
      </c>
      <c r="M476" s="14">
        <v>116</v>
      </c>
      <c r="N476" t="s">
        <v>469</v>
      </c>
    </row>
    <row r="477" spans="1:14" x14ac:dyDescent="0.35">
      <c r="A477" s="3">
        <v>576</v>
      </c>
      <c r="B477" s="3">
        <v>10011</v>
      </c>
      <c r="C477" s="3" t="str">
        <f>VLOOKUP(B477,Customers!$A$1:$B$152,2,FALSE)</f>
        <v xml:space="preserve">    Carlita Schroyer</v>
      </c>
      <c r="D477" s="3" t="str">
        <f>VLOOKUP(B477,Customers!$A$1:$C$152,3,FALSE)</f>
        <v>Female</v>
      </c>
      <c r="E477" s="3" t="str">
        <f>VLOOKUP(B477,Customers!$A$1:$D$152,4,FALSE)</f>
        <v>Lagos</v>
      </c>
      <c r="F477" s="3" t="str">
        <f>VLOOKUP(B477,Customers!$A$1:$E$152,5,FALSE)</f>
        <v>Nigeria</v>
      </c>
      <c r="G477" s="5">
        <v>40881</v>
      </c>
      <c r="H477">
        <f t="shared" si="16"/>
        <v>12</v>
      </c>
      <c r="I477">
        <f t="shared" si="17"/>
        <v>2011</v>
      </c>
      <c r="J477" s="3" t="s">
        <v>156</v>
      </c>
      <c r="K477" s="3">
        <v>13</v>
      </c>
      <c r="L477" s="6">
        <v>2</v>
      </c>
      <c r="M477" s="14">
        <v>26</v>
      </c>
      <c r="N477" t="s">
        <v>470</v>
      </c>
    </row>
    <row r="478" spans="1:14" x14ac:dyDescent="0.35">
      <c r="A478" s="3">
        <v>577</v>
      </c>
      <c r="B478" s="3">
        <v>10038</v>
      </c>
      <c r="C478" s="3" t="str">
        <f>VLOOKUP(B478,Customers!$A$1:$B$152,2,FALSE)</f>
        <v xml:space="preserve">    Desmond Bradfield</v>
      </c>
      <c r="D478" s="3" t="str">
        <f>VLOOKUP(B478,Customers!$A$1:$C$152,3,FALSE)</f>
        <v>Male</v>
      </c>
      <c r="E478" s="3" t="str">
        <f>VLOOKUP(B478,Customers!$A$1:$D$152,4,FALSE)</f>
        <v>Riverside</v>
      </c>
      <c r="F478" s="3" t="str">
        <f>VLOOKUP(B478,Customers!$A$1:$E$152,5,FALSE)</f>
        <v>USA</v>
      </c>
      <c r="G478" s="5">
        <v>40198</v>
      </c>
      <c r="H478">
        <f t="shared" si="16"/>
        <v>1</v>
      </c>
      <c r="I478">
        <f t="shared" si="17"/>
        <v>2010</v>
      </c>
      <c r="J478" s="3" t="s">
        <v>157</v>
      </c>
      <c r="K478" s="3">
        <v>6</v>
      </c>
      <c r="L478" s="6">
        <v>2</v>
      </c>
      <c r="M478" s="14">
        <v>12</v>
      </c>
      <c r="N478" t="s">
        <v>470</v>
      </c>
    </row>
    <row r="479" spans="1:14" x14ac:dyDescent="0.35">
      <c r="A479" s="3">
        <v>578</v>
      </c>
      <c r="B479" s="3">
        <v>10017</v>
      </c>
      <c r="C479" s="3" t="str">
        <f>VLOOKUP(B479,Customers!$A$1:$B$152,2,FALSE)</f>
        <v xml:space="preserve">    Genaro Knutson</v>
      </c>
      <c r="D479" s="3" t="str">
        <f>VLOOKUP(B479,Customers!$A$1:$C$152,3,FALSE)</f>
        <v>Male</v>
      </c>
      <c r="E479" s="3" t="str">
        <f>VLOOKUP(B479,Customers!$A$1:$D$152,4,FALSE)</f>
        <v>Moscow</v>
      </c>
      <c r="F479" s="3" t="str">
        <f>VLOOKUP(B479,Customers!$A$1:$E$152,5,FALSE)</f>
        <v>Russia</v>
      </c>
      <c r="G479" s="5">
        <v>40667</v>
      </c>
      <c r="H479">
        <f t="shared" si="16"/>
        <v>5</v>
      </c>
      <c r="I479">
        <f t="shared" si="17"/>
        <v>2011</v>
      </c>
      <c r="J479" s="3" t="s">
        <v>156</v>
      </c>
      <c r="K479" s="3">
        <v>28</v>
      </c>
      <c r="L479" s="6">
        <v>2</v>
      </c>
      <c r="M479" s="14">
        <v>56</v>
      </c>
      <c r="N479" t="s">
        <v>469</v>
      </c>
    </row>
    <row r="480" spans="1:14" x14ac:dyDescent="0.35">
      <c r="A480" s="3">
        <v>579</v>
      </c>
      <c r="B480" s="3">
        <v>10132</v>
      </c>
      <c r="C480" s="3" t="str">
        <f>VLOOKUP(B480,Customers!$A$1:$B$152,2,FALSE)</f>
        <v xml:space="preserve">    Alden Overbey</v>
      </c>
      <c r="D480" s="3" t="str">
        <f>VLOOKUP(B480,Customers!$A$1:$C$152,3,FALSE)</f>
        <v>Male</v>
      </c>
      <c r="E480" s="3" t="str">
        <f>VLOOKUP(B480,Customers!$A$1:$D$152,4,FALSE)</f>
        <v>Manila</v>
      </c>
      <c r="F480" s="3" t="str">
        <f>VLOOKUP(B480,Customers!$A$1:$E$152,5,FALSE)</f>
        <v>Philippines</v>
      </c>
      <c r="G480" s="5">
        <v>41169</v>
      </c>
      <c r="H480">
        <f t="shared" si="16"/>
        <v>9</v>
      </c>
      <c r="I480">
        <f t="shared" si="17"/>
        <v>2012</v>
      </c>
      <c r="J480" s="3" t="s">
        <v>157</v>
      </c>
      <c r="K480" s="3">
        <v>14</v>
      </c>
      <c r="L480" s="6">
        <v>2</v>
      </c>
      <c r="M480" s="14">
        <v>28</v>
      </c>
      <c r="N480" t="s">
        <v>470</v>
      </c>
    </row>
    <row r="481" spans="1:14" x14ac:dyDescent="0.35">
      <c r="A481" s="3">
        <v>580</v>
      </c>
      <c r="B481" s="3">
        <v>10002</v>
      </c>
      <c r="C481" s="3" t="str">
        <f>VLOOKUP(B481,Customers!$A$1:$B$152,2,FALSE)</f>
        <v xml:space="preserve">    Patrica Courville</v>
      </c>
      <c r="D481" s="3" t="str">
        <f>VLOOKUP(B481,Customers!$A$1:$C$152,3,FALSE)</f>
        <v>Female</v>
      </c>
      <c r="E481" s="3" t="str">
        <f>VLOOKUP(B481,Customers!$A$1:$D$152,4,FALSE)</f>
        <v>New York Metro</v>
      </c>
      <c r="F481" s="3" t="str">
        <f>VLOOKUP(B481,Customers!$A$1:$E$152,5,FALSE)</f>
        <v>USA</v>
      </c>
      <c r="G481" s="5">
        <v>42102</v>
      </c>
      <c r="H481">
        <f t="shared" si="16"/>
        <v>4</v>
      </c>
      <c r="I481">
        <f t="shared" si="17"/>
        <v>2015</v>
      </c>
      <c r="J481" s="3" t="s">
        <v>152</v>
      </c>
      <c r="K481" s="3">
        <v>26</v>
      </c>
      <c r="L481" s="6">
        <v>12</v>
      </c>
      <c r="M481" s="14">
        <v>312</v>
      </c>
      <c r="N481" t="s">
        <v>469</v>
      </c>
    </row>
    <row r="482" spans="1:14" x14ac:dyDescent="0.35">
      <c r="A482" s="3">
        <v>581</v>
      </c>
      <c r="B482" s="3">
        <v>10087</v>
      </c>
      <c r="C482" s="3" t="str">
        <f>VLOOKUP(B482,Customers!$A$1:$B$152,2,FALSE)</f>
        <v xml:space="preserve">    Annamaria Valdovinos</v>
      </c>
      <c r="D482" s="3" t="str">
        <f>VLOOKUP(B482,Customers!$A$1:$C$152,3,FALSE)</f>
        <v>Female</v>
      </c>
      <c r="E482" s="3" t="str">
        <f>VLOOKUP(B482,Customers!$A$1:$D$152,4,FALSE)</f>
        <v>Frankfurt</v>
      </c>
      <c r="F482" s="3" t="str">
        <f>VLOOKUP(B482,Customers!$A$1:$E$152,5,FALSE)</f>
        <v>Germany</v>
      </c>
      <c r="G482" s="5">
        <v>41181</v>
      </c>
      <c r="H482">
        <f t="shared" si="16"/>
        <v>9</v>
      </c>
      <c r="I482">
        <f t="shared" si="17"/>
        <v>2012</v>
      </c>
      <c r="J482" s="3" t="s">
        <v>157</v>
      </c>
      <c r="K482" s="3">
        <v>27</v>
      </c>
      <c r="L482" s="6">
        <v>2</v>
      </c>
      <c r="M482" s="14">
        <v>54</v>
      </c>
      <c r="N482" t="s">
        <v>469</v>
      </c>
    </row>
    <row r="483" spans="1:14" x14ac:dyDescent="0.35">
      <c r="A483" s="3">
        <v>582</v>
      </c>
      <c r="B483" s="3">
        <v>10144</v>
      </c>
      <c r="C483" s="3" t="str">
        <f>VLOOKUP(B483,Customers!$A$1:$B$152,2,FALSE)</f>
        <v xml:space="preserve">    Mariella Lansford</v>
      </c>
      <c r="D483" s="3" t="str">
        <f>VLOOKUP(B483,Customers!$A$1:$C$152,3,FALSE)</f>
        <v>Female</v>
      </c>
      <c r="E483" s="3" t="str">
        <f>VLOOKUP(B483,Customers!$A$1:$D$152,4,FALSE)</f>
        <v>Kolkata</v>
      </c>
      <c r="F483" s="3" t="str">
        <f>VLOOKUP(B483,Customers!$A$1:$E$152,5,FALSE)</f>
        <v>India</v>
      </c>
      <c r="G483" s="5">
        <v>40376</v>
      </c>
      <c r="H483">
        <f t="shared" si="16"/>
        <v>7</v>
      </c>
      <c r="I483">
        <f t="shared" si="17"/>
        <v>2010</v>
      </c>
      <c r="J483" s="3" t="s">
        <v>156</v>
      </c>
      <c r="K483" s="3">
        <v>10</v>
      </c>
      <c r="L483" s="6">
        <v>2</v>
      </c>
      <c r="M483" s="14">
        <v>20</v>
      </c>
      <c r="N483" t="s">
        <v>470</v>
      </c>
    </row>
    <row r="484" spans="1:14" x14ac:dyDescent="0.35">
      <c r="A484" s="3">
        <v>583</v>
      </c>
      <c r="B484" s="3">
        <v>10036</v>
      </c>
      <c r="C484" s="3" t="str">
        <f>VLOOKUP(B484,Customers!$A$1:$B$152,2,FALSE)</f>
        <v xml:space="preserve">    Cathern Howey</v>
      </c>
      <c r="D484" s="3" t="str">
        <f>VLOOKUP(B484,Customers!$A$1:$C$152,3,FALSE)</f>
        <v>Female</v>
      </c>
      <c r="E484" s="3" t="str">
        <f>VLOOKUP(B484,Customers!$A$1:$D$152,4,FALSE)</f>
        <v>Copenhagen</v>
      </c>
      <c r="F484" s="3" t="str">
        <f>VLOOKUP(B484,Customers!$A$1:$E$152,5,FALSE)</f>
        <v>Denmark</v>
      </c>
      <c r="G484" s="5">
        <v>40715</v>
      </c>
      <c r="H484">
        <f t="shared" si="16"/>
        <v>6</v>
      </c>
      <c r="I484">
        <f t="shared" si="17"/>
        <v>2011</v>
      </c>
      <c r="J484" s="3" t="s">
        <v>156</v>
      </c>
      <c r="K484" s="3">
        <v>16</v>
      </c>
      <c r="L484" s="6">
        <v>2</v>
      </c>
      <c r="M484" s="14">
        <v>32</v>
      </c>
      <c r="N484" t="s">
        <v>469</v>
      </c>
    </row>
    <row r="485" spans="1:14" x14ac:dyDescent="0.35">
      <c r="A485" s="3">
        <v>584</v>
      </c>
      <c r="B485" s="3">
        <v>10088</v>
      </c>
      <c r="C485" s="3" t="str">
        <f>VLOOKUP(B485,Customers!$A$1:$B$152,2,FALSE)</f>
        <v xml:space="preserve">    Christene Kennell</v>
      </c>
      <c r="D485" s="3" t="str">
        <f>VLOOKUP(B485,Customers!$A$1:$C$152,3,FALSE)</f>
        <v>Female</v>
      </c>
      <c r="E485" s="3" t="str">
        <f>VLOOKUP(B485,Customers!$A$1:$D$152,4,FALSE)</f>
        <v>Lisbon</v>
      </c>
      <c r="F485" s="3" t="str">
        <f>VLOOKUP(B485,Customers!$A$1:$E$152,5,FALSE)</f>
        <v>Portugal</v>
      </c>
      <c r="G485" s="5">
        <v>41701</v>
      </c>
      <c r="H485">
        <f t="shared" si="16"/>
        <v>3</v>
      </c>
      <c r="I485">
        <f t="shared" si="17"/>
        <v>2014</v>
      </c>
      <c r="J485" s="3" t="s">
        <v>155</v>
      </c>
      <c r="K485" s="3">
        <v>28</v>
      </c>
      <c r="L485" s="6">
        <v>12</v>
      </c>
      <c r="M485" s="14">
        <v>336</v>
      </c>
      <c r="N485" t="s">
        <v>469</v>
      </c>
    </row>
    <row r="486" spans="1:14" x14ac:dyDescent="0.35">
      <c r="A486" s="3">
        <v>585</v>
      </c>
      <c r="B486" s="3">
        <v>10059</v>
      </c>
      <c r="C486" s="3" t="str">
        <f>VLOOKUP(B486,Customers!$A$1:$B$152,2,FALSE)</f>
        <v xml:space="preserve">    Sharlene Rothschild</v>
      </c>
      <c r="D486" s="3" t="str">
        <f>VLOOKUP(B486,Customers!$A$1:$C$152,3,FALSE)</f>
        <v>Female</v>
      </c>
      <c r="E486" s="3" t="str">
        <f>VLOOKUP(B486,Customers!$A$1:$D$152,4,FALSE)</f>
        <v>Vienna</v>
      </c>
      <c r="F486" s="3" t="str">
        <f>VLOOKUP(B486,Customers!$A$1:$E$152,5,FALSE)</f>
        <v>Austria</v>
      </c>
      <c r="G486" s="5">
        <v>41119</v>
      </c>
      <c r="H486">
        <f t="shared" si="16"/>
        <v>7</v>
      </c>
      <c r="I486">
        <f t="shared" si="17"/>
        <v>2012</v>
      </c>
      <c r="J486" s="3" t="s">
        <v>153</v>
      </c>
      <c r="K486" s="3">
        <v>9</v>
      </c>
      <c r="L486" s="6">
        <v>12</v>
      </c>
      <c r="M486" s="14">
        <v>108</v>
      </c>
      <c r="N486" t="s">
        <v>470</v>
      </c>
    </row>
    <row r="487" spans="1:14" x14ac:dyDescent="0.35">
      <c r="A487" s="3">
        <v>586</v>
      </c>
      <c r="B487" s="3">
        <v>10097</v>
      </c>
      <c r="C487" s="3" t="str">
        <f>VLOOKUP(B487,Customers!$A$1:$B$152,2,FALSE)</f>
        <v xml:space="preserve">    Bulah Kaplan</v>
      </c>
      <c r="D487" s="3" t="str">
        <f>VLOOKUP(B487,Customers!$A$1:$C$152,3,FALSE)</f>
        <v>Female</v>
      </c>
      <c r="E487" s="3" t="str">
        <f>VLOOKUP(B487,Customers!$A$1:$D$152,4,FALSE)</f>
        <v>Sapporo</v>
      </c>
      <c r="F487" s="3" t="str">
        <f>VLOOKUP(B487,Customers!$A$1:$E$152,5,FALSE)</f>
        <v>Japan</v>
      </c>
      <c r="G487" s="5">
        <v>40203</v>
      </c>
      <c r="H487">
        <f t="shared" si="16"/>
        <v>1</v>
      </c>
      <c r="I487">
        <f t="shared" si="17"/>
        <v>2010</v>
      </c>
      <c r="J487" s="3" t="s">
        <v>152</v>
      </c>
      <c r="K487" s="3">
        <v>14</v>
      </c>
      <c r="L487" s="6">
        <v>12</v>
      </c>
      <c r="M487" s="14">
        <v>168</v>
      </c>
      <c r="N487" t="s">
        <v>470</v>
      </c>
    </row>
    <row r="488" spans="1:14" x14ac:dyDescent="0.35">
      <c r="A488" s="3">
        <v>587</v>
      </c>
      <c r="B488" s="3">
        <v>10030</v>
      </c>
      <c r="C488" s="3" t="str">
        <f>VLOOKUP(B488,Customers!$A$1:$B$152,2,FALSE)</f>
        <v xml:space="preserve">    Britni Baisden</v>
      </c>
      <c r="D488" s="3" t="str">
        <f>VLOOKUP(B488,Customers!$A$1:$C$152,3,FALSE)</f>
        <v>Female</v>
      </c>
      <c r="E488" s="3" t="str">
        <f>VLOOKUP(B488,Customers!$A$1:$D$152,4,FALSE)</f>
        <v>Lima</v>
      </c>
      <c r="F488" s="3" t="str">
        <f>VLOOKUP(B488,Customers!$A$1:$E$152,5,FALSE)</f>
        <v>Peru</v>
      </c>
      <c r="G488" s="5">
        <v>40919</v>
      </c>
      <c r="H488">
        <f t="shared" si="16"/>
        <v>1</v>
      </c>
      <c r="I488">
        <f t="shared" si="17"/>
        <v>2012</v>
      </c>
      <c r="J488" s="3" t="s">
        <v>155</v>
      </c>
      <c r="K488" s="3">
        <v>28</v>
      </c>
      <c r="L488" s="6">
        <v>12</v>
      </c>
      <c r="M488" s="14">
        <v>336</v>
      </c>
      <c r="N488" t="s">
        <v>469</v>
      </c>
    </row>
    <row r="489" spans="1:14" x14ac:dyDescent="0.35">
      <c r="A489" s="3">
        <v>588</v>
      </c>
      <c r="B489" s="3">
        <v>10083</v>
      </c>
      <c r="C489" s="3" t="str">
        <f>VLOOKUP(B489,Customers!$A$1:$B$152,2,FALSE)</f>
        <v xml:space="preserve">    Delta Seitz</v>
      </c>
      <c r="D489" s="3" t="str">
        <f>VLOOKUP(B489,Customers!$A$1:$C$152,3,FALSE)</f>
        <v>Male</v>
      </c>
      <c r="E489" s="3" t="str">
        <f>VLOOKUP(B489,Customers!$A$1:$D$152,4,FALSE)</f>
        <v>Naples</v>
      </c>
      <c r="F489" s="3" t="str">
        <f>VLOOKUP(B489,Customers!$A$1:$E$152,5,FALSE)</f>
        <v>Italy</v>
      </c>
      <c r="G489" s="5">
        <v>41681</v>
      </c>
      <c r="H489">
        <f t="shared" si="16"/>
        <v>2</v>
      </c>
      <c r="I489">
        <f t="shared" si="17"/>
        <v>2014</v>
      </c>
      <c r="J489" s="3" t="s">
        <v>156</v>
      </c>
      <c r="K489" s="3">
        <v>23</v>
      </c>
      <c r="L489" s="6">
        <v>2</v>
      </c>
      <c r="M489" s="14">
        <v>46</v>
      </c>
      <c r="N489" t="s">
        <v>469</v>
      </c>
    </row>
    <row r="490" spans="1:14" x14ac:dyDescent="0.35">
      <c r="A490" s="3">
        <v>589</v>
      </c>
      <c r="B490" s="3">
        <v>10119</v>
      </c>
      <c r="C490" s="3" t="str">
        <f>VLOOKUP(B490,Customers!$A$1:$B$152,2,FALSE)</f>
        <v xml:space="preserve">    Beverlee Lawlor</v>
      </c>
      <c r="D490" s="3" t="str">
        <f>VLOOKUP(B490,Customers!$A$1:$C$152,3,FALSE)</f>
        <v>Female</v>
      </c>
      <c r="E490" s="3" t="str">
        <f>VLOOKUP(B490,Customers!$A$1:$D$152,4,FALSE)</f>
        <v>San Jose</v>
      </c>
      <c r="F490" s="3" t="str">
        <f>VLOOKUP(B490,Customers!$A$1:$E$152,5,FALSE)</f>
        <v>USA</v>
      </c>
      <c r="G490" s="5">
        <v>41966</v>
      </c>
      <c r="H490">
        <f t="shared" si="16"/>
        <v>11</v>
      </c>
      <c r="I490">
        <f t="shared" si="17"/>
        <v>2014</v>
      </c>
      <c r="J490" s="3" t="s">
        <v>155</v>
      </c>
      <c r="K490" s="3">
        <v>5</v>
      </c>
      <c r="L490" s="6">
        <v>12</v>
      </c>
      <c r="M490" s="14">
        <v>60</v>
      </c>
      <c r="N490" t="s">
        <v>471</v>
      </c>
    </row>
    <row r="491" spans="1:14" x14ac:dyDescent="0.35">
      <c r="A491" s="3">
        <v>590</v>
      </c>
      <c r="B491" s="3">
        <v>10145</v>
      </c>
      <c r="C491" s="3" t="str">
        <f>VLOOKUP(B491,Customers!$A$1:$B$152,2,FALSE)</f>
        <v xml:space="preserve">    Nicol Westerberg</v>
      </c>
      <c r="D491" s="3" t="str">
        <f>VLOOKUP(B491,Customers!$A$1:$C$152,3,FALSE)</f>
        <v>Female</v>
      </c>
      <c r="E491" s="3" t="str">
        <f>VLOOKUP(B491,Customers!$A$1:$D$152,4,FALSE)</f>
        <v>Shenyang</v>
      </c>
      <c r="F491" s="3" t="str">
        <f>VLOOKUP(B491,Customers!$A$1:$E$152,5,FALSE)</f>
        <v>China</v>
      </c>
      <c r="G491" s="5">
        <v>40440</v>
      </c>
      <c r="H491">
        <f t="shared" si="16"/>
        <v>9</v>
      </c>
      <c r="I491">
        <f t="shared" si="17"/>
        <v>2010</v>
      </c>
      <c r="J491" s="3" t="s">
        <v>156</v>
      </c>
      <c r="K491" s="3">
        <v>9</v>
      </c>
      <c r="L491" s="6">
        <v>2</v>
      </c>
      <c r="M491" s="14">
        <v>18</v>
      </c>
      <c r="N491" t="s">
        <v>470</v>
      </c>
    </row>
    <row r="492" spans="1:14" x14ac:dyDescent="0.35">
      <c r="A492" s="3">
        <v>591</v>
      </c>
      <c r="B492" s="3">
        <v>10014</v>
      </c>
      <c r="C492" s="3" t="str">
        <f>VLOOKUP(B492,Customers!$A$1:$B$152,2,FALSE)</f>
        <v xml:space="preserve">    Lola Schmidt</v>
      </c>
      <c r="D492" s="3" t="str">
        <f>VLOOKUP(B492,Customers!$A$1:$C$152,3,FALSE)</f>
        <v>Female</v>
      </c>
      <c r="E492" s="3" t="str">
        <f>VLOOKUP(B492,Customers!$A$1:$D$152,4,FALSE)</f>
        <v>Los Angeles</v>
      </c>
      <c r="F492" s="3" t="str">
        <f>VLOOKUP(B492,Customers!$A$1:$E$152,5,FALSE)</f>
        <v>USA</v>
      </c>
      <c r="G492" s="5">
        <v>41023</v>
      </c>
      <c r="H492">
        <f t="shared" si="16"/>
        <v>4</v>
      </c>
      <c r="I492">
        <f t="shared" si="17"/>
        <v>2012</v>
      </c>
      <c r="J492" s="3" t="s">
        <v>150</v>
      </c>
      <c r="K492" s="3">
        <v>26</v>
      </c>
      <c r="L492" s="6">
        <v>13</v>
      </c>
      <c r="M492" s="14">
        <v>338</v>
      </c>
      <c r="N492" t="s">
        <v>469</v>
      </c>
    </row>
    <row r="493" spans="1:14" x14ac:dyDescent="0.35">
      <c r="A493" s="3">
        <v>592</v>
      </c>
      <c r="B493" s="3">
        <v>10148</v>
      </c>
      <c r="C493" s="3" t="str">
        <f>VLOOKUP(B493,Customers!$A$1:$B$152,2,FALSE)</f>
        <v xml:space="preserve">    Etta Bosque</v>
      </c>
      <c r="D493" s="3" t="str">
        <f>VLOOKUP(B493,Customers!$A$1:$C$152,3,FALSE)</f>
        <v>Female</v>
      </c>
      <c r="E493" s="3" t="str">
        <f>VLOOKUP(B493,Customers!$A$1:$D$152,4,FALSE)</f>
        <v>Belo Horizonte</v>
      </c>
      <c r="F493" s="3" t="str">
        <f>VLOOKUP(B493,Customers!$A$1:$E$152,5,FALSE)</f>
        <v>Brazil</v>
      </c>
      <c r="G493" s="5">
        <v>40766</v>
      </c>
      <c r="H493">
        <f t="shared" si="16"/>
        <v>8</v>
      </c>
      <c r="I493">
        <f t="shared" si="17"/>
        <v>2011</v>
      </c>
      <c r="J493" s="3" t="s">
        <v>152</v>
      </c>
      <c r="K493" s="3">
        <v>13</v>
      </c>
      <c r="L493" s="6">
        <v>12</v>
      </c>
      <c r="M493" s="14">
        <v>156</v>
      </c>
      <c r="N493" t="s">
        <v>470</v>
      </c>
    </row>
    <row r="494" spans="1:14" x14ac:dyDescent="0.35">
      <c r="A494" s="3">
        <v>593</v>
      </c>
      <c r="B494" s="3">
        <v>10044</v>
      </c>
      <c r="C494" s="3" t="str">
        <f>VLOOKUP(B494,Customers!$A$1:$B$152,2,FALSE)</f>
        <v xml:space="preserve">    Jerrell Mccafferty</v>
      </c>
      <c r="D494" s="3" t="str">
        <f>VLOOKUP(B494,Customers!$A$1:$C$152,3,FALSE)</f>
        <v>Male</v>
      </c>
      <c r="E494" s="3" t="str">
        <f>VLOOKUP(B494,Customers!$A$1:$D$152,4,FALSE)</f>
        <v>Ho Chi Minh City</v>
      </c>
      <c r="F494" s="3" t="str">
        <f>VLOOKUP(B494,Customers!$A$1:$E$152,5,FALSE)</f>
        <v>Vietnam</v>
      </c>
      <c r="G494" s="5">
        <v>42061</v>
      </c>
      <c r="H494">
        <f t="shared" si="16"/>
        <v>2</v>
      </c>
      <c r="I494">
        <f t="shared" si="17"/>
        <v>2015</v>
      </c>
      <c r="J494" s="3" t="s">
        <v>154</v>
      </c>
      <c r="K494" s="3">
        <v>27</v>
      </c>
      <c r="L494" s="6">
        <v>9</v>
      </c>
      <c r="M494" s="14">
        <v>243</v>
      </c>
      <c r="N494" t="s">
        <v>469</v>
      </c>
    </row>
    <row r="495" spans="1:14" x14ac:dyDescent="0.35">
      <c r="A495" s="3">
        <v>594</v>
      </c>
      <c r="B495" s="3">
        <v>10003</v>
      </c>
      <c r="C495" s="3" t="str">
        <f>VLOOKUP(B495,Customers!$A$1:$B$152,2,FALSE)</f>
        <v xml:space="preserve">    Sanford Xiong</v>
      </c>
      <c r="D495" s="3" t="str">
        <f>VLOOKUP(B495,Customers!$A$1:$C$152,3,FALSE)</f>
        <v>Male</v>
      </c>
      <c r="E495" s="3" t="str">
        <f>VLOOKUP(B495,Customers!$A$1:$D$152,4,FALSE)</f>
        <v>Sao Paulo</v>
      </c>
      <c r="F495" s="3" t="str">
        <f>VLOOKUP(B495,Customers!$A$1:$E$152,5,FALSE)</f>
        <v>Brazil</v>
      </c>
      <c r="G495" s="5">
        <v>40824</v>
      </c>
      <c r="H495">
        <f t="shared" si="16"/>
        <v>10</v>
      </c>
      <c r="I495">
        <f t="shared" si="17"/>
        <v>2011</v>
      </c>
      <c r="J495" s="3" t="s">
        <v>149</v>
      </c>
      <c r="K495" s="3">
        <v>29</v>
      </c>
      <c r="L495" s="6">
        <v>18</v>
      </c>
      <c r="M495" s="14">
        <v>522</v>
      </c>
      <c r="N495" t="s">
        <v>469</v>
      </c>
    </row>
    <row r="496" spans="1:14" x14ac:dyDescent="0.35">
      <c r="A496" s="3">
        <v>595</v>
      </c>
      <c r="B496" s="3">
        <v>10111</v>
      </c>
      <c r="C496" s="3" t="str">
        <f>VLOOKUP(B496,Customers!$A$1:$B$152,2,FALSE)</f>
        <v xml:space="preserve">    Boris Hine</v>
      </c>
      <c r="D496" s="3" t="str">
        <f>VLOOKUP(B496,Customers!$A$1:$C$152,3,FALSE)</f>
        <v>Male</v>
      </c>
      <c r="E496" s="3" t="str">
        <f>VLOOKUP(B496,Customers!$A$1:$D$152,4,FALSE)</f>
        <v>Campinas</v>
      </c>
      <c r="F496" s="3" t="str">
        <f>VLOOKUP(B496,Customers!$A$1:$E$152,5,FALSE)</f>
        <v>Brazil</v>
      </c>
      <c r="G496" s="5">
        <v>41458</v>
      </c>
      <c r="H496">
        <f t="shared" si="16"/>
        <v>7</v>
      </c>
      <c r="I496">
        <f t="shared" si="17"/>
        <v>2013</v>
      </c>
      <c r="J496" s="3" t="s">
        <v>155</v>
      </c>
      <c r="K496" s="3">
        <v>29</v>
      </c>
      <c r="L496" s="6">
        <v>12</v>
      </c>
      <c r="M496" s="14">
        <v>348</v>
      </c>
      <c r="N496" t="s">
        <v>469</v>
      </c>
    </row>
    <row r="497" spans="1:17" x14ac:dyDescent="0.35">
      <c r="A497" s="3">
        <v>596</v>
      </c>
      <c r="B497" s="3">
        <v>10075</v>
      </c>
      <c r="C497" s="3" t="str">
        <f>VLOOKUP(B497,Customers!$A$1:$B$152,2,FALSE)</f>
        <v xml:space="preserve">    Evangeline Grandstaff</v>
      </c>
      <c r="D497" s="3" t="str">
        <f>VLOOKUP(B497,Customers!$A$1:$C$152,3,FALSE)</f>
        <v>Female</v>
      </c>
      <c r="E497" s="3" t="str">
        <f>VLOOKUP(B497,Customers!$A$1:$D$152,4,FALSE)</f>
        <v>Dalian</v>
      </c>
      <c r="F497" s="3" t="str">
        <f>VLOOKUP(B497,Customers!$A$1:$E$152,5,FALSE)</f>
        <v>China</v>
      </c>
      <c r="G497" s="5">
        <v>40470</v>
      </c>
      <c r="H497">
        <f t="shared" si="16"/>
        <v>10</v>
      </c>
      <c r="I497">
        <f t="shared" si="17"/>
        <v>2010</v>
      </c>
      <c r="J497" s="3" t="s">
        <v>148</v>
      </c>
      <c r="K497" s="3">
        <v>30</v>
      </c>
      <c r="L497" s="6">
        <v>8</v>
      </c>
      <c r="M497" s="14">
        <v>240</v>
      </c>
      <c r="N497" t="s">
        <v>469</v>
      </c>
    </row>
    <row r="498" spans="1:17" x14ac:dyDescent="0.35">
      <c r="A498" s="3">
        <v>597</v>
      </c>
      <c r="B498" s="3">
        <v>10026</v>
      </c>
      <c r="C498" s="3" t="str">
        <f>VLOOKUP(B498,Customers!$A$1:$B$152,2,FALSE)</f>
        <v xml:space="preserve">    Lennie Grasso</v>
      </c>
      <c r="D498" s="3" t="str">
        <f>VLOOKUP(B498,Customers!$A$1:$C$152,3,FALSE)</f>
        <v>Male</v>
      </c>
      <c r="E498" s="3" t="str">
        <f>VLOOKUP(B498,Customers!$A$1:$D$152,4,FALSE)</f>
        <v>Tianjin</v>
      </c>
      <c r="F498" s="3" t="str">
        <f>VLOOKUP(B498,Customers!$A$1:$E$152,5,FALSE)</f>
        <v>China</v>
      </c>
      <c r="G498" s="5">
        <v>41446</v>
      </c>
      <c r="H498">
        <f t="shared" si="16"/>
        <v>6</v>
      </c>
      <c r="I498">
        <f t="shared" si="17"/>
        <v>2013</v>
      </c>
      <c r="J498" s="3" t="s">
        <v>148</v>
      </c>
      <c r="K498" s="3">
        <v>29</v>
      </c>
      <c r="L498" s="6">
        <v>8</v>
      </c>
      <c r="M498" s="14">
        <v>232</v>
      </c>
      <c r="N498" t="s">
        <v>469</v>
      </c>
    </row>
    <row r="499" spans="1:17" x14ac:dyDescent="0.35">
      <c r="A499" s="3">
        <v>598</v>
      </c>
      <c r="B499" s="3">
        <v>10137</v>
      </c>
      <c r="C499" s="3" t="str">
        <f>VLOOKUP(B499,Customers!$A$1:$B$152,2,FALSE)</f>
        <v xml:space="preserve">    Gwyneth Goodsell</v>
      </c>
      <c r="D499" s="3" t="str">
        <f>VLOOKUP(B499,Customers!$A$1:$C$152,3,FALSE)</f>
        <v>Female</v>
      </c>
      <c r="E499" s="3" t="str">
        <f>VLOOKUP(B499,Customers!$A$1:$D$152,4,FALSE)</f>
        <v>Kolkata</v>
      </c>
      <c r="F499" s="3" t="str">
        <f>VLOOKUP(B499,Customers!$A$1:$E$152,5,FALSE)</f>
        <v>India</v>
      </c>
      <c r="G499" s="5">
        <v>41403</v>
      </c>
      <c r="H499">
        <f t="shared" si="16"/>
        <v>5</v>
      </c>
      <c r="I499">
        <f t="shared" si="17"/>
        <v>2013</v>
      </c>
      <c r="J499" s="3" t="s">
        <v>156</v>
      </c>
      <c r="K499" s="3">
        <v>20</v>
      </c>
      <c r="L499" s="6">
        <v>2</v>
      </c>
      <c r="M499" s="14">
        <v>40</v>
      </c>
      <c r="N499" t="s">
        <v>469</v>
      </c>
    </row>
    <row r="500" spans="1:17" x14ac:dyDescent="0.35">
      <c r="A500" s="3">
        <v>599</v>
      </c>
      <c r="B500" s="3">
        <v>10135</v>
      </c>
      <c r="C500" s="3" t="str">
        <f>VLOOKUP(B500,Customers!$A$1:$B$152,2,FALSE)</f>
        <v xml:space="preserve">    Santiago Nold</v>
      </c>
      <c r="D500" s="3" t="str">
        <f>VLOOKUP(B500,Customers!$A$1:$C$152,3,FALSE)</f>
        <v>Male</v>
      </c>
      <c r="E500" s="3" t="str">
        <f>VLOOKUP(B500,Customers!$A$1:$D$152,4,FALSE)</f>
        <v>Jakarta</v>
      </c>
      <c r="F500" s="3" t="str">
        <f>VLOOKUP(B500,Customers!$A$1:$E$152,5,FALSE)</f>
        <v>Indonesia</v>
      </c>
      <c r="G500" s="5">
        <v>41197</v>
      </c>
      <c r="H500">
        <f t="shared" si="16"/>
        <v>10</v>
      </c>
      <c r="I500">
        <f t="shared" si="17"/>
        <v>2012</v>
      </c>
      <c r="J500" s="3" t="s">
        <v>153</v>
      </c>
      <c r="K500" s="3">
        <v>2</v>
      </c>
      <c r="L500" s="6">
        <v>12</v>
      </c>
      <c r="M500" s="14">
        <v>24</v>
      </c>
      <c r="N500" t="s">
        <v>471</v>
      </c>
    </row>
    <row r="501" spans="1:17" x14ac:dyDescent="0.35">
      <c r="A501" s="3">
        <v>600</v>
      </c>
      <c r="B501" s="3">
        <v>10131</v>
      </c>
      <c r="C501" s="3" t="str">
        <f>VLOOKUP(B501,Customers!$A$1:$B$152,2,FALSE)</f>
        <v xml:space="preserve">    Wilmer Markert</v>
      </c>
      <c r="D501" s="3" t="str">
        <f>VLOOKUP(B501,Customers!$A$1:$C$152,3,FALSE)</f>
        <v>Male</v>
      </c>
      <c r="E501" s="3" t="str">
        <f>VLOOKUP(B501,Customers!$A$1:$D$152,4,FALSE)</f>
        <v>Osaka</v>
      </c>
      <c r="F501" s="3" t="str">
        <f>VLOOKUP(B501,Customers!$A$1:$E$152,5,FALSE)</f>
        <v>Japan</v>
      </c>
      <c r="G501" s="5">
        <v>42325</v>
      </c>
      <c r="H501">
        <f t="shared" si="16"/>
        <v>11</v>
      </c>
      <c r="I501">
        <f t="shared" si="17"/>
        <v>2015</v>
      </c>
      <c r="J501" s="3" t="s">
        <v>154</v>
      </c>
      <c r="K501" s="3">
        <v>29</v>
      </c>
      <c r="L501" s="6">
        <v>9</v>
      </c>
      <c r="M501" s="14">
        <v>261</v>
      </c>
      <c r="N501" t="s">
        <v>469</v>
      </c>
    </row>
    <row r="503" spans="1:17" x14ac:dyDescent="0.35">
      <c r="K503" s="3">
        <f>MATCH(MAX(M2:M501),M2:M501,0)</f>
        <v>136</v>
      </c>
    </row>
    <row r="504" spans="1:17" x14ac:dyDescent="0.35">
      <c r="L504" s="3" t="str">
        <f>INDEX(C2:C501, MATCH(MAX(M2:M501), M2:M501, 0))</f>
        <v xml:space="preserve">    Britni Baisden</v>
      </c>
    </row>
    <row r="505" spans="1:17" x14ac:dyDescent="0.35">
      <c r="P505" s="3">
        <v>2015</v>
      </c>
      <c r="Q505">
        <v>141.96</v>
      </c>
    </row>
    <row r="506" spans="1:17" x14ac:dyDescent="0.35">
      <c r="P506" s="3">
        <v>2014</v>
      </c>
      <c r="Q506">
        <v>136.81</v>
      </c>
    </row>
    <row r="507" spans="1:17" x14ac:dyDescent="0.35">
      <c r="P507" s="3">
        <v>2013</v>
      </c>
      <c r="Q507">
        <v>142.88</v>
      </c>
    </row>
    <row r="508" spans="1:17" x14ac:dyDescent="0.35">
      <c r="P508" s="3">
        <v>2012</v>
      </c>
      <c r="Q508">
        <v>140.66999999999999</v>
      </c>
    </row>
    <row r="509" spans="1:17" x14ac:dyDescent="0.35">
      <c r="P509" s="3">
        <v>2011</v>
      </c>
      <c r="Q509">
        <v>152.74</v>
      </c>
    </row>
    <row r="510" spans="1:17" x14ac:dyDescent="0.35">
      <c r="P510" s="3">
        <v>2010</v>
      </c>
      <c r="Q510">
        <v>125.74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zoomScaleNormal="100" workbookViewId="0">
      <selection activeCell="B5" sqref="B5"/>
    </sheetView>
  </sheetViews>
  <sheetFormatPr defaultRowHeight="14.5" x14ac:dyDescent="0.35"/>
  <cols>
    <col min="1" max="1" width="12.453125" customWidth="1"/>
    <col min="2" max="2" width="13.90625" style="3" customWidth="1"/>
  </cols>
  <sheetData>
    <row r="1" spans="1:2" s="1" customFormat="1" x14ac:dyDescent="0.35">
      <c r="A1" s="1" t="s">
        <v>158</v>
      </c>
      <c r="B1" s="4" t="s">
        <v>144</v>
      </c>
    </row>
    <row r="2" spans="1:2" x14ac:dyDescent="0.35">
      <c r="A2" t="s">
        <v>149</v>
      </c>
      <c r="B2" s="6">
        <v>18</v>
      </c>
    </row>
    <row r="3" spans="1:2" x14ac:dyDescent="0.35">
      <c r="A3" t="s">
        <v>155</v>
      </c>
      <c r="B3" s="6">
        <v>12</v>
      </c>
    </row>
    <row r="4" spans="1:2" x14ac:dyDescent="0.35">
      <c r="A4" t="s">
        <v>153</v>
      </c>
      <c r="B4" s="6">
        <v>12</v>
      </c>
    </row>
    <row r="5" spans="1:2" x14ac:dyDescent="0.35">
      <c r="A5" t="s">
        <v>157</v>
      </c>
      <c r="B5" s="6">
        <v>2</v>
      </c>
    </row>
    <row r="6" spans="1:2" x14ac:dyDescent="0.35">
      <c r="A6" t="s">
        <v>152</v>
      </c>
      <c r="B6" s="6">
        <v>12</v>
      </c>
    </row>
    <row r="7" spans="1:2" x14ac:dyDescent="0.35">
      <c r="A7" t="s">
        <v>151</v>
      </c>
      <c r="B7" s="6">
        <v>4</v>
      </c>
    </row>
    <row r="8" spans="1:2" x14ac:dyDescent="0.35">
      <c r="A8" t="s">
        <v>154</v>
      </c>
      <c r="B8" s="6">
        <v>9</v>
      </c>
    </row>
    <row r="9" spans="1:2" x14ac:dyDescent="0.35">
      <c r="A9" t="s">
        <v>148</v>
      </c>
      <c r="B9" s="6">
        <v>8</v>
      </c>
    </row>
    <row r="10" spans="1:2" x14ac:dyDescent="0.35">
      <c r="A10" t="s">
        <v>156</v>
      </c>
      <c r="B10" s="6">
        <v>2</v>
      </c>
    </row>
    <row r="11" spans="1:2" x14ac:dyDescent="0.35">
      <c r="A11" t="s">
        <v>150</v>
      </c>
      <c r="B11" s="6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7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15.08984375" style="3" bestFit="1" customWidth="1"/>
  </cols>
  <sheetData>
    <row r="1" spans="1:2" x14ac:dyDescent="0.35">
      <c r="A1" s="4" t="s">
        <v>147</v>
      </c>
      <c r="B1" s="4" t="s">
        <v>164</v>
      </c>
    </row>
    <row r="2" spans="1:2" x14ac:dyDescent="0.35">
      <c r="A2" s="3">
        <v>10001</v>
      </c>
      <c r="B2" s="3" t="s">
        <v>165</v>
      </c>
    </row>
    <row r="3" spans="1:2" x14ac:dyDescent="0.35">
      <c r="A3" s="3">
        <v>10002</v>
      </c>
      <c r="B3" s="3" t="s">
        <v>166</v>
      </c>
    </row>
    <row r="4" spans="1:2" x14ac:dyDescent="0.35">
      <c r="A4" s="3">
        <v>10003</v>
      </c>
      <c r="B4" s="3" t="s">
        <v>167</v>
      </c>
    </row>
    <row r="5" spans="1:2" x14ac:dyDescent="0.35">
      <c r="A5" s="3">
        <v>10004</v>
      </c>
      <c r="B5" s="3" t="s">
        <v>168</v>
      </c>
    </row>
    <row r="6" spans="1:2" x14ac:dyDescent="0.35">
      <c r="A6" s="3">
        <v>10005</v>
      </c>
      <c r="B6" s="3" t="s">
        <v>169</v>
      </c>
    </row>
    <row r="7" spans="1:2" x14ac:dyDescent="0.35">
      <c r="A7" s="3">
        <v>10006</v>
      </c>
      <c r="B7" s="3" t="s">
        <v>170</v>
      </c>
    </row>
    <row r="8" spans="1:2" x14ac:dyDescent="0.35">
      <c r="A8" s="3">
        <v>10007</v>
      </c>
      <c r="B8" s="3" t="s">
        <v>171</v>
      </c>
    </row>
    <row r="9" spans="1:2" x14ac:dyDescent="0.35">
      <c r="A9" s="3">
        <v>10008</v>
      </c>
      <c r="B9" s="3" t="s">
        <v>172</v>
      </c>
    </row>
    <row r="10" spans="1:2" x14ac:dyDescent="0.35">
      <c r="A10" s="3">
        <v>10009</v>
      </c>
      <c r="B10" s="3" t="s">
        <v>173</v>
      </c>
    </row>
    <row r="11" spans="1:2" x14ac:dyDescent="0.35">
      <c r="A11" s="3">
        <v>10010</v>
      </c>
      <c r="B11" s="3" t="s">
        <v>174</v>
      </c>
    </row>
    <row r="12" spans="1:2" x14ac:dyDescent="0.35">
      <c r="A12" s="3">
        <v>10012</v>
      </c>
      <c r="B12" s="3" t="s">
        <v>175</v>
      </c>
    </row>
    <row r="13" spans="1:2" x14ac:dyDescent="0.35">
      <c r="A13" s="3">
        <v>10013</v>
      </c>
      <c r="B13" s="3" t="s">
        <v>176</v>
      </c>
    </row>
    <row r="14" spans="1:2" x14ac:dyDescent="0.35">
      <c r="A14" s="3">
        <v>10014</v>
      </c>
      <c r="B14" s="3" t="s">
        <v>177</v>
      </c>
    </row>
    <row r="15" spans="1:2" x14ac:dyDescent="0.35">
      <c r="A15" s="3">
        <v>10015</v>
      </c>
      <c r="B15" s="3" t="s">
        <v>178</v>
      </c>
    </row>
    <row r="16" spans="1:2" x14ac:dyDescent="0.35">
      <c r="A16" s="3">
        <v>10016</v>
      </c>
      <c r="B16" s="3" t="s">
        <v>179</v>
      </c>
    </row>
    <row r="17" spans="1:2" x14ac:dyDescent="0.35">
      <c r="A17" s="3">
        <v>10017</v>
      </c>
      <c r="B17" s="3" t="s">
        <v>180</v>
      </c>
    </row>
    <row r="18" spans="1:2" x14ac:dyDescent="0.35">
      <c r="A18" s="3">
        <v>10018</v>
      </c>
      <c r="B18" s="3" t="s">
        <v>181</v>
      </c>
    </row>
    <row r="19" spans="1:2" x14ac:dyDescent="0.35">
      <c r="A19" s="3">
        <v>10019</v>
      </c>
      <c r="B19" s="3" t="s">
        <v>182</v>
      </c>
    </row>
    <row r="20" spans="1:2" x14ac:dyDescent="0.35">
      <c r="A20" s="3">
        <v>10020</v>
      </c>
      <c r="B20" s="3" t="s">
        <v>183</v>
      </c>
    </row>
    <row r="21" spans="1:2" x14ac:dyDescent="0.35">
      <c r="A21" s="3">
        <v>10021</v>
      </c>
      <c r="B21" s="3" t="s">
        <v>184</v>
      </c>
    </row>
    <row r="22" spans="1:2" x14ac:dyDescent="0.35">
      <c r="A22" s="3">
        <v>10022</v>
      </c>
      <c r="B22" s="3" t="s">
        <v>185</v>
      </c>
    </row>
    <row r="23" spans="1:2" x14ac:dyDescent="0.35">
      <c r="A23" s="3">
        <v>10023</v>
      </c>
      <c r="B23" s="3" t="s">
        <v>186</v>
      </c>
    </row>
    <row r="24" spans="1:2" x14ac:dyDescent="0.35">
      <c r="A24" s="3">
        <v>10024</v>
      </c>
      <c r="B24" s="3" t="s">
        <v>187</v>
      </c>
    </row>
    <row r="25" spans="1:2" x14ac:dyDescent="0.35">
      <c r="A25" s="3">
        <v>10026</v>
      </c>
      <c r="B25" s="3" t="s">
        <v>188</v>
      </c>
    </row>
    <row r="26" spans="1:2" x14ac:dyDescent="0.35">
      <c r="A26" s="3">
        <v>10027</v>
      </c>
      <c r="B26" s="3" t="s">
        <v>189</v>
      </c>
    </row>
    <row r="27" spans="1:2" x14ac:dyDescent="0.35">
      <c r="A27" s="3">
        <v>10028</v>
      </c>
      <c r="B27" s="3" t="s">
        <v>190</v>
      </c>
    </row>
    <row r="28" spans="1:2" x14ac:dyDescent="0.35">
      <c r="A28" s="3">
        <v>10029</v>
      </c>
      <c r="B28" s="3" t="s">
        <v>191</v>
      </c>
    </row>
    <row r="29" spans="1:2" x14ac:dyDescent="0.35">
      <c r="A29" s="3">
        <v>10030</v>
      </c>
      <c r="B29" s="3" t="s">
        <v>192</v>
      </c>
    </row>
    <row r="30" spans="1:2" x14ac:dyDescent="0.35">
      <c r="A30" s="3">
        <v>10031</v>
      </c>
      <c r="B30" s="3" t="s">
        <v>193</v>
      </c>
    </row>
    <row r="31" spans="1:2" x14ac:dyDescent="0.35">
      <c r="A31" s="3">
        <v>10032</v>
      </c>
      <c r="B31" s="3" t="s">
        <v>194</v>
      </c>
    </row>
    <row r="32" spans="1:2" x14ac:dyDescent="0.35">
      <c r="A32" s="3">
        <v>10033</v>
      </c>
      <c r="B32" s="3" t="s">
        <v>195</v>
      </c>
    </row>
    <row r="33" spans="1:2" x14ac:dyDescent="0.35">
      <c r="A33" s="3">
        <v>10034</v>
      </c>
      <c r="B33" s="3" t="s">
        <v>196</v>
      </c>
    </row>
    <row r="34" spans="1:2" x14ac:dyDescent="0.35">
      <c r="A34" s="3">
        <v>10035</v>
      </c>
      <c r="B34" s="3" t="s">
        <v>197</v>
      </c>
    </row>
    <row r="35" spans="1:2" x14ac:dyDescent="0.35">
      <c r="A35" s="3">
        <v>10036</v>
      </c>
      <c r="B35" s="3" t="s">
        <v>198</v>
      </c>
    </row>
    <row r="36" spans="1:2" x14ac:dyDescent="0.35">
      <c r="A36" s="3">
        <v>10037</v>
      </c>
      <c r="B36" s="3" t="s">
        <v>199</v>
      </c>
    </row>
    <row r="37" spans="1:2" x14ac:dyDescent="0.35">
      <c r="A37" s="3">
        <v>10038</v>
      </c>
      <c r="B37" s="3" t="s">
        <v>200</v>
      </c>
    </row>
    <row r="38" spans="1:2" x14ac:dyDescent="0.35">
      <c r="A38" s="3">
        <v>10039</v>
      </c>
      <c r="B38" s="3" t="s">
        <v>201</v>
      </c>
    </row>
    <row r="39" spans="1:2" x14ac:dyDescent="0.35">
      <c r="A39" s="3">
        <v>10040</v>
      </c>
      <c r="B39" s="3" t="s">
        <v>202</v>
      </c>
    </row>
    <row r="40" spans="1:2" x14ac:dyDescent="0.35">
      <c r="A40" s="3">
        <v>10041</v>
      </c>
      <c r="B40" s="3" t="s">
        <v>203</v>
      </c>
    </row>
    <row r="41" spans="1:2" x14ac:dyDescent="0.35">
      <c r="A41" s="3">
        <v>10042</v>
      </c>
      <c r="B41" s="3" t="s">
        <v>204</v>
      </c>
    </row>
    <row r="42" spans="1:2" x14ac:dyDescent="0.35">
      <c r="A42" s="3">
        <v>10043</v>
      </c>
      <c r="B42" s="3" t="s">
        <v>205</v>
      </c>
    </row>
    <row r="43" spans="1:2" x14ac:dyDescent="0.35">
      <c r="A43" s="3">
        <v>10044</v>
      </c>
      <c r="B43" s="3" t="s">
        <v>206</v>
      </c>
    </row>
    <row r="44" spans="1:2" x14ac:dyDescent="0.35">
      <c r="A44" s="3">
        <v>10045</v>
      </c>
      <c r="B44" s="3" t="s">
        <v>207</v>
      </c>
    </row>
    <row r="45" spans="1:2" x14ac:dyDescent="0.35">
      <c r="A45" s="3">
        <v>10046</v>
      </c>
      <c r="B45" s="3" t="s">
        <v>208</v>
      </c>
    </row>
    <row r="46" spans="1:2" x14ac:dyDescent="0.35">
      <c r="A46" s="3">
        <v>10047</v>
      </c>
      <c r="B46" s="3" t="s">
        <v>209</v>
      </c>
    </row>
    <row r="47" spans="1:2" x14ac:dyDescent="0.35">
      <c r="A47" s="3">
        <v>10048</v>
      </c>
      <c r="B47" s="3" t="s">
        <v>210</v>
      </c>
    </row>
    <row r="48" spans="1:2" x14ac:dyDescent="0.35">
      <c r="A48" s="3">
        <v>10049</v>
      </c>
      <c r="B48" s="3" t="s">
        <v>211</v>
      </c>
    </row>
    <row r="49" spans="1:2" x14ac:dyDescent="0.35">
      <c r="A49" s="3">
        <v>10050</v>
      </c>
      <c r="B49" s="3" t="s">
        <v>212</v>
      </c>
    </row>
    <row r="50" spans="1:2" x14ac:dyDescent="0.35">
      <c r="A50" s="3">
        <v>10051</v>
      </c>
      <c r="B50" s="3" t="s">
        <v>213</v>
      </c>
    </row>
    <row r="51" spans="1:2" x14ac:dyDescent="0.35">
      <c r="A51" s="3">
        <v>10052</v>
      </c>
      <c r="B51" s="3" t="s">
        <v>214</v>
      </c>
    </row>
    <row r="52" spans="1:2" x14ac:dyDescent="0.35">
      <c r="A52" s="3">
        <v>10053</v>
      </c>
      <c r="B52" s="3" t="s">
        <v>215</v>
      </c>
    </row>
    <row r="53" spans="1:2" x14ac:dyDescent="0.35">
      <c r="A53" s="3">
        <v>10054</v>
      </c>
      <c r="B53" s="3" t="s">
        <v>216</v>
      </c>
    </row>
    <row r="54" spans="1:2" x14ac:dyDescent="0.35">
      <c r="A54" s="3">
        <v>10055</v>
      </c>
      <c r="B54" s="3" t="s">
        <v>217</v>
      </c>
    </row>
    <row r="55" spans="1:2" x14ac:dyDescent="0.35">
      <c r="A55" s="3">
        <v>10056</v>
      </c>
      <c r="B55" s="3" t="s">
        <v>218</v>
      </c>
    </row>
    <row r="56" spans="1:2" x14ac:dyDescent="0.35">
      <c r="A56" s="3">
        <v>10057</v>
      </c>
      <c r="B56" s="3" t="s">
        <v>219</v>
      </c>
    </row>
    <row r="57" spans="1:2" x14ac:dyDescent="0.35">
      <c r="A57" s="3">
        <v>10058</v>
      </c>
      <c r="B57" s="3" t="s">
        <v>220</v>
      </c>
    </row>
    <row r="58" spans="1:2" x14ac:dyDescent="0.35">
      <c r="A58" s="3">
        <v>10060</v>
      </c>
      <c r="B58" s="3" t="s">
        <v>221</v>
      </c>
    </row>
    <row r="59" spans="1:2" x14ac:dyDescent="0.35">
      <c r="A59" s="3">
        <v>10061</v>
      </c>
      <c r="B59" s="3" t="s">
        <v>222</v>
      </c>
    </row>
    <row r="60" spans="1:2" x14ac:dyDescent="0.35">
      <c r="A60" s="3">
        <v>10062</v>
      </c>
      <c r="B60" s="3" t="s">
        <v>223</v>
      </c>
    </row>
    <row r="61" spans="1:2" x14ac:dyDescent="0.35">
      <c r="A61" s="3">
        <v>10063</v>
      </c>
      <c r="B61" s="3" t="s">
        <v>224</v>
      </c>
    </row>
    <row r="62" spans="1:2" x14ac:dyDescent="0.35">
      <c r="A62" s="3">
        <v>10064</v>
      </c>
      <c r="B62" s="3" t="s">
        <v>225</v>
      </c>
    </row>
    <row r="63" spans="1:2" x14ac:dyDescent="0.35">
      <c r="A63" s="3">
        <v>10065</v>
      </c>
      <c r="B63" s="3" t="s">
        <v>226</v>
      </c>
    </row>
    <row r="64" spans="1:2" x14ac:dyDescent="0.35">
      <c r="A64" s="3">
        <v>10066</v>
      </c>
      <c r="B64" s="3" t="s">
        <v>227</v>
      </c>
    </row>
    <row r="65" spans="1:2" x14ac:dyDescent="0.35">
      <c r="A65" s="3">
        <v>10067</v>
      </c>
      <c r="B65" s="3" t="s">
        <v>228</v>
      </c>
    </row>
    <row r="66" spans="1:2" x14ac:dyDescent="0.35">
      <c r="A66" s="3">
        <v>10068</v>
      </c>
      <c r="B66" s="3" t="s">
        <v>229</v>
      </c>
    </row>
    <row r="67" spans="1:2" x14ac:dyDescent="0.35">
      <c r="A67" s="3">
        <v>10069</v>
      </c>
      <c r="B67" s="3" t="s">
        <v>230</v>
      </c>
    </row>
    <row r="68" spans="1:2" x14ac:dyDescent="0.35">
      <c r="A68" s="3">
        <v>10070</v>
      </c>
      <c r="B68" s="3" t="s">
        <v>231</v>
      </c>
    </row>
    <row r="69" spans="1:2" x14ac:dyDescent="0.35">
      <c r="A69" s="3">
        <v>10071</v>
      </c>
      <c r="B69" s="3" t="s">
        <v>232</v>
      </c>
    </row>
    <row r="70" spans="1:2" x14ac:dyDescent="0.35">
      <c r="A70" s="3">
        <v>10072</v>
      </c>
      <c r="B70" s="3" t="s">
        <v>233</v>
      </c>
    </row>
    <row r="71" spans="1:2" x14ac:dyDescent="0.35">
      <c r="A71" s="3">
        <v>10074</v>
      </c>
      <c r="B71" s="3" t="s">
        <v>234</v>
      </c>
    </row>
    <row r="72" spans="1:2" x14ac:dyDescent="0.35">
      <c r="A72" s="3">
        <v>10075</v>
      </c>
      <c r="B72" s="3" t="s">
        <v>235</v>
      </c>
    </row>
    <row r="73" spans="1:2" x14ac:dyDescent="0.35">
      <c r="A73" s="3">
        <v>10076</v>
      </c>
      <c r="B73" s="3" t="s">
        <v>236</v>
      </c>
    </row>
    <row r="74" spans="1:2" x14ac:dyDescent="0.35">
      <c r="A74" s="3">
        <v>10077</v>
      </c>
      <c r="B74" s="3" t="s">
        <v>237</v>
      </c>
    </row>
    <row r="75" spans="1:2" x14ac:dyDescent="0.35">
      <c r="A75" s="3">
        <v>10078</v>
      </c>
      <c r="B75" s="3" t="s">
        <v>238</v>
      </c>
    </row>
    <row r="76" spans="1:2" x14ac:dyDescent="0.35">
      <c r="A76" s="3">
        <v>10079</v>
      </c>
      <c r="B76" s="3" t="s">
        <v>239</v>
      </c>
    </row>
    <row r="77" spans="1:2" x14ac:dyDescent="0.35">
      <c r="A77" s="3">
        <v>10080</v>
      </c>
      <c r="B77" s="3" t="s">
        <v>240</v>
      </c>
    </row>
    <row r="78" spans="1:2" x14ac:dyDescent="0.35">
      <c r="A78" s="3">
        <v>10081</v>
      </c>
      <c r="B78" s="3" t="s">
        <v>241</v>
      </c>
    </row>
    <row r="79" spans="1:2" x14ac:dyDescent="0.35">
      <c r="A79" s="3">
        <v>10082</v>
      </c>
      <c r="B79" s="3" t="s">
        <v>242</v>
      </c>
    </row>
    <row r="80" spans="1:2" x14ac:dyDescent="0.35">
      <c r="A80" s="3">
        <v>10082</v>
      </c>
      <c r="B80" s="3" t="s">
        <v>243</v>
      </c>
    </row>
    <row r="81" spans="1:2" x14ac:dyDescent="0.35">
      <c r="A81" s="3">
        <v>10083</v>
      </c>
      <c r="B81" s="3" t="s">
        <v>244</v>
      </c>
    </row>
    <row r="82" spans="1:2" x14ac:dyDescent="0.35">
      <c r="A82" s="3">
        <v>10084</v>
      </c>
      <c r="B82" s="3" t="s">
        <v>245</v>
      </c>
    </row>
    <row r="83" spans="1:2" x14ac:dyDescent="0.35">
      <c r="A83" s="3">
        <v>10085</v>
      </c>
      <c r="B83" s="3" t="s">
        <v>246</v>
      </c>
    </row>
    <row r="84" spans="1:2" x14ac:dyDescent="0.35">
      <c r="A84" s="3">
        <v>10086</v>
      </c>
      <c r="B84" s="3" t="s">
        <v>247</v>
      </c>
    </row>
    <row r="85" spans="1:2" x14ac:dyDescent="0.35">
      <c r="A85" s="3">
        <v>10087</v>
      </c>
      <c r="B85" s="3" t="s">
        <v>248</v>
      </c>
    </row>
    <row r="86" spans="1:2" x14ac:dyDescent="0.35">
      <c r="A86" s="3">
        <v>10088</v>
      </c>
      <c r="B86" s="3" t="s">
        <v>249</v>
      </c>
    </row>
    <row r="87" spans="1:2" x14ac:dyDescent="0.35">
      <c r="A87" s="3">
        <v>10089</v>
      </c>
      <c r="B87" s="3" t="s">
        <v>250</v>
      </c>
    </row>
    <row r="88" spans="1:2" x14ac:dyDescent="0.35">
      <c r="A88" s="3">
        <v>10090</v>
      </c>
      <c r="B88" s="3" t="s">
        <v>251</v>
      </c>
    </row>
    <row r="89" spans="1:2" x14ac:dyDescent="0.35">
      <c r="A89" s="3">
        <v>10091</v>
      </c>
      <c r="B89" s="3" t="s">
        <v>252</v>
      </c>
    </row>
    <row r="90" spans="1:2" x14ac:dyDescent="0.35">
      <c r="A90" s="3">
        <v>10092</v>
      </c>
      <c r="B90" s="3" t="s">
        <v>253</v>
      </c>
    </row>
    <row r="91" spans="1:2" x14ac:dyDescent="0.35">
      <c r="A91" s="3">
        <v>10093</v>
      </c>
      <c r="B91" s="3" t="s">
        <v>254</v>
      </c>
    </row>
    <row r="92" spans="1:2" x14ac:dyDescent="0.35">
      <c r="A92" s="3">
        <v>10094</v>
      </c>
      <c r="B92" s="3" t="s">
        <v>255</v>
      </c>
    </row>
    <row r="93" spans="1:2" x14ac:dyDescent="0.35">
      <c r="A93" s="3">
        <v>10095</v>
      </c>
      <c r="B93" s="3" t="s">
        <v>256</v>
      </c>
    </row>
    <row r="94" spans="1:2" x14ac:dyDescent="0.35">
      <c r="A94" s="3">
        <v>10096</v>
      </c>
      <c r="B94" s="3" t="s">
        <v>257</v>
      </c>
    </row>
    <row r="95" spans="1:2" x14ac:dyDescent="0.35">
      <c r="A95" s="3">
        <v>10097</v>
      </c>
      <c r="B95" s="3" t="s">
        <v>258</v>
      </c>
    </row>
    <row r="96" spans="1:2" x14ac:dyDescent="0.35">
      <c r="A96" s="3">
        <v>10098</v>
      </c>
      <c r="B96" s="3" t="s">
        <v>259</v>
      </c>
    </row>
    <row r="97" spans="1:2" x14ac:dyDescent="0.35">
      <c r="A97" s="3">
        <v>10099</v>
      </c>
      <c r="B97" s="3" t="s">
        <v>260</v>
      </c>
    </row>
    <row r="98" spans="1:2" x14ac:dyDescent="0.35">
      <c r="A98" s="3">
        <v>10100</v>
      </c>
      <c r="B98" s="3" t="s">
        <v>261</v>
      </c>
    </row>
    <row r="99" spans="1:2" x14ac:dyDescent="0.35">
      <c r="A99" s="3">
        <v>10101</v>
      </c>
      <c r="B99" s="3" t="s">
        <v>262</v>
      </c>
    </row>
    <row r="100" spans="1:2" x14ac:dyDescent="0.35">
      <c r="A100" s="3">
        <v>10102</v>
      </c>
      <c r="B100" s="3" t="s">
        <v>263</v>
      </c>
    </row>
    <row r="101" spans="1:2" x14ac:dyDescent="0.35">
      <c r="A101" s="3">
        <v>10103</v>
      </c>
      <c r="B101" s="3" t="s">
        <v>264</v>
      </c>
    </row>
    <row r="102" spans="1:2" x14ac:dyDescent="0.35">
      <c r="A102" s="3">
        <v>10104</v>
      </c>
      <c r="B102" s="3" t="s">
        <v>265</v>
      </c>
    </row>
    <row r="103" spans="1:2" x14ac:dyDescent="0.35">
      <c r="A103" s="3">
        <v>10105</v>
      </c>
      <c r="B103" s="3" t="s">
        <v>266</v>
      </c>
    </row>
    <row r="104" spans="1:2" x14ac:dyDescent="0.35">
      <c r="A104" s="3">
        <v>10106</v>
      </c>
      <c r="B104" s="3" t="s">
        <v>267</v>
      </c>
    </row>
    <row r="105" spans="1:2" x14ac:dyDescent="0.35">
      <c r="A105" s="3">
        <v>10107</v>
      </c>
      <c r="B105" s="3" t="s">
        <v>268</v>
      </c>
    </row>
    <row r="106" spans="1:2" x14ac:dyDescent="0.35">
      <c r="A106" s="3">
        <v>10108</v>
      </c>
      <c r="B106" s="3" t="s">
        <v>269</v>
      </c>
    </row>
    <row r="107" spans="1:2" x14ac:dyDescent="0.35">
      <c r="A107" s="3">
        <v>10109</v>
      </c>
      <c r="B107" s="3" t="s">
        <v>270</v>
      </c>
    </row>
    <row r="108" spans="1:2" x14ac:dyDescent="0.35">
      <c r="A108" s="3">
        <v>10110</v>
      </c>
      <c r="B108" s="3" t="s">
        <v>271</v>
      </c>
    </row>
    <row r="109" spans="1:2" x14ac:dyDescent="0.35">
      <c r="A109" s="3">
        <v>10111</v>
      </c>
      <c r="B109" s="3" t="s">
        <v>272</v>
      </c>
    </row>
    <row r="110" spans="1:2" x14ac:dyDescent="0.35">
      <c r="A110" s="3">
        <v>10112</v>
      </c>
      <c r="B110" s="3" t="s">
        <v>273</v>
      </c>
    </row>
    <row r="111" spans="1:2" x14ac:dyDescent="0.35">
      <c r="A111" s="3">
        <v>10114</v>
      </c>
      <c r="B111" s="3" t="s">
        <v>274</v>
      </c>
    </row>
    <row r="112" spans="1:2" x14ac:dyDescent="0.35">
      <c r="A112" s="3">
        <v>10115</v>
      </c>
      <c r="B112" s="3" t="s">
        <v>275</v>
      </c>
    </row>
    <row r="113" spans="1:2" x14ac:dyDescent="0.35">
      <c r="A113" s="3">
        <v>10116</v>
      </c>
      <c r="B113" s="3" t="s">
        <v>276</v>
      </c>
    </row>
    <row r="114" spans="1:2" x14ac:dyDescent="0.35">
      <c r="A114" s="3">
        <v>10117</v>
      </c>
      <c r="B114" s="3" t="s">
        <v>277</v>
      </c>
    </row>
    <row r="115" spans="1:2" x14ac:dyDescent="0.35">
      <c r="A115" s="3">
        <v>10118</v>
      </c>
      <c r="B115" s="3" t="s">
        <v>278</v>
      </c>
    </row>
    <row r="116" spans="1:2" x14ac:dyDescent="0.35">
      <c r="A116" s="3">
        <v>10119</v>
      </c>
      <c r="B116" s="3" t="s">
        <v>279</v>
      </c>
    </row>
    <row r="117" spans="1:2" x14ac:dyDescent="0.35">
      <c r="A117" s="3">
        <v>10120</v>
      </c>
      <c r="B117" s="3" t="s">
        <v>280</v>
      </c>
    </row>
    <row r="118" spans="1:2" x14ac:dyDescent="0.35">
      <c r="A118" s="3">
        <v>10121</v>
      </c>
      <c r="B118" s="3" t="s">
        <v>281</v>
      </c>
    </row>
    <row r="119" spans="1:2" x14ac:dyDescent="0.35">
      <c r="A119" s="3">
        <v>10122</v>
      </c>
      <c r="B119" s="3" t="s">
        <v>282</v>
      </c>
    </row>
    <row r="120" spans="1:2" x14ac:dyDescent="0.35">
      <c r="A120" s="3">
        <v>10123</v>
      </c>
      <c r="B120" s="3" t="s">
        <v>283</v>
      </c>
    </row>
    <row r="121" spans="1:2" x14ac:dyDescent="0.35">
      <c r="A121" s="3">
        <v>10124</v>
      </c>
      <c r="B121" s="3" t="s">
        <v>284</v>
      </c>
    </row>
    <row r="122" spans="1:2" x14ac:dyDescent="0.35">
      <c r="A122" s="3">
        <v>10125</v>
      </c>
      <c r="B122" s="3" t="s">
        <v>285</v>
      </c>
    </row>
    <row r="123" spans="1:2" x14ac:dyDescent="0.35">
      <c r="A123" s="3">
        <v>10126</v>
      </c>
      <c r="B123" s="3" t="s">
        <v>286</v>
      </c>
    </row>
    <row r="124" spans="1:2" x14ac:dyDescent="0.35">
      <c r="A124" s="3">
        <v>10127</v>
      </c>
      <c r="B124" s="3" t="s">
        <v>287</v>
      </c>
    </row>
    <row r="125" spans="1:2" x14ac:dyDescent="0.35">
      <c r="A125" s="3">
        <v>10128</v>
      </c>
      <c r="B125" s="3" t="s">
        <v>288</v>
      </c>
    </row>
    <row r="126" spans="1:2" x14ac:dyDescent="0.35">
      <c r="A126" s="3">
        <v>10129</v>
      </c>
      <c r="B126" s="3" t="s">
        <v>289</v>
      </c>
    </row>
    <row r="127" spans="1:2" x14ac:dyDescent="0.35">
      <c r="A127" s="3">
        <v>10130</v>
      </c>
      <c r="B127" s="3" t="s">
        <v>290</v>
      </c>
    </row>
    <row r="128" spans="1:2" x14ac:dyDescent="0.35">
      <c r="A128" s="3">
        <v>10131</v>
      </c>
      <c r="B128" s="3" t="s">
        <v>291</v>
      </c>
    </row>
    <row r="129" spans="1:2" x14ac:dyDescent="0.35">
      <c r="A129" s="3">
        <v>10132</v>
      </c>
      <c r="B129" s="3" t="s">
        <v>292</v>
      </c>
    </row>
    <row r="130" spans="1:2" x14ac:dyDescent="0.35">
      <c r="A130" s="3">
        <v>10133</v>
      </c>
      <c r="B130" s="3" t="s">
        <v>293</v>
      </c>
    </row>
    <row r="131" spans="1:2" x14ac:dyDescent="0.35">
      <c r="A131" s="3">
        <v>10134</v>
      </c>
      <c r="B131" s="3" t="s">
        <v>294</v>
      </c>
    </row>
    <row r="132" spans="1:2" x14ac:dyDescent="0.35">
      <c r="A132" s="3">
        <v>10135</v>
      </c>
      <c r="B132" s="3" t="s">
        <v>295</v>
      </c>
    </row>
    <row r="133" spans="1:2" x14ac:dyDescent="0.35">
      <c r="A133" s="3">
        <v>10136</v>
      </c>
      <c r="B133" s="3" t="s">
        <v>296</v>
      </c>
    </row>
    <row r="134" spans="1:2" x14ac:dyDescent="0.35">
      <c r="A134" s="3">
        <v>10137</v>
      </c>
      <c r="B134" s="3" t="s">
        <v>297</v>
      </c>
    </row>
    <row r="135" spans="1:2" x14ac:dyDescent="0.35">
      <c r="A135" s="3">
        <v>10138</v>
      </c>
      <c r="B135" s="3" t="s">
        <v>298</v>
      </c>
    </row>
    <row r="136" spans="1:2" x14ac:dyDescent="0.35">
      <c r="A136" s="3">
        <v>10139</v>
      </c>
      <c r="B136" s="3" t="s">
        <v>299</v>
      </c>
    </row>
    <row r="137" spans="1:2" x14ac:dyDescent="0.35">
      <c r="A137" s="3">
        <v>10140</v>
      </c>
      <c r="B137" s="3" t="s">
        <v>300</v>
      </c>
    </row>
    <row r="138" spans="1:2" x14ac:dyDescent="0.35">
      <c r="A138" s="3">
        <v>10141</v>
      </c>
      <c r="B138" s="3" t="s">
        <v>301</v>
      </c>
    </row>
    <row r="139" spans="1:2" x14ac:dyDescent="0.35">
      <c r="A139" s="3">
        <v>10142</v>
      </c>
      <c r="B139" s="3" t="s">
        <v>302</v>
      </c>
    </row>
    <row r="140" spans="1:2" x14ac:dyDescent="0.35">
      <c r="A140" s="3">
        <v>10143</v>
      </c>
      <c r="B140" s="3" t="s">
        <v>303</v>
      </c>
    </row>
    <row r="141" spans="1:2" x14ac:dyDescent="0.35">
      <c r="A141" s="3">
        <v>10144</v>
      </c>
      <c r="B141" s="3" t="s">
        <v>304</v>
      </c>
    </row>
    <row r="142" spans="1:2" x14ac:dyDescent="0.35">
      <c r="A142" s="3">
        <v>10145</v>
      </c>
      <c r="B142" s="3" t="s">
        <v>305</v>
      </c>
    </row>
    <row r="143" spans="1:2" x14ac:dyDescent="0.35">
      <c r="A143" s="3">
        <v>10146</v>
      </c>
      <c r="B143" s="3" t="s">
        <v>306</v>
      </c>
    </row>
    <row r="144" spans="1:2" x14ac:dyDescent="0.35">
      <c r="A144" s="3">
        <v>10147</v>
      </c>
      <c r="B144" s="3" t="s">
        <v>307</v>
      </c>
    </row>
    <row r="145" spans="1:2" x14ac:dyDescent="0.35">
      <c r="A145" s="3">
        <v>10148</v>
      </c>
      <c r="B145" s="3" t="s">
        <v>308</v>
      </c>
    </row>
    <row r="146" spans="1:2" x14ac:dyDescent="0.35">
      <c r="A146" s="3">
        <v>10149</v>
      </c>
      <c r="B146" s="3" t="s">
        <v>309</v>
      </c>
    </row>
    <row r="147" spans="1:2" x14ac:dyDescent="0.35">
      <c r="A147" s="3">
        <v>10150</v>
      </c>
      <c r="B147" s="3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15"/>
  <sheetViews>
    <sheetView zoomScaleNormal="100" workbookViewId="0">
      <selection activeCell="F6" sqref="F6"/>
    </sheetView>
  </sheetViews>
  <sheetFormatPr defaultRowHeight="14.5" x14ac:dyDescent="0.35"/>
  <cols>
    <col min="2" max="5" width="12.54296875" customWidth="1"/>
    <col min="6" max="6" width="12" customWidth="1"/>
  </cols>
  <sheetData>
    <row r="2" spans="2:6" x14ac:dyDescent="0.35">
      <c r="B2" s="1" t="s">
        <v>318</v>
      </c>
    </row>
    <row r="5" spans="2:6" x14ac:dyDescent="0.35">
      <c r="B5" s="13" t="s">
        <v>317</v>
      </c>
      <c r="C5" s="13" t="s">
        <v>316</v>
      </c>
      <c r="D5" s="13" t="s">
        <v>315</v>
      </c>
      <c r="E5" s="13" t="s">
        <v>314</v>
      </c>
      <c r="F5" s="13" t="s">
        <v>313</v>
      </c>
    </row>
    <row r="6" spans="2:6" x14ac:dyDescent="0.35">
      <c r="B6" s="9" t="s">
        <v>149</v>
      </c>
      <c r="C6" s="12">
        <v>0.125</v>
      </c>
      <c r="D6" s="9" t="s">
        <v>312</v>
      </c>
      <c r="E6" s="9" t="s">
        <v>311</v>
      </c>
      <c r="F6" s="11">
        <v>42005</v>
      </c>
    </row>
    <row r="7" spans="2:6" x14ac:dyDescent="0.35">
      <c r="B7" s="9"/>
      <c r="C7" s="12"/>
      <c r="D7" s="9"/>
      <c r="E7" s="9"/>
      <c r="F7" s="11"/>
    </row>
    <row r="8" spans="2:6" x14ac:dyDescent="0.35">
      <c r="B8" s="9"/>
      <c r="C8" s="12"/>
      <c r="D8" s="9"/>
      <c r="E8" s="9"/>
      <c r="F8" s="11"/>
    </row>
    <row r="9" spans="2:6" x14ac:dyDescent="0.35">
      <c r="B9" s="9"/>
      <c r="C9" s="12"/>
      <c r="D9" s="9"/>
      <c r="E9" s="9"/>
      <c r="F9" s="11"/>
    </row>
    <row r="10" spans="2:6" x14ac:dyDescent="0.35">
      <c r="B10" s="9"/>
      <c r="C10" s="12"/>
      <c r="D10" s="9"/>
      <c r="E10" s="9"/>
      <c r="F10" s="11"/>
    </row>
    <row r="11" spans="2:6" x14ac:dyDescent="0.35">
      <c r="B11" s="9"/>
      <c r="C11" s="12"/>
      <c r="D11" s="9"/>
      <c r="E11" s="9"/>
      <c r="F11" s="11"/>
    </row>
    <row r="12" spans="2:6" x14ac:dyDescent="0.35">
      <c r="B12" s="9"/>
      <c r="C12" s="12"/>
      <c r="D12" s="9"/>
      <c r="E12" s="9"/>
      <c r="F12" s="11"/>
    </row>
    <row r="13" spans="2:6" x14ac:dyDescent="0.35">
      <c r="B13" s="9"/>
      <c r="C13" s="12"/>
      <c r="D13" s="9"/>
      <c r="E13" s="9"/>
      <c r="F13" s="11"/>
    </row>
    <row r="14" spans="2:6" x14ac:dyDescent="0.35">
      <c r="B14" s="9"/>
      <c r="C14" s="12"/>
      <c r="D14" s="9"/>
      <c r="E14" s="9"/>
      <c r="F14" s="11"/>
    </row>
    <row r="15" spans="2:6" x14ac:dyDescent="0.35">
      <c r="B15" s="9"/>
      <c r="C15" s="12"/>
      <c r="D15" s="9"/>
      <c r="E15" s="9"/>
      <c r="F1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7"/>
  <sheetViews>
    <sheetView zoomScaleNormal="100" workbookViewId="0">
      <selection activeCell="F10" sqref="F10"/>
    </sheetView>
  </sheetViews>
  <sheetFormatPr defaultRowHeight="14.5" x14ac:dyDescent="0.35"/>
  <cols>
    <col min="2" max="5" width="5" style="9" customWidth="1"/>
    <col min="8" max="8" width="9.08984375" style="2"/>
  </cols>
  <sheetData>
    <row r="2" spans="2:8" x14ac:dyDescent="0.35">
      <c r="B2" s="8"/>
      <c r="C2" s="8" t="s">
        <v>160</v>
      </c>
      <c r="D2" s="8" t="s">
        <v>161</v>
      </c>
      <c r="E2" s="8" t="s">
        <v>162</v>
      </c>
      <c r="G2" s="8" t="s">
        <v>1</v>
      </c>
      <c r="H2" s="10"/>
    </row>
    <row r="3" spans="2:8" x14ac:dyDescent="0.35">
      <c r="B3" s="9">
        <v>1</v>
      </c>
      <c r="C3" s="9" t="s">
        <v>163</v>
      </c>
      <c r="D3" s="9" t="s">
        <v>163</v>
      </c>
      <c r="E3" s="9" t="s">
        <v>163</v>
      </c>
      <c r="G3" s="9" t="s">
        <v>5</v>
      </c>
      <c r="H3" s="7"/>
    </row>
    <row r="4" spans="2:8" x14ac:dyDescent="0.35">
      <c r="B4" s="9">
        <v>2</v>
      </c>
      <c r="C4" s="9" t="s">
        <v>163</v>
      </c>
      <c r="D4" s="9" t="s">
        <v>163</v>
      </c>
      <c r="E4" s="9" t="s">
        <v>163</v>
      </c>
      <c r="G4" s="9" t="s">
        <v>6</v>
      </c>
      <c r="H4" s="7"/>
    </row>
    <row r="5" spans="2:8" x14ac:dyDescent="0.35">
      <c r="B5" s="9">
        <v>3</v>
      </c>
      <c r="C5" s="9" t="s">
        <v>163</v>
      </c>
      <c r="D5" s="9" t="s">
        <v>163</v>
      </c>
      <c r="E5" s="9" t="s">
        <v>163</v>
      </c>
    </row>
    <row r="8" spans="2:8" x14ac:dyDescent="0.35">
      <c r="B8" s="8"/>
    </row>
    <row r="9" spans="2:8" x14ac:dyDescent="0.35">
      <c r="B9" s="8"/>
    </row>
    <row r="10" spans="2:8" x14ac:dyDescent="0.35">
      <c r="B10" s="8"/>
    </row>
    <row r="11" spans="2:8" x14ac:dyDescent="0.35">
      <c r="B11" s="8"/>
    </row>
    <row r="14" spans="2:8" x14ac:dyDescent="0.35">
      <c r="B14" s="8"/>
    </row>
    <row r="15" spans="2:8" x14ac:dyDescent="0.35">
      <c r="B15" s="8"/>
    </row>
    <row r="16" spans="2:8" x14ac:dyDescent="0.35">
      <c r="B16" s="8"/>
    </row>
    <row r="17" spans="2:2" x14ac:dyDescent="0.35">
      <c r="B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Customers</vt:lpstr>
      <vt:lpstr>Sheet1</vt:lpstr>
      <vt:lpstr>Sheet4</vt:lpstr>
      <vt:lpstr>Orders</vt:lpstr>
      <vt:lpstr>Products</vt:lpstr>
      <vt:lpstr>Phone</vt:lpstr>
      <vt:lpstr>Auto-Fill</vt:lpstr>
      <vt:lpstr>Other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aryanlanghanoja233@gmail.com</cp:lastModifiedBy>
  <dcterms:created xsi:type="dcterms:W3CDTF">2015-09-09T23:00:48Z</dcterms:created>
  <dcterms:modified xsi:type="dcterms:W3CDTF">2023-12-26T14:24:34Z</dcterms:modified>
</cp:coreProperties>
</file>