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yan Data\Usefull Data\Semester - 4\Probability and Statistics\Tasks\TASK 1 - Regression Case study assignment\"/>
    </mc:Choice>
  </mc:AlternateContent>
  <xr:revisionPtr revIDLastSave="0" documentId="13_ncr:1_{7DA6DE6F-CD21-480F-8AEE-CD38F51E347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le" sheetId="2" r:id="rId1"/>
    <sheet name="Parameteres" sheetId="6" r:id="rId2"/>
    <sheet name="Python_Data" sheetId="7" r:id="rId3"/>
  </sheets>
  <definedNames>
    <definedName name="B0">Table!$H$5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6" l="1"/>
  <c r="B9" i="6"/>
  <c r="B6" i="6"/>
  <c r="B3" i="6"/>
  <c r="B2" i="6"/>
  <c r="B4" i="6" s="1"/>
  <c r="B5" i="6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2" i="2"/>
</calcChain>
</file>

<file path=xl/sharedStrings.xml><?xml version="1.0" encoding="utf-8"?>
<sst xmlns="http://schemas.openxmlformats.org/spreadsheetml/2006/main" count="17" uniqueCount="14">
  <si>
    <t>Hight</t>
  </si>
  <si>
    <t>Shoe Size(US)</t>
  </si>
  <si>
    <t>X * X</t>
  </si>
  <si>
    <t>Y * Y</t>
  </si>
  <si>
    <t>X * Y</t>
  </si>
  <si>
    <t>S(X,Y)</t>
  </si>
  <si>
    <t>S(X,X)</t>
  </si>
  <si>
    <t>B1</t>
  </si>
  <si>
    <t>B0</t>
  </si>
  <si>
    <t>X</t>
  </si>
  <si>
    <t>Y</t>
  </si>
  <si>
    <t>Size(Predicted)</t>
  </si>
  <si>
    <t>E</t>
  </si>
  <si>
    <t>E^2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</si>
</sst>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3" fillId="3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Shoe</a:t>
            </a:r>
            <a:r>
              <a:rPr lang="en-IN" b="1" baseline="0"/>
              <a:t> Size Prediction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Shoe Size(US)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809544157483947"/>
                  <c:y val="-0.15288623470766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Table!$A$2:$A$110</c:f>
              <c:numCache>
                <c:formatCode>General</c:formatCode>
                <c:ptCount val="109"/>
                <c:pt idx="0">
                  <c:v>180</c:v>
                </c:pt>
                <c:pt idx="1">
                  <c:v>165</c:v>
                </c:pt>
                <c:pt idx="2">
                  <c:v>178</c:v>
                </c:pt>
                <c:pt idx="3">
                  <c:v>160</c:v>
                </c:pt>
                <c:pt idx="4">
                  <c:v>182</c:v>
                </c:pt>
                <c:pt idx="5">
                  <c:v>158</c:v>
                </c:pt>
                <c:pt idx="6">
                  <c:v>165</c:v>
                </c:pt>
                <c:pt idx="7">
                  <c:v>181</c:v>
                </c:pt>
                <c:pt idx="8">
                  <c:v>184</c:v>
                </c:pt>
                <c:pt idx="9">
                  <c:v>180</c:v>
                </c:pt>
                <c:pt idx="10">
                  <c:v>179</c:v>
                </c:pt>
                <c:pt idx="11">
                  <c:v>177</c:v>
                </c:pt>
                <c:pt idx="12">
                  <c:v>178</c:v>
                </c:pt>
                <c:pt idx="13">
                  <c:v>165</c:v>
                </c:pt>
                <c:pt idx="14">
                  <c:v>160</c:v>
                </c:pt>
                <c:pt idx="15">
                  <c:v>185</c:v>
                </c:pt>
                <c:pt idx="16">
                  <c:v>174</c:v>
                </c:pt>
                <c:pt idx="17">
                  <c:v>164</c:v>
                </c:pt>
                <c:pt idx="18">
                  <c:v>174</c:v>
                </c:pt>
                <c:pt idx="19">
                  <c:v>181</c:v>
                </c:pt>
                <c:pt idx="20">
                  <c:v>172</c:v>
                </c:pt>
                <c:pt idx="21">
                  <c:v>163</c:v>
                </c:pt>
                <c:pt idx="22">
                  <c:v>168</c:v>
                </c:pt>
                <c:pt idx="23">
                  <c:v>165</c:v>
                </c:pt>
                <c:pt idx="24">
                  <c:v>170</c:v>
                </c:pt>
                <c:pt idx="25">
                  <c:v>174</c:v>
                </c:pt>
                <c:pt idx="26">
                  <c:v>189</c:v>
                </c:pt>
                <c:pt idx="27">
                  <c:v>185</c:v>
                </c:pt>
                <c:pt idx="28">
                  <c:v>195</c:v>
                </c:pt>
                <c:pt idx="29">
                  <c:v>149</c:v>
                </c:pt>
                <c:pt idx="30">
                  <c:v>189</c:v>
                </c:pt>
                <c:pt idx="31">
                  <c:v>147</c:v>
                </c:pt>
                <c:pt idx="32">
                  <c:v>154</c:v>
                </c:pt>
                <c:pt idx="33">
                  <c:v>174</c:v>
                </c:pt>
                <c:pt idx="34">
                  <c:v>169</c:v>
                </c:pt>
                <c:pt idx="35">
                  <c:v>195</c:v>
                </c:pt>
                <c:pt idx="36">
                  <c:v>159</c:v>
                </c:pt>
                <c:pt idx="37">
                  <c:v>192</c:v>
                </c:pt>
                <c:pt idx="38">
                  <c:v>155</c:v>
                </c:pt>
                <c:pt idx="39">
                  <c:v>191</c:v>
                </c:pt>
                <c:pt idx="40">
                  <c:v>153</c:v>
                </c:pt>
                <c:pt idx="41">
                  <c:v>157</c:v>
                </c:pt>
                <c:pt idx="42">
                  <c:v>140</c:v>
                </c:pt>
                <c:pt idx="43">
                  <c:v>144</c:v>
                </c:pt>
                <c:pt idx="44">
                  <c:v>172</c:v>
                </c:pt>
                <c:pt idx="45">
                  <c:v>157</c:v>
                </c:pt>
                <c:pt idx="46">
                  <c:v>153</c:v>
                </c:pt>
                <c:pt idx="47">
                  <c:v>169</c:v>
                </c:pt>
                <c:pt idx="48">
                  <c:v>185</c:v>
                </c:pt>
                <c:pt idx="49">
                  <c:v>172</c:v>
                </c:pt>
                <c:pt idx="50">
                  <c:v>151</c:v>
                </c:pt>
                <c:pt idx="51">
                  <c:v>190</c:v>
                </c:pt>
                <c:pt idx="52">
                  <c:v>187</c:v>
                </c:pt>
                <c:pt idx="53">
                  <c:v>163</c:v>
                </c:pt>
                <c:pt idx="54">
                  <c:v>151</c:v>
                </c:pt>
                <c:pt idx="55">
                  <c:v>190</c:v>
                </c:pt>
                <c:pt idx="56">
                  <c:v>187</c:v>
                </c:pt>
                <c:pt idx="57">
                  <c:v>163</c:v>
                </c:pt>
                <c:pt idx="58">
                  <c:v>179</c:v>
                </c:pt>
                <c:pt idx="59">
                  <c:v>153</c:v>
                </c:pt>
                <c:pt idx="60">
                  <c:v>178</c:v>
                </c:pt>
                <c:pt idx="61">
                  <c:v>195</c:v>
                </c:pt>
                <c:pt idx="62">
                  <c:v>160</c:v>
                </c:pt>
                <c:pt idx="63">
                  <c:v>157</c:v>
                </c:pt>
                <c:pt idx="64">
                  <c:v>189</c:v>
                </c:pt>
                <c:pt idx="65">
                  <c:v>197</c:v>
                </c:pt>
                <c:pt idx="66">
                  <c:v>171</c:v>
                </c:pt>
                <c:pt idx="67">
                  <c:v>185</c:v>
                </c:pt>
                <c:pt idx="68">
                  <c:v>175</c:v>
                </c:pt>
                <c:pt idx="69">
                  <c:v>149</c:v>
                </c:pt>
                <c:pt idx="70">
                  <c:v>157</c:v>
                </c:pt>
                <c:pt idx="71">
                  <c:v>161</c:v>
                </c:pt>
                <c:pt idx="72">
                  <c:v>182</c:v>
                </c:pt>
                <c:pt idx="73">
                  <c:v>185</c:v>
                </c:pt>
                <c:pt idx="74">
                  <c:v>188</c:v>
                </c:pt>
                <c:pt idx="75">
                  <c:v>181</c:v>
                </c:pt>
                <c:pt idx="76">
                  <c:v>161</c:v>
                </c:pt>
                <c:pt idx="77">
                  <c:v>168</c:v>
                </c:pt>
                <c:pt idx="78">
                  <c:v>176</c:v>
                </c:pt>
                <c:pt idx="79">
                  <c:v>163</c:v>
                </c:pt>
                <c:pt idx="80">
                  <c:v>172</c:v>
                </c:pt>
                <c:pt idx="81">
                  <c:v>196</c:v>
                </c:pt>
                <c:pt idx="82">
                  <c:v>187</c:v>
                </c:pt>
                <c:pt idx="83">
                  <c:v>172</c:v>
                </c:pt>
                <c:pt idx="84">
                  <c:v>178</c:v>
                </c:pt>
                <c:pt idx="85">
                  <c:v>164</c:v>
                </c:pt>
                <c:pt idx="86">
                  <c:v>191</c:v>
                </c:pt>
                <c:pt idx="87">
                  <c:v>193</c:v>
                </c:pt>
                <c:pt idx="88">
                  <c:v>190</c:v>
                </c:pt>
                <c:pt idx="89">
                  <c:v>175</c:v>
                </c:pt>
                <c:pt idx="90">
                  <c:v>179</c:v>
                </c:pt>
                <c:pt idx="91">
                  <c:v>172</c:v>
                </c:pt>
                <c:pt idx="92">
                  <c:v>168</c:v>
                </c:pt>
                <c:pt idx="93">
                  <c:v>164</c:v>
                </c:pt>
                <c:pt idx="94">
                  <c:v>194</c:v>
                </c:pt>
                <c:pt idx="95">
                  <c:v>178</c:v>
                </c:pt>
                <c:pt idx="96">
                  <c:v>180</c:v>
                </c:pt>
                <c:pt idx="97">
                  <c:v>185</c:v>
                </c:pt>
                <c:pt idx="98">
                  <c:v>197</c:v>
                </c:pt>
                <c:pt idx="99">
                  <c:v>165</c:v>
                </c:pt>
                <c:pt idx="100">
                  <c:v>168</c:v>
                </c:pt>
                <c:pt idx="101">
                  <c:v>176</c:v>
                </c:pt>
                <c:pt idx="102">
                  <c:v>181</c:v>
                </c:pt>
                <c:pt idx="103">
                  <c:v>164</c:v>
                </c:pt>
                <c:pt idx="104">
                  <c:v>166</c:v>
                </c:pt>
                <c:pt idx="105">
                  <c:v>190</c:v>
                </c:pt>
                <c:pt idx="106">
                  <c:v>186</c:v>
                </c:pt>
                <c:pt idx="107">
                  <c:v>168</c:v>
                </c:pt>
                <c:pt idx="108">
                  <c:v>183</c:v>
                </c:pt>
              </c:numCache>
            </c:numRef>
          </c:xVal>
          <c:yVal>
            <c:numRef>
              <c:f>Table!$B$2:$B$110</c:f>
              <c:numCache>
                <c:formatCode>General</c:formatCode>
                <c:ptCount val="109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7</c:v>
                </c:pt>
                <c:pt idx="14">
                  <c:v>6</c:v>
                </c:pt>
                <c:pt idx="15">
                  <c:v>11</c:v>
                </c:pt>
                <c:pt idx="16">
                  <c:v>8</c:v>
                </c:pt>
                <c:pt idx="17">
                  <c:v>6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6</c:v>
                </c:pt>
                <c:pt idx="22">
                  <c:v>6.5</c:v>
                </c:pt>
                <c:pt idx="23">
                  <c:v>9</c:v>
                </c:pt>
                <c:pt idx="24">
                  <c:v>8</c:v>
                </c:pt>
                <c:pt idx="25">
                  <c:v>11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6.5</c:v>
                </c:pt>
                <c:pt idx="30">
                  <c:v>9</c:v>
                </c:pt>
                <c:pt idx="31">
                  <c:v>6</c:v>
                </c:pt>
                <c:pt idx="32">
                  <c:v>11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6.5</c:v>
                </c:pt>
                <c:pt idx="37">
                  <c:v>11</c:v>
                </c:pt>
                <c:pt idx="38">
                  <c:v>6</c:v>
                </c:pt>
                <c:pt idx="39">
                  <c:v>8</c:v>
                </c:pt>
                <c:pt idx="40">
                  <c:v>6</c:v>
                </c:pt>
                <c:pt idx="41">
                  <c:v>7</c:v>
                </c:pt>
                <c:pt idx="42">
                  <c:v>6.5</c:v>
                </c:pt>
                <c:pt idx="43">
                  <c:v>6</c:v>
                </c:pt>
                <c:pt idx="44">
                  <c:v>10</c:v>
                </c:pt>
                <c:pt idx="45">
                  <c:v>11</c:v>
                </c:pt>
                <c:pt idx="46">
                  <c:v>7</c:v>
                </c:pt>
                <c:pt idx="47">
                  <c:v>6.5</c:v>
                </c:pt>
                <c:pt idx="48">
                  <c:v>11</c:v>
                </c:pt>
                <c:pt idx="49">
                  <c:v>6</c:v>
                </c:pt>
                <c:pt idx="50">
                  <c:v>6</c:v>
                </c:pt>
                <c:pt idx="51">
                  <c:v>9</c:v>
                </c:pt>
                <c:pt idx="52">
                  <c:v>7</c:v>
                </c:pt>
                <c:pt idx="53">
                  <c:v>7</c:v>
                </c:pt>
                <c:pt idx="54">
                  <c:v>6.5</c:v>
                </c:pt>
                <c:pt idx="55">
                  <c:v>9</c:v>
                </c:pt>
                <c:pt idx="56">
                  <c:v>6.5</c:v>
                </c:pt>
                <c:pt idx="57">
                  <c:v>7</c:v>
                </c:pt>
                <c:pt idx="58">
                  <c:v>9</c:v>
                </c:pt>
                <c:pt idx="59">
                  <c:v>9</c:v>
                </c:pt>
                <c:pt idx="60">
                  <c:v>7</c:v>
                </c:pt>
                <c:pt idx="61">
                  <c:v>6.5</c:v>
                </c:pt>
                <c:pt idx="62">
                  <c:v>6.5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9</c:v>
                </c:pt>
                <c:pt idx="68">
                  <c:v>7</c:v>
                </c:pt>
                <c:pt idx="69">
                  <c:v>6.5</c:v>
                </c:pt>
                <c:pt idx="70">
                  <c:v>6.5</c:v>
                </c:pt>
                <c:pt idx="71">
                  <c:v>8</c:v>
                </c:pt>
                <c:pt idx="72">
                  <c:v>9</c:v>
                </c:pt>
                <c:pt idx="73">
                  <c:v>7</c:v>
                </c:pt>
                <c:pt idx="74">
                  <c:v>9</c:v>
                </c:pt>
                <c:pt idx="75">
                  <c:v>8</c:v>
                </c:pt>
                <c:pt idx="76">
                  <c:v>7</c:v>
                </c:pt>
                <c:pt idx="77">
                  <c:v>8</c:v>
                </c:pt>
                <c:pt idx="78">
                  <c:v>6.5</c:v>
                </c:pt>
                <c:pt idx="79">
                  <c:v>8</c:v>
                </c:pt>
                <c:pt idx="80">
                  <c:v>9</c:v>
                </c:pt>
                <c:pt idx="81">
                  <c:v>11</c:v>
                </c:pt>
                <c:pt idx="82">
                  <c:v>7</c:v>
                </c:pt>
                <c:pt idx="83">
                  <c:v>7</c:v>
                </c:pt>
                <c:pt idx="84">
                  <c:v>9</c:v>
                </c:pt>
                <c:pt idx="85">
                  <c:v>6.5</c:v>
                </c:pt>
                <c:pt idx="86">
                  <c:v>6.5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6.5</c:v>
                </c:pt>
                <c:pt idx="93">
                  <c:v>6</c:v>
                </c:pt>
                <c:pt idx="94">
                  <c:v>9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9</c:v>
                </c:pt>
                <c:pt idx="10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A-45D0-AC75-6F27F8867537}"/>
            </c:ext>
          </c:extLst>
        </c:ser>
        <c:ser>
          <c:idx val="1"/>
          <c:order val="1"/>
          <c:tx>
            <c:v>Regression 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2A-45D0-AC75-6F27F8867537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Parameteres!$A$9:$A$10</c:f>
              <c:numCache>
                <c:formatCode>General</c:formatCode>
                <c:ptCount val="2"/>
                <c:pt idx="0">
                  <c:v>50</c:v>
                </c:pt>
                <c:pt idx="1">
                  <c:v>250</c:v>
                </c:pt>
              </c:numCache>
            </c:numRef>
          </c:xVal>
          <c:yVal>
            <c:numRef>
              <c:f>Parameteres!$B$9:$B$10</c:f>
              <c:numCache>
                <c:formatCode>General</c:formatCode>
                <c:ptCount val="2"/>
                <c:pt idx="0">
                  <c:v>2.6329623909999995</c:v>
                </c:pt>
                <c:pt idx="1">
                  <c:v>11.249527790999998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2A-45D0-AC75-6F27F886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933615"/>
        <c:axId val="1272932783"/>
      </c:scatterChart>
      <c:valAx>
        <c:axId val="127293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932783"/>
        <c:crosses val="autoZero"/>
        <c:crossBetween val="midCat"/>
      </c:valAx>
      <c:valAx>
        <c:axId val="12729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US</a:t>
                </a:r>
                <a:r>
                  <a:rPr lang="en-IN" b="1" baseline="0"/>
                  <a:t> Shoe SIze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93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Shoe</a:t>
            </a:r>
            <a:r>
              <a:rPr lang="en-IN" b="1" baseline="0"/>
              <a:t> Size Prediction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Shoe Size(US)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809544157483947"/>
                  <c:y val="-0.15288623470766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Table!$A$2:$A$110</c:f>
              <c:numCache>
                <c:formatCode>General</c:formatCode>
                <c:ptCount val="109"/>
                <c:pt idx="0">
                  <c:v>180</c:v>
                </c:pt>
                <c:pt idx="1">
                  <c:v>165</c:v>
                </c:pt>
                <c:pt idx="2">
                  <c:v>178</c:v>
                </c:pt>
                <c:pt idx="3">
                  <c:v>160</c:v>
                </c:pt>
                <c:pt idx="4">
                  <c:v>182</c:v>
                </c:pt>
                <c:pt idx="5">
                  <c:v>158</c:v>
                </c:pt>
                <c:pt idx="6">
                  <c:v>165</c:v>
                </c:pt>
                <c:pt idx="7">
                  <c:v>181</c:v>
                </c:pt>
                <c:pt idx="8">
                  <c:v>184</c:v>
                </c:pt>
                <c:pt idx="9">
                  <c:v>180</c:v>
                </c:pt>
                <c:pt idx="10">
                  <c:v>179</c:v>
                </c:pt>
                <c:pt idx="11">
                  <c:v>177</c:v>
                </c:pt>
                <c:pt idx="12">
                  <c:v>178</c:v>
                </c:pt>
                <c:pt idx="13">
                  <c:v>165</c:v>
                </c:pt>
                <c:pt idx="14">
                  <c:v>160</c:v>
                </c:pt>
                <c:pt idx="15">
                  <c:v>185</c:v>
                </c:pt>
                <c:pt idx="16">
                  <c:v>174</c:v>
                </c:pt>
                <c:pt idx="17">
                  <c:v>164</c:v>
                </c:pt>
                <c:pt idx="18">
                  <c:v>174</c:v>
                </c:pt>
                <c:pt idx="19">
                  <c:v>181</c:v>
                </c:pt>
                <c:pt idx="20">
                  <c:v>172</c:v>
                </c:pt>
                <c:pt idx="21">
                  <c:v>163</c:v>
                </c:pt>
                <c:pt idx="22">
                  <c:v>168</c:v>
                </c:pt>
                <c:pt idx="23">
                  <c:v>165</c:v>
                </c:pt>
                <c:pt idx="24">
                  <c:v>170</c:v>
                </c:pt>
                <c:pt idx="25">
                  <c:v>174</c:v>
                </c:pt>
                <c:pt idx="26">
                  <c:v>189</c:v>
                </c:pt>
                <c:pt idx="27">
                  <c:v>185</c:v>
                </c:pt>
                <c:pt idx="28">
                  <c:v>195</c:v>
                </c:pt>
                <c:pt idx="29">
                  <c:v>149</c:v>
                </c:pt>
                <c:pt idx="30">
                  <c:v>189</c:v>
                </c:pt>
                <c:pt idx="31">
                  <c:v>147</c:v>
                </c:pt>
                <c:pt idx="32">
                  <c:v>154</c:v>
                </c:pt>
                <c:pt idx="33">
                  <c:v>174</c:v>
                </c:pt>
                <c:pt idx="34">
                  <c:v>169</c:v>
                </c:pt>
                <c:pt idx="35">
                  <c:v>195</c:v>
                </c:pt>
                <c:pt idx="36">
                  <c:v>159</c:v>
                </c:pt>
                <c:pt idx="37">
                  <c:v>192</c:v>
                </c:pt>
                <c:pt idx="38">
                  <c:v>155</c:v>
                </c:pt>
                <c:pt idx="39">
                  <c:v>191</c:v>
                </c:pt>
                <c:pt idx="40">
                  <c:v>153</c:v>
                </c:pt>
                <c:pt idx="41">
                  <c:v>157</c:v>
                </c:pt>
                <c:pt idx="42">
                  <c:v>140</c:v>
                </c:pt>
                <c:pt idx="43">
                  <c:v>144</c:v>
                </c:pt>
                <c:pt idx="44">
                  <c:v>172</c:v>
                </c:pt>
                <c:pt idx="45">
                  <c:v>157</c:v>
                </c:pt>
                <c:pt idx="46">
                  <c:v>153</c:v>
                </c:pt>
                <c:pt idx="47">
                  <c:v>169</c:v>
                </c:pt>
                <c:pt idx="48">
                  <c:v>185</c:v>
                </c:pt>
                <c:pt idx="49">
                  <c:v>172</c:v>
                </c:pt>
                <c:pt idx="50">
                  <c:v>151</c:v>
                </c:pt>
                <c:pt idx="51">
                  <c:v>190</c:v>
                </c:pt>
                <c:pt idx="52">
                  <c:v>187</c:v>
                </c:pt>
                <c:pt idx="53">
                  <c:v>163</c:v>
                </c:pt>
                <c:pt idx="54">
                  <c:v>151</c:v>
                </c:pt>
                <c:pt idx="55">
                  <c:v>190</c:v>
                </c:pt>
                <c:pt idx="56">
                  <c:v>187</c:v>
                </c:pt>
                <c:pt idx="57">
                  <c:v>163</c:v>
                </c:pt>
                <c:pt idx="58">
                  <c:v>179</c:v>
                </c:pt>
                <c:pt idx="59">
                  <c:v>153</c:v>
                </c:pt>
                <c:pt idx="60">
                  <c:v>178</c:v>
                </c:pt>
                <c:pt idx="61">
                  <c:v>195</c:v>
                </c:pt>
                <c:pt idx="62">
                  <c:v>160</c:v>
                </c:pt>
                <c:pt idx="63">
                  <c:v>157</c:v>
                </c:pt>
                <c:pt idx="64">
                  <c:v>189</c:v>
                </c:pt>
                <c:pt idx="65">
                  <c:v>197</c:v>
                </c:pt>
                <c:pt idx="66">
                  <c:v>171</c:v>
                </c:pt>
                <c:pt idx="67">
                  <c:v>185</c:v>
                </c:pt>
                <c:pt idx="68">
                  <c:v>175</c:v>
                </c:pt>
                <c:pt idx="69">
                  <c:v>149</c:v>
                </c:pt>
                <c:pt idx="70">
                  <c:v>157</c:v>
                </c:pt>
                <c:pt idx="71">
                  <c:v>161</c:v>
                </c:pt>
                <c:pt idx="72">
                  <c:v>182</c:v>
                </c:pt>
                <c:pt idx="73">
                  <c:v>185</c:v>
                </c:pt>
                <c:pt idx="74">
                  <c:v>188</c:v>
                </c:pt>
                <c:pt idx="75">
                  <c:v>181</c:v>
                </c:pt>
                <c:pt idx="76">
                  <c:v>161</c:v>
                </c:pt>
                <c:pt idx="77">
                  <c:v>168</c:v>
                </c:pt>
                <c:pt idx="78">
                  <c:v>176</c:v>
                </c:pt>
                <c:pt idx="79">
                  <c:v>163</c:v>
                </c:pt>
                <c:pt idx="80">
                  <c:v>172</c:v>
                </c:pt>
                <c:pt idx="81">
                  <c:v>196</c:v>
                </c:pt>
                <c:pt idx="82">
                  <c:v>187</c:v>
                </c:pt>
                <c:pt idx="83">
                  <c:v>172</c:v>
                </c:pt>
                <c:pt idx="84">
                  <c:v>178</c:v>
                </c:pt>
                <c:pt idx="85">
                  <c:v>164</c:v>
                </c:pt>
                <c:pt idx="86">
                  <c:v>191</c:v>
                </c:pt>
                <c:pt idx="87">
                  <c:v>193</c:v>
                </c:pt>
                <c:pt idx="88">
                  <c:v>190</c:v>
                </c:pt>
                <c:pt idx="89">
                  <c:v>175</c:v>
                </c:pt>
                <c:pt idx="90">
                  <c:v>179</c:v>
                </c:pt>
                <c:pt idx="91">
                  <c:v>172</c:v>
                </c:pt>
                <c:pt idx="92">
                  <c:v>168</c:v>
                </c:pt>
                <c:pt idx="93">
                  <c:v>164</c:v>
                </c:pt>
                <c:pt idx="94">
                  <c:v>194</c:v>
                </c:pt>
                <c:pt idx="95">
                  <c:v>178</c:v>
                </c:pt>
                <c:pt idx="96">
                  <c:v>180</c:v>
                </c:pt>
                <c:pt idx="97">
                  <c:v>185</c:v>
                </c:pt>
                <c:pt idx="98">
                  <c:v>197</c:v>
                </c:pt>
                <c:pt idx="99">
                  <c:v>165</c:v>
                </c:pt>
                <c:pt idx="100">
                  <c:v>168</c:v>
                </c:pt>
                <c:pt idx="101">
                  <c:v>176</c:v>
                </c:pt>
                <c:pt idx="102">
                  <c:v>181</c:v>
                </c:pt>
                <c:pt idx="103">
                  <c:v>164</c:v>
                </c:pt>
                <c:pt idx="104">
                  <c:v>166</c:v>
                </c:pt>
                <c:pt idx="105">
                  <c:v>190</c:v>
                </c:pt>
                <c:pt idx="106">
                  <c:v>186</c:v>
                </c:pt>
                <c:pt idx="107">
                  <c:v>168</c:v>
                </c:pt>
                <c:pt idx="108">
                  <c:v>183</c:v>
                </c:pt>
              </c:numCache>
            </c:numRef>
          </c:xVal>
          <c:yVal>
            <c:numRef>
              <c:f>Table!$B$2:$B$110</c:f>
              <c:numCache>
                <c:formatCode>General</c:formatCode>
                <c:ptCount val="109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7</c:v>
                </c:pt>
                <c:pt idx="14">
                  <c:v>6</c:v>
                </c:pt>
                <c:pt idx="15">
                  <c:v>11</c:v>
                </c:pt>
                <c:pt idx="16">
                  <c:v>8</c:v>
                </c:pt>
                <c:pt idx="17">
                  <c:v>6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6</c:v>
                </c:pt>
                <c:pt idx="22">
                  <c:v>6.5</c:v>
                </c:pt>
                <c:pt idx="23">
                  <c:v>9</c:v>
                </c:pt>
                <c:pt idx="24">
                  <c:v>8</c:v>
                </c:pt>
                <c:pt idx="25">
                  <c:v>11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6.5</c:v>
                </c:pt>
                <c:pt idx="30">
                  <c:v>9</c:v>
                </c:pt>
                <c:pt idx="31">
                  <c:v>6</c:v>
                </c:pt>
                <c:pt idx="32">
                  <c:v>11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6.5</c:v>
                </c:pt>
                <c:pt idx="37">
                  <c:v>11</c:v>
                </c:pt>
                <c:pt idx="38">
                  <c:v>6</c:v>
                </c:pt>
                <c:pt idx="39">
                  <c:v>8</c:v>
                </c:pt>
                <c:pt idx="40">
                  <c:v>6</c:v>
                </c:pt>
                <c:pt idx="41">
                  <c:v>7</c:v>
                </c:pt>
                <c:pt idx="42">
                  <c:v>6.5</c:v>
                </c:pt>
                <c:pt idx="43">
                  <c:v>6</c:v>
                </c:pt>
                <c:pt idx="44">
                  <c:v>10</c:v>
                </c:pt>
                <c:pt idx="45">
                  <c:v>11</c:v>
                </c:pt>
                <c:pt idx="46">
                  <c:v>7</c:v>
                </c:pt>
                <c:pt idx="47">
                  <c:v>6.5</c:v>
                </c:pt>
                <c:pt idx="48">
                  <c:v>11</c:v>
                </c:pt>
                <c:pt idx="49">
                  <c:v>6</c:v>
                </c:pt>
                <c:pt idx="50">
                  <c:v>6</c:v>
                </c:pt>
                <c:pt idx="51">
                  <c:v>9</c:v>
                </c:pt>
                <c:pt idx="52">
                  <c:v>7</c:v>
                </c:pt>
                <c:pt idx="53">
                  <c:v>7</c:v>
                </c:pt>
                <c:pt idx="54">
                  <c:v>6.5</c:v>
                </c:pt>
                <c:pt idx="55">
                  <c:v>9</c:v>
                </c:pt>
                <c:pt idx="56">
                  <c:v>6.5</c:v>
                </c:pt>
                <c:pt idx="57">
                  <c:v>7</c:v>
                </c:pt>
                <c:pt idx="58">
                  <c:v>9</c:v>
                </c:pt>
                <c:pt idx="59">
                  <c:v>9</c:v>
                </c:pt>
                <c:pt idx="60">
                  <c:v>7</c:v>
                </c:pt>
                <c:pt idx="61">
                  <c:v>6.5</c:v>
                </c:pt>
                <c:pt idx="62">
                  <c:v>6.5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9</c:v>
                </c:pt>
                <c:pt idx="68">
                  <c:v>7</c:v>
                </c:pt>
                <c:pt idx="69">
                  <c:v>6.5</c:v>
                </c:pt>
                <c:pt idx="70">
                  <c:v>6.5</c:v>
                </c:pt>
                <c:pt idx="71">
                  <c:v>8</c:v>
                </c:pt>
                <c:pt idx="72">
                  <c:v>9</c:v>
                </c:pt>
                <c:pt idx="73">
                  <c:v>7</c:v>
                </c:pt>
                <c:pt idx="74">
                  <c:v>9</c:v>
                </c:pt>
                <c:pt idx="75">
                  <c:v>8</c:v>
                </c:pt>
                <c:pt idx="76">
                  <c:v>7</c:v>
                </c:pt>
                <c:pt idx="77">
                  <c:v>8</c:v>
                </c:pt>
                <c:pt idx="78">
                  <c:v>6.5</c:v>
                </c:pt>
                <c:pt idx="79">
                  <c:v>8</c:v>
                </c:pt>
                <c:pt idx="80">
                  <c:v>9</c:v>
                </c:pt>
                <c:pt idx="81">
                  <c:v>11</c:v>
                </c:pt>
                <c:pt idx="82">
                  <c:v>7</c:v>
                </c:pt>
                <c:pt idx="83">
                  <c:v>7</c:v>
                </c:pt>
                <c:pt idx="84">
                  <c:v>9</c:v>
                </c:pt>
                <c:pt idx="85">
                  <c:v>6.5</c:v>
                </c:pt>
                <c:pt idx="86">
                  <c:v>6.5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6.5</c:v>
                </c:pt>
                <c:pt idx="93">
                  <c:v>6</c:v>
                </c:pt>
                <c:pt idx="94">
                  <c:v>9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9</c:v>
                </c:pt>
                <c:pt idx="10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5-4443-AAB1-96537D7F325F}"/>
            </c:ext>
          </c:extLst>
        </c:ser>
        <c:ser>
          <c:idx val="1"/>
          <c:order val="1"/>
          <c:tx>
            <c:v>Regression 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F5-4443-AAB1-96537D7F325F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Parameteres!$A$9:$A$10</c:f>
              <c:numCache>
                <c:formatCode>General</c:formatCode>
                <c:ptCount val="2"/>
                <c:pt idx="0">
                  <c:v>50</c:v>
                </c:pt>
                <c:pt idx="1">
                  <c:v>250</c:v>
                </c:pt>
              </c:numCache>
            </c:numRef>
          </c:xVal>
          <c:yVal>
            <c:numRef>
              <c:f>Parameteres!$B$9:$B$10</c:f>
              <c:numCache>
                <c:formatCode>General</c:formatCode>
                <c:ptCount val="2"/>
                <c:pt idx="0">
                  <c:v>2.6329623909999995</c:v>
                </c:pt>
                <c:pt idx="1">
                  <c:v>11.249527790999998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F5-4443-AAB1-96537D7F3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933615"/>
        <c:axId val="1272932783"/>
      </c:scatterChart>
      <c:valAx>
        <c:axId val="127293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932783"/>
        <c:crosses val="autoZero"/>
        <c:crossBetween val="midCat"/>
      </c:valAx>
      <c:valAx>
        <c:axId val="12729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US</a:t>
                </a:r>
                <a:r>
                  <a:rPr lang="en-IN" b="1" baseline="0"/>
                  <a:t> Shoe SIze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93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12</xdr:col>
      <xdr:colOff>336176</xdr:colOff>
      <xdr:row>26</xdr:row>
      <xdr:rowOff>128494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34E759-5B5B-45A5-810F-0562FE482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0</xdr:row>
      <xdr:rowOff>158750</xdr:rowOff>
    </xdr:from>
    <xdr:to>
      <xdr:col>10</xdr:col>
      <xdr:colOff>289912</xdr:colOff>
      <xdr:row>15</xdr:row>
      <xdr:rowOff>64994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5A562-5DEB-4E4B-B8B7-9E0D3562D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D8673-3C99-42EA-B98E-48768A8538D7}">
  <dimension ref="A1:H110"/>
  <sheetViews>
    <sheetView topLeftCell="A83" zoomScale="70" zoomScaleNormal="70" workbookViewId="0">
      <selection activeCell="B111" sqref="B111"/>
    </sheetView>
  </sheetViews>
  <sheetFormatPr defaultRowHeight="14.5" x14ac:dyDescent="0.35"/>
  <cols>
    <col min="1" max="1" width="17.6328125" customWidth="1"/>
    <col min="2" max="2" width="17.453125" customWidth="1"/>
    <col min="3" max="5" width="17.453125" style="2" customWidth="1"/>
    <col min="6" max="6" width="17.54296875" customWidth="1"/>
    <col min="7" max="7" width="17.453125" customWidth="1"/>
    <col min="8" max="8" width="19.7265625" customWidth="1"/>
    <col min="9" max="9" width="17" customWidth="1"/>
    <col min="10" max="10" width="17.54296875" customWidth="1"/>
    <col min="11" max="11" width="17.26953125" customWidth="1"/>
  </cols>
  <sheetData>
    <row r="1" spans="1:8" x14ac:dyDescent="0.3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11</v>
      </c>
      <c r="G1" s="3" t="s">
        <v>12</v>
      </c>
      <c r="H1" s="3" t="s">
        <v>13</v>
      </c>
    </row>
    <row r="2" spans="1:8" x14ac:dyDescent="0.35">
      <c r="A2" s="2">
        <v>180</v>
      </c>
      <c r="B2" s="2">
        <v>9</v>
      </c>
      <c r="C2" s="2">
        <f>POWER(A2,2)</f>
        <v>32400</v>
      </c>
      <c r="D2" s="2">
        <f>POWER(B2,2)</f>
        <v>81</v>
      </c>
      <c r="E2" s="2">
        <f>A2 * B2</f>
        <v>1620</v>
      </c>
      <c r="F2">
        <f xml:space="preserve"> 0.478821041 + (0.043082827 * A2)</f>
        <v>8.2337299010000002</v>
      </c>
      <c r="G2" s="5">
        <f>B2 - F2</f>
        <v>0.76627009899999976</v>
      </c>
      <c r="H2" s="2">
        <f>POWER(G2,2)</f>
        <v>0.58716986462146947</v>
      </c>
    </row>
    <row r="3" spans="1:8" x14ac:dyDescent="0.35">
      <c r="A3" s="2">
        <v>165</v>
      </c>
      <c r="B3" s="2">
        <v>8</v>
      </c>
      <c r="C3" s="2">
        <f t="shared" ref="C3:C66" si="0">POWER(A3,2)</f>
        <v>27225</v>
      </c>
      <c r="D3" s="2">
        <f t="shared" ref="D3:D66" si="1">POWER(B3,2)</f>
        <v>64</v>
      </c>
      <c r="E3" s="2">
        <f t="shared" ref="E3:E66" si="2">A3 * B3</f>
        <v>1320</v>
      </c>
      <c r="F3">
        <f t="shared" ref="F3:F66" si="3" xml:space="preserve"> 0.478821041 + (0.043082827 * A3)</f>
        <v>7.5874874959999996</v>
      </c>
      <c r="G3" s="5">
        <f t="shared" ref="G3:G66" si="4">B3 - F3</f>
        <v>0.41251250400000039</v>
      </c>
      <c r="H3" s="2">
        <f t="shared" ref="H3:H66" si="5">POWER(G3,2)</f>
        <v>0.17016656595635035</v>
      </c>
    </row>
    <row r="4" spans="1:8" x14ac:dyDescent="0.35">
      <c r="A4" s="2">
        <v>178</v>
      </c>
      <c r="B4" s="2">
        <v>9</v>
      </c>
      <c r="C4" s="2">
        <f t="shared" si="0"/>
        <v>31684</v>
      </c>
      <c r="D4" s="2">
        <f t="shared" si="1"/>
        <v>81</v>
      </c>
      <c r="E4" s="2">
        <f t="shared" si="2"/>
        <v>1602</v>
      </c>
      <c r="F4">
        <f t="shared" si="3"/>
        <v>8.147564247</v>
      </c>
      <c r="G4" s="5">
        <f t="shared" si="4"/>
        <v>0.85243575299999996</v>
      </c>
      <c r="H4" s="2">
        <f t="shared" si="5"/>
        <v>0.72664671299267691</v>
      </c>
    </row>
    <row r="5" spans="1:8" x14ac:dyDescent="0.35">
      <c r="A5" s="2">
        <v>160</v>
      </c>
      <c r="B5" s="2">
        <v>10</v>
      </c>
      <c r="C5" s="2">
        <f t="shared" si="0"/>
        <v>25600</v>
      </c>
      <c r="D5" s="2">
        <f t="shared" si="1"/>
        <v>100</v>
      </c>
      <c r="E5" s="2">
        <f t="shared" si="2"/>
        <v>1600</v>
      </c>
      <c r="F5">
        <f t="shared" si="3"/>
        <v>7.3720733609999991</v>
      </c>
      <c r="G5" s="5">
        <f t="shared" si="4"/>
        <v>2.6279266390000009</v>
      </c>
      <c r="H5" s="2">
        <f t="shared" si="5"/>
        <v>6.9059984199658411</v>
      </c>
    </row>
    <row r="6" spans="1:8" x14ac:dyDescent="0.35">
      <c r="A6" s="2">
        <v>182</v>
      </c>
      <c r="B6" s="2">
        <v>6</v>
      </c>
      <c r="C6" s="2">
        <f t="shared" si="0"/>
        <v>33124</v>
      </c>
      <c r="D6" s="2">
        <f t="shared" si="1"/>
        <v>36</v>
      </c>
      <c r="E6" s="2">
        <f t="shared" si="2"/>
        <v>1092</v>
      </c>
      <c r="F6">
        <f t="shared" si="3"/>
        <v>8.3198955550000004</v>
      </c>
      <c r="G6" s="5">
        <f t="shared" si="4"/>
        <v>-2.3198955550000004</v>
      </c>
      <c r="H6" s="2">
        <f t="shared" si="5"/>
        <v>5.3819153861087603</v>
      </c>
    </row>
    <row r="7" spans="1:8" x14ac:dyDescent="0.35">
      <c r="A7" s="2">
        <v>158</v>
      </c>
      <c r="B7" s="2">
        <v>6</v>
      </c>
      <c r="C7" s="2">
        <f t="shared" si="0"/>
        <v>24964</v>
      </c>
      <c r="D7" s="2">
        <f t="shared" si="1"/>
        <v>36</v>
      </c>
      <c r="E7" s="2">
        <f t="shared" si="2"/>
        <v>948</v>
      </c>
      <c r="F7">
        <f t="shared" si="3"/>
        <v>7.2859077069999989</v>
      </c>
      <c r="G7" s="5">
        <f t="shared" si="4"/>
        <v>-1.2859077069999989</v>
      </c>
      <c r="H7" s="2">
        <f t="shared" si="5"/>
        <v>1.653558630921995</v>
      </c>
    </row>
    <row r="8" spans="1:8" x14ac:dyDescent="0.35">
      <c r="A8" s="2">
        <v>165</v>
      </c>
      <c r="B8" s="2">
        <v>6</v>
      </c>
      <c r="C8" s="2">
        <f t="shared" si="0"/>
        <v>27225</v>
      </c>
      <c r="D8" s="2">
        <f t="shared" si="1"/>
        <v>36</v>
      </c>
      <c r="E8" s="2">
        <f t="shared" si="2"/>
        <v>990</v>
      </c>
      <c r="F8">
        <f t="shared" si="3"/>
        <v>7.5874874959999996</v>
      </c>
      <c r="G8" s="5">
        <f t="shared" si="4"/>
        <v>-1.5874874959999996</v>
      </c>
      <c r="H8" s="2">
        <f t="shared" si="5"/>
        <v>2.5201165499563487</v>
      </c>
    </row>
    <row r="9" spans="1:8" x14ac:dyDescent="0.35">
      <c r="A9" s="2">
        <v>181</v>
      </c>
      <c r="B9" s="2">
        <v>10</v>
      </c>
      <c r="C9" s="2">
        <f t="shared" si="0"/>
        <v>32761</v>
      </c>
      <c r="D9" s="2">
        <f t="shared" si="1"/>
        <v>100</v>
      </c>
      <c r="E9" s="2">
        <f t="shared" si="2"/>
        <v>1810</v>
      </c>
      <c r="F9">
        <f t="shared" si="3"/>
        <v>8.2768127279999995</v>
      </c>
      <c r="G9" s="5">
        <f t="shared" si="4"/>
        <v>1.7231872720000005</v>
      </c>
      <c r="H9" s="2">
        <f t="shared" si="5"/>
        <v>2.969374374382804</v>
      </c>
    </row>
    <row r="10" spans="1:8" x14ac:dyDescent="0.35">
      <c r="A10" s="2">
        <v>184</v>
      </c>
      <c r="B10" s="2">
        <v>10</v>
      </c>
      <c r="C10" s="2">
        <f t="shared" si="0"/>
        <v>33856</v>
      </c>
      <c r="D10" s="2">
        <f t="shared" si="1"/>
        <v>100</v>
      </c>
      <c r="E10" s="2">
        <f t="shared" si="2"/>
        <v>1840</v>
      </c>
      <c r="F10">
        <f t="shared" si="3"/>
        <v>8.4060612089999989</v>
      </c>
      <c r="G10" s="5">
        <f t="shared" si="4"/>
        <v>1.5939387910000011</v>
      </c>
      <c r="H10" s="2">
        <f t="shared" si="5"/>
        <v>2.5406408694545455</v>
      </c>
    </row>
    <row r="11" spans="1:8" x14ac:dyDescent="0.35">
      <c r="A11" s="2">
        <v>180</v>
      </c>
      <c r="B11" s="2">
        <v>11</v>
      </c>
      <c r="C11" s="2">
        <f t="shared" si="0"/>
        <v>32400</v>
      </c>
      <c r="D11" s="2">
        <f t="shared" si="1"/>
        <v>121</v>
      </c>
      <c r="E11" s="2">
        <f t="shared" si="2"/>
        <v>1980</v>
      </c>
      <c r="F11">
        <f t="shared" si="3"/>
        <v>8.2337299010000002</v>
      </c>
      <c r="G11" s="5">
        <f t="shared" si="4"/>
        <v>2.7662700989999998</v>
      </c>
      <c r="H11" s="2">
        <f t="shared" si="5"/>
        <v>7.6522502606214688</v>
      </c>
    </row>
    <row r="12" spans="1:8" x14ac:dyDescent="0.35">
      <c r="A12" s="2">
        <v>179</v>
      </c>
      <c r="B12" s="2">
        <v>9</v>
      </c>
      <c r="C12" s="2">
        <f t="shared" si="0"/>
        <v>32041</v>
      </c>
      <c r="D12" s="2">
        <f t="shared" si="1"/>
        <v>81</v>
      </c>
      <c r="E12" s="2">
        <f t="shared" si="2"/>
        <v>1611</v>
      </c>
      <c r="F12">
        <f t="shared" si="3"/>
        <v>8.1906470739999993</v>
      </c>
      <c r="G12" s="5">
        <f t="shared" si="4"/>
        <v>0.80935292600000075</v>
      </c>
      <c r="H12" s="2">
        <f t="shared" si="5"/>
        <v>0.65505215882476264</v>
      </c>
    </row>
    <row r="13" spans="1:8" x14ac:dyDescent="0.35">
      <c r="A13" s="2">
        <v>177</v>
      </c>
      <c r="B13" s="2">
        <v>10</v>
      </c>
      <c r="C13" s="2">
        <f t="shared" si="0"/>
        <v>31329</v>
      </c>
      <c r="D13" s="2">
        <f t="shared" si="1"/>
        <v>100</v>
      </c>
      <c r="E13" s="2">
        <f t="shared" si="2"/>
        <v>1770</v>
      </c>
      <c r="F13">
        <f t="shared" si="3"/>
        <v>8.104481419999999</v>
      </c>
      <c r="G13" s="5">
        <f t="shared" si="4"/>
        <v>1.895518580000001</v>
      </c>
      <c r="H13" s="2">
        <f t="shared" si="5"/>
        <v>3.5929906871252202</v>
      </c>
    </row>
    <row r="14" spans="1:8" x14ac:dyDescent="0.35">
      <c r="A14" s="2">
        <v>178</v>
      </c>
      <c r="B14" s="2">
        <v>9</v>
      </c>
      <c r="C14" s="2">
        <f t="shared" si="0"/>
        <v>31684</v>
      </c>
      <c r="D14" s="2">
        <f t="shared" si="1"/>
        <v>81</v>
      </c>
      <c r="E14" s="2">
        <f t="shared" si="2"/>
        <v>1602</v>
      </c>
      <c r="F14">
        <f t="shared" si="3"/>
        <v>8.147564247</v>
      </c>
      <c r="G14" s="5">
        <f t="shared" si="4"/>
        <v>0.85243575299999996</v>
      </c>
      <c r="H14" s="2">
        <f t="shared" si="5"/>
        <v>0.72664671299267691</v>
      </c>
    </row>
    <row r="15" spans="1:8" x14ac:dyDescent="0.35">
      <c r="A15" s="2">
        <v>165</v>
      </c>
      <c r="B15" s="2">
        <v>7</v>
      </c>
      <c r="C15" s="2">
        <f t="shared" si="0"/>
        <v>27225</v>
      </c>
      <c r="D15" s="2">
        <f t="shared" si="1"/>
        <v>49</v>
      </c>
      <c r="E15" s="2">
        <f t="shared" si="2"/>
        <v>1155</v>
      </c>
      <c r="F15">
        <f t="shared" si="3"/>
        <v>7.5874874959999996</v>
      </c>
      <c r="G15" s="5">
        <f t="shared" si="4"/>
        <v>-0.58748749599999961</v>
      </c>
      <c r="H15" s="2">
        <f t="shared" si="5"/>
        <v>0.34514155795634954</v>
      </c>
    </row>
    <row r="16" spans="1:8" x14ac:dyDescent="0.35">
      <c r="A16" s="2">
        <v>160</v>
      </c>
      <c r="B16" s="2">
        <v>6</v>
      </c>
      <c r="C16" s="2">
        <f t="shared" si="0"/>
        <v>25600</v>
      </c>
      <c r="D16" s="2">
        <f t="shared" si="1"/>
        <v>36</v>
      </c>
      <c r="E16" s="2">
        <f t="shared" si="2"/>
        <v>960</v>
      </c>
      <c r="F16">
        <f t="shared" si="3"/>
        <v>7.3720733609999991</v>
      </c>
      <c r="G16" s="5">
        <f t="shared" si="4"/>
        <v>-1.3720733609999991</v>
      </c>
      <c r="H16" s="2">
        <f t="shared" si="5"/>
        <v>1.8825853079658339</v>
      </c>
    </row>
    <row r="17" spans="1:8" x14ac:dyDescent="0.35">
      <c r="A17" s="2">
        <v>185</v>
      </c>
      <c r="B17" s="2">
        <v>11</v>
      </c>
      <c r="C17" s="2">
        <f t="shared" si="0"/>
        <v>34225</v>
      </c>
      <c r="D17" s="2">
        <f t="shared" si="1"/>
        <v>121</v>
      </c>
      <c r="E17" s="2">
        <f t="shared" si="2"/>
        <v>2035</v>
      </c>
      <c r="F17">
        <f t="shared" si="3"/>
        <v>8.4491440359999999</v>
      </c>
      <c r="G17" s="5">
        <f t="shared" si="4"/>
        <v>2.5508559640000001</v>
      </c>
      <c r="H17" s="2">
        <f t="shared" si="5"/>
        <v>6.5068661490743702</v>
      </c>
    </row>
    <row r="18" spans="1:8" x14ac:dyDescent="0.35">
      <c r="A18" s="2">
        <v>174</v>
      </c>
      <c r="B18" s="2">
        <v>8</v>
      </c>
      <c r="C18" s="2">
        <f t="shared" si="0"/>
        <v>30276</v>
      </c>
      <c r="D18" s="2">
        <f t="shared" si="1"/>
        <v>64</v>
      </c>
      <c r="E18" s="2">
        <f t="shared" si="2"/>
        <v>1392</v>
      </c>
      <c r="F18">
        <f t="shared" si="3"/>
        <v>7.9752329389999996</v>
      </c>
      <c r="G18" s="5">
        <f t="shared" si="4"/>
        <v>2.4767061000000368E-2</v>
      </c>
      <c r="H18" s="2">
        <f t="shared" si="5"/>
        <v>6.1340731057773926E-4</v>
      </c>
    </row>
    <row r="19" spans="1:8" x14ac:dyDescent="0.35">
      <c r="A19" s="2">
        <v>164</v>
      </c>
      <c r="B19" s="2">
        <v>6</v>
      </c>
      <c r="C19" s="2">
        <f t="shared" si="0"/>
        <v>26896</v>
      </c>
      <c r="D19" s="2">
        <f t="shared" si="1"/>
        <v>36</v>
      </c>
      <c r="E19" s="2">
        <f t="shared" si="2"/>
        <v>984</v>
      </c>
      <c r="F19">
        <f t="shared" si="3"/>
        <v>7.5444046689999995</v>
      </c>
      <c r="G19" s="5">
        <f t="shared" si="4"/>
        <v>-1.5444046689999995</v>
      </c>
      <c r="H19" s="2">
        <f t="shared" si="5"/>
        <v>2.3851857816289979</v>
      </c>
    </row>
    <row r="20" spans="1:8" x14ac:dyDescent="0.35">
      <c r="A20" s="2">
        <v>174</v>
      </c>
      <c r="B20" s="2">
        <v>11</v>
      </c>
      <c r="C20" s="2">
        <f t="shared" si="0"/>
        <v>30276</v>
      </c>
      <c r="D20" s="2">
        <f t="shared" si="1"/>
        <v>121</v>
      </c>
      <c r="E20" s="2">
        <f t="shared" si="2"/>
        <v>1914</v>
      </c>
      <c r="F20">
        <f t="shared" si="3"/>
        <v>7.9752329389999996</v>
      </c>
      <c r="G20" s="5">
        <f t="shared" si="4"/>
        <v>3.0247670610000004</v>
      </c>
      <c r="H20" s="2">
        <f t="shared" si="5"/>
        <v>9.1492157733105799</v>
      </c>
    </row>
    <row r="21" spans="1:8" x14ac:dyDescent="0.35">
      <c r="A21" s="2">
        <v>181</v>
      </c>
      <c r="B21" s="2">
        <v>10</v>
      </c>
      <c r="C21" s="2">
        <f t="shared" si="0"/>
        <v>32761</v>
      </c>
      <c r="D21" s="2">
        <f t="shared" si="1"/>
        <v>100</v>
      </c>
      <c r="E21" s="2">
        <f t="shared" si="2"/>
        <v>1810</v>
      </c>
      <c r="F21">
        <f t="shared" si="3"/>
        <v>8.2768127279999995</v>
      </c>
      <c r="G21" s="5">
        <f t="shared" si="4"/>
        <v>1.7231872720000005</v>
      </c>
      <c r="H21" s="2">
        <f t="shared" si="5"/>
        <v>2.969374374382804</v>
      </c>
    </row>
    <row r="22" spans="1:8" x14ac:dyDescent="0.35">
      <c r="A22" s="2">
        <v>172</v>
      </c>
      <c r="B22" s="2">
        <v>9</v>
      </c>
      <c r="C22" s="2">
        <f t="shared" si="0"/>
        <v>29584</v>
      </c>
      <c r="D22" s="2">
        <f t="shared" si="1"/>
        <v>81</v>
      </c>
      <c r="E22" s="2">
        <f t="shared" si="2"/>
        <v>1548</v>
      </c>
      <c r="F22">
        <f t="shared" si="3"/>
        <v>7.8890672849999994</v>
      </c>
      <c r="G22" s="5">
        <f t="shared" si="4"/>
        <v>1.1109327150000006</v>
      </c>
      <c r="H22" s="2">
        <f t="shared" si="5"/>
        <v>1.2341714972572726</v>
      </c>
    </row>
    <row r="23" spans="1:8" x14ac:dyDescent="0.35">
      <c r="A23" s="2">
        <v>163</v>
      </c>
      <c r="B23" s="2">
        <v>6</v>
      </c>
      <c r="C23" s="2">
        <f t="shared" si="0"/>
        <v>26569</v>
      </c>
      <c r="D23" s="2">
        <f t="shared" si="1"/>
        <v>36</v>
      </c>
      <c r="E23" s="2">
        <f t="shared" si="2"/>
        <v>978</v>
      </c>
      <c r="F23">
        <f t="shared" si="3"/>
        <v>7.5013218419999994</v>
      </c>
      <c r="G23" s="5">
        <f t="shared" si="4"/>
        <v>-1.5013218419999994</v>
      </c>
      <c r="H23" s="2">
        <f t="shared" si="5"/>
        <v>2.2539672732662712</v>
      </c>
    </row>
    <row r="24" spans="1:8" x14ac:dyDescent="0.35">
      <c r="A24" s="2">
        <v>168</v>
      </c>
      <c r="B24" s="2">
        <v>6.5</v>
      </c>
      <c r="C24" s="2">
        <f t="shared" si="0"/>
        <v>28224</v>
      </c>
      <c r="D24" s="2">
        <f t="shared" si="1"/>
        <v>42.25</v>
      </c>
      <c r="E24" s="2">
        <f t="shared" si="2"/>
        <v>1092</v>
      </c>
      <c r="F24">
        <f t="shared" si="3"/>
        <v>7.716735976999999</v>
      </c>
      <c r="G24" s="5">
        <f t="shared" si="4"/>
        <v>-1.216735976999999</v>
      </c>
      <c r="H24" s="2">
        <f t="shared" si="5"/>
        <v>1.4804464377261422</v>
      </c>
    </row>
    <row r="25" spans="1:8" x14ac:dyDescent="0.35">
      <c r="A25" s="2">
        <v>165</v>
      </c>
      <c r="B25" s="2">
        <v>9</v>
      </c>
      <c r="C25" s="2">
        <f t="shared" si="0"/>
        <v>27225</v>
      </c>
      <c r="D25" s="2">
        <f t="shared" si="1"/>
        <v>81</v>
      </c>
      <c r="E25" s="2">
        <f t="shared" si="2"/>
        <v>1485</v>
      </c>
      <c r="F25">
        <f t="shared" si="3"/>
        <v>7.5874874959999996</v>
      </c>
      <c r="G25" s="5">
        <f t="shared" si="4"/>
        <v>1.4125125040000004</v>
      </c>
      <c r="H25" s="2">
        <f t="shared" si="5"/>
        <v>1.995191573956351</v>
      </c>
    </row>
    <row r="26" spans="1:8" x14ac:dyDescent="0.35">
      <c r="A26" s="2">
        <v>170</v>
      </c>
      <c r="B26" s="2">
        <v>8</v>
      </c>
      <c r="C26" s="2">
        <f t="shared" si="0"/>
        <v>28900</v>
      </c>
      <c r="D26" s="2">
        <f t="shared" si="1"/>
        <v>64</v>
      </c>
      <c r="E26" s="2">
        <f t="shared" si="2"/>
        <v>1360</v>
      </c>
      <c r="F26">
        <f t="shared" si="3"/>
        <v>7.8029016309999992</v>
      </c>
      <c r="G26" s="5">
        <f t="shared" si="4"/>
        <v>0.19709836900000077</v>
      </c>
      <c r="H26" s="2">
        <f t="shared" si="5"/>
        <v>3.8847767062460466E-2</v>
      </c>
    </row>
    <row r="27" spans="1:8" x14ac:dyDescent="0.35">
      <c r="A27" s="2">
        <v>174</v>
      </c>
      <c r="B27" s="2">
        <v>11</v>
      </c>
      <c r="C27" s="2">
        <f t="shared" si="0"/>
        <v>30276</v>
      </c>
      <c r="D27" s="2">
        <f t="shared" si="1"/>
        <v>121</v>
      </c>
      <c r="E27" s="2">
        <f t="shared" si="2"/>
        <v>1914</v>
      </c>
      <c r="F27">
        <f t="shared" si="3"/>
        <v>7.9752329389999996</v>
      </c>
      <c r="G27" s="5">
        <f t="shared" si="4"/>
        <v>3.0247670610000004</v>
      </c>
      <c r="H27" s="2">
        <f t="shared" si="5"/>
        <v>9.1492157733105799</v>
      </c>
    </row>
    <row r="28" spans="1:8" x14ac:dyDescent="0.35">
      <c r="A28" s="2">
        <v>189</v>
      </c>
      <c r="B28" s="2">
        <v>9</v>
      </c>
      <c r="C28" s="2">
        <f t="shared" si="0"/>
        <v>35721</v>
      </c>
      <c r="D28" s="2">
        <f t="shared" si="1"/>
        <v>81</v>
      </c>
      <c r="E28" s="2">
        <f t="shared" si="2"/>
        <v>1701</v>
      </c>
      <c r="F28">
        <f t="shared" si="3"/>
        <v>8.6214753439999985</v>
      </c>
      <c r="G28" s="5">
        <f t="shared" si="4"/>
        <v>0.37852465600000151</v>
      </c>
      <c r="H28" s="2">
        <f t="shared" si="5"/>
        <v>0.14328091519991948</v>
      </c>
    </row>
    <row r="29" spans="1:8" x14ac:dyDescent="0.35">
      <c r="A29" s="2">
        <v>185</v>
      </c>
      <c r="B29" s="2">
        <v>9</v>
      </c>
      <c r="C29" s="2">
        <f t="shared" si="0"/>
        <v>34225</v>
      </c>
      <c r="D29" s="2">
        <f t="shared" si="1"/>
        <v>81</v>
      </c>
      <c r="E29" s="2">
        <f t="shared" si="2"/>
        <v>1665</v>
      </c>
      <c r="F29">
        <f t="shared" si="3"/>
        <v>8.4491440359999999</v>
      </c>
      <c r="G29" s="5">
        <f t="shared" si="4"/>
        <v>0.55085596400000014</v>
      </c>
      <c r="H29" s="2">
        <f t="shared" si="5"/>
        <v>0.30344229307436943</v>
      </c>
    </row>
    <row r="30" spans="1:8" x14ac:dyDescent="0.35">
      <c r="A30" s="2">
        <v>195</v>
      </c>
      <c r="B30" s="2">
        <v>8</v>
      </c>
      <c r="C30" s="2">
        <f t="shared" si="0"/>
        <v>38025</v>
      </c>
      <c r="D30" s="2">
        <f t="shared" si="1"/>
        <v>64</v>
      </c>
      <c r="E30" s="2">
        <f t="shared" si="2"/>
        <v>1560</v>
      </c>
      <c r="F30">
        <f t="shared" si="3"/>
        <v>8.8799723059999991</v>
      </c>
      <c r="G30" s="5">
        <f t="shared" si="4"/>
        <v>-0.87997230599999909</v>
      </c>
      <c r="H30" s="2">
        <f t="shared" si="5"/>
        <v>0.77435125932695603</v>
      </c>
    </row>
    <row r="31" spans="1:8" x14ac:dyDescent="0.35">
      <c r="A31" s="2">
        <v>149</v>
      </c>
      <c r="B31" s="2">
        <v>6.5</v>
      </c>
      <c r="C31" s="2">
        <f t="shared" si="0"/>
        <v>22201</v>
      </c>
      <c r="D31" s="2">
        <f t="shared" si="1"/>
        <v>42.25</v>
      </c>
      <c r="E31" s="2">
        <f t="shared" si="2"/>
        <v>968.5</v>
      </c>
      <c r="F31">
        <f t="shared" si="3"/>
        <v>6.8981622639999998</v>
      </c>
      <c r="G31" s="5">
        <f t="shared" si="4"/>
        <v>-0.39816226399999977</v>
      </c>
      <c r="H31" s="2">
        <f t="shared" si="5"/>
        <v>0.15853318847360551</v>
      </c>
    </row>
    <row r="32" spans="1:8" x14ac:dyDescent="0.35">
      <c r="A32" s="2">
        <v>189</v>
      </c>
      <c r="B32" s="2">
        <v>9</v>
      </c>
      <c r="C32" s="2">
        <f t="shared" si="0"/>
        <v>35721</v>
      </c>
      <c r="D32" s="2">
        <f t="shared" si="1"/>
        <v>81</v>
      </c>
      <c r="E32" s="2">
        <f t="shared" si="2"/>
        <v>1701</v>
      </c>
      <c r="F32">
        <f t="shared" si="3"/>
        <v>8.6214753439999985</v>
      </c>
      <c r="G32" s="5">
        <f t="shared" si="4"/>
        <v>0.37852465600000151</v>
      </c>
      <c r="H32" s="2">
        <f t="shared" si="5"/>
        <v>0.14328091519991948</v>
      </c>
    </row>
    <row r="33" spans="1:8" x14ac:dyDescent="0.35">
      <c r="A33" s="2">
        <v>147</v>
      </c>
      <c r="B33" s="2">
        <v>6</v>
      </c>
      <c r="C33" s="2">
        <f t="shared" si="0"/>
        <v>21609</v>
      </c>
      <c r="D33" s="2">
        <f t="shared" si="1"/>
        <v>36</v>
      </c>
      <c r="E33" s="2">
        <f t="shared" si="2"/>
        <v>882</v>
      </c>
      <c r="F33">
        <f t="shared" si="3"/>
        <v>6.8119966099999996</v>
      </c>
      <c r="G33" s="5">
        <f t="shared" si="4"/>
        <v>-0.81199660999999956</v>
      </c>
      <c r="H33" s="2">
        <f t="shared" si="5"/>
        <v>0.65933849465149141</v>
      </c>
    </row>
    <row r="34" spans="1:8" x14ac:dyDescent="0.35">
      <c r="A34" s="2">
        <v>154</v>
      </c>
      <c r="B34" s="2">
        <v>11</v>
      </c>
      <c r="C34" s="2">
        <f t="shared" si="0"/>
        <v>23716</v>
      </c>
      <c r="D34" s="2">
        <f t="shared" si="1"/>
        <v>121</v>
      </c>
      <c r="E34" s="2">
        <f t="shared" si="2"/>
        <v>1694</v>
      </c>
      <c r="F34">
        <f t="shared" si="3"/>
        <v>7.1135763989999994</v>
      </c>
      <c r="G34" s="5">
        <f t="shared" si="4"/>
        <v>3.8864236010000006</v>
      </c>
      <c r="H34" s="2">
        <f t="shared" si="5"/>
        <v>15.104288406409813</v>
      </c>
    </row>
    <row r="35" spans="1:8" x14ac:dyDescent="0.35">
      <c r="A35" s="2">
        <v>174</v>
      </c>
      <c r="B35" s="2">
        <v>7</v>
      </c>
      <c r="C35" s="2">
        <f t="shared" si="0"/>
        <v>30276</v>
      </c>
      <c r="D35" s="2">
        <f t="shared" si="1"/>
        <v>49</v>
      </c>
      <c r="E35" s="2">
        <f t="shared" si="2"/>
        <v>1218</v>
      </c>
      <c r="F35">
        <f t="shared" si="3"/>
        <v>7.9752329389999996</v>
      </c>
      <c r="G35" s="5">
        <f t="shared" si="4"/>
        <v>-0.97523293899999963</v>
      </c>
      <c r="H35" s="2">
        <f t="shared" si="5"/>
        <v>0.95107928531057695</v>
      </c>
    </row>
    <row r="36" spans="1:8" x14ac:dyDescent="0.35">
      <c r="A36" s="2">
        <v>169</v>
      </c>
      <c r="B36" s="2">
        <v>8</v>
      </c>
      <c r="C36" s="2">
        <f t="shared" si="0"/>
        <v>28561</v>
      </c>
      <c r="D36" s="2">
        <f t="shared" si="1"/>
        <v>64</v>
      </c>
      <c r="E36" s="2">
        <f t="shared" si="2"/>
        <v>1352</v>
      </c>
      <c r="F36">
        <f t="shared" si="3"/>
        <v>7.7598188039999991</v>
      </c>
      <c r="G36" s="5">
        <f t="shared" si="4"/>
        <v>0.24018119600000087</v>
      </c>
      <c r="H36" s="2">
        <f t="shared" si="5"/>
        <v>5.7687006911990836E-2</v>
      </c>
    </row>
    <row r="37" spans="1:8" x14ac:dyDescent="0.35">
      <c r="A37" s="2">
        <v>195</v>
      </c>
      <c r="B37" s="2">
        <v>8</v>
      </c>
      <c r="C37" s="2">
        <f t="shared" si="0"/>
        <v>38025</v>
      </c>
      <c r="D37" s="2">
        <f t="shared" si="1"/>
        <v>64</v>
      </c>
      <c r="E37" s="2">
        <f t="shared" si="2"/>
        <v>1560</v>
      </c>
      <c r="F37">
        <f t="shared" si="3"/>
        <v>8.8799723059999991</v>
      </c>
      <c r="G37" s="5">
        <f t="shared" si="4"/>
        <v>-0.87997230599999909</v>
      </c>
      <c r="H37" s="2">
        <f t="shared" si="5"/>
        <v>0.77435125932695603</v>
      </c>
    </row>
    <row r="38" spans="1:8" x14ac:dyDescent="0.35">
      <c r="A38" s="2">
        <v>159</v>
      </c>
      <c r="B38" s="2">
        <v>6.5</v>
      </c>
      <c r="C38" s="2">
        <f t="shared" si="0"/>
        <v>25281</v>
      </c>
      <c r="D38" s="2">
        <f t="shared" si="1"/>
        <v>42.25</v>
      </c>
      <c r="E38" s="2">
        <f t="shared" si="2"/>
        <v>1033.5</v>
      </c>
      <c r="F38">
        <f t="shared" si="3"/>
        <v>7.328990533999999</v>
      </c>
      <c r="G38" s="5">
        <f t="shared" si="4"/>
        <v>-0.828990533999999</v>
      </c>
      <c r="H38" s="2">
        <f t="shared" si="5"/>
        <v>0.68722530546160354</v>
      </c>
    </row>
    <row r="39" spans="1:8" x14ac:dyDescent="0.35">
      <c r="A39" s="2">
        <v>192</v>
      </c>
      <c r="B39" s="2">
        <v>11</v>
      </c>
      <c r="C39" s="2">
        <f t="shared" si="0"/>
        <v>36864</v>
      </c>
      <c r="D39" s="2">
        <f t="shared" si="1"/>
        <v>121</v>
      </c>
      <c r="E39" s="2">
        <f t="shared" si="2"/>
        <v>2112</v>
      </c>
      <c r="F39">
        <f t="shared" si="3"/>
        <v>8.7507238249999997</v>
      </c>
      <c r="G39" s="5">
        <f t="shared" si="4"/>
        <v>2.2492761750000003</v>
      </c>
      <c r="H39" s="2">
        <f t="shared" si="5"/>
        <v>5.0592433114226321</v>
      </c>
    </row>
    <row r="40" spans="1:8" x14ac:dyDescent="0.35">
      <c r="A40" s="2">
        <v>155</v>
      </c>
      <c r="B40" s="2">
        <v>6</v>
      </c>
      <c r="C40" s="2">
        <f t="shared" si="0"/>
        <v>24025</v>
      </c>
      <c r="D40" s="2">
        <f t="shared" si="1"/>
        <v>36</v>
      </c>
      <c r="E40" s="2">
        <f t="shared" si="2"/>
        <v>930</v>
      </c>
      <c r="F40">
        <f t="shared" si="3"/>
        <v>7.1566592259999995</v>
      </c>
      <c r="G40" s="5">
        <f t="shared" si="4"/>
        <v>-1.1566592259999995</v>
      </c>
      <c r="H40" s="2">
        <f t="shared" si="5"/>
        <v>1.3378605650909179</v>
      </c>
    </row>
    <row r="41" spans="1:8" x14ac:dyDescent="0.35">
      <c r="A41" s="2">
        <v>191</v>
      </c>
      <c r="B41" s="2">
        <v>8</v>
      </c>
      <c r="C41" s="2">
        <f t="shared" si="0"/>
        <v>36481</v>
      </c>
      <c r="D41" s="2">
        <f t="shared" si="1"/>
        <v>64</v>
      </c>
      <c r="E41" s="2">
        <f t="shared" si="2"/>
        <v>1528</v>
      </c>
      <c r="F41">
        <f t="shared" si="3"/>
        <v>8.7076409979999987</v>
      </c>
      <c r="G41" s="5">
        <f t="shared" si="4"/>
        <v>-0.70764099799999869</v>
      </c>
      <c r="H41" s="2">
        <f t="shared" si="5"/>
        <v>0.50075578205043414</v>
      </c>
    </row>
    <row r="42" spans="1:8" x14ac:dyDescent="0.35">
      <c r="A42" s="2">
        <v>153</v>
      </c>
      <c r="B42" s="2">
        <v>6</v>
      </c>
      <c r="C42" s="2">
        <f t="shared" si="0"/>
        <v>23409</v>
      </c>
      <c r="D42" s="2">
        <f t="shared" si="1"/>
        <v>36</v>
      </c>
      <c r="E42" s="2">
        <f t="shared" si="2"/>
        <v>918</v>
      </c>
      <c r="F42">
        <f t="shared" si="3"/>
        <v>7.0704935719999993</v>
      </c>
      <c r="G42" s="5">
        <f t="shared" si="4"/>
        <v>-1.0704935719999993</v>
      </c>
      <c r="H42" s="2">
        <f t="shared" si="5"/>
        <v>1.1459564876933177</v>
      </c>
    </row>
    <row r="43" spans="1:8" x14ac:dyDescent="0.35">
      <c r="A43" s="2">
        <v>157</v>
      </c>
      <c r="B43" s="2">
        <v>7</v>
      </c>
      <c r="C43" s="2">
        <f t="shared" si="0"/>
        <v>24649</v>
      </c>
      <c r="D43" s="2">
        <f t="shared" si="1"/>
        <v>49</v>
      </c>
      <c r="E43" s="2">
        <f t="shared" si="2"/>
        <v>1099</v>
      </c>
      <c r="F43">
        <f t="shared" si="3"/>
        <v>7.2428248799999997</v>
      </c>
      <c r="G43" s="5">
        <f t="shared" si="4"/>
        <v>-0.24282487999999969</v>
      </c>
      <c r="H43" s="2">
        <f t="shared" si="5"/>
        <v>5.8963922347014246E-2</v>
      </c>
    </row>
    <row r="44" spans="1:8" x14ac:dyDescent="0.35">
      <c r="A44" s="2">
        <v>140</v>
      </c>
      <c r="B44" s="2">
        <v>6.5</v>
      </c>
      <c r="C44" s="2">
        <f t="shared" si="0"/>
        <v>19600</v>
      </c>
      <c r="D44" s="2">
        <f t="shared" si="1"/>
        <v>42.25</v>
      </c>
      <c r="E44" s="2">
        <f t="shared" si="2"/>
        <v>910</v>
      </c>
      <c r="F44">
        <f t="shared" si="3"/>
        <v>6.5104168209999997</v>
      </c>
      <c r="G44" s="5">
        <f t="shared" si="4"/>
        <v>-1.0416820999999743E-2</v>
      </c>
      <c r="H44" s="2">
        <f t="shared" si="5"/>
        <v>1.0851015974603564E-4</v>
      </c>
    </row>
    <row r="45" spans="1:8" x14ac:dyDescent="0.35">
      <c r="A45" s="2">
        <v>144</v>
      </c>
      <c r="B45" s="2">
        <v>6</v>
      </c>
      <c r="C45" s="2">
        <f t="shared" si="0"/>
        <v>20736</v>
      </c>
      <c r="D45" s="2">
        <f t="shared" si="1"/>
        <v>36</v>
      </c>
      <c r="E45" s="2">
        <f t="shared" si="2"/>
        <v>864</v>
      </c>
      <c r="F45">
        <f t="shared" si="3"/>
        <v>6.6827481289999993</v>
      </c>
      <c r="G45" s="5">
        <f t="shared" si="4"/>
        <v>-0.68274812899999926</v>
      </c>
      <c r="H45" s="2">
        <f t="shared" si="5"/>
        <v>0.46614500765299965</v>
      </c>
    </row>
    <row r="46" spans="1:8" x14ac:dyDescent="0.35">
      <c r="A46" s="2">
        <v>172</v>
      </c>
      <c r="B46" s="2">
        <v>10</v>
      </c>
      <c r="C46" s="2">
        <f t="shared" si="0"/>
        <v>29584</v>
      </c>
      <c r="D46" s="2">
        <f t="shared" si="1"/>
        <v>100</v>
      </c>
      <c r="E46" s="2">
        <f t="shared" si="2"/>
        <v>1720</v>
      </c>
      <c r="F46">
        <f t="shared" si="3"/>
        <v>7.8890672849999994</v>
      </c>
      <c r="G46" s="5">
        <f t="shared" si="4"/>
        <v>2.1109327150000006</v>
      </c>
      <c r="H46" s="2">
        <f t="shared" si="5"/>
        <v>4.4560369272572737</v>
      </c>
    </row>
    <row r="47" spans="1:8" x14ac:dyDescent="0.35">
      <c r="A47" s="2">
        <v>157</v>
      </c>
      <c r="B47" s="2">
        <v>11</v>
      </c>
      <c r="C47" s="2">
        <f t="shared" si="0"/>
        <v>24649</v>
      </c>
      <c r="D47" s="2">
        <f t="shared" si="1"/>
        <v>121</v>
      </c>
      <c r="E47" s="2">
        <f t="shared" si="2"/>
        <v>1727</v>
      </c>
      <c r="F47">
        <f t="shared" si="3"/>
        <v>7.2428248799999997</v>
      </c>
      <c r="G47" s="5">
        <f t="shared" si="4"/>
        <v>3.7571751200000003</v>
      </c>
      <c r="H47" s="2">
        <f t="shared" si="5"/>
        <v>14.116364882347018</v>
      </c>
    </row>
    <row r="48" spans="1:8" x14ac:dyDescent="0.35">
      <c r="A48" s="2">
        <v>153</v>
      </c>
      <c r="B48" s="2">
        <v>7</v>
      </c>
      <c r="C48" s="2">
        <f t="shared" si="0"/>
        <v>23409</v>
      </c>
      <c r="D48" s="2">
        <f t="shared" si="1"/>
        <v>49</v>
      </c>
      <c r="E48" s="2">
        <f t="shared" si="2"/>
        <v>1071</v>
      </c>
      <c r="F48">
        <f t="shared" si="3"/>
        <v>7.0704935719999993</v>
      </c>
      <c r="G48" s="5">
        <f t="shared" si="4"/>
        <v>-7.0493571999999283E-2</v>
      </c>
      <c r="H48" s="2">
        <f t="shared" si="5"/>
        <v>4.9693436933190829E-3</v>
      </c>
    </row>
    <row r="49" spans="1:8" x14ac:dyDescent="0.35">
      <c r="A49" s="2">
        <v>169</v>
      </c>
      <c r="B49" s="2">
        <v>6.5</v>
      </c>
      <c r="C49" s="2">
        <f t="shared" si="0"/>
        <v>28561</v>
      </c>
      <c r="D49" s="2">
        <f t="shared" si="1"/>
        <v>42.25</v>
      </c>
      <c r="E49" s="2">
        <f t="shared" si="2"/>
        <v>1098.5</v>
      </c>
      <c r="F49">
        <f t="shared" si="3"/>
        <v>7.7598188039999991</v>
      </c>
      <c r="G49" s="5">
        <f t="shared" si="4"/>
        <v>-1.2598188039999991</v>
      </c>
      <c r="H49" s="2">
        <f t="shared" si="5"/>
        <v>1.5871434189119882</v>
      </c>
    </row>
    <row r="50" spans="1:8" x14ac:dyDescent="0.35">
      <c r="A50" s="2">
        <v>185</v>
      </c>
      <c r="B50" s="2">
        <v>11</v>
      </c>
      <c r="C50" s="2">
        <f t="shared" si="0"/>
        <v>34225</v>
      </c>
      <c r="D50" s="2">
        <f t="shared" si="1"/>
        <v>121</v>
      </c>
      <c r="E50" s="2">
        <f t="shared" si="2"/>
        <v>2035</v>
      </c>
      <c r="F50">
        <f t="shared" si="3"/>
        <v>8.4491440359999999</v>
      </c>
      <c r="G50" s="5">
        <f t="shared" si="4"/>
        <v>2.5508559640000001</v>
      </c>
      <c r="H50" s="2">
        <f t="shared" si="5"/>
        <v>6.5068661490743702</v>
      </c>
    </row>
    <row r="51" spans="1:8" x14ac:dyDescent="0.35">
      <c r="A51" s="2">
        <v>172</v>
      </c>
      <c r="B51" s="2">
        <v>6</v>
      </c>
      <c r="C51" s="2">
        <f t="shared" si="0"/>
        <v>29584</v>
      </c>
      <c r="D51" s="2">
        <f t="shared" si="1"/>
        <v>36</v>
      </c>
      <c r="E51" s="2">
        <f t="shared" si="2"/>
        <v>1032</v>
      </c>
      <c r="F51">
        <f t="shared" si="3"/>
        <v>7.8890672849999994</v>
      </c>
      <c r="G51" s="5">
        <f t="shared" si="4"/>
        <v>-1.8890672849999994</v>
      </c>
      <c r="H51" s="2">
        <f t="shared" si="5"/>
        <v>3.5685752072572692</v>
      </c>
    </row>
    <row r="52" spans="1:8" x14ac:dyDescent="0.35">
      <c r="A52" s="2">
        <v>151</v>
      </c>
      <c r="B52" s="2">
        <v>6</v>
      </c>
      <c r="C52" s="2">
        <f t="shared" si="0"/>
        <v>22801</v>
      </c>
      <c r="D52" s="2">
        <f t="shared" si="1"/>
        <v>36</v>
      </c>
      <c r="E52" s="2">
        <f t="shared" si="2"/>
        <v>906</v>
      </c>
      <c r="F52">
        <f t="shared" si="3"/>
        <v>6.9843279179999991</v>
      </c>
      <c r="G52" s="5">
        <f t="shared" si="4"/>
        <v>-0.98432791799999908</v>
      </c>
      <c r="H52" s="2">
        <f t="shared" si="5"/>
        <v>0.96890145015421292</v>
      </c>
    </row>
    <row r="53" spans="1:8" x14ac:dyDescent="0.35">
      <c r="A53" s="2">
        <v>190</v>
      </c>
      <c r="B53" s="2">
        <v>9</v>
      </c>
      <c r="C53" s="2">
        <f t="shared" si="0"/>
        <v>36100</v>
      </c>
      <c r="D53" s="2">
        <f t="shared" si="1"/>
        <v>81</v>
      </c>
      <c r="E53" s="2">
        <f t="shared" si="2"/>
        <v>1710</v>
      </c>
      <c r="F53">
        <f t="shared" si="3"/>
        <v>8.6645581709999995</v>
      </c>
      <c r="G53" s="5">
        <f t="shared" si="4"/>
        <v>0.33544182900000052</v>
      </c>
      <c r="H53" s="2">
        <f t="shared" si="5"/>
        <v>0.1125212206428656</v>
      </c>
    </row>
    <row r="54" spans="1:8" x14ac:dyDescent="0.35">
      <c r="A54" s="2">
        <v>187</v>
      </c>
      <c r="B54" s="2">
        <v>7</v>
      </c>
      <c r="C54" s="2">
        <f t="shared" si="0"/>
        <v>34969</v>
      </c>
      <c r="D54" s="2">
        <f t="shared" si="1"/>
        <v>49</v>
      </c>
      <c r="E54" s="2">
        <f t="shared" si="2"/>
        <v>1309</v>
      </c>
      <c r="F54">
        <f t="shared" si="3"/>
        <v>8.5353096900000001</v>
      </c>
      <c r="G54" s="5">
        <f t="shared" si="4"/>
        <v>-1.5353096900000001</v>
      </c>
      <c r="H54" s="2">
        <f t="shared" si="5"/>
        <v>2.3571758442078963</v>
      </c>
    </row>
    <row r="55" spans="1:8" x14ac:dyDescent="0.35">
      <c r="A55" s="2">
        <v>163</v>
      </c>
      <c r="B55" s="2">
        <v>7</v>
      </c>
      <c r="C55" s="2">
        <f t="shared" si="0"/>
        <v>26569</v>
      </c>
      <c r="D55" s="2">
        <f t="shared" si="1"/>
        <v>49</v>
      </c>
      <c r="E55" s="2">
        <f t="shared" si="2"/>
        <v>1141</v>
      </c>
      <c r="F55">
        <f t="shared" si="3"/>
        <v>7.5013218419999994</v>
      </c>
      <c r="G55" s="5">
        <f t="shared" si="4"/>
        <v>-0.50132184199999941</v>
      </c>
      <c r="H55" s="2">
        <f t="shared" si="5"/>
        <v>0.25132358926627235</v>
      </c>
    </row>
    <row r="56" spans="1:8" x14ac:dyDescent="0.35">
      <c r="A56" s="2">
        <v>151</v>
      </c>
      <c r="B56" s="2">
        <v>6.5</v>
      </c>
      <c r="C56" s="2">
        <f t="shared" si="0"/>
        <v>22801</v>
      </c>
      <c r="D56" s="2">
        <f t="shared" si="1"/>
        <v>42.25</v>
      </c>
      <c r="E56" s="2">
        <f t="shared" si="2"/>
        <v>981.5</v>
      </c>
      <c r="F56">
        <f t="shared" si="3"/>
        <v>6.9843279179999991</v>
      </c>
      <c r="G56" s="5">
        <f t="shared" si="4"/>
        <v>-0.48432791799999908</v>
      </c>
      <c r="H56" s="2">
        <f t="shared" si="5"/>
        <v>0.23457353215421384</v>
      </c>
    </row>
    <row r="57" spans="1:8" x14ac:dyDescent="0.35">
      <c r="A57" s="2">
        <v>190</v>
      </c>
      <c r="B57" s="2">
        <v>9</v>
      </c>
      <c r="C57" s="2">
        <f t="shared" si="0"/>
        <v>36100</v>
      </c>
      <c r="D57" s="2">
        <f t="shared" si="1"/>
        <v>81</v>
      </c>
      <c r="E57" s="2">
        <f t="shared" si="2"/>
        <v>1710</v>
      </c>
      <c r="F57">
        <f t="shared" si="3"/>
        <v>8.6645581709999995</v>
      </c>
      <c r="G57" s="5">
        <f t="shared" si="4"/>
        <v>0.33544182900000052</v>
      </c>
      <c r="H57" s="2">
        <f t="shared" si="5"/>
        <v>0.1125212206428656</v>
      </c>
    </row>
    <row r="58" spans="1:8" x14ac:dyDescent="0.35">
      <c r="A58" s="2">
        <v>187</v>
      </c>
      <c r="B58" s="2">
        <v>6.5</v>
      </c>
      <c r="C58" s="2">
        <f t="shared" si="0"/>
        <v>34969</v>
      </c>
      <c r="D58" s="2">
        <f t="shared" si="1"/>
        <v>42.25</v>
      </c>
      <c r="E58" s="2">
        <f t="shared" si="2"/>
        <v>1215.5</v>
      </c>
      <c r="F58">
        <f t="shared" si="3"/>
        <v>8.5353096900000001</v>
      </c>
      <c r="G58" s="5">
        <f t="shared" si="4"/>
        <v>-2.0353096900000001</v>
      </c>
      <c r="H58" s="2">
        <f t="shared" si="5"/>
        <v>4.1424855342078963</v>
      </c>
    </row>
    <row r="59" spans="1:8" x14ac:dyDescent="0.35">
      <c r="A59" s="2">
        <v>163</v>
      </c>
      <c r="B59" s="2">
        <v>7</v>
      </c>
      <c r="C59" s="2">
        <f t="shared" si="0"/>
        <v>26569</v>
      </c>
      <c r="D59" s="2">
        <f t="shared" si="1"/>
        <v>49</v>
      </c>
      <c r="E59" s="2">
        <f t="shared" si="2"/>
        <v>1141</v>
      </c>
      <c r="F59">
        <f t="shared" si="3"/>
        <v>7.5013218419999994</v>
      </c>
      <c r="G59" s="5">
        <f t="shared" si="4"/>
        <v>-0.50132184199999941</v>
      </c>
      <c r="H59" s="2">
        <f t="shared" si="5"/>
        <v>0.25132358926627235</v>
      </c>
    </row>
    <row r="60" spans="1:8" x14ac:dyDescent="0.35">
      <c r="A60" s="2">
        <v>179</v>
      </c>
      <c r="B60" s="2">
        <v>9</v>
      </c>
      <c r="C60" s="2">
        <f t="shared" si="0"/>
        <v>32041</v>
      </c>
      <c r="D60" s="2">
        <f t="shared" si="1"/>
        <v>81</v>
      </c>
      <c r="E60" s="2">
        <f t="shared" si="2"/>
        <v>1611</v>
      </c>
      <c r="F60">
        <f t="shared" si="3"/>
        <v>8.1906470739999993</v>
      </c>
      <c r="G60" s="5">
        <f t="shared" si="4"/>
        <v>0.80935292600000075</v>
      </c>
      <c r="H60" s="2">
        <f t="shared" si="5"/>
        <v>0.65505215882476264</v>
      </c>
    </row>
    <row r="61" spans="1:8" x14ac:dyDescent="0.35">
      <c r="A61" s="2">
        <v>153</v>
      </c>
      <c r="B61" s="2">
        <v>9</v>
      </c>
      <c r="C61" s="2">
        <f t="shared" si="0"/>
        <v>23409</v>
      </c>
      <c r="D61" s="2">
        <f t="shared" si="1"/>
        <v>81</v>
      </c>
      <c r="E61" s="2">
        <f t="shared" si="2"/>
        <v>1377</v>
      </c>
      <c r="F61">
        <f t="shared" si="3"/>
        <v>7.0704935719999993</v>
      </c>
      <c r="G61" s="5">
        <f t="shared" si="4"/>
        <v>1.9295064280000007</v>
      </c>
      <c r="H61" s="2">
        <f t="shared" si="5"/>
        <v>3.722995055693322</v>
      </c>
    </row>
    <row r="62" spans="1:8" x14ac:dyDescent="0.35">
      <c r="A62" s="2">
        <v>178</v>
      </c>
      <c r="B62" s="2">
        <v>7</v>
      </c>
      <c r="C62" s="2">
        <f t="shared" si="0"/>
        <v>31684</v>
      </c>
      <c r="D62" s="2">
        <f t="shared" si="1"/>
        <v>49</v>
      </c>
      <c r="E62" s="2">
        <f t="shared" si="2"/>
        <v>1246</v>
      </c>
      <c r="F62">
        <f t="shared" si="3"/>
        <v>8.147564247</v>
      </c>
      <c r="G62" s="5">
        <f t="shared" si="4"/>
        <v>-1.147564247</v>
      </c>
      <c r="H62" s="2">
        <f t="shared" si="5"/>
        <v>1.3169037009926772</v>
      </c>
    </row>
    <row r="63" spans="1:8" x14ac:dyDescent="0.35">
      <c r="A63" s="2">
        <v>195</v>
      </c>
      <c r="B63" s="2">
        <v>6.5</v>
      </c>
      <c r="C63" s="2">
        <f t="shared" si="0"/>
        <v>38025</v>
      </c>
      <c r="D63" s="2">
        <f t="shared" si="1"/>
        <v>42.25</v>
      </c>
      <c r="E63" s="2">
        <f t="shared" si="2"/>
        <v>1267.5</v>
      </c>
      <c r="F63">
        <f t="shared" si="3"/>
        <v>8.8799723059999991</v>
      </c>
      <c r="G63" s="5">
        <f t="shared" si="4"/>
        <v>-2.3799723059999991</v>
      </c>
      <c r="H63" s="2">
        <f t="shared" si="5"/>
        <v>5.664268177326953</v>
      </c>
    </row>
    <row r="64" spans="1:8" x14ac:dyDescent="0.35">
      <c r="A64" s="2">
        <v>160</v>
      </c>
      <c r="B64" s="2">
        <v>6.5</v>
      </c>
      <c r="C64" s="2">
        <f t="shared" si="0"/>
        <v>25600</v>
      </c>
      <c r="D64" s="2">
        <f t="shared" si="1"/>
        <v>42.25</v>
      </c>
      <c r="E64" s="2">
        <f t="shared" si="2"/>
        <v>1040</v>
      </c>
      <c r="F64">
        <f t="shared" si="3"/>
        <v>7.3720733609999991</v>
      </c>
      <c r="G64" s="5">
        <f t="shared" si="4"/>
        <v>-0.8720733609999991</v>
      </c>
      <c r="H64" s="2">
        <f t="shared" si="5"/>
        <v>0.7605119469658348</v>
      </c>
    </row>
    <row r="65" spans="1:8" x14ac:dyDescent="0.35">
      <c r="A65" s="2">
        <v>157</v>
      </c>
      <c r="B65" s="2">
        <v>7</v>
      </c>
      <c r="C65" s="2">
        <f t="shared" si="0"/>
        <v>24649</v>
      </c>
      <c r="D65" s="2">
        <f t="shared" si="1"/>
        <v>49</v>
      </c>
      <c r="E65" s="2">
        <f t="shared" si="2"/>
        <v>1099</v>
      </c>
      <c r="F65">
        <f t="shared" si="3"/>
        <v>7.2428248799999997</v>
      </c>
      <c r="G65" s="5">
        <f t="shared" si="4"/>
        <v>-0.24282487999999969</v>
      </c>
      <c r="H65" s="2">
        <f t="shared" si="5"/>
        <v>5.8963922347014246E-2</v>
      </c>
    </row>
    <row r="66" spans="1:8" x14ac:dyDescent="0.35">
      <c r="A66" s="2">
        <v>189</v>
      </c>
      <c r="B66" s="2">
        <v>7</v>
      </c>
      <c r="C66" s="2">
        <f t="shared" si="0"/>
        <v>35721</v>
      </c>
      <c r="D66" s="2">
        <f t="shared" si="1"/>
        <v>49</v>
      </c>
      <c r="E66" s="2">
        <f t="shared" si="2"/>
        <v>1323</v>
      </c>
      <c r="F66">
        <f t="shared" si="3"/>
        <v>8.6214753439999985</v>
      </c>
      <c r="G66" s="5">
        <f t="shared" si="4"/>
        <v>-1.6214753439999985</v>
      </c>
      <c r="H66" s="2">
        <f t="shared" si="5"/>
        <v>2.6291822911999136</v>
      </c>
    </row>
    <row r="67" spans="1:8" x14ac:dyDescent="0.35">
      <c r="A67" s="2">
        <v>197</v>
      </c>
      <c r="B67" s="2">
        <v>8</v>
      </c>
      <c r="C67" s="2">
        <f t="shared" ref="C67:C110" si="6">POWER(A67,2)</f>
        <v>38809</v>
      </c>
      <c r="D67" s="2">
        <f t="shared" ref="D67:D110" si="7">POWER(B67,2)</f>
        <v>64</v>
      </c>
      <c r="E67" s="2">
        <f t="shared" ref="E67:E110" si="8">A67 * B67</f>
        <v>1576</v>
      </c>
      <c r="F67">
        <f t="shared" ref="F67:F110" si="9" xml:space="preserve"> 0.478821041 + (0.043082827 * A67)</f>
        <v>8.9661379599999993</v>
      </c>
      <c r="G67" s="5">
        <f t="shared" ref="G67:G110" si="10">B67 - F67</f>
        <v>-0.9661379599999993</v>
      </c>
      <c r="H67" s="2">
        <f t="shared" ref="H67:H110" si="11">POWER(G67,2)</f>
        <v>0.93342255775296024</v>
      </c>
    </row>
    <row r="68" spans="1:8" x14ac:dyDescent="0.35">
      <c r="A68" s="2">
        <v>171</v>
      </c>
      <c r="B68" s="2">
        <v>8</v>
      </c>
      <c r="C68" s="2">
        <f t="shared" si="6"/>
        <v>29241</v>
      </c>
      <c r="D68" s="2">
        <f t="shared" si="7"/>
        <v>64</v>
      </c>
      <c r="E68" s="2">
        <f t="shared" si="8"/>
        <v>1368</v>
      </c>
      <c r="F68">
        <f t="shared" si="9"/>
        <v>7.8459844579999993</v>
      </c>
      <c r="G68" s="5">
        <f t="shared" si="10"/>
        <v>0.15401554200000067</v>
      </c>
      <c r="H68" s="2">
        <f t="shared" si="11"/>
        <v>2.3720787177553972E-2</v>
      </c>
    </row>
    <row r="69" spans="1:8" x14ac:dyDescent="0.35">
      <c r="A69" s="2">
        <v>185</v>
      </c>
      <c r="B69" s="2">
        <v>9</v>
      </c>
      <c r="C69" s="2">
        <f t="shared" si="6"/>
        <v>34225</v>
      </c>
      <c r="D69" s="2">
        <f t="shared" si="7"/>
        <v>81</v>
      </c>
      <c r="E69" s="2">
        <f t="shared" si="8"/>
        <v>1665</v>
      </c>
      <c r="F69">
        <f t="shared" si="9"/>
        <v>8.4491440359999999</v>
      </c>
      <c r="G69" s="5">
        <f t="shared" si="10"/>
        <v>0.55085596400000014</v>
      </c>
      <c r="H69" s="2">
        <f t="shared" si="11"/>
        <v>0.30344229307436943</v>
      </c>
    </row>
    <row r="70" spans="1:8" x14ac:dyDescent="0.35">
      <c r="A70" s="2">
        <v>175</v>
      </c>
      <c r="B70" s="2">
        <v>7</v>
      </c>
      <c r="C70" s="2">
        <f t="shared" si="6"/>
        <v>30625</v>
      </c>
      <c r="D70" s="2">
        <f t="shared" si="7"/>
        <v>49</v>
      </c>
      <c r="E70" s="2">
        <f t="shared" si="8"/>
        <v>1225</v>
      </c>
      <c r="F70">
        <f t="shared" si="9"/>
        <v>8.0183157659999988</v>
      </c>
      <c r="G70" s="5">
        <f t="shared" si="10"/>
        <v>-1.0183157659999988</v>
      </c>
      <c r="H70" s="2">
        <f t="shared" si="11"/>
        <v>1.0369669992841644</v>
      </c>
    </row>
    <row r="71" spans="1:8" x14ac:dyDescent="0.35">
      <c r="A71" s="2">
        <v>149</v>
      </c>
      <c r="B71" s="2">
        <v>6.5</v>
      </c>
      <c r="C71" s="2">
        <f t="shared" si="6"/>
        <v>22201</v>
      </c>
      <c r="D71" s="2">
        <f t="shared" si="7"/>
        <v>42.25</v>
      </c>
      <c r="E71" s="2">
        <f t="shared" si="8"/>
        <v>968.5</v>
      </c>
      <c r="F71">
        <f t="shared" si="9"/>
        <v>6.8981622639999998</v>
      </c>
      <c r="G71" s="5">
        <f t="shared" si="10"/>
        <v>-0.39816226399999977</v>
      </c>
      <c r="H71" s="2">
        <f t="shared" si="11"/>
        <v>0.15853318847360551</v>
      </c>
    </row>
    <row r="72" spans="1:8" x14ac:dyDescent="0.35">
      <c r="A72" s="2">
        <v>157</v>
      </c>
      <c r="B72" s="2">
        <v>6.5</v>
      </c>
      <c r="C72" s="2">
        <f t="shared" si="6"/>
        <v>24649</v>
      </c>
      <c r="D72" s="2">
        <f t="shared" si="7"/>
        <v>42.25</v>
      </c>
      <c r="E72" s="2">
        <f t="shared" si="8"/>
        <v>1020.5</v>
      </c>
      <c r="F72">
        <f t="shared" si="9"/>
        <v>7.2428248799999997</v>
      </c>
      <c r="G72" s="5">
        <f t="shared" si="10"/>
        <v>-0.74282487999999969</v>
      </c>
      <c r="H72" s="2">
        <f t="shared" si="11"/>
        <v>0.55178880234701388</v>
      </c>
    </row>
    <row r="73" spans="1:8" x14ac:dyDescent="0.35">
      <c r="A73" s="2">
        <v>161</v>
      </c>
      <c r="B73" s="2">
        <v>8</v>
      </c>
      <c r="C73" s="2">
        <f t="shared" si="6"/>
        <v>25921</v>
      </c>
      <c r="D73" s="2">
        <f t="shared" si="7"/>
        <v>64</v>
      </c>
      <c r="E73" s="2">
        <f t="shared" si="8"/>
        <v>1288</v>
      </c>
      <c r="F73">
        <f t="shared" si="9"/>
        <v>7.4151561879999992</v>
      </c>
      <c r="G73" s="5">
        <f t="shared" si="10"/>
        <v>0.5848438120000008</v>
      </c>
      <c r="H73" s="2">
        <f t="shared" si="11"/>
        <v>0.34204228443469226</v>
      </c>
    </row>
    <row r="74" spans="1:8" x14ac:dyDescent="0.35">
      <c r="A74" s="2">
        <v>182</v>
      </c>
      <c r="B74" s="2">
        <v>9</v>
      </c>
      <c r="C74" s="2">
        <f t="shared" si="6"/>
        <v>33124</v>
      </c>
      <c r="D74" s="2">
        <f t="shared" si="7"/>
        <v>81</v>
      </c>
      <c r="E74" s="2">
        <f t="shared" si="8"/>
        <v>1638</v>
      </c>
      <c r="F74">
        <f t="shared" si="9"/>
        <v>8.3198955550000004</v>
      </c>
      <c r="G74" s="5">
        <f t="shared" si="10"/>
        <v>0.68010444499999956</v>
      </c>
      <c r="H74" s="2">
        <f t="shared" si="11"/>
        <v>0.46254205610875743</v>
      </c>
    </row>
    <row r="75" spans="1:8" x14ac:dyDescent="0.35">
      <c r="A75" s="2">
        <v>185</v>
      </c>
      <c r="B75" s="2">
        <v>7</v>
      </c>
      <c r="C75" s="2">
        <f t="shared" si="6"/>
        <v>34225</v>
      </c>
      <c r="D75" s="2">
        <f t="shared" si="7"/>
        <v>49</v>
      </c>
      <c r="E75" s="2">
        <f t="shared" si="8"/>
        <v>1295</v>
      </c>
      <c r="F75">
        <f t="shared" si="9"/>
        <v>8.4491440359999999</v>
      </c>
      <c r="G75" s="5">
        <f t="shared" si="10"/>
        <v>-1.4491440359999999</v>
      </c>
      <c r="H75" s="2">
        <f t="shared" si="11"/>
        <v>2.1000184370743691</v>
      </c>
    </row>
    <row r="76" spans="1:8" x14ac:dyDescent="0.35">
      <c r="A76" s="2">
        <v>188</v>
      </c>
      <c r="B76" s="2">
        <v>9</v>
      </c>
      <c r="C76" s="2">
        <f t="shared" si="6"/>
        <v>35344</v>
      </c>
      <c r="D76" s="2">
        <f t="shared" si="7"/>
        <v>81</v>
      </c>
      <c r="E76" s="2">
        <f t="shared" si="8"/>
        <v>1692</v>
      </c>
      <c r="F76">
        <f t="shared" si="9"/>
        <v>8.5783925169999993</v>
      </c>
      <c r="G76" s="5">
        <f t="shared" si="10"/>
        <v>0.42160748300000073</v>
      </c>
      <c r="H76" s="2">
        <f t="shared" si="11"/>
        <v>0.1777528697215959</v>
      </c>
    </row>
    <row r="77" spans="1:8" x14ac:dyDescent="0.35">
      <c r="A77" s="2">
        <v>181</v>
      </c>
      <c r="B77" s="2">
        <v>8</v>
      </c>
      <c r="C77" s="2">
        <f t="shared" si="6"/>
        <v>32761</v>
      </c>
      <c r="D77" s="2">
        <f t="shared" si="7"/>
        <v>64</v>
      </c>
      <c r="E77" s="2">
        <f t="shared" si="8"/>
        <v>1448</v>
      </c>
      <c r="F77">
        <f t="shared" si="9"/>
        <v>8.2768127279999995</v>
      </c>
      <c r="G77" s="5">
        <f t="shared" si="10"/>
        <v>-0.27681272799999945</v>
      </c>
      <c r="H77" s="2">
        <f t="shared" si="11"/>
        <v>7.662528638280168E-2</v>
      </c>
    </row>
    <row r="78" spans="1:8" x14ac:dyDescent="0.35">
      <c r="A78" s="2">
        <v>161</v>
      </c>
      <c r="B78" s="2">
        <v>7</v>
      </c>
      <c r="C78" s="2">
        <f t="shared" si="6"/>
        <v>25921</v>
      </c>
      <c r="D78" s="2">
        <f t="shared" si="7"/>
        <v>49</v>
      </c>
      <c r="E78" s="2">
        <f t="shared" si="8"/>
        <v>1127</v>
      </c>
      <c r="F78">
        <f t="shared" si="9"/>
        <v>7.4151561879999992</v>
      </c>
      <c r="G78" s="5">
        <f t="shared" si="10"/>
        <v>-0.4151561879999992</v>
      </c>
      <c r="H78" s="2">
        <f t="shared" si="11"/>
        <v>0.17235466043469069</v>
      </c>
    </row>
    <row r="79" spans="1:8" x14ac:dyDescent="0.35">
      <c r="A79" s="2">
        <v>168</v>
      </c>
      <c r="B79" s="2">
        <v>8</v>
      </c>
      <c r="C79" s="2">
        <f t="shared" si="6"/>
        <v>28224</v>
      </c>
      <c r="D79" s="2">
        <f t="shared" si="7"/>
        <v>64</v>
      </c>
      <c r="E79" s="2">
        <f t="shared" si="8"/>
        <v>1344</v>
      </c>
      <c r="F79">
        <f t="shared" si="9"/>
        <v>7.716735976999999</v>
      </c>
      <c r="G79" s="5">
        <f t="shared" si="10"/>
        <v>0.28326402300000098</v>
      </c>
      <c r="H79" s="2">
        <f t="shared" si="11"/>
        <v>8.0238506726145076E-2</v>
      </c>
    </row>
    <row r="80" spans="1:8" x14ac:dyDescent="0.35">
      <c r="A80" s="2">
        <v>176</v>
      </c>
      <c r="B80" s="2">
        <v>6.5</v>
      </c>
      <c r="C80" s="2">
        <f t="shared" si="6"/>
        <v>30976</v>
      </c>
      <c r="D80" s="2">
        <f t="shared" si="7"/>
        <v>42.25</v>
      </c>
      <c r="E80" s="2">
        <f t="shared" si="8"/>
        <v>1144</v>
      </c>
      <c r="F80">
        <f t="shared" si="9"/>
        <v>8.0613985929999998</v>
      </c>
      <c r="G80" s="5">
        <f t="shared" si="10"/>
        <v>-1.5613985929999998</v>
      </c>
      <c r="H80" s="2">
        <f t="shared" si="11"/>
        <v>2.4379655662223789</v>
      </c>
    </row>
    <row r="81" spans="1:8" x14ac:dyDescent="0.35">
      <c r="A81" s="2">
        <v>163</v>
      </c>
      <c r="B81" s="2">
        <v>8</v>
      </c>
      <c r="C81" s="2">
        <f t="shared" si="6"/>
        <v>26569</v>
      </c>
      <c r="D81" s="2">
        <f t="shared" si="7"/>
        <v>64</v>
      </c>
      <c r="E81" s="2">
        <f t="shared" si="8"/>
        <v>1304</v>
      </c>
      <c r="F81">
        <f t="shared" si="9"/>
        <v>7.5013218419999994</v>
      </c>
      <c r="G81" s="5">
        <f t="shared" si="10"/>
        <v>0.49867815800000059</v>
      </c>
      <c r="H81" s="2">
        <f t="shared" si="11"/>
        <v>0.24867990526627357</v>
      </c>
    </row>
    <row r="82" spans="1:8" x14ac:dyDescent="0.35">
      <c r="A82" s="2">
        <v>172</v>
      </c>
      <c r="B82" s="2">
        <v>9</v>
      </c>
      <c r="C82" s="2">
        <f t="shared" si="6"/>
        <v>29584</v>
      </c>
      <c r="D82" s="2">
        <f t="shared" si="7"/>
        <v>81</v>
      </c>
      <c r="E82" s="2">
        <f t="shared" si="8"/>
        <v>1548</v>
      </c>
      <c r="F82">
        <f t="shared" si="9"/>
        <v>7.8890672849999994</v>
      </c>
      <c r="G82" s="5">
        <f t="shared" si="10"/>
        <v>1.1109327150000006</v>
      </c>
      <c r="H82" s="2">
        <f t="shared" si="11"/>
        <v>1.2341714972572726</v>
      </c>
    </row>
    <row r="83" spans="1:8" x14ac:dyDescent="0.35">
      <c r="A83" s="2">
        <v>196</v>
      </c>
      <c r="B83" s="2">
        <v>11</v>
      </c>
      <c r="C83" s="2">
        <f t="shared" si="6"/>
        <v>38416</v>
      </c>
      <c r="D83" s="2">
        <f t="shared" si="7"/>
        <v>121</v>
      </c>
      <c r="E83" s="2">
        <f t="shared" si="8"/>
        <v>2156</v>
      </c>
      <c r="F83">
        <f t="shared" si="9"/>
        <v>8.9230551330000001</v>
      </c>
      <c r="G83" s="5">
        <f t="shared" si="10"/>
        <v>2.0769448669999999</v>
      </c>
      <c r="H83" s="2">
        <f t="shared" si="11"/>
        <v>4.3136999805576473</v>
      </c>
    </row>
    <row r="84" spans="1:8" x14ac:dyDescent="0.35">
      <c r="A84" s="2">
        <v>187</v>
      </c>
      <c r="B84" s="2">
        <v>7</v>
      </c>
      <c r="C84" s="2">
        <f t="shared" si="6"/>
        <v>34969</v>
      </c>
      <c r="D84" s="2">
        <f t="shared" si="7"/>
        <v>49</v>
      </c>
      <c r="E84" s="2">
        <f t="shared" si="8"/>
        <v>1309</v>
      </c>
      <c r="F84">
        <f t="shared" si="9"/>
        <v>8.5353096900000001</v>
      </c>
      <c r="G84" s="5">
        <f t="shared" si="10"/>
        <v>-1.5353096900000001</v>
      </c>
      <c r="H84" s="2">
        <f t="shared" si="11"/>
        <v>2.3571758442078963</v>
      </c>
    </row>
    <row r="85" spans="1:8" x14ac:dyDescent="0.35">
      <c r="A85" s="2">
        <v>172</v>
      </c>
      <c r="B85" s="2">
        <v>7</v>
      </c>
      <c r="C85" s="2">
        <f t="shared" si="6"/>
        <v>29584</v>
      </c>
      <c r="D85" s="2">
        <f t="shared" si="7"/>
        <v>49</v>
      </c>
      <c r="E85" s="2">
        <f t="shared" si="8"/>
        <v>1204</v>
      </c>
      <c r="F85">
        <f t="shared" si="9"/>
        <v>7.8890672849999994</v>
      </c>
      <c r="G85" s="5">
        <f t="shared" si="10"/>
        <v>-0.88906728499999943</v>
      </c>
      <c r="H85" s="2">
        <f t="shared" si="11"/>
        <v>0.79044063725727021</v>
      </c>
    </row>
    <row r="86" spans="1:8" x14ac:dyDescent="0.35">
      <c r="A86" s="2">
        <v>178</v>
      </c>
      <c r="B86" s="2">
        <v>9</v>
      </c>
      <c r="C86" s="2">
        <f t="shared" si="6"/>
        <v>31684</v>
      </c>
      <c r="D86" s="2">
        <f t="shared" si="7"/>
        <v>81</v>
      </c>
      <c r="E86" s="2">
        <f t="shared" si="8"/>
        <v>1602</v>
      </c>
      <c r="F86">
        <f t="shared" si="9"/>
        <v>8.147564247</v>
      </c>
      <c r="G86" s="5">
        <f t="shared" si="10"/>
        <v>0.85243575299999996</v>
      </c>
      <c r="H86" s="2">
        <f t="shared" si="11"/>
        <v>0.72664671299267691</v>
      </c>
    </row>
    <row r="87" spans="1:8" x14ac:dyDescent="0.35">
      <c r="A87" s="2">
        <v>164</v>
      </c>
      <c r="B87" s="2">
        <v>6.5</v>
      </c>
      <c r="C87" s="2">
        <f t="shared" si="6"/>
        <v>26896</v>
      </c>
      <c r="D87" s="2">
        <f t="shared" si="7"/>
        <v>42.25</v>
      </c>
      <c r="E87" s="2">
        <f t="shared" si="8"/>
        <v>1066</v>
      </c>
      <c r="F87">
        <f t="shared" si="9"/>
        <v>7.5444046689999995</v>
      </c>
      <c r="G87" s="5">
        <f t="shared" si="10"/>
        <v>-1.0444046689999995</v>
      </c>
      <c r="H87" s="2">
        <f t="shared" si="11"/>
        <v>1.0907811126289986</v>
      </c>
    </row>
    <row r="88" spans="1:8" x14ac:dyDescent="0.35">
      <c r="A88" s="2">
        <v>191</v>
      </c>
      <c r="B88" s="2">
        <v>6.5</v>
      </c>
      <c r="C88" s="2">
        <f t="shared" si="6"/>
        <v>36481</v>
      </c>
      <c r="D88" s="2">
        <f t="shared" si="7"/>
        <v>42.25</v>
      </c>
      <c r="E88" s="2">
        <f t="shared" si="8"/>
        <v>1241.5</v>
      </c>
      <c r="F88">
        <f t="shared" si="9"/>
        <v>8.7076409979999987</v>
      </c>
      <c r="G88" s="5">
        <f t="shared" si="10"/>
        <v>-2.2076409979999987</v>
      </c>
      <c r="H88" s="2">
        <f t="shared" si="11"/>
        <v>4.8736787760504301</v>
      </c>
    </row>
    <row r="89" spans="1:8" x14ac:dyDescent="0.35">
      <c r="A89" s="2">
        <v>193</v>
      </c>
      <c r="B89" s="2">
        <v>7</v>
      </c>
      <c r="C89" s="2">
        <f t="shared" si="6"/>
        <v>37249</v>
      </c>
      <c r="D89" s="2">
        <f t="shared" si="7"/>
        <v>49</v>
      </c>
      <c r="E89" s="2">
        <f t="shared" si="8"/>
        <v>1351</v>
      </c>
      <c r="F89">
        <f t="shared" si="9"/>
        <v>8.7938066519999989</v>
      </c>
      <c r="G89" s="5">
        <f t="shared" si="10"/>
        <v>-1.7938066519999989</v>
      </c>
      <c r="H89" s="2">
        <f t="shared" si="11"/>
        <v>3.2177423047594451</v>
      </c>
    </row>
    <row r="90" spans="1:8" x14ac:dyDescent="0.35">
      <c r="A90" s="2">
        <v>190</v>
      </c>
      <c r="B90" s="2">
        <v>7</v>
      </c>
      <c r="C90" s="2">
        <f t="shared" si="6"/>
        <v>36100</v>
      </c>
      <c r="D90" s="2">
        <f t="shared" si="7"/>
        <v>49</v>
      </c>
      <c r="E90" s="2">
        <f t="shared" si="8"/>
        <v>1330</v>
      </c>
      <c r="F90">
        <f t="shared" si="9"/>
        <v>8.6645581709999995</v>
      </c>
      <c r="G90" s="5">
        <f t="shared" si="10"/>
        <v>-1.6645581709999995</v>
      </c>
      <c r="H90" s="2">
        <f t="shared" si="11"/>
        <v>2.7707539046428633</v>
      </c>
    </row>
    <row r="91" spans="1:8" x14ac:dyDescent="0.35">
      <c r="A91" s="2">
        <v>175</v>
      </c>
      <c r="B91" s="2">
        <v>8</v>
      </c>
      <c r="C91" s="2">
        <f t="shared" si="6"/>
        <v>30625</v>
      </c>
      <c r="D91" s="2">
        <f t="shared" si="7"/>
        <v>64</v>
      </c>
      <c r="E91" s="2">
        <f t="shared" si="8"/>
        <v>1400</v>
      </c>
      <c r="F91">
        <f t="shared" si="9"/>
        <v>8.0183157659999988</v>
      </c>
      <c r="G91" s="5">
        <f t="shared" si="10"/>
        <v>-1.8315765999998845E-2</v>
      </c>
      <c r="H91" s="2">
        <f t="shared" si="11"/>
        <v>3.354672841667137E-4</v>
      </c>
    </row>
    <row r="92" spans="1:8" x14ac:dyDescent="0.35">
      <c r="A92" s="2">
        <v>179</v>
      </c>
      <c r="B92" s="2">
        <v>8</v>
      </c>
      <c r="C92" s="2">
        <f t="shared" si="6"/>
        <v>32041</v>
      </c>
      <c r="D92" s="2">
        <f t="shared" si="7"/>
        <v>64</v>
      </c>
      <c r="E92" s="2">
        <f t="shared" si="8"/>
        <v>1432</v>
      </c>
      <c r="F92">
        <f t="shared" si="9"/>
        <v>8.1906470739999993</v>
      </c>
      <c r="G92" s="5">
        <f t="shared" si="10"/>
        <v>-0.19064707399999925</v>
      </c>
      <c r="H92" s="2">
        <f t="shared" si="11"/>
        <v>3.6346306824761192E-2</v>
      </c>
    </row>
    <row r="93" spans="1:8" x14ac:dyDescent="0.35">
      <c r="A93" s="2">
        <v>172</v>
      </c>
      <c r="B93" s="2">
        <v>7</v>
      </c>
      <c r="C93" s="2">
        <f t="shared" si="6"/>
        <v>29584</v>
      </c>
      <c r="D93" s="2">
        <f t="shared" si="7"/>
        <v>49</v>
      </c>
      <c r="E93" s="2">
        <f t="shared" si="8"/>
        <v>1204</v>
      </c>
      <c r="F93">
        <f t="shared" si="9"/>
        <v>7.8890672849999994</v>
      </c>
      <c r="G93" s="5">
        <f t="shared" si="10"/>
        <v>-0.88906728499999943</v>
      </c>
      <c r="H93" s="2">
        <f t="shared" si="11"/>
        <v>0.79044063725727021</v>
      </c>
    </row>
    <row r="94" spans="1:8" x14ac:dyDescent="0.35">
      <c r="A94" s="2">
        <v>168</v>
      </c>
      <c r="B94" s="2">
        <v>6.5</v>
      </c>
      <c r="C94" s="2">
        <f t="shared" si="6"/>
        <v>28224</v>
      </c>
      <c r="D94" s="2">
        <f t="shared" si="7"/>
        <v>42.25</v>
      </c>
      <c r="E94" s="2">
        <f t="shared" si="8"/>
        <v>1092</v>
      </c>
      <c r="F94">
        <f t="shared" si="9"/>
        <v>7.716735976999999</v>
      </c>
      <c r="G94" s="5">
        <f t="shared" si="10"/>
        <v>-1.216735976999999</v>
      </c>
      <c r="H94" s="2">
        <f t="shared" si="11"/>
        <v>1.4804464377261422</v>
      </c>
    </row>
    <row r="95" spans="1:8" x14ac:dyDescent="0.35">
      <c r="A95" s="2">
        <v>164</v>
      </c>
      <c r="B95" s="2">
        <v>6</v>
      </c>
      <c r="C95" s="2">
        <f t="shared" si="6"/>
        <v>26896</v>
      </c>
      <c r="D95" s="2">
        <f t="shared" si="7"/>
        <v>36</v>
      </c>
      <c r="E95" s="2">
        <f t="shared" si="8"/>
        <v>984</v>
      </c>
      <c r="F95">
        <f t="shared" si="9"/>
        <v>7.5444046689999995</v>
      </c>
      <c r="G95" s="5">
        <f t="shared" si="10"/>
        <v>-1.5444046689999995</v>
      </c>
      <c r="H95" s="2">
        <f t="shared" si="11"/>
        <v>2.3851857816289979</v>
      </c>
    </row>
    <row r="96" spans="1:8" x14ac:dyDescent="0.35">
      <c r="A96" s="2">
        <v>194</v>
      </c>
      <c r="B96" s="2">
        <v>9</v>
      </c>
      <c r="C96" s="2">
        <f t="shared" si="6"/>
        <v>37636</v>
      </c>
      <c r="D96" s="2">
        <f t="shared" si="7"/>
        <v>81</v>
      </c>
      <c r="E96" s="2">
        <f t="shared" si="8"/>
        <v>1746</v>
      </c>
      <c r="F96">
        <f t="shared" si="9"/>
        <v>8.8368894789999999</v>
      </c>
      <c r="G96" s="5">
        <f t="shared" si="10"/>
        <v>0.16311052100000012</v>
      </c>
      <c r="H96" s="2">
        <f t="shared" si="11"/>
        <v>2.6605042060891478E-2</v>
      </c>
    </row>
    <row r="97" spans="1:8" x14ac:dyDescent="0.35">
      <c r="A97" s="2">
        <v>178</v>
      </c>
      <c r="B97" s="2">
        <v>8</v>
      </c>
      <c r="C97" s="2">
        <f t="shared" si="6"/>
        <v>31684</v>
      </c>
      <c r="D97" s="2">
        <f t="shared" si="7"/>
        <v>64</v>
      </c>
      <c r="E97" s="2">
        <f t="shared" si="8"/>
        <v>1424</v>
      </c>
      <c r="F97">
        <f t="shared" si="9"/>
        <v>8.147564247</v>
      </c>
      <c r="G97" s="5">
        <f t="shared" si="10"/>
        <v>-0.14756424700000004</v>
      </c>
      <c r="H97" s="2">
        <f t="shared" si="11"/>
        <v>2.1775206992677019E-2</v>
      </c>
    </row>
    <row r="98" spans="1:8" x14ac:dyDescent="0.35">
      <c r="A98" s="2">
        <v>180</v>
      </c>
      <c r="B98" s="2">
        <v>9</v>
      </c>
      <c r="C98" s="2">
        <f t="shared" si="6"/>
        <v>32400</v>
      </c>
      <c r="D98" s="2">
        <f t="shared" si="7"/>
        <v>81</v>
      </c>
      <c r="E98" s="2">
        <f t="shared" si="8"/>
        <v>1620</v>
      </c>
      <c r="F98">
        <f t="shared" si="9"/>
        <v>8.2337299010000002</v>
      </c>
      <c r="G98" s="5">
        <f t="shared" si="10"/>
        <v>0.76627009899999976</v>
      </c>
      <c r="H98" s="2">
        <f t="shared" si="11"/>
        <v>0.58716986462146947</v>
      </c>
    </row>
    <row r="99" spans="1:8" x14ac:dyDescent="0.35">
      <c r="A99" s="2">
        <v>185</v>
      </c>
      <c r="B99" s="2">
        <v>9</v>
      </c>
      <c r="C99" s="2">
        <f t="shared" si="6"/>
        <v>34225</v>
      </c>
      <c r="D99" s="2">
        <f t="shared" si="7"/>
        <v>81</v>
      </c>
      <c r="E99" s="2">
        <f t="shared" si="8"/>
        <v>1665</v>
      </c>
      <c r="F99">
        <f t="shared" si="9"/>
        <v>8.4491440359999999</v>
      </c>
      <c r="G99" s="5">
        <f t="shared" si="10"/>
        <v>0.55085596400000014</v>
      </c>
      <c r="H99" s="2">
        <f t="shared" si="11"/>
        <v>0.30344229307436943</v>
      </c>
    </row>
    <row r="100" spans="1:8" x14ac:dyDescent="0.35">
      <c r="A100" s="2">
        <v>197</v>
      </c>
      <c r="B100" s="2">
        <v>8</v>
      </c>
      <c r="C100" s="2">
        <f t="shared" si="6"/>
        <v>38809</v>
      </c>
      <c r="D100" s="2">
        <f t="shared" si="7"/>
        <v>64</v>
      </c>
      <c r="E100" s="2">
        <f t="shared" si="8"/>
        <v>1576</v>
      </c>
      <c r="F100">
        <f t="shared" si="9"/>
        <v>8.9661379599999993</v>
      </c>
      <c r="G100" s="5">
        <f t="shared" si="10"/>
        <v>-0.9661379599999993</v>
      </c>
      <c r="H100" s="2">
        <f t="shared" si="11"/>
        <v>0.93342255775296024</v>
      </c>
    </row>
    <row r="101" spans="1:8" x14ac:dyDescent="0.35">
      <c r="A101" s="2">
        <v>165</v>
      </c>
      <c r="B101" s="2">
        <v>7</v>
      </c>
      <c r="C101" s="2">
        <f t="shared" si="6"/>
        <v>27225</v>
      </c>
      <c r="D101" s="2">
        <f t="shared" si="7"/>
        <v>49</v>
      </c>
      <c r="E101" s="2">
        <f t="shared" si="8"/>
        <v>1155</v>
      </c>
      <c r="F101">
        <f t="shared" si="9"/>
        <v>7.5874874959999996</v>
      </c>
      <c r="G101" s="5">
        <f t="shared" si="10"/>
        <v>-0.58748749599999961</v>
      </c>
      <c r="H101" s="2">
        <f t="shared" si="11"/>
        <v>0.34514155795634954</v>
      </c>
    </row>
    <row r="102" spans="1:8" x14ac:dyDescent="0.35">
      <c r="A102" s="2">
        <v>168</v>
      </c>
      <c r="B102" s="2">
        <v>7</v>
      </c>
      <c r="C102" s="2">
        <f t="shared" si="6"/>
        <v>28224</v>
      </c>
      <c r="D102" s="2">
        <f t="shared" si="7"/>
        <v>49</v>
      </c>
      <c r="E102" s="2">
        <f t="shared" si="8"/>
        <v>1176</v>
      </c>
      <c r="F102">
        <f t="shared" si="9"/>
        <v>7.716735976999999</v>
      </c>
      <c r="G102" s="5">
        <f t="shared" si="10"/>
        <v>-0.71673597699999902</v>
      </c>
      <c r="H102" s="2">
        <f t="shared" si="11"/>
        <v>0.51371046072614313</v>
      </c>
    </row>
    <row r="103" spans="1:8" x14ac:dyDescent="0.35">
      <c r="A103" s="2">
        <v>176</v>
      </c>
      <c r="B103" s="2">
        <v>8</v>
      </c>
      <c r="C103" s="2">
        <f t="shared" si="6"/>
        <v>30976</v>
      </c>
      <c r="D103" s="2">
        <f t="shared" si="7"/>
        <v>64</v>
      </c>
      <c r="E103" s="2">
        <f t="shared" si="8"/>
        <v>1408</v>
      </c>
      <c r="F103">
        <f t="shared" si="9"/>
        <v>8.0613985929999998</v>
      </c>
      <c r="G103" s="5">
        <f t="shared" si="10"/>
        <v>-6.1398592999999835E-2</v>
      </c>
      <c r="H103" s="2">
        <f t="shared" si="11"/>
        <v>3.7697872223796287E-3</v>
      </c>
    </row>
    <row r="104" spans="1:8" x14ac:dyDescent="0.35">
      <c r="A104" s="2">
        <v>181</v>
      </c>
      <c r="B104" s="2">
        <v>8</v>
      </c>
      <c r="C104" s="2">
        <f t="shared" si="6"/>
        <v>32761</v>
      </c>
      <c r="D104" s="2">
        <f t="shared" si="7"/>
        <v>64</v>
      </c>
      <c r="E104" s="2">
        <f t="shared" si="8"/>
        <v>1448</v>
      </c>
      <c r="F104">
        <f t="shared" si="9"/>
        <v>8.2768127279999995</v>
      </c>
      <c r="G104" s="5">
        <f t="shared" si="10"/>
        <v>-0.27681272799999945</v>
      </c>
      <c r="H104" s="2">
        <f t="shared" si="11"/>
        <v>7.662528638280168E-2</v>
      </c>
    </row>
    <row r="105" spans="1:8" x14ac:dyDescent="0.35">
      <c r="A105" s="2">
        <v>164</v>
      </c>
      <c r="B105" s="2">
        <v>8</v>
      </c>
      <c r="C105" s="2">
        <f t="shared" si="6"/>
        <v>26896</v>
      </c>
      <c r="D105" s="2">
        <f t="shared" si="7"/>
        <v>64</v>
      </c>
      <c r="E105" s="2">
        <f t="shared" si="8"/>
        <v>1312</v>
      </c>
      <c r="F105">
        <f t="shared" si="9"/>
        <v>7.5444046689999995</v>
      </c>
      <c r="G105" s="5">
        <f t="shared" si="10"/>
        <v>0.45559533100000049</v>
      </c>
      <c r="H105" s="2">
        <f t="shared" si="11"/>
        <v>0.20756710562900002</v>
      </c>
    </row>
    <row r="106" spans="1:8" x14ac:dyDescent="0.35">
      <c r="A106" s="2">
        <v>166</v>
      </c>
      <c r="B106" s="2">
        <v>8</v>
      </c>
      <c r="C106" s="2">
        <f t="shared" si="6"/>
        <v>27556</v>
      </c>
      <c r="D106" s="2">
        <f t="shared" si="7"/>
        <v>64</v>
      </c>
      <c r="E106" s="2">
        <f t="shared" si="8"/>
        <v>1328</v>
      </c>
      <c r="F106">
        <f t="shared" si="9"/>
        <v>7.6305703229999997</v>
      </c>
      <c r="G106" s="5">
        <f t="shared" si="10"/>
        <v>0.36942967700000029</v>
      </c>
      <c r="H106" s="2">
        <f t="shared" si="11"/>
        <v>0.13647828624832453</v>
      </c>
    </row>
    <row r="107" spans="1:8" x14ac:dyDescent="0.35">
      <c r="A107" s="2">
        <v>190</v>
      </c>
      <c r="B107" s="2">
        <v>9</v>
      </c>
      <c r="C107" s="2">
        <f t="shared" si="6"/>
        <v>36100</v>
      </c>
      <c r="D107" s="2">
        <f t="shared" si="7"/>
        <v>81</v>
      </c>
      <c r="E107" s="2">
        <f t="shared" si="8"/>
        <v>1710</v>
      </c>
      <c r="F107">
        <f t="shared" si="9"/>
        <v>8.6645581709999995</v>
      </c>
      <c r="G107" s="5">
        <f t="shared" si="10"/>
        <v>0.33544182900000052</v>
      </c>
      <c r="H107" s="2">
        <f t="shared" si="11"/>
        <v>0.1125212206428656</v>
      </c>
    </row>
    <row r="108" spans="1:8" x14ac:dyDescent="0.35">
      <c r="A108" s="2">
        <v>186</v>
      </c>
      <c r="B108" s="2">
        <v>10</v>
      </c>
      <c r="C108" s="2">
        <f t="shared" si="6"/>
        <v>34596</v>
      </c>
      <c r="D108" s="2">
        <f t="shared" si="7"/>
        <v>100</v>
      </c>
      <c r="E108" s="2">
        <f t="shared" si="8"/>
        <v>1860</v>
      </c>
      <c r="F108">
        <f t="shared" si="9"/>
        <v>8.4922268629999991</v>
      </c>
      <c r="G108" s="5">
        <f t="shared" si="10"/>
        <v>1.5077731370000009</v>
      </c>
      <c r="H108" s="2">
        <f t="shared" si="11"/>
        <v>2.2733798326588235</v>
      </c>
    </row>
    <row r="109" spans="1:8" x14ac:dyDescent="0.35">
      <c r="A109" s="2">
        <v>168</v>
      </c>
      <c r="B109" s="2">
        <v>9</v>
      </c>
      <c r="C109" s="2">
        <f t="shared" si="6"/>
        <v>28224</v>
      </c>
      <c r="D109" s="2">
        <f t="shared" si="7"/>
        <v>81</v>
      </c>
      <c r="E109" s="2">
        <f t="shared" si="8"/>
        <v>1512</v>
      </c>
      <c r="F109">
        <f t="shared" si="9"/>
        <v>7.716735976999999</v>
      </c>
      <c r="G109" s="5">
        <f t="shared" si="10"/>
        <v>1.283264023000001</v>
      </c>
      <c r="H109" s="2">
        <f t="shared" si="11"/>
        <v>1.646766552726147</v>
      </c>
    </row>
    <row r="110" spans="1:8" x14ac:dyDescent="0.35">
      <c r="A110" s="2">
        <v>183</v>
      </c>
      <c r="B110" s="2">
        <v>7</v>
      </c>
      <c r="C110" s="2">
        <f t="shared" si="6"/>
        <v>33489</v>
      </c>
      <c r="D110" s="2">
        <f t="shared" si="7"/>
        <v>49</v>
      </c>
      <c r="E110" s="2">
        <f t="shared" si="8"/>
        <v>1281</v>
      </c>
      <c r="F110">
        <f t="shared" si="9"/>
        <v>8.3629783819999997</v>
      </c>
      <c r="G110" s="5">
        <f t="shared" si="10"/>
        <v>-1.3629783819999997</v>
      </c>
      <c r="H110" s="2">
        <f t="shared" si="11"/>
        <v>1.8577100697993369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6696-6707-4B48-B3A0-7871AA0FAAA5}">
  <dimension ref="A2:B10"/>
  <sheetViews>
    <sheetView tabSelected="1" workbookViewId="0">
      <selection activeCell="L10" sqref="L10"/>
    </sheetView>
  </sheetViews>
  <sheetFormatPr defaultRowHeight="14.5" x14ac:dyDescent="0.35"/>
  <cols>
    <col min="1" max="1" width="17.54296875" customWidth="1"/>
    <col min="2" max="2" width="17.453125" customWidth="1"/>
  </cols>
  <sheetData>
    <row r="2" spans="1:2" x14ac:dyDescent="0.35">
      <c r="A2" s="4" t="s">
        <v>5</v>
      </c>
      <c r="B2">
        <f>(SUM(Table!E2:E110)-((SUM(Table!A2:A110)*SUM(Table!B2:B110))/COUNT(Table!A2:A110)))</f>
        <v>858.22018348623533</v>
      </c>
    </row>
    <row r="3" spans="1:2" x14ac:dyDescent="0.35">
      <c r="A3" s="4" t="s">
        <v>6</v>
      </c>
      <c r="B3">
        <f xml:space="preserve"> (SUM(Table!C2:C110) - (POWER(SUM(Table!A2:A110),2)/ COUNT(Table!A2:A110)))</f>
        <v>19920.238532110117</v>
      </c>
    </row>
    <row r="4" spans="1:2" x14ac:dyDescent="0.35">
      <c r="A4" s="4" t="s">
        <v>7</v>
      </c>
      <c r="B4">
        <f>B2 / B3</f>
        <v>4.3082826649030369E-2</v>
      </c>
    </row>
    <row r="5" spans="1:2" x14ac:dyDescent="0.35">
      <c r="A5" s="4" t="s">
        <v>8</v>
      </c>
      <c r="B5">
        <f>((SUM(Table!B2:B110) - (B4)*(SUM(Table!A2:A110)))) / COUNT(Table!A2:A110)</f>
        <v>0.47882104134566084</v>
      </c>
    </row>
    <row r="6" spans="1:2" x14ac:dyDescent="0.35">
      <c r="A6" s="4" t="s">
        <v>13</v>
      </c>
      <c r="B6">
        <f>SUM(Table!H2:H110)</f>
        <v>201.4979256723837</v>
      </c>
    </row>
    <row r="8" spans="1:2" x14ac:dyDescent="0.35">
      <c r="A8" s="4" t="s">
        <v>9</v>
      </c>
      <c r="B8" s="4" t="s">
        <v>10</v>
      </c>
    </row>
    <row r="9" spans="1:2" x14ac:dyDescent="0.35">
      <c r="A9" s="2">
        <v>50</v>
      </c>
      <c r="B9">
        <f>0.478821041 +( 0.043082827*A9 )</f>
        <v>2.6329623909999995</v>
      </c>
    </row>
    <row r="10" spans="1:2" x14ac:dyDescent="0.35">
      <c r="A10" s="2">
        <v>250</v>
      </c>
      <c r="B10">
        <f>0.478821041 + (0.043082827 * A10)</f>
        <v>11.249527790999998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BCF2B-11CB-4630-A25A-5FB64504A9C2}">
  <dimension ref="A1:B110"/>
  <sheetViews>
    <sheetView workbookViewId="0">
      <selection activeCell="F3" sqref="F3"/>
    </sheetView>
  </sheetViews>
  <sheetFormatPr defaultRowHeight="14.5" x14ac:dyDescent="0.35"/>
  <cols>
    <col min="1" max="1" width="17.6328125" customWidth="1"/>
    <col min="2" max="2" width="17.4531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>
        <v>180</v>
      </c>
      <c r="B2" s="2">
        <v>9</v>
      </c>
    </row>
    <row r="3" spans="1:2" x14ac:dyDescent="0.35">
      <c r="A3" s="2">
        <v>165</v>
      </c>
      <c r="B3" s="2">
        <v>8</v>
      </c>
    </row>
    <row r="4" spans="1:2" x14ac:dyDescent="0.35">
      <c r="A4" s="2">
        <v>178</v>
      </c>
      <c r="B4" s="2">
        <v>9</v>
      </c>
    </row>
    <row r="5" spans="1:2" x14ac:dyDescent="0.35">
      <c r="A5" s="2">
        <v>160</v>
      </c>
      <c r="B5" s="2">
        <v>10</v>
      </c>
    </row>
    <row r="6" spans="1:2" x14ac:dyDescent="0.35">
      <c r="A6" s="2">
        <v>182</v>
      </c>
      <c r="B6" s="2">
        <v>6</v>
      </c>
    </row>
    <row r="7" spans="1:2" x14ac:dyDescent="0.35">
      <c r="A7" s="2">
        <v>158</v>
      </c>
      <c r="B7" s="2">
        <v>6</v>
      </c>
    </row>
    <row r="8" spans="1:2" x14ac:dyDescent="0.35">
      <c r="A8" s="2">
        <v>165</v>
      </c>
      <c r="B8" s="2">
        <v>6</v>
      </c>
    </row>
    <row r="9" spans="1:2" x14ac:dyDescent="0.35">
      <c r="A9" s="2">
        <v>181</v>
      </c>
      <c r="B9" s="2">
        <v>10</v>
      </c>
    </row>
    <row r="10" spans="1:2" x14ac:dyDescent="0.35">
      <c r="A10" s="2">
        <v>184</v>
      </c>
      <c r="B10" s="2">
        <v>10</v>
      </c>
    </row>
    <row r="11" spans="1:2" x14ac:dyDescent="0.35">
      <c r="A11" s="2">
        <v>180</v>
      </c>
      <c r="B11" s="2">
        <v>11</v>
      </c>
    </row>
    <row r="12" spans="1:2" x14ac:dyDescent="0.35">
      <c r="A12" s="2">
        <v>179</v>
      </c>
      <c r="B12" s="2">
        <v>9</v>
      </c>
    </row>
    <row r="13" spans="1:2" x14ac:dyDescent="0.35">
      <c r="A13" s="2">
        <v>177</v>
      </c>
      <c r="B13" s="2">
        <v>10</v>
      </c>
    </row>
    <row r="14" spans="1:2" x14ac:dyDescent="0.35">
      <c r="A14" s="2">
        <v>178</v>
      </c>
      <c r="B14" s="2">
        <v>9</v>
      </c>
    </row>
    <row r="15" spans="1:2" x14ac:dyDescent="0.35">
      <c r="A15" s="2">
        <v>165</v>
      </c>
      <c r="B15" s="2">
        <v>7</v>
      </c>
    </row>
    <row r="16" spans="1:2" x14ac:dyDescent="0.35">
      <c r="A16" s="2">
        <v>160</v>
      </c>
      <c r="B16" s="2">
        <v>6</v>
      </c>
    </row>
    <row r="17" spans="1:2" x14ac:dyDescent="0.35">
      <c r="A17" s="2">
        <v>185</v>
      </c>
      <c r="B17" s="2">
        <v>11</v>
      </c>
    </row>
    <row r="18" spans="1:2" x14ac:dyDescent="0.35">
      <c r="A18" s="2">
        <v>174</v>
      </c>
      <c r="B18" s="2">
        <v>8</v>
      </c>
    </row>
    <row r="19" spans="1:2" x14ac:dyDescent="0.35">
      <c r="A19" s="2">
        <v>164</v>
      </c>
      <c r="B19" s="2">
        <v>6</v>
      </c>
    </row>
    <row r="20" spans="1:2" x14ac:dyDescent="0.35">
      <c r="A20" s="2">
        <v>174</v>
      </c>
      <c r="B20" s="2">
        <v>11</v>
      </c>
    </row>
    <row r="21" spans="1:2" x14ac:dyDescent="0.35">
      <c r="A21" s="2">
        <v>181</v>
      </c>
      <c r="B21" s="2">
        <v>10</v>
      </c>
    </row>
    <row r="22" spans="1:2" x14ac:dyDescent="0.35">
      <c r="A22" s="2">
        <v>172</v>
      </c>
      <c r="B22" s="2">
        <v>9</v>
      </c>
    </row>
    <row r="23" spans="1:2" x14ac:dyDescent="0.35">
      <c r="A23" s="2">
        <v>163</v>
      </c>
      <c r="B23" s="2">
        <v>6</v>
      </c>
    </row>
    <row r="24" spans="1:2" x14ac:dyDescent="0.35">
      <c r="A24" s="2">
        <v>168</v>
      </c>
      <c r="B24" s="2">
        <v>6.5</v>
      </c>
    </row>
    <row r="25" spans="1:2" x14ac:dyDescent="0.35">
      <c r="A25" s="2">
        <v>165</v>
      </c>
      <c r="B25" s="2">
        <v>9</v>
      </c>
    </row>
    <row r="26" spans="1:2" x14ac:dyDescent="0.35">
      <c r="A26" s="2">
        <v>170</v>
      </c>
      <c r="B26" s="2">
        <v>8</v>
      </c>
    </row>
    <row r="27" spans="1:2" x14ac:dyDescent="0.35">
      <c r="A27" s="2">
        <v>174</v>
      </c>
      <c r="B27" s="2">
        <v>11</v>
      </c>
    </row>
    <row r="28" spans="1:2" x14ac:dyDescent="0.35">
      <c r="A28" s="2">
        <v>189</v>
      </c>
      <c r="B28" s="2">
        <v>9</v>
      </c>
    </row>
    <row r="29" spans="1:2" x14ac:dyDescent="0.35">
      <c r="A29" s="2">
        <v>185</v>
      </c>
      <c r="B29" s="2">
        <v>9</v>
      </c>
    </row>
    <row r="30" spans="1:2" x14ac:dyDescent="0.35">
      <c r="A30" s="2">
        <v>195</v>
      </c>
      <c r="B30" s="2">
        <v>8</v>
      </c>
    </row>
    <row r="31" spans="1:2" x14ac:dyDescent="0.35">
      <c r="A31" s="2">
        <v>149</v>
      </c>
      <c r="B31" s="2">
        <v>6.5</v>
      </c>
    </row>
    <row r="32" spans="1:2" x14ac:dyDescent="0.35">
      <c r="A32" s="2">
        <v>189</v>
      </c>
      <c r="B32" s="2">
        <v>9</v>
      </c>
    </row>
    <row r="33" spans="1:2" x14ac:dyDescent="0.35">
      <c r="A33" s="2">
        <v>147</v>
      </c>
      <c r="B33" s="2">
        <v>6</v>
      </c>
    </row>
    <row r="34" spans="1:2" x14ac:dyDescent="0.35">
      <c r="A34" s="2">
        <v>154</v>
      </c>
      <c r="B34" s="2">
        <v>11</v>
      </c>
    </row>
    <row r="35" spans="1:2" x14ac:dyDescent="0.35">
      <c r="A35" s="2">
        <v>174</v>
      </c>
      <c r="B35" s="2">
        <v>7</v>
      </c>
    </row>
    <row r="36" spans="1:2" x14ac:dyDescent="0.35">
      <c r="A36" s="2">
        <v>169</v>
      </c>
      <c r="B36" s="2">
        <v>8</v>
      </c>
    </row>
    <row r="37" spans="1:2" x14ac:dyDescent="0.35">
      <c r="A37" s="2">
        <v>195</v>
      </c>
      <c r="B37" s="2">
        <v>8</v>
      </c>
    </row>
    <row r="38" spans="1:2" x14ac:dyDescent="0.35">
      <c r="A38" s="2">
        <v>159</v>
      </c>
      <c r="B38" s="2">
        <v>6.5</v>
      </c>
    </row>
    <row r="39" spans="1:2" x14ac:dyDescent="0.35">
      <c r="A39" s="2">
        <v>192</v>
      </c>
      <c r="B39" s="2">
        <v>11</v>
      </c>
    </row>
    <row r="40" spans="1:2" x14ac:dyDescent="0.35">
      <c r="A40" s="2">
        <v>155</v>
      </c>
      <c r="B40" s="2">
        <v>6</v>
      </c>
    </row>
    <row r="41" spans="1:2" x14ac:dyDescent="0.35">
      <c r="A41" s="2">
        <v>191</v>
      </c>
      <c r="B41" s="2">
        <v>8</v>
      </c>
    </row>
    <row r="42" spans="1:2" x14ac:dyDescent="0.35">
      <c r="A42" s="2">
        <v>153</v>
      </c>
      <c r="B42" s="2">
        <v>6</v>
      </c>
    </row>
    <row r="43" spans="1:2" x14ac:dyDescent="0.35">
      <c r="A43" s="2">
        <v>157</v>
      </c>
      <c r="B43" s="2">
        <v>7</v>
      </c>
    </row>
    <row r="44" spans="1:2" x14ac:dyDescent="0.35">
      <c r="A44" s="2">
        <v>140</v>
      </c>
      <c r="B44" s="2">
        <v>6.5</v>
      </c>
    </row>
    <row r="45" spans="1:2" x14ac:dyDescent="0.35">
      <c r="A45" s="2">
        <v>144</v>
      </c>
      <c r="B45" s="2">
        <v>6</v>
      </c>
    </row>
    <row r="46" spans="1:2" x14ac:dyDescent="0.35">
      <c r="A46" s="2">
        <v>172</v>
      </c>
      <c r="B46" s="2">
        <v>10</v>
      </c>
    </row>
    <row r="47" spans="1:2" x14ac:dyDescent="0.35">
      <c r="A47" s="2">
        <v>157</v>
      </c>
      <c r="B47" s="2">
        <v>11</v>
      </c>
    </row>
    <row r="48" spans="1:2" x14ac:dyDescent="0.35">
      <c r="A48" s="2">
        <v>153</v>
      </c>
      <c r="B48" s="2">
        <v>7</v>
      </c>
    </row>
    <row r="49" spans="1:2" x14ac:dyDescent="0.35">
      <c r="A49" s="2">
        <v>169</v>
      </c>
      <c r="B49" s="2">
        <v>6.5</v>
      </c>
    </row>
    <row r="50" spans="1:2" x14ac:dyDescent="0.35">
      <c r="A50" s="2">
        <v>185</v>
      </c>
      <c r="B50" s="2">
        <v>11</v>
      </c>
    </row>
    <row r="51" spans="1:2" x14ac:dyDescent="0.35">
      <c r="A51" s="2">
        <v>172</v>
      </c>
      <c r="B51" s="2">
        <v>6</v>
      </c>
    </row>
    <row r="52" spans="1:2" x14ac:dyDescent="0.35">
      <c r="A52" s="2">
        <v>151</v>
      </c>
      <c r="B52" s="2">
        <v>6</v>
      </c>
    </row>
    <row r="53" spans="1:2" x14ac:dyDescent="0.35">
      <c r="A53" s="2">
        <v>190</v>
      </c>
      <c r="B53" s="2">
        <v>9</v>
      </c>
    </row>
    <row r="54" spans="1:2" x14ac:dyDescent="0.35">
      <c r="A54" s="2">
        <v>187</v>
      </c>
      <c r="B54" s="2">
        <v>7</v>
      </c>
    </row>
    <row r="55" spans="1:2" x14ac:dyDescent="0.35">
      <c r="A55" s="2">
        <v>163</v>
      </c>
      <c r="B55" s="2">
        <v>7</v>
      </c>
    </row>
    <row r="56" spans="1:2" x14ac:dyDescent="0.35">
      <c r="A56" s="2">
        <v>151</v>
      </c>
      <c r="B56" s="2">
        <v>6.5</v>
      </c>
    </row>
    <row r="57" spans="1:2" x14ac:dyDescent="0.35">
      <c r="A57" s="2">
        <v>190</v>
      </c>
      <c r="B57" s="2">
        <v>9</v>
      </c>
    </row>
    <row r="58" spans="1:2" x14ac:dyDescent="0.35">
      <c r="A58" s="2">
        <v>187</v>
      </c>
      <c r="B58" s="2">
        <v>6.5</v>
      </c>
    </row>
    <row r="59" spans="1:2" x14ac:dyDescent="0.35">
      <c r="A59" s="2">
        <v>163</v>
      </c>
      <c r="B59" s="2">
        <v>7</v>
      </c>
    </row>
    <row r="60" spans="1:2" x14ac:dyDescent="0.35">
      <c r="A60" s="2">
        <v>179</v>
      </c>
      <c r="B60" s="2">
        <v>9</v>
      </c>
    </row>
    <row r="61" spans="1:2" x14ac:dyDescent="0.35">
      <c r="A61" s="2">
        <v>153</v>
      </c>
      <c r="B61" s="2">
        <v>9</v>
      </c>
    </row>
    <row r="62" spans="1:2" x14ac:dyDescent="0.35">
      <c r="A62" s="2">
        <v>178</v>
      </c>
      <c r="B62" s="2">
        <v>7</v>
      </c>
    </row>
    <row r="63" spans="1:2" x14ac:dyDescent="0.35">
      <c r="A63" s="2">
        <v>195</v>
      </c>
      <c r="B63" s="2">
        <v>6.5</v>
      </c>
    </row>
    <row r="64" spans="1:2" x14ac:dyDescent="0.35">
      <c r="A64" s="2">
        <v>160</v>
      </c>
      <c r="B64" s="2">
        <v>6.5</v>
      </c>
    </row>
    <row r="65" spans="1:2" x14ac:dyDescent="0.35">
      <c r="A65" s="2">
        <v>157</v>
      </c>
      <c r="B65" s="2">
        <v>7</v>
      </c>
    </row>
    <row r="66" spans="1:2" x14ac:dyDescent="0.35">
      <c r="A66" s="2">
        <v>189</v>
      </c>
      <c r="B66" s="2">
        <v>7</v>
      </c>
    </row>
    <row r="67" spans="1:2" x14ac:dyDescent="0.35">
      <c r="A67" s="2">
        <v>197</v>
      </c>
      <c r="B67" s="2">
        <v>8</v>
      </c>
    </row>
    <row r="68" spans="1:2" x14ac:dyDescent="0.35">
      <c r="A68" s="2">
        <v>171</v>
      </c>
      <c r="B68" s="2">
        <v>8</v>
      </c>
    </row>
    <row r="69" spans="1:2" x14ac:dyDescent="0.35">
      <c r="A69" s="2">
        <v>185</v>
      </c>
      <c r="B69" s="2">
        <v>9</v>
      </c>
    </row>
    <row r="70" spans="1:2" x14ac:dyDescent="0.35">
      <c r="A70" s="2">
        <v>175</v>
      </c>
      <c r="B70" s="2">
        <v>7</v>
      </c>
    </row>
    <row r="71" spans="1:2" x14ac:dyDescent="0.35">
      <c r="A71" s="2">
        <v>149</v>
      </c>
      <c r="B71" s="2">
        <v>6.5</v>
      </c>
    </row>
    <row r="72" spans="1:2" x14ac:dyDescent="0.35">
      <c r="A72" s="2">
        <v>157</v>
      </c>
      <c r="B72" s="2">
        <v>6.5</v>
      </c>
    </row>
    <row r="73" spans="1:2" x14ac:dyDescent="0.35">
      <c r="A73" s="2">
        <v>161</v>
      </c>
      <c r="B73" s="2">
        <v>8</v>
      </c>
    </row>
    <row r="74" spans="1:2" x14ac:dyDescent="0.35">
      <c r="A74" s="2">
        <v>182</v>
      </c>
      <c r="B74" s="2">
        <v>9</v>
      </c>
    </row>
    <row r="75" spans="1:2" x14ac:dyDescent="0.35">
      <c r="A75" s="2">
        <v>185</v>
      </c>
      <c r="B75" s="2">
        <v>7</v>
      </c>
    </row>
    <row r="76" spans="1:2" x14ac:dyDescent="0.35">
      <c r="A76" s="2">
        <v>188</v>
      </c>
      <c r="B76" s="2">
        <v>9</v>
      </c>
    </row>
    <row r="77" spans="1:2" x14ac:dyDescent="0.35">
      <c r="A77" s="2">
        <v>181</v>
      </c>
      <c r="B77" s="2">
        <v>8</v>
      </c>
    </row>
    <row r="78" spans="1:2" x14ac:dyDescent="0.35">
      <c r="A78" s="2">
        <v>161</v>
      </c>
      <c r="B78" s="2">
        <v>7</v>
      </c>
    </row>
    <row r="79" spans="1:2" x14ac:dyDescent="0.35">
      <c r="A79" s="2">
        <v>168</v>
      </c>
      <c r="B79" s="2">
        <v>8</v>
      </c>
    </row>
    <row r="80" spans="1:2" x14ac:dyDescent="0.35">
      <c r="A80" s="2">
        <v>176</v>
      </c>
      <c r="B80" s="2">
        <v>6.5</v>
      </c>
    </row>
    <row r="81" spans="1:2" x14ac:dyDescent="0.35">
      <c r="A81" s="2">
        <v>163</v>
      </c>
      <c r="B81" s="2">
        <v>8</v>
      </c>
    </row>
    <row r="82" spans="1:2" x14ac:dyDescent="0.35">
      <c r="A82" s="2">
        <v>172</v>
      </c>
      <c r="B82" s="2">
        <v>9</v>
      </c>
    </row>
    <row r="83" spans="1:2" x14ac:dyDescent="0.35">
      <c r="A83" s="2">
        <v>196</v>
      </c>
      <c r="B83" s="2">
        <v>11</v>
      </c>
    </row>
    <row r="84" spans="1:2" x14ac:dyDescent="0.35">
      <c r="A84" s="2">
        <v>187</v>
      </c>
      <c r="B84" s="2">
        <v>7</v>
      </c>
    </row>
    <row r="85" spans="1:2" x14ac:dyDescent="0.35">
      <c r="A85" s="2">
        <v>172</v>
      </c>
      <c r="B85" s="2">
        <v>7</v>
      </c>
    </row>
    <row r="86" spans="1:2" x14ac:dyDescent="0.35">
      <c r="A86" s="2">
        <v>178</v>
      </c>
      <c r="B86" s="2">
        <v>9</v>
      </c>
    </row>
    <row r="87" spans="1:2" x14ac:dyDescent="0.35">
      <c r="A87" s="2">
        <v>164</v>
      </c>
      <c r="B87" s="2">
        <v>6.5</v>
      </c>
    </row>
    <row r="88" spans="1:2" x14ac:dyDescent="0.35">
      <c r="A88" s="2">
        <v>191</v>
      </c>
      <c r="B88" s="2">
        <v>6.5</v>
      </c>
    </row>
    <row r="89" spans="1:2" x14ac:dyDescent="0.35">
      <c r="A89" s="2">
        <v>193</v>
      </c>
      <c r="B89" s="2">
        <v>7</v>
      </c>
    </row>
    <row r="90" spans="1:2" x14ac:dyDescent="0.35">
      <c r="A90" s="2">
        <v>190</v>
      </c>
      <c r="B90" s="2">
        <v>7</v>
      </c>
    </row>
    <row r="91" spans="1:2" x14ac:dyDescent="0.35">
      <c r="A91" s="2">
        <v>175</v>
      </c>
      <c r="B91" s="2">
        <v>8</v>
      </c>
    </row>
    <row r="92" spans="1:2" x14ac:dyDescent="0.35">
      <c r="A92" s="2">
        <v>179</v>
      </c>
      <c r="B92" s="2">
        <v>8</v>
      </c>
    </row>
    <row r="93" spans="1:2" x14ac:dyDescent="0.35">
      <c r="A93" s="2">
        <v>172</v>
      </c>
      <c r="B93" s="2">
        <v>7</v>
      </c>
    </row>
    <row r="94" spans="1:2" x14ac:dyDescent="0.35">
      <c r="A94" s="2">
        <v>168</v>
      </c>
      <c r="B94" s="2">
        <v>6.5</v>
      </c>
    </row>
    <row r="95" spans="1:2" x14ac:dyDescent="0.35">
      <c r="A95" s="2">
        <v>164</v>
      </c>
      <c r="B95" s="2">
        <v>6</v>
      </c>
    </row>
    <row r="96" spans="1:2" x14ac:dyDescent="0.35">
      <c r="A96" s="2">
        <v>194</v>
      </c>
      <c r="B96" s="2">
        <v>9</v>
      </c>
    </row>
    <row r="97" spans="1:2" x14ac:dyDescent="0.35">
      <c r="A97" s="2">
        <v>178</v>
      </c>
      <c r="B97" s="2">
        <v>8</v>
      </c>
    </row>
    <row r="98" spans="1:2" x14ac:dyDescent="0.35">
      <c r="A98" s="2">
        <v>180</v>
      </c>
      <c r="B98" s="2">
        <v>9</v>
      </c>
    </row>
    <row r="99" spans="1:2" x14ac:dyDescent="0.35">
      <c r="A99" s="2">
        <v>185</v>
      </c>
      <c r="B99" s="2">
        <v>9</v>
      </c>
    </row>
    <row r="100" spans="1:2" x14ac:dyDescent="0.35">
      <c r="A100" s="2">
        <v>197</v>
      </c>
      <c r="B100" s="2">
        <v>8</v>
      </c>
    </row>
    <row r="101" spans="1:2" x14ac:dyDescent="0.35">
      <c r="A101" s="2">
        <v>165</v>
      </c>
      <c r="B101" s="2">
        <v>7</v>
      </c>
    </row>
    <row r="102" spans="1:2" x14ac:dyDescent="0.35">
      <c r="A102" s="2">
        <v>168</v>
      </c>
      <c r="B102" s="2">
        <v>7</v>
      </c>
    </row>
    <row r="103" spans="1:2" x14ac:dyDescent="0.35">
      <c r="A103" s="2">
        <v>176</v>
      </c>
      <c r="B103" s="2">
        <v>8</v>
      </c>
    </row>
    <row r="104" spans="1:2" x14ac:dyDescent="0.35">
      <c r="A104" s="2">
        <v>181</v>
      </c>
      <c r="B104" s="2">
        <v>8</v>
      </c>
    </row>
    <row r="105" spans="1:2" x14ac:dyDescent="0.35">
      <c r="A105" s="2">
        <v>164</v>
      </c>
      <c r="B105" s="2">
        <v>8</v>
      </c>
    </row>
    <row r="106" spans="1:2" x14ac:dyDescent="0.35">
      <c r="A106" s="2">
        <v>166</v>
      </c>
      <c r="B106" s="2">
        <v>8</v>
      </c>
    </row>
    <row r="107" spans="1:2" x14ac:dyDescent="0.35">
      <c r="A107" s="2">
        <v>190</v>
      </c>
      <c r="B107" s="2">
        <v>9</v>
      </c>
    </row>
    <row r="108" spans="1:2" x14ac:dyDescent="0.35">
      <c r="A108" s="2">
        <v>186</v>
      </c>
      <c r="B108" s="2">
        <v>10</v>
      </c>
    </row>
    <row r="109" spans="1:2" x14ac:dyDescent="0.35">
      <c r="A109" s="2">
        <v>168</v>
      </c>
      <c r="B109" s="2">
        <v>9</v>
      </c>
    </row>
    <row r="110" spans="1:2" x14ac:dyDescent="0.35">
      <c r="A110" s="2">
        <v>183</v>
      </c>
      <c r="B110" s="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Table</vt:lpstr>
      <vt:lpstr>Parameteres</vt:lpstr>
      <vt:lpstr>Python_Data</vt:lpstr>
      <vt:lpstr>B0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Langhanoja</dc:creator>
  <cp:lastModifiedBy>Aryan Langhanoja</cp:lastModifiedBy>
  <dcterms:created xsi:type="dcterms:W3CDTF">2024-02-09T15:25:44Z</dcterms:created>
  <dcterms:modified xsi:type="dcterms:W3CDTF">2024-02-16T05:05:04Z</dcterms:modified>
</cp:coreProperties>
</file>