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akh\Desktop\ict\"/>
    </mc:Choice>
  </mc:AlternateContent>
  <bookViews>
    <workbookView xWindow="0" yWindow="3000" windowWidth="24000" windowHeight="9615" activeTab="2"/>
  </bookViews>
  <sheets>
    <sheet name="Sheet1" sheetId="1" r:id="rId1"/>
    <sheet name="Sheet2" sheetId="2" r:id="rId2"/>
    <sheet name="Sheet3" sheetId="3" r:id="rId3"/>
  </sheets>
  <definedNames>
    <definedName name="_xlchart.0" hidden="1">Sheet1!$A$164:$A$173</definedName>
    <definedName name="_xlchart.1" hidden="1">Sheet1!$A$164:$A$173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3" l="1"/>
  <c r="J40" i="3"/>
  <c r="I40" i="3"/>
  <c r="H45" i="3"/>
  <c r="G45" i="3"/>
  <c r="H44" i="3"/>
  <c r="H43" i="3"/>
  <c r="H42" i="3"/>
  <c r="H41" i="3"/>
  <c r="H40" i="3"/>
  <c r="G41" i="3"/>
  <c r="G40" i="3"/>
  <c r="F44" i="3"/>
  <c r="F43" i="3"/>
  <c r="F42" i="3"/>
  <c r="F41" i="3"/>
  <c r="D40" i="3"/>
  <c r="C40" i="3"/>
  <c r="H25" i="3"/>
  <c r="G25" i="3"/>
  <c r="F32" i="3"/>
  <c r="C25" i="3"/>
  <c r="B15" i="3" l="1"/>
  <c r="B7" i="3"/>
  <c r="H134" i="1" l="1"/>
  <c r="I131" i="1"/>
  <c r="I130" i="1"/>
  <c r="I129" i="1"/>
  <c r="I128" i="1"/>
  <c r="I127" i="1"/>
  <c r="I126" i="1"/>
  <c r="H130" i="1"/>
  <c r="F130" i="1"/>
  <c r="H129" i="1"/>
  <c r="H128" i="1"/>
  <c r="H127" i="1"/>
  <c r="H126" i="1"/>
  <c r="G130" i="1"/>
  <c r="G129" i="1"/>
  <c r="G128" i="1"/>
  <c r="G127" i="1"/>
  <c r="G126" i="1"/>
  <c r="F129" i="1"/>
  <c r="F128" i="1"/>
  <c r="F127" i="1"/>
  <c r="F126" i="1"/>
  <c r="E130" i="1"/>
  <c r="E129" i="1"/>
  <c r="E128" i="1"/>
  <c r="E127" i="1"/>
  <c r="E126" i="1"/>
  <c r="D126" i="1"/>
  <c r="C126" i="1"/>
  <c r="C102" i="1"/>
  <c r="C101" i="1"/>
  <c r="C100" i="1"/>
  <c r="C99" i="1"/>
  <c r="C98" i="1"/>
  <c r="C97" i="1"/>
  <c r="C96" i="1"/>
  <c r="C95" i="1"/>
  <c r="C94" i="1"/>
  <c r="C93" i="1"/>
  <c r="C88" i="1"/>
  <c r="B59" i="1" l="1"/>
  <c r="C71" i="1" s="1"/>
  <c r="B58" i="1"/>
  <c r="C39" i="1"/>
  <c r="C38" i="1"/>
  <c r="C36" i="1"/>
  <c r="C35" i="1"/>
  <c r="C29" i="1"/>
  <c r="C28" i="1"/>
  <c r="C24" i="1"/>
  <c r="C23" i="1"/>
  <c r="E64" i="1" l="1"/>
  <c r="C40" i="1"/>
  <c r="E63" i="1" s="1"/>
  <c r="B15" i="1"/>
  <c r="B16" i="1"/>
  <c r="B81" i="1" l="1"/>
  <c r="C81" i="1" s="1"/>
  <c r="B77" i="1"/>
  <c r="C77" i="1" s="1"/>
  <c r="B84" i="1"/>
  <c r="C84" i="1" s="1"/>
  <c r="B80" i="1"/>
  <c r="C80" i="1" s="1"/>
  <c r="B76" i="1"/>
  <c r="C76" i="1" s="1"/>
  <c r="B83" i="1"/>
  <c r="C83" i="1" s="1"/>
  <c r="B79" i="1"/>
  <c r="C79" i="1" s="1"/>
  <c r="B75" i="1"/>
  <c r="C75" i="1" s="1"/>
  <c r="C85" i="1" s="1"/>
  <c r="B87" i="1" s="1"/>
  <c r="B82" i="1"/>
  <c r="C82" i="1" s="1"/>
  <c r="B78" i="1"/>
  <c r="C78" i="1" s="1"/>
</calcChain>
</file>

<file path=xl/sharedStrings.xml><?xml version="1.0" encoding="utf-8"?>
<sst xmlns="http://schemas.openxmlformats.org/spreadsheetml/2006/main" count="121" uniqueCount="94">
  <si>
    <t>mode</t>
  </si>
  <si>
    <t>data</t>
  </si>
  <si>
    <t>mean</t>
  </si>
  <si>
    <t>median</t>
  </si>
  <si>
    <t>no mode</t>
  </si>
  <si>
    <t>2.Calculate the 20th percentile, 50th percentile (Q2), and 90th percentile for the dataset data = [8, 10, 12, 14, 15, 18, 20, 25, 30, 35].</t>
  </si>
  <si>
    <t>1.Measures of Central Tendency: Given the dataset data = [8, 10, 12, 14, 15, 18, 20, 25, 30, 35], calculate the Mean, Median, and</t>
  </si>
  <si>
    <t>20th percentile</t>
  </si>
  <si>
    <t>rank</t>
  </si>
  <si>
    <t>20th per</t>
  </si>
  <si>
    <t>50th percentile</t>
  </si>
  <si>
    <t>90th prcentile</t>
  </si>
  <si>
    <t>90th per</t>
  </si>
  <si>
    <t>3.Find the IQR for the given dataset and explain how it helps in understanding the spread of data.</t>
  </si>
  <si>
    <t>IQR</t>
  </si>
  <si>
    <t>Q3-Q1</t>
  </si>
  <si>
    <t>75th</t>
  </si>
  <si>
    <t>25th</t>
  </si>
  <si>
    <t>4.Identify the minimum and maximum values from the dataset data = [8, 10, 12, 14, 15, 18, 20, 25, 30, 35].</t>
  </si>
  <si>
    <t>min</t>
  </si>
  <si>
    <t>max</t>
  </si>
  <si>
    <t>5.Compute the Lower Bound and Upper Bound using the 1.5*IQR rule. ● Identify any outliers in the dataset data = [8, 10, 12, 14, 15, 18, 20, 25, 30, 35].</t>
  </si>
  <si>
    <t>lower bond</t>
  </si>
  <si>
    <t>Q1-(1.5*IQR)</t>
  </si>
  <si>
    <t>upper bond</t>
  </si>
  <si>
    <t>Q3+(1.5*IQR)</t>
  </si>
  <si>
    <t>Any value below -10.625 or above 48.375 is an outlier.</t>
  </si>
  <si>
    <t>Since all values in the dataset (8 to 35) lie within this range, there are no outliers.</t>
  </si>
  <si>
    <t>6.Compute the Range, Variance, and Standard Deviation for the dataset data = [8, 10, 12, 14, 15, 18, 20, 25, 30, 35].</t>
  </si>
  <si>
    <t>Range</t>
  </si>
  <si>
    <t>max-min</t>
  </si>
  <si>
    <t>variance</t>
  </si>
  <si>
    <t>mean=18.7</t>
  </si>
  <si>
    <t>x-mean</t>
  </si>
  <si>
    <t>sum</t>
  </si>
  <si>
    <t>varience</t>
  </si>
  <si>
    <t>std deviation</t>
  </si>
  <si>
    <t>7.Compute the Z-scores for each value in the dataset and explain the significance of standardizing data</t>
  </si>
  <si>
    <t>z score</t>
  </si>
  <si>
    <t>8.Given two datasets x = [5, 10, 15, 20, 25] and y = [2, 4, 6, 8, 10], compute the Pearson correlation coefficient between x and y.</t>
  </si>
  <si>
    <t>x</t>
  </si>
  <si>
    <t>y</t>
  </si>
  <si>
    <t>x mean</t>
  </si>
  <si>
    <t>y mean</t>
  </si>
  <si>
    <t>xi-mean</t>
  </si>
  <si>
    <t>yi-mean</t>
  </si>
  <si>
    <t>sq(xi-mean)</t>
  </si>
  <si>
    <t>sq(yi-mean)</t>
  </si>
  <si>
    <t>(xi-mean)(yi-mean)</t>
  </si>
  <si>
    <t>total</t>
  </si>
  <si>
    <t>correlation coefficient=</t>
  </si>
  <si>
    <t>means perfect positive correlation</t>
  </si>
  <si>
    <t>9.Create a scatter plot using Excel/Python to visually inspect the correlation between x = [5, 10, 15, 20, 25] and y = [2, 4, 6, 8, 10].</t>
  </si>
  <si>
    <t>10.Create a box plot for the dataset data = [8, 10, 12, 14, 15, 18, 20, 25, 30, 35] to visualize Q1, Q2, Q3, lower bound, upper bound, and outliers.</t>
  </si>
  <si>
    <t>11.Construct a histogram to show the frequency distribution of the dataset data = [8, 10, 12, 14, 15, 18, 20, 25, 30, 35].</t>
  </si>
  <si>
    <t>12.Explain the difference between Correlation and Causation with an example using real-life data.</t>
  </si>
  <si>
    <t>13.Why do we need sampling in statistics? Provide a real-world example where sampling is critical.</t>
  </si>
  <si>
    <t>14.Define the following: ● Null Hypothesis ● Alternative Hypothesis ● Significance Level (α) ● P-value Provide an example of how each term would apply in a practical situation.</t>
  </si>
  <si>
    <t>15.Given a sample mean of 30, population mean of 27, population standard deviation of 5, and sample size of 50, compute the Z-test statistic and interpret the results.</t>
  </si>
  <si>
    <t>sample mean</t>
  </si>
  <si>
    <t>pop mean</t>
  </si>
  <si>
    <t>pop std deviation</t>
  </si>
  <si>
    <t>sample size</t>
  </si>
  <si>
    <t>16.Using a standard normal table, find the p-value corresponding to the Z-test statistic calculated in the previous question and determine whether to reject the null hypothesis at α = 0.05.</t>
  </si>
  <si>
    <t>p value</t>
  </si>
  <si>
    <t>from z table</t>
  </si>
  <si>
    <t>α = 0.05</t>
  </si>
  <si>
    <t>z table value</t>
  </si>
  <si>
    <t>α = 0.05&gt;0.001 i.e reject null hypothesis,meaning the sample mean is significantly different from the population mean</t>
  </si>
  <si>
    <t>17.Given a sample of data data = [60, 62, 65, 70, 68, 66, 71], test whether the mean is significantly different from 65 using a one-sample t-test.</t>
  </si>
  <si>
    <t>n</t>
  </si>
  <si>
    <t>sample std deviation</t>
  </si>
  <si>
    <t>xi-sample mean</t>
  </si>
  <si>
    <t>sq(xi-sample mean</t>
  </si>
  <si>
    <t>t value</t>
  </si>
  <si>
    <t>since t table value&gt; significance level 0.05 we fail to reject null hypothesis i.e no significant difference</t>
  </si>
  <si>
    <t>18.Two groups of students took a physics test. Their scores are: ● Group 1: [78, 82, 85, 88, 92] ● Group 2: [70, 73, 75, 80, 78] Perform an independent sample t-test to determine if there is a significant difference between the means of Group 1 and Group 2.</t>
  </si>
  <si>
    <t>meanx</t>
  </si>
  <si>
    <t>meany</t>
  </si>
  <si>
    <t>xi-mean**2</t>
  </si>
  <si>
    <t>yi-mean**2</t>
  </si>
  <si>
    <t>sample std x</t>
  </si>
  <si>
    <t>sample std y</t>
  </si>
  <si>
    <t>t table</t>
  </si>
  <si>
    <t>since t table value&lt;3.27761 we can reject  null hypothesis there is a significant difference between mean of group1 and group 2</t>
  </si>
  <si>
    <t>19.Using a t-table, find the critical t-value for α = 0.05 with degrees of freedom appropriate for question 18 and interpret the results.</t>
  </si>
  <si>
    <t>df=n1+n2-2</t>
  </si>
  <si>
    <t>n1</t>
  </si>
  <si>
    <t>n2</t>
  </si>
  <si>
    <t>t table value</t>
  </si>
  <si>
    <t>t test statistics</t>
  </si>
  <si>
    <t>since t test statistics &gt;t table value we reject the null hypothesis that the means are significantly different.</t>
  </si>
  <si>
    <t>critical t value=2.306</t>
  </si>
  <si>
    <t>20.Summarize the key takeaways from the analysis performed above. Describe how descriptive and inferential statistics can be used in real-world data analysis and decision-making.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</si>
</sst>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Sheet1!$A$139:$A$143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Sheet1!$B$139:$B$143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0-41EA-9C19-BAFF7982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82216"/>
        <c:axId val="427580904"/>
      </c:scatterChart>
      <c:valAx>
        <c:axId val="42758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80904"/>
        <c:crosses val="autoZero"/>
        <c:crossBetween val="midCat"/>
      </c:valAx>
      <c:valAx>
        <c:axId val="4275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8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boxWhisker" uniqueId="{609C47F9-F649-4B2A-95A6-F15F16CC5AC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330EA2C8-F716-480C-B889-9D9B09973483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value ranges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41</xdr:row>
      <xdr:rowOff>0</xdr:rowOff>
    </xdr:from>
    <xdr:to>
      <xdr:col>10</xdr:col>
      <xdr:colOff>476250</xdr:colOff>
      <xdr:row>53</xdr:row>
      <xdr:rowOff>85726</xdr:rowOff>
    </xdr:to>
    <xdr:sp macro="" textlink="">
      <xdr:nvSpPr>
        <xdr:cNvPr id="2" name="TextBox 1"/>
        <xdr:cNvSpPr txBox="1"/>
      </xdr:nvSpPr>
      <xdr:spPr>
        <a:xfrm>
          <a:off x="285750" y="7810500"/>
          <a:ext cx="6286500" cy="2371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IQR helps in understanding</a:t>
          </a:r>
        </a:p>
        <a:p>
          <a:r>
            <a:rPr lang="en-IN" sz="1100"/>
            <a:t>1.Measures Variability:	</a:t>
          </a:r>
        </a:p>
        <a:p>
          <a:r>
            <a:rPr lang="en-IN" sz="1100"/>
            <a:t>•IQR represents the middle 50% of the data.	</a:t>
          </a:r>
        </a:p>
        <a:p>
          <a:r>
            <a:rPr lang="en-IN" sz="1100"/>
            <a:t>•A larger IQR means data is more spread out, while a smaller IQR indicates clustering.	</a:t>
          </a:r>
        </a:p>
        <a:p>
          <a:r>
            <a:rPr lang="en-IN" sz="1100"/>
            <a:t>2.Identifies Outliers:	</a:t>
          </a:r>
        </a:p>
        <a:p>
          <a:r>
            <a:rPr lang="en-IN" sz="1100"/>
            <a:t>•Outliers are values below Q1 - 1.5(IQR) or above Q3 + 1.5(IQR).	</a:t>
          </a:r>
        </a:p>
        <a:p>
          <a:r>
            <a:rPr lang="en-IN" sz="1100"/>
            <a:t>•Helps detect extreme values affecting mean and standard deviation.	</a:t>
          </a:r>
        </a:p>
        <a:p>
          <a:r>
            <a:rPr lang="en-IN" sz="1100"/>
            <a:t>3.Resistant to Outliers:	</a:t>
          </a:r>
        </a:p>
        <a:p>
          <a:r>
            <a:rPr lang="en-IN" sz="1100"/>
            <a:t>•Unlike standard deviation, IQR is not affected by extreme values.	</a:t>
          </a:r>
        </a:p>
        <a:p>
          <a:r>
            <a:rPr lang="en-IN" sz="1100"/>
            <a:t>•Useful for skewed distributions.	</a:t>
          </a:r>
        </a:p>
        <a:p>
          <a:r>
            <a:rPr lang="en-IN" sz="1100"/>
            <a:t>4.Improves Box Plot Analysis:	</a:t>
          </a:r>
        </a:p>
        <a:p>
          <a:r>
            <a:rPr lang="en-IN" sz="1100"/>
            <a:t>•IQR is used in box plots to visualize data distribution.	</a:t>
          </a:r>
        </a:p>
        <a:p>
          <a:r>
            <a:rPr lang="en-IN" sz="1100"/>
            <a:t>•Helps compare multiple datasets</a:t>
          </a:r>
        </a:p>
      </xdr:txBody>
    </xdr:sp>
    <xdr:clientData/>
  </xdr:twoCellAnchor>
  <xdr:twoCellAnchor>
    <xdr:from>
      <xdr:col>1</xdr:col>
      <xdr:colOff>114299</xdr:colOff>
      <xdr:row>102</xdr:row>
      <xdr:rowOff>104775</xdr:rowOff>
    </xdr:from>
    <xdr:to>
      <xdr:col>16</xdr:col>
      <xdr:colOff>571499</xdr:colOff>
      <xdr:row>119</xdr:row>
      <xdr:rowOff>161925</xdr:rowOff>
    </xdr:to>
    <xdr:sp macro="" textlink="">
      <xdr:nvSpPr>
        <xdr:cNvPr id="3" name="TextBox 2"/>
        <xdr:cNvSpPr txBox="1"/>
      </xdr:nvSpPr>
      <xdr:spPr>
        <a:xfrm>
          <a:off x="723899" y="19535775"/>
          <a:ext cx="9782175" cy="329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Standard deviation (SD) is a key statistical measure that helps in understanding the spread or dispersion of a dataset. It quantifies how much the values in a dataset deviate from the mean. Here’s why standard deviation is significant:	</a:t>
          </a:r>
        </a:p>
        <a:p>
          <a:r>
            <a:rPr lang="en-IN" sz="1100"/>
            <a:t>1.Measures Variability:	</a:t>
          </a:r>
        </a:p>
        <a:p>
          <a:r>
            <a:rPr lang="en-IN" sz="1100"/>
            <a:t>•A low standard deviation indicates that the data points are close to the mean .	</a:t>
          </a:r>
        </a:p>
        <a:p>
          <a:r>
            <a:rPr lang="en-IN" sz="1100"/>
            <a:t>•A high standard deviation suggests that the data points are more spread out from the mean.	</a:t>
          </a:r>
        </a:p>
        <a:p>
          <a:r>
            <a:rPr lang="en-IN" sz="1100"/>
            <a:t>2.Helps in Comparing Datasets:	</a:t>
          </a:r>
        </a:p>
        <a:p>
          <a:r>
            <a:rPr lang="en-IN" sz="1100"/>
            <a:t>•When comparing two or more datasets, the standard deviation can indicate which dataset has more variability.	</a:t>
          </a:r>
        </a:p>
        <a:p>
          <a:r>
            <a:rPr lang="en-IN" sz="1100"/>
            <a:t>3.Useful in Normal Distribution:	</a:t>
          </a:r>
        </a:p>
        <a:p>
          <a:r>
            <a:rPr lang="en-IN" sz="1100"/>
            <a:t>•In a normal distribution, about 68% of values lie within one SD, 95% within two SDs, and 99.7% within three SDs of the mean. This is known as the 68-95-99.7 rule.</a:t>
          </a:r>
        </a:p>
        <a:p>
          <a:r>
            <a:rPr lang="en-IN" sz="1100"/>
            <a:t>4.Identifies Outliers:	</a:t>
          </a:r>
        </a:p>
        <a:p>
          <a:r>
            <a:rPr lang="en-IN" sz="1100"/>
            <a:t>•If a value lies far beyond the standard deviation range, it may be considered an outlier.	</a:t>
          </a:r>
        </a:p>
        <a:p>
          <a:r>
            <a:rPr lang="en-IN" sz="1100"/>
            <a:t>5.Risk Assessment in Finance &amp; Business:	</a:t>
          </a:r>
        </a:p>
        <a:p>
          <a:r>
            <a:rPr lang="en-IN" sz="1100"/>
            <a:t>•In finance, a high standard deviation in stock prices means high volatility (risk). Investors use SD to assess investment risks.	</a:t>
          </a:r>
        </a:p>
        <a:p>
          <a:r>
            <a:rPr lang="en-IN" sz="1100"/>
            <a:t>6.Quality Control in Manufacturing:	</a:t>
          </a:r>
        </a:p>
        <a:p>
          <a:r>
            <a:rPr lang="en-IN" sz="1100"/>
            <a:t>•Companies use SD to ensure products meet quality standards. A low SD means products are consistent in quality.</a:t>
          </a:r>
        </a:p>
      </xdr:txBody>
    </xdr:sp>
    <xdr:clientData/>
  </xdr:twoCellAnchor>
  <xdr:twoCellAnchor>
    <xdr:from>
      <xdr:col>6</xdr:col>
      <xdr:colOff>466725</xdr:colOff>
      <xdr:row>140</xdr:row>
      <xdr:rowOff>23812</xdr:rowOff>
    </xdr:from>
    <xdr:to>
      <xdr:col>15</xdr:col>
      <xdr:colOff>419100</xdr:colOff>
      <xdr:row>159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164</xdr:row>
      <xdr:rowOff>123825</xdr:rowOff>
    </xdr:from>
    <xdr:to>
      <xdr:col>14</xdr:col>
      <xdr:colOff>114300</xdr:colOff>
      <xdr:row>183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219075</xdr:colOff>
      <xdr:row>187</xdr:row>
      <xdr:rowOff>176212</xdr:rowOff>
    </xdr:from>
    <xdr:to>
      <xdr:col>12</xdr:col>
      <xdr:colOff>161925</xdr:colOff>
      <xdr:row>202</xdr:row>
      <xdr:rowOff>61912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0</xdr:rowOff>
    </xdr:from>
    <xdr:to>
      <xdr:col>10</xdr:col>
      <xdr:colOff>76200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419100" y="381000"/>
          <a:ext cx="57531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Inferential statistics allows us to make predictions or inferences about a population based on a sample.</a:t>
          </a:r>
        </a:p>
        <a:p>
          <a:r>
            <a:rPr lang="en-IN" sz="1100"/>
            <a:t>Correlation vs. Causation:	</a:t>
          </a:r>
        </a:p>
        <a:p>
          <a:r>
            <a:rPr lang="en-IN" sz="1100"/>
            <a:t>•Correlation: When two variables move together but do not necessarily influence each other.	</a:t>
          </a:r>
        </a:p>
        <a:p>
          <a:r>
            <a:rPr lang="en-IN" sz="1100"/>
            <a:t>Example: Ice cream sales and drowning incidents increase in summer. (They are correlated, but one does not cause the other.)	</a:t>
          </a:r>
        </a:p>
        <a:p>
          <a:r>
            <a:rPr lang="en-IN" sz="1100"/>
            <a:t>•Causation: When one variable directly affects another.	</a:t>
          </a:r>
        </a:p>
        <a:p>
          <a:r>
            <a:rPr lang="en-IN" sz="1100"/>
            <a:t>•Example: Regularexercise causes calorie</a:t>
          </a:r>
          <a:r>
            <a:rPr lang="en-IN" sz="1100" baseline="0"/>
            <a:t> burn leading to weight loss</a:t>
          </a:r>
          <a:r>
            <a:rPr lang="en-IN" sz="1100"/>
            <a:t>.</a:t>
          </a:r>
        </a:p>
      </xdr:txBody>
    </xdr:sp>
    <xdr:clientData/>
  </xdr:twoCellAnchor>
  <xdr:twoCellAnchor>
    <xdr:from>
      <xdr:col>1</xdr:col>
      <xdr:colOff>9525</xdr:colOff>
      <xdr:row>15</xdr:row>
      <xdr:rowOff>171450</xdr:rowOff>
    </xdr:from>
    <xdr:to>
      <xdr:col>10</xdr:col>
      <xdr:colOff>161925</xdr:colOff>
      <xdr:row>24</xdr:row>
      <xdr:rowOff>66675</xdr:rowOff>
    </xdr:to>
    <xdr:sp macro="" textlink="">
      <xdr:nvSpPr>
        <xdr:cNvPr id="3" name="TextBox 2"/>
        <xdr:cNvSpPr txBox="1"/>
      </xdr:nvSpPr>
      <xdr:spPr>
        <a:xfrm>
          <a:off x="619125" y="3028950"/>
          <a:ext cx="5638800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Population: The entire group under study.	</a:t>
          </a:r>
        </a:p>
        <a:p>
          <a:r>
            <a:rPr lang="en-IN" sz="1100"/>
            <a:t>Sample: A subset of the population used for analysis.	</a:t>
          </a:r>
        </a:p>
        <a:p>
          <a:r>
            <a:rPr lang="en-IN" sz="1100"/>
            <a:t>Sampling</a:t>
          </a:r>
          <a:r>
            <a:rPr lang="en-IN" sz="1100" baseline="0"/>
            <a:t> is necessary because s</a:t>
          </a:r>
          <a:r>
            <a:rPr lang="en-IN" sz="1100"/>
            <a:t>tudying an entire population is expensive and time-consuming</a:t>
          </a:r>
        </a:p>
        <a:p>
          <a:r>
            <a:rPr lang="en-IN" sz="1100"/>
            <a:t>Example: Conducting a nationwide election survey using a sample instead of asking every citizen.</a:t>
          </a:r>
        </a:p>
      </xdr:txBody>
    </xdr:sp>
    <xdr:clientData/>
  </xdr:twoCellAnchor>
  <xdr:twoCellAnchor>
    <xdr:from>
      <xdr:col>1</xdr:col>
      <xdr:colOff>133350</xdr:colOff>
      <xdr:row>27</xdr:row>
      <xdr:rowOff>114300</xdr:rowOff>
    </xdr:from>
    <xdr:to>
      <xdr:col>15</xdr:col>
      <xdr:colOff>371475</xdr:colOff>
      <xdr:row>38</xdr:row>
      <xdr:rowOff>161925</xdr:rowOff>
    </xdr:to>
    <xdr:sp macro="" textlink="">
      <xdr:nvSpPr>
        <xdr:cNvPr id="4" name="TextBox 3"/>
        <xdr:cNvSpPr txBox="1"/>
      </xdr:nvSpPr>
      <xdr:spPr>
        <a:xfrm>
          <a:off x="742950" y="5257800"/>
          <a:ext cx="8772525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Null Hypothesis (H₀): No significant difference exists.	</a:t>
          </a:r>
        </a:p>
        <a:p>
          <a:r>
            <a:rPr lang="en-IN" sz="1100"/>
            <a:t>Alternative Hypothesis : A significant difference exists.	</a:t>
          </a:r>
        </a:p>
        <a:p>
          <a:r>
            <a:rPr lang="en-IN" sz="1100"/>
            <a:t>Significance Level (</a:t>
          </a:r>
          <a:r>
            <a:rPr lang="el-GR" sz="1100"/>
            <a:t>α): </a:t>
          </a:r>
          <a:r>
            <a:rPr lang="en-IN" sz="1100"/>
            <a:t>The probability of rejecting H₀ when it is true (commonly 0.05).	</a:t>
          </a:r>
        </a:p>
        <a:p>
          <a:r>
            <a:rPr lang="en-IN" sz="1100"/>
            <a:t>P-value: The probability of obtaining the observed results if H₀ is true.</a:t>
          </a:r>
        </a:p>
        <a:p>
          <a:r>
            <a:rPr lang="en-IN" sz="1100"/>
            <a:t>Example:A pharmaceutical company tests a new drug.	</a:t>
          </a:r>
        </a:p>
        <a:p>
          <a:r>
            <a:rPr lang="en-IN" sz="1100"/>
            <a:t>H₀: The drug has no effect.	</a:t>
          </a:r>
        </a:p>
        <a:p>
          <a:r>
            <a:rPr lang="en-IN" sz="1100"/>
            <a:t>Alternative</a:t>
          </a:r>
          <a:r>
            <a:rPr lang="en-IN" sz="1100" baseline="0"/>
            <a:t> hypothesis</a:t>
          </a:r>
          <a:r>
            <a:rPr lang="en-IN" sz="1100"/>
            <a:t>: The drug improves patient health.	</a:t>
          </a:r>
        </a:p>
        <a:p>
          <a:r>
            <a:rPr lang="en-IN" sz="1100"/>
            <a:t>If p-value &lt; </a:t>
          </a:r>
          <a:r>
            <a:rPr lang="el-GR" sz="1100"/>
            <a:t>α (0.05), </a:t>
          </a:r>
          <a:r>
            <a:rPr lang="en-IN" sz="1100"/>
            <a:t>reject H₀ (drug works).	</a:t>
          </a:r>
        </a:p>
        <a:p>
          <a:r>
            <a:rPr lang="en-IN" sz="1100"/>
            <a:t>If p-value &gt; 0.05, fail to reject H₀ (no evidence that the drug works).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61</xdr:row>
      <xdr:rowOff>9526</xdr:rowOff>
    </xdr:from>
    <xdr:to>
      <xdr:col>13</xdr:col>
      <xdr:colOff>9526</xdr:colOff>
      <xdr:row>73</xdr:row>
      <xdr:rowOff>47626</xdr:rowOff>
    </xdr:to>
    <xdr:sp macro="" textlink="">
      <xdr:nvSpPr>
        <xdr:cNvPr id="2" name="TextBox 1"/>
        <xdr:cNvSpPr txBox="1"/>
      </xdr:nvSpPr>
      <xdr:spPr>
        <a:xfrm>
          <a:off x="247651" y="11630026"/>
          <a:ext cx="107061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Descriptive vs. Inferential Statistics</a:t>
          </a:r>
        </a:p>
        <a:p>
          <a:r>
            <a:rPr lang="en-IN" sz="1100"/>
            <a:t>Descriptive statistics summarize and organize data using measures like mean, median, standard deviation, and visualizations (e.g., histograms).</a:t>
          </a:r>
        </a:p>
        <a:p>
          <a:r>
            <a:rPr lang="en-IN" sz="1100"/>
            <a:t>Inferential statistics help make predictions or decisions about a population based on sample data, using hypothesis tests like the t-test and Z-test.</a:t>
          </a:r>
        </a:p>
        <a:p>
          <a:r>
            <a:rPr lang="en-IN" sz="1100"/>
            <a:t>Inferential statistics allow us to make data-driven decisions with confidence. By applying tests like the Z-test and t-test, we can determine whether observed differences are due to chance or actual differences in populations.</a:t>
          </a:r>
        </a:p>
        <a:p>
          <a:r>
            <a:rPr lang="en-IN" sz="1100"/>
            <a:t> Real-World Applications	</a:t>
          </a:r>
        </a:p>
        <a:p>
          <a:r>
            <a:rPr lang="en-IN" sz="1100"/>
            <a:t>•Business Decision-Making: Companies use t-tests to compare sales performance between different marketing strategies.	</a:t>
          </a:r>
        </a:p>
        <a:p>
          <a:r>
            <a:rPr lang="en-IN" sz="1100"/>
            <a:t>•Medical Research: Clinical trials compare treatment groups to determine effectiveness.	</a:t>
          </a:r>
        </a:p>
        <a:p>
          <a:r>
            <a:rPr lang="en-IN" sz="1100"/>
            <a:t>•Education: Schools analyze student performance before and after implementing a new teaching method.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opLeftCell="A199" workbookViewId="0">
      <selection activeCell="C198" sqref="C198"/>
    </sheetView>
  </sheetViews>
  <sheetFormatPr defaultRowHeight="15" x14ac:dyDescent="0.25"/>
  <cols>
    <col min="3" max="3" width="11.85546875" customWidth="1"/>
    <col min="7" max="7" width="12.140625" customWidth="1"/>
    <col min="8" max="8" width="11.85546875" customWidth="1"/>
    <col min="9" max="9" width="18" customWidth="1"/>
  </cols>
  <sheetData>
    <row r="1" spans="1:13" x14ac:dyDescent="0.25">
      <c r="A1" t="s">
        <v>6</v>
      </c>
      <c r="M1" t="s">
        <v>0</v>
      </c>
    </row>
    <row r="2" spans="1:13" x14ac:dyDescent="0.25">
      <c r="A2" t="s">
        <v>1</v>
      </c>
    </row>
    <row r="3" spans="1:13" x14ac:dyDescent="0.25">
      <c r="A3">
        <v>8</v>
      </c>
    </row>
    <row r="4" spans="1:13" x14ac:dyDescent="0.25">
      <c r="A4">
        <v>10</v>
      </c>
    </row>
    <row r="5" spans="1:13" x14ac:dyDescent="0.25">
      <c r="A5">
        <v>12</v>
      </c>
    </row>
    <row r="6" spans="1:13" x14ac:dyDescent="0.25">
      <c r="A6">
        <v>14</v>
      </c>
    </row>
    <row r="7" spans="1:13" x14ac:dyDescent="0.25">
      <c r="A7">
        <v>15</v>
      </c>
    </row>
    <row r="8" spans="1:13" x14ac:dyDescent="0.25">
      <c r="A8">
        <v>18</v>
      </c>
    </row>
    <row r="9" spans="1:13" x14ac:dyDescent="0.25">
      <c r="A9">
        <v>20</v>
      </c>
    </row>
    <row r="10" spans="1:13" x14ac:dyDescent="0.25">
      <c r="A10">
        <v>25</v>
      </c>
    </row>
    <row r="11" spans="1:13" x14ac:dyDescent="0.25">
      <c r="A11">
        <v>30</v>
      </c>
    </row>
    <row r="12" spans="1:13" x14ac:dyDescent="0.25">
      <c r="A12">
        <v>35</v>
      </c>
    </row>
    <row r="15" spans="1:13" x14ac:dyDescent="0.25">
      <c r="A15" t="s">
        <v>2</v>
      </c>
      <c r="B15">
        <f>AVERAGE(A3:A12)</f>
        <v>18.7</v>
      </c>
    </row>
    <row r="16" spans="1:13" x14ac:dyDescent="0.25">
      <c r="A16" t="s">
        <v>3</v>
      </c>
      <c r="B16">
        <f>((A7+A8)/2)</f>
        <v>16.5</v>
      </c>
    </row>
    <row r="17" spans="1:3" x14ac:dyDescent="0.25">
      <c r="A17" t="s">
        <v>0</v>
      </c>
      <c r="B17" t="s">
        <v>4</v>
      </c>
    </row>
    <row r="20" spans="1:3" x14ac:dyDescent="0.25">
      <c r="A20" t="s">
        <v>5</v>
      </c>
    </row>
    <row r="22" spans="1:3" x14ac:dyDescent="0.25">
      <c r="A22" t="s">
        <v>7</v>
      </c>
    </row>
    <row r="23" spans="1:3" x14ac:dyDescent="0.25">
      <c r="B23" t="s">
        <v>8</v>
      </c>
      <c r="C23">
        <f>(11*0.2)</f>
        <v>2.2000000000000002</v>
      </c>
    </row>
    <row r="24" spans="1:3" x14ac:dyDescent="0.25">
      <c r="B24" t="s">
        <v>9</v>
      </c>
      <c r="C24">
        <f>(A4+(0.2*(A5-A4)))</f>
        <v>10.4</v>
      </c>
    </row>
    <row r="26" spans="1:3" x14ac:dyDescent="0.25">
      <c r="A26" t="s">
        <v>10</v>
      </c>
      <c r="C26">
        <v>16.5</v>
      </c>
    </row>
    <row r="27" spans="1:3" x14ac:dyDescent="0.25">
      <c r="A27" t="s">
        <v>11</v>
      </c>
    </row>
    <row r="28" spans="1:3" x14ac:dyDescent="0.25">
      <c r="B28" t="s">
        <v>8</v>
      </c>
      <c r="C28">
        <f>(11*0.9)</f>
        <v>9.9</v>
      </c>
    </row>
    <row r="29" spans="1:3" x14ac:dyDescent="0.25">
      <c r="B29" t="s">
        <v>12</v>
      </c>
      <c r="C29">
        <f>(A11+(0.9*(A12-A11)))</f>
        <v>34.5</v>
      </c>
    </row>
    <row r="31" spans="1:3" x14ac:dyDescent="0.25">
      <c r="A31" t="s">
        <v>13</v>
      </c>
    </row>
    <row r="33" spans="1:3" x14ac:dyDescent="0.25">
      <c r="A33" t="s">
        <v>14</v>
      </c>
      <c r="B33" t="s">
        <v>15</v>
      </c>
    </row>
    <row r="34" spans="1:3" x14ac:dyDescent="0.25">
      <c r="A34" t="s">
        <v>16</v>
      </c>
    </row>
    <row r="35" spans="1:3" x14ac:dyDescent="0.25">
      <c r="B35" t="s">
        <v>8</v>
      </c>
      <c r="C35">
        <f>(11*0.75)</f>
        <v>8.25</v>
      </c>
    </row>
    <row r="36" spans="1:3" x14ac:dyDescent="0.25">
      <c r="B36" t="s">
        <v>16</v>
      </c>
      <c r="C36">
        <f>(A10+(0.25*(A11-A10)))</f>
        <v>26.25</v>
      </c>
    </row>
    <row r="37" spans="1:3" x14ac:dyDescent="0.25">
      <c r="A37" t="s">
        <v>17</v>
      </c>
    </row>
    <row r="38" spans="1:3" x14ac:dyDescent="0.25">
      <c r="B38" t="s">
        <v>8</v>
      </c>
      <c r="C38">
        <f>(11*0.25)</f>
        <v>2.75</v>
      </c>
    </row>
    <row r="39" spans="1:3" x14ac:dyDescent="0.25">
      <c r="B39" t="s">
        <v>17</v>
      </c>
      <c r="C39">
        <f>(A4+(0.75*(A5-A4)))</f>
        <v>11.5</v>
      </c>
    </row>
    <row r="40" spans="1:3" x14ac:dyDescent="0.25">
      <c r="A40" t="s">
        <v>14</v>
      </c>
      <c r="B40" t="s">
        <v>15</v>
      </c>
      <c r="C40">
        <f>(C36-C39)</f>
        <v>14.75</v>
      </c>
    </row>
    <row r="56" spans="1:5" x14ac:dyDescent="0.25">
      <c r="A56" t="s">
        <v>18</v>
      </c>
    </row>
    <row r="58" spans="1:5" x14ac:dyDescent="0.25">
      <c r="A58" t="s">
        <v>19</v>
      </c>
      <c r="B58">
        <f>MIN(A3:A12)</f>
        <v>8</v>
      </c>
    </row>
    <row r="59" spans="1:5" x14ac:dyDescent="0.25">
      <c r="A59" t="s">
        <v>20</v>
      </c>
      <c r="B59">
        <f>MAX(A3:A12)</f>
        <v>35</v>
      </c>
    </row>
    <row r="61" spans="1:5" x14ac:dyDescent="0.25">
      <c r="A61" t="s">
        <v>21</v>
      </c>
    </row>
    <row r="63" spans="1:5" x14ac:dyDescent="0.25">
      <c r="A63" t="s">
        <v>22</v>
      </c>
      <c r="C63" t="s">
        <v>23</v>
      </c>
      <c r="E63">
        <f>(C39-(1.5*C40))</f>
        <v>-10.625</v>
      </c>
    </row>
    <row r="64" spans="1:5" x14ac:dyDescent="0.25">
      <c r="A64" t="s">
        <v>24</v>
      </c>
      <c r="C64" t="s">
        <v>25</v>
      </c>
      <c r="E64">
        <f>(C36+(1.5*C40))</f>
        <v>48.375</v>
      </c>
    </row>
    <row r="66" spans="1:9" x14ac:dyDescent="0.25">
      <c r="A66" s="1" t="s">
        <v>26</v>
      </c>
      <c r="B66" s="1"/>
      <c r="C66" s="1"/>
      <c r="D66" s="1"/>
      <c r="E66" s="1"/>
      <c r="F66" s="1"/>
      <c r="G66" s="1"/>
      <c r="H66" s="1"/>
      <c r="I66" s="1"/>
    </row>
    <row r="67" spans="1:9" x14ac:dyDescent="0.25">
      <c r="C67" t="s">
        <v>27</v>
      </c>
    </row>
    <row r="69" spans="1:9" x14ac:dyDescent="0.25">
      <c r="A69" t="s">
        <v>28</v>
      </c>
    </row>
    <row r="71" spans="1:9" x14ac:dyDescent="0.25">
      <c r="A71" t="s">
        <v>29</v>
      </c>
      <c r="B71" t="s">
        <v>30</v>
      </c>
      <c r="C71">
        <f>(B59-B58)</f>
        <v>27</v>
      </c>
    </row>
    <row r="72" spans="1:9" x14ac:dyDescent="0.25">
      <c r="A72" t="s">
        <v>31</v>
      </c>
    </row>
    <row r="73" spans="1:9" x14ac:dyDescent="0.25">
      <c r="B73" s="2" t="s">
        <v>32</v>
      </c>
      <c r="C73" s="2"/>
    </row>
    <row r="74" spans="1:9" x14ac:dyDescent="0.25">
      <c r="A74" t="s">
        <v>1</v>
      </c>
      <c r="B74" t="s">
        <v>33</v>
      </c>
    </row>
    <row r="75" spans="1:9" x14ac:dyDescent="0.25">
      <c r="A75">
        <v>8</v>
      </c>
      <c r="B75">
        <f>(A75-B15)</f>
        <v>-10.7</v>
      </c>
      <c r="C75">
        <f t="shared" ref="C75:C84" si="0">B75*B75</f>
        <v>114.48999999999998</v>
      </c>
    </row>
    <row r="76" spans="1:9" x14ac:dyDescent="0.25">
      <c r="A76">
        <v>10</v>
      </c>
      <c r="B76">
        <f>(A76-B15)</f>
        <v>-8.6999999999999993</v>
      </c>
      <c r="C76">
        <f t="shared" si="0"/>
        <v>75.689999999999984</v>
      </c>
    </row>
    <row r="77" spans="1:9" x14ac:dyDescent="0.25">
      <c r="A77">
        <v>12</v>
      </c>
      <c r="B77">
        <f>(A77-B15)</f>
        <v>-6.6999999999999993</v>
      </c>
      <c r="C77">
        <f t="shared" si="0"/>
        <v>44.889999999999993</v>
      </c>
    </row>
    <row r="78" spans="1:9" x14ac:dyDescent="0.25">
      <c r="A78">
        <v>14</v>
      </c>
      <c r="B78">
        <f>(A78-B15)</f>
        <v>-4.6999999999999993</v>
      </c>
      <c r="C78">
        <f t="shared" si="0"/>
        <v>22.089999999999993</v>
      </c>
    </row>
    <row r="79" spans="1:9" x14ac:dyDescent="0.25">
      <c r="A79">
        <v>15</v>
      </c>
      <c r="B79">
        <f>(A79-B15)</f>
        <v>-3.6999999999999993</v>
      </c>
      <c r="C79">
        <f t="shared" si="0"/>
        <v>13.689999999999994</v>
      </c>
    </row>
    <row r="80" spans="1:9" x14ac:dyDescent="0.25">
      <c r="A80">
        <v>18</v>
      </c>
      <c r="B80">
        <f>(A80-B15)</f>
        <v>-0.69999999999999929</v>
      </c>
      <c r="C80">
        <f t="shared" si="0"/>
        <v>0.48999999999999899</v>
      </c>
    </row>
    <row r="81" spans="1:3" x14ac:dyDescent="0.25">
      <c r="A81">
        <v>20</v>
      </c>
      <c r="B81">
        <f>(A81-B15)</f>
        <v>1.3000000000000007</v>
      </c>
      <c r="C81">
        <f t="shared" si="0"/>
        <v>1.6900000000000019</v>
      </c>
    </row>
    <row r="82" spans="1:3" x14ac:dyDescent="0.25">
      <c r="A82">
        <v>25</v>
      </c>
      <c r="B82">
        <f>(A82-B15)</f>
        <v>6.3000000000000007</v>
      </c>
      <c r="C82">
        <f t="shared" si="0"/>
        <v>39.690000000000012</v>
      </c>
    </row>
    <row r="83" spans="1:3" x14ac:dyDescent="0.25">
      <c r="A83">
        <v>30</v>
      </c>
      <c r="B83">
        <f>(A83-B15)</f>
        <v>11.3</v>
      </c>
      <c r="C83">
        <f t="shared" si="0"/>
        <v>127.69000000000001</v>
      </c>
    </row>
    <row r="84" spans="1:3" x14ac:dyDescent="0.25">
      <c r="A84">
        <v>35</v>
      </c>
      <c r="B84">
        <f>(A84-B15)</f>
        <v>16.3</v>
      </c>
      <c r="C84">
        <f t="shared" si="0"/>
        <v>265.69</v>
      </c>
    </row>
    <row r="85" spans="1:3" x14ac:dyDescent="0.25">
      <c r="A85" t="s">
        <v>34</v>
      </c>
      <c r="C85">
        <f>SUM(C75:C84)</f>
        <v>706.09999999999991</v>
      </c>
    </row>
    <row r="87" spans="1:3" x14ac:dyDescent="0.25">
      <c r="A87" t="s">
        <v>35</v>
      </c>
      <c r="B87">
        <f>C85/10</f>
        <v>70.609999999999985</v>
      </c>
    </row>
    <row r="88" spans="1:3" x14ac:dyDescent="0.25">
      <c r="A88" t="s">
        <v>36</v>
      </c>
      <c r="C88">
        <f>SQRT(B87)</f>
        <v>8.4029756634182853</v>
      </c>
    </row>
    <row r="90" spans="1:3" x14ac:dyDescent="0.25">
      <c r="A90" t="s">
        <v>37</v>
      </c>
    </row>
    <row r="92" spans="1:3" x14ac:dyDescent="0.25">
      <c r="A92" t="s">
        <v>1</v>
      </c>
      <c r="B92" t="s">
        <v>2</v>
      </c>
      <c r="C92" t="s">
        <v>38</v>
      </c>
    </row>
    <row r="93" spans="1:3" x14ac:dyDescent="0.25">
      <c r="A93">
        <v>8</v>
      </c>
      <c r="B93">
        <v>18.7</v>
      </c>
      <c r="C93">
        <f>((A93-B93)/C88)</f>
        <v>-1.2733584421268331</v>
      </c>
    </row>
    <row r="94" spans="1:3" x14ac:dyDescent="0.25">
      <c r="A94">
        <v>10</v>
      </c>
      <c r="C94">
        <f>((A94-B93)/C88)</f>
        <v>-1.0353475183648082</v>
      </c>
    </row>
    <row r="95" spans="1:3" x14ac:dyDescent="0.25">
      <c r="A95">
        <v>12</v>
      </c>
      <c r="C95">
        <f>((A95-B93)/C88)</f>
        <v>-0.79733659460278328</v>
      </c>
    </row>
    <row r="96" spans="1:3" x14ac:dyDescent="0.25">
      <c r="A96">
        <v>14</v>
      </c>
      <c r="C96">
        <f>((A96-B93)/C88)</f>
        <v>-0.55932567084075835</v>
      </c>
    </row>
    <row r="97" spans="1:3" x14ac:dyDescent="0.25">
      <c r="A97">
        <v>15</v>
      </c>
      <c r="C97">
        <f>((A97-B93)/C88)</f>
        <v>-0.44032020895974594</v>
      </c>
    </row>
    <row r="98" spans="1:3" x14ac:dyDescent="0.25">
      <c r="A98">
        <v>18</v>
      </c>
      <c r="C98">
        <f>((A98-B93)/C88)</f>
        <v>-8.3303823316708631E-2</v>
      </c>
    </row>
    <row r="99" spans="1:3" x14ac:dyDescent="0.25">
      <c r="A99">
        <v>20</v>
      </c>
      <c r="C99">
        <f>((A99-B93)/C88)</f>
        <v>0.15470710044531627</v>
      </c>
    </row>
    <row r="100" spans="1:3" x14ac:dyDescent="0.25">
      <c r="A100">
        <v>25</v>
      </c>
      <c r="C100">
        <f>((A100-B93)/C88)</f>
        <v>0.74973440985037854</v>
      </c>
    </row>
    <row r="101" spans="1:3" x14ac:dyDescent="0.25">
      <c r="A101">
        <v>30</v>
      </c>
      <c r="C101">
        <f>((A101-B93)/C88)</f>
        <v>1.3447617192554406</v>
      </c>
    </row>
    <row r="102" spans="1:3" x14ac:dyDescent="0.25">
      <c r="A102">
        <v>35</v>
      </c>
      <c r="C102">
        <f>((A102-B93)/C88)</f>
        <v>1.9397890286605028</v>
      </c>
    </row>
    <row r="123" spans="1:9" x14ac:dyDescent="0.25">
      <c r="A123" t="s">
        <v>39</v>
      </c>
    </row>
    <row r="125" spans="1:9" x14ac:dyDescent="0.25">
      <c r="A125" t="s">
        <v>40</v>
      </c>
      <c r="B125" t="s">
        <v>41</v>
      </c>
      <c r="C125" t="s">
        <v>42</v>
      </c>
      <c r="D125" t="s">
        <v>43</v>
      </c>
      <c r="E125" t="s">
        <v>44</v>
      </c>
      <c r="F125" t="s">
        <v>45</v>
      </c>
      <c r="G125" t="s">
        <v>46</v>
      </c>
      <c r="H125" t="s">
        <v>47</v>
      </c>
      <c r="I125" t="s">
        <v>48</v>
      </c>
    </row>
    <row r="126" spans="1:9" x14ac:dyDescent="0.25">
      <c r="A126">
        <v>5</v>
      </c>
      <c r="B126">
        <v>2</v>
      </c>
      <c r="C126">
        <f>AVERAGE(A126:A130)</f>
        <v>15</v>
      </c>
      <c r="D126">
        <f>AVERAGE(B126:B130)</f>
        <v>6</v>
      </c>
      <c r="E126">
        <f>(A126-C126)</f>
        <v>-10</v>
      </c>
      <c r="F126">
        <f>(B126-D126)</f>
        <v>-4</v>
      </c>
      <c r="G126">
        <f t="shared" ref="G126:H130" si="1">E126*E126</f>
        <v>100</v>
      </c>
      <c r="H126">
        <f t="shared" si="1"/>
        <v>16</v>
      </c>
      <c r="I126">
        <f>E126*F126</f>
        <v>40</v>
      </c>
    </row>
    <row r="127" spans="1:9" x14ac:dyDescent="0.25">
      <c r="A127">
        <v>10</v>
      </c>
      <c r="B127">
        <v>4</v>
      </c>
      <c r="E127">
        <f>(A127-C126)</f>
        <v>-5</v>
      </c>
      <c r="F127">
        <f>(B127-D126)</f>
        <v>-2</v>
      </c>
      <c r="G127">
        <f t="shared" si="1"/>
        <v>25</v>
      </c>
      <c r="H127">
        <f t="shared" si="1"/>
        <v>4</v>
      </c>
      <c r="I127">
        <f>E127*F127</f>
        <v>10</v>
      </c>
    </row>
    <row r="128" spans="1:9" x14ac:dyDescent="0.25">
      <c r="A128">
        <v>15</v>
      </c>
      <c r="B128">
        <v>6</v>
      </c>
      <c r="E128">
        <f>(A128-C126)</f>
        <v>0</v>
      </c>
      <c r="F128">
        <f>(B128-D126)</f>
        <v>0</v>
      </c>
      <c r="G128">
        <f t="shared" si="1"/>
        <v>0</v>
      </c>
      <c r="H128">
        <f t="shared" si="1"/>
        <v>0</v>
      </c>
      <c r="I128">
        <f>E128*F128</f>
        <v>0</v>
      </c>
    </row>
    <row r="129" spans="1:9" x14ac:dyDescent="0.25">
      <c r="A129">
        <v>20</v>
      </c>
      <c r="B129">
        <v>8</v>
      </c>
      <c r="E129">
        <f>(A129-C126)</f>
        <v>5</v>
      </c>
      <c r="F129">
        <f>(B129-D126)</f>
        <v>2</v>
      </c>
      <c r="G129">
        <f t="shared" si="1"/>
        <v>25</v>
      </c>
      <c r="H129">
        <f t="shared" si="1"/>
        <v>4</v>
      </c>
      <c r="I129">
        <f>E129*F129</f>
        <v>10</v>
      </c>
    </row>
    <row r="130" spans="1:9" x14ac:dyDescent="0.25">
      <c r="A130">
        <v>25</v>
      </c>
      <c r="B130">
        <v>10</v>
      </c>
      <c r="E130">
        <f>(A130-C126)</f>
        <v>10</v>
      </c>
      <c r="F130">
        <f>(B130-D126)</f>
        <v>4</v>
      </c>
      <c r="G130">
        <f t="shared" si="1"/>
        <v>100</v>
      </c>
      <c r="H130">
        <f t="shared" si="1"/>
        <v>16</v>
      </c>
      <c r="I130">
        <f>E130*F130</f>
        <v>40</v>
      </c>
    </row>
    <row r="131" spans="1:9" x14ac:dyDescent="0.25">
      <c r="F131" t="s">
        <v>49</v>
      </c>
      <c r="G131">
        <v>250</v>
      </c>
      <c r="H131">
        <v>40</v>
      </c>
      <c r="I131">
        <f>(I126+I127+I128+I129+I130)</f>
        <v>100</v>
      </c>
    </row>
    <row r="134" spans="1:9" x14ac:dyDescent="0.25">
      <c r="E134" t="s">
        <v>50</v>
      </c>
      <c r="H134">
        <f>(I131/(SQRT(G131*H131)))</f>
        <v>1</v>
      </c>
      <c r="I134" t="s">
        <v>51</v>
      </c>
    </row>
    <row r="136" spans="1:9" x14ac:dyDescent="0.25">
      <c r="A136" t="s">
        <v>52</v>
      </c>
    </row>
    <row r="138" spans="1:9" x14ac:dyDescent="0.25">
      <c r="A138" t="s">
        <v>40</v>
      </c>
      <c r="B138" t="s">
        <v>41</v>
      </c>
    </row>
    <row r="139" spans="1:9" x14ac:dyDescent="0.25">
      <c r="A139">
        <v>5</v>
      </c>
      <c r="B139">
        <v>2</v>
      </c>
    </row>
    <row r="140" spans="1:9" x14ac:dyDescent="0.25">
      <c r="A140">
        <v>10</v>
      </c>
      <c r="B140">
        <v>4</v>
      </c>
    </row>
    <row r="141" spans="1:9" x14ac:dyDescent="0.25">
      <c r="A141">
        <v>15</v>
      </c>
      <c r="B141">
        <v>6</v>
      </c>
    </row>
    <row r="142" spans="1:9" x14ac:dyDescent="0.25">
      <c r="A142">
        <v>20</v>
      </c>
      <c r="B142">
        <v>8</v>
      </c>
    </row>
    <row r="143" spans="1:9" x14ac:dyDescent="0.25">
      <c r="A143">
        <v>25</v>
      </c>
      <c r="B143">
        <v>10</v>
      </c>
    </row>
    <row r="162" spans="1:1" x14ac:dyDescent="0.25">
      <c r="A162" t="s">
        <v>53</v>
      </c>
    </row>
    <row r="163" spans="1:1" x14ac:dyDescent="0.25">
      <c r="A163" t="s">
        <v>1</v>
      </c>
    </row>
    <row r="164" spans="1:1" x14ac:dyDescent="0.25">
      <c r="A164">
        <v>8</v>
      </c>
    </row>
    <row r="165" spans="1:1" x14ac:dyDescent="0.25">
      <c r="A165">
        <v>10</v>
      </c>
    </row>
    <row r="166" spans="1:1" x14ac:dyDescent="0.25">
      <c r="A166">
        <v>12</v>
      </c>
    </row>
    <row r="167" spans="1:1" x14ac:dyDescent="0.25">
      <c r="A167">
        <v>14</v>
      </c>
    </row>
    <row r="168" spans="1:1" x14ac:dyDescent="0.25">
      <c r="A168">
        <v>15</v>
      </c>
    </row>
    <row r="169" spans="1:1" x14ac:dyDescent="0.25">
      <c r="A169">
        <v>18</v>
      </c>
    </row>
    <row r="170" spans="1:1" x14ac:dyDescent="0.25">
      <c r="A170">
        <v>20</v>
      </c>
    </row>
    <row r="171" spans="1:1" x14ac:dyDescent="0.25">
      <c r="A171">
        <v>25</v>
      </c>
    </row>
    <row r="172" spans="1:1" x14ac:dyDescent="0.25">
      <c r="A172">
        <v>30</v>
      </c>
    </row>
    <row r="173" spans="1:1" x14ac:dyDescent="0.25">
      <c r="A173">
        <v>35</v>
      </c>
    </row>
    <row r="186" spans="1:1" x14ac:dyDescent="0.25">
      <c r="A186" t="s">
        <v>54</v>
      </c>
    </row>
  </sheetData>
  <mergeCells count="1">
    <mergeCell ref="B73:C7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13" workbookViewId="0">
      <selection activeCell="A28" sqref="A28"/>
    </sheetView>
  </sheetViews>
  <sheetFormatPr defaultRowHeight="15" x14ac:dyDescent="0.25"/>
  <sheetData>
    <row r="1" spans="1:1" x14ac:dyDescent="0.25">
      <c r="A1" t="s">
        <v>55</v>
      </c>
    </row>
    <row r="14" spans="1:1" x14ac:dyDescent="0.25">
      <c r="A14" t="s">
        <v>56</v>
      </c>
    </row>
    <row r="26" spans="1:1" x14ac:dyDescent="0.25">
      <c r="A26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73" workbookViewId="0">
      <selection activeCell="E65" sqref="E65"/>
    </sheetView>
  </sheetViews>
  <sheetFormatPr defaultRowHeight="15" x14ac:dyDescent="0.25"/>
  <cols>
    <col min="1" max="1" width="17.140625" customWidth="1"/>
    <col min="3" max="3" width="14" customWidth="1"/>
    <col min="5" max="5" width="19.140625" customWidth="1"/>
    <col min="6" max="6" width="18" customWidth="1"/>
    <col min="7" max="7" width="18.42578125" customWidth="1"/>
    <col min="8" max="8" width="13.42578125" customWidth="1"/>
  </cols>
  <sheetData>
    <row r="1" spans="1:3" x14ac:dyDescent="0.25">
      <c r="A1" t="s">
        <v>58</v>
      </c>
    </row>
    <row r="2" spans="1:3" x14ac:dyDescent="0.25">
      <c r="A2" t="s">
        <v>59</v>
      </c>
      <c r="B2">
        <v>30</v>
      </c>
    </row>
    <row r="3" spans="1:3" x14ac:dyDescent="0.25">
      <c r="A3" t="s">
        <v>60</v>
      </c>
      <c r="B3">
        <v>27</v>
      </c>
    </row>
    <row r="4" spans="1:3" x14ac:dyDescent="0.25">
      <c r="A4" t="s">
        <v>61</v>
      </c>
      <c r="B4">
        <v>5</v>
      </c>
    </row>
    <row r="5" spans="1:3" x14ac:dyDescent="0.25">
      <c r="A5" t="s">
        <v>62</v>
      </c>
      <c r="B5">
        <v>50</v>
      </c>
    </row>
    <row r="7" spans="1:3" x14ac:dyDescent="0.25">
      <c r="A7" t="s">
        <v>38</v>
      </c>
      <c r="B7">
        <f>((B2-B3)/(B4/(SQRT(B5))))</f>
        <v>4.2426406871192857</v>
      </c>
    </row>
    <row r="11" spans="1:3" x14ac:dyDescent="0.25">
      <c r="A11" t="s">
        <v>63</v>
      </c>
    </row>
    <row r="13" spans="1:3" x14ac:dyDescent="0.25">
      <c r="A13" t="s">
        <v>38</v>
      </c>
      <c r="B13">
        <v>4.2426409999999999</v>
      </c>
    </row>
    <row r="14" spans="1:3" x14ac:dyDescent="0.25">
      <c r="A14" t="s">
        <v>67</v>
      </c>
      <c r="B14">
        <v>0.999</v>
      </c>
      <c r="C14" t="s">
        <v>65</v>
      </c>
    </row>
    <row r="15" spans="1:3" x14ac:dyDescent="0.25">
      <c r="A15" t="s">
        <v>64</v>
      </c>
      <c r="B15">
        <f>(1-B14)</f>
        <v>1.0000000000000009E-3</v>
      </c>
    </row>
    <row r="16" spans="1:3" x14ac:dyDescent="0.25">
      <c r="A16" t="s">
        <v>66</v>
      </c>
    </row>
    <row r="17" spans="1:9" x14ac:dyDescent="0.25">
      <c r="D17" t="s">
        <v>68</v>
      </c>
    </row>
    <row r="23" spans="1:9" x14ac:dyDescent="0.25">
      <c r="A23" t="s">
        <v>69</v>
      </c>
    </row>
    <row r="24" spans="1:9" x14ac:dyDescent="0.25">
      <c r="A24" t="s">
        <v>1</v>
      </c>
      <c r="B24" t="s">
        <v>2</v>
      </c>
      <c r="C24" t="s">
        <v>59</v>
      </c>
      <c r="D24" t="s">
        <v>70</v>
      </c>
      <c r="E24" t="s">
        <v>72</v>
      </c>
      <c r="F24" t="s">
        <v>73</v>
      </c>
      <c r="G24" t="s">
        <v>71</v>
      </c>
      <c r="H24" t="s">
        <v>74</v>
      </c>
      <c r="I24" t="s">
        <v>83</v>
      </c>
    </row>
    <row r="25" spans="1:9" x14ac:dyDescent="0.25">
      <c r="A25">
        <v>60</v>
      </c>
      <c r="B25">
        <v>65</v>
      </c>
      <c r="C25">
        <f>AVERAGE(A25:A31)</f>
        <v>66</v>
      </c>
      <c r="D25">
        <v>7</v>
      </c>
      <c r="E25">
        <v>-6</v>
      </c>
      <c r="F25">
        <v>36</v>
      </c>
      <c r="G25">
        <f>SQRT((1/6)*F32)</f>
        <v>4.0414518843273806</v>
      </c>
      <c r="H25">
        <f>((C25-B25)/(G25/(SQRT(D25))))</f>
        <v>0.65465367070797709</v>
      </c>
      <c r="I25">
        <v>1.9430000000000001</v>
      </c>
    </row>
    <row r="26" spans="1:9" x14ac:dyDescent="0.25">
      <c r="A26">
        <v>62</v>
      </c>
      <c r="E26">
        <v>-4</v>
      </c>
      <c r="F26">
        <v>16</v>
      </c>
    </row>
    <row r="27" spans="1:9" x14ac:dyDescent="0.25">
      <c r="A27">
        <v>65</v>
      </c>
      <c r="E27">
        <v>-1</v>
      </c>
      <c r="F27">
        <v>1</v>
      </c>
    </row>
    <row r="28" spans="1:9" x14ac:dyDescent="0.25">
      <c r="A28">
        <v>70</v>
      </c>
      <c r="E28">
        <v>4</v>
      </c>
      <c r="F28">
        <v>16</v>
      </c>
    </row>
    <row r="29" spans="1:9" x14ac:dyDescent="0.25">
      <c r="A29">
        <v>68</v>
      </c>
      <c r="E29">
        <v>2</v>
      </c>
      <c r="F29">
        <v>4</v>
      </c>
    </row>
    <row r="30" spans="1:9" x14ac:dyDescent="0.25">
      <c r="A30">
        <v>66</v>
      </c>
      <c r="E30">
        <v>0</v>
      </c>
      <c r="F30">
        <v>0</v>
      </c>
    </row>
    <row r="31" spans="1:9" x14ac:dyDescent="0.25">
      <c r="A31">
        <v>71</v>
      </c>
      <c r="E31">
        <v>5</v>
      </c>
      <c r="F31">
        <v>25</v>
      </c>
    </row>
    <row r="32" spans="1:9" x14ac:dyDescent="0.25">
      <c r="E32" t="s">
        <v>49</v>
      </c>
      <c r="F32">
        <f>(F25+F26+F27+F28+F29+F31)</f>
        <v>98</v>
      </c>
    </row>
    <row r="34" spans="1:13" x14ac:dyDescent="0.25">
      <c r="B34" t="s">
        <v>75</v>
      </c>
    </row>
    <row r="37" spans="1:13" x14ac:dyDescent="0.25">
      <c r="A37" t="s">
        <v>76</v>
      </c>
    </row>
    <row r="39" spans="1:13" x14ac:dyDescent="0.25">
      <c r="A39" t="s">
        <v>40</v>
      </c>
      <c r="B39" t="s">
        <v>41</v>
      </c>
      <c r="C39" t="s">
        <v>77</v>
      </c>
      <c r="D39" t="s">
        <v>78</v>
      </c>
      <c r="E39" t="s">
        <v>44</v>
      </c>
      <c r="F39" t="s">
        <v>45</v>
      </c>
      <c r="G39" t="s">
        <v>79</v>
      </c>
      <c r="H39" t="s">
        <v>80</v>
      </c>
      <c r="I39" t="s">
        <v>81</v>
      </c>
      <c r="J39" t="s">
        <v>82</v>
      </c>
      <c r="L39" t="s">
        <v>74</v>
      </c>
      <c r="M39" t="s">
        <v>83</v>
      </c>
    </row>
    <row r="40" spans="1:13" x14ac:dyDescent="0.25">
      <c r="A40">
        <v>78</v>
      </c>
      <c r="B40">
        <v>70</v>
      </c>
      <c r="C40">
        <f>AVERAGE(A40:A44)</f>
        <v>85</v>
      </c>
      <c r="D40">
        <f>AVERAGE(B40:B44)</f>
        <v>75.2</v>
      </c>
      <c r="E40">
        <v>-7</v>
      </c>
      <c r="F40">
        <v>-5.2</v>
      </c>
      <c r="G40">
        <f>E40*E40</f>
        <v>49</v>
      </c>
      <c r="H40">
        <f>F40*F40</f>
        <v>27.040000000000003</v>
      </c>
      <c r="I40">
        <f>SQRT((1/4)*G45)</f>
        <v>5.3851648071345037</v>
      </c>
      <c r="J40">
        <f>SQRT((1/4)*H45)</f>
        <v>3.962322551231789</v>
      </c>
      <c r="L40">
        <f>((C40-D40)/(SQRT(((I40*I40)/5)+((J40*J40)/5))))</f>
        <v>3.27761030424419</v>
      </c>
      <c r="M40">
        <v>1.86</v>
      </c>
    </row>
    <row r="41" spans="1:13" x14ac:dyDescent="0.25">
      <c r="A41">
        <v>82</v>
      </c>
      <c r="B41">
        <v>73</v>
      </c>
      <c r="E41">
        <v>-3</v>
      </c>
      <c r="F41">
        <f>(B41-D40)</f>
        <v>-2.2000000000000028</v>
      </c>
      <c r="G41">
        <f>E41*E41</f>
        <v>9</v>
      </c>
      <c r="H41">
        <f>F41*F41</f>
        <v>4.8400000000000123</v>
      </c>
    </row>
    <row r="42" spans="1:13" x14ac:dyDescent="0.25">
      <c r="A42">
        <v>85</v>
      </c>
      <c r="B42">
        <v>75</v>
      </c>
      <c r="E42">
        <v>0</v>
      </c>
      <c r="F42">
        <f>(B42-D40)</f>
        <v>-0.20000000000000284</v>
      </c>
      <c r="G42">
        <v>0</v>
      </c>
      <c r="H42">
        <f>F42*F42</f>
        <v>4.0000000000001139E-2</v>
      </c>
    </row>
    <row r="43" spans="1:13" x14ac:dyDescent="0.25">
      <c r="A43">
        <v>88</v>
      </c>
      <c r="B43">
        <v>80</v>
      </c>
      <c r="E43">
        <v>3</v>
      </c>
      <c r="F43">
        <f>(B43-D40)</f>
        <v>4.7999999999999972</v>
      </c>
      <c r="G43">
        <v>9</v>
      </c>
      <c r="H43">
        <f>F43*F43</f>
        <v>23.039999999999974</v>
      </c>
    </row>
    <row r="44" spans="1:13" x14ac:dyDescent="0.25">
      <c r="A44">
        <v>92</v>
      </c>
      <c r="B44">
        <v>78</v>
      </c>
      <c r="E44">
        <v>7</v>
      </c>
      <c r="F44">
        <f>(B44-D40)</f>
        <v>2.7999999999999972</v>
      </c>
      <c r="G44">
        <v>49</v>
      </c>
      <c r="H44">
        <f>F44*F44</f>
        <v>7.8399999999999839</v>
      </c>
    </row>
    <row r="45" spans="1:13" x14ac:dyDescent="0.25">
      <c r="F45" t="s">
        <v>49</v>
      </c>
      <c r="G45">
        <f>G40+G41+G43+G44</f>
        <v>116</v>
      </c>
      <c r="H45">
        <f>H40+H41+H42+H43+H44</f>
        <v>62.799999999999976</v>
      </c>
    </row>
    <row r="48" spans="1:13" x14ac:dyDescent="0.25">
      <c r="D48" t="s">
        <v>84</v>
      </c>
    </row>
    <row r="50" spans="1:5" x14ac:dyDescent="0.25">
      <c r="A50" t="s">
        <v>85</v>
      </c>
    </row>
    <row r="52" spans="1:5" x14ac:dyDescent="0.25">
      <c r="A52" t="s">
        <v>87</v>
      </c>
      <c r="B52" t="s">
        <v>88</v>
      </c>
      <c r="C52" t="s">
        <v>86</v>
      </c>
      <c r="D52" t="s">
        <v>89</v>
      </c>
      <c r="E52" t="s">
        <v>90</v>
      </c>
    </row>
    <row r="53" spans="1:5" x14ac:dyDescent="0.25">
      <c r="A53">
        <v>5</v>
      </c>
      <c r="B53">
        <v>5</v>
      </c>
      <c r="C53">
        <v>8</v>
      </c>
      <c r="D53">
        <v>2.306</v>
      </c>
      <c r="E53">
        <v>3.2776100000000001</v>
      </c>
    </row>
    <row r="55" spans="1:5" x14ac:dyDescent="0.25">
      <c r="A55" t="s">
        <v>91</v>
      </c>
    </row>
    <row r="56" spans="1:5" x14ac:dyDescent="0.25">
      <c r="A56" t="s">
        <v>92</v>
      </c>
    </row>
    <row r="60" spans="1:5" x14ac:dyDescent="0.25">
      <c r="A60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</dc:creator>
  <cp:lastModifiedBy>vishakh</cp:lastModifiedBy>
  <dcterms:created xsi:type="dcterms:W3CDTF">2025-03-21T09:01:58Z</dcterms:created>
  <dcterms:modified xsi:type="dcterms:W3CDTF">2025-03-23T21:00:42Z</dcterms:modified>
</cp:coreProperties>
</file>