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mercier\Documents\Collision Tests\Ressources\2 - Template Documents\"/>
    </mc:Choice>
  </mc:AlternateContent>
  <xr:revisionPtr revIDLastSave="0" documentId="8_{57E22003-4E50-47DD-9FC5-028C4ECA0DBE}" xr6:coauthVersionLast="47" xr6:coauthVersionMax="47" xr10:uidLastSave="{00000000-0000-0000-0000-000000000000}"/>
  <bookViews>
    <workbookView xWindow="-120" yWindow="-120" windowWidth="29040" windowHeight="15840" activeTab="1" xr2:uid="{5C9116E7-940A-49E2-A4C0-DD77B63E4D69}"/>
  </bookViews>
  <sheets>
    <sheet name="Conversion" sheetId="1" r:id="rId1"/>
    <sheet name="Prise de mesure" sheetId="2" r:id="rId2"/>
    <sheet name="Résult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4" i="1"/>
  <c r="O42" i="2"/>
  <c r="N42" i="2"/>
  <c r="M42" i="2"/>
  <c r="K42" i="2"/>
  <c r="J42" i="2"/>
  <c r="I42" i="2"/>
  <c r="O41" i="2"/>
  <c r="N41" i="2"/>
  <c r="M41" i="2"/>
  <c r="K41" i="2"/>
  <c r="J41" i="2"/>
  <c r="I41" i="2"/>
  <c r="O40" i="2"/>
  <c r="N40" i="2"/>
  <c r="M40" i="2"/>
  <c r="K40" i="2"/>
  <c r="J40" i="2"/>
  <c r="I40" i="2"/>
  <c r="O39" i="2"/>
  <c r="N39" i="2"/>
  <c r="M39" i="2"/>
  <c r="K39" i="2"/>
  <c r="J39" i="2"/>
  <c r="I39" i="2"/>
  <c r="O62" i="2"/>
  <c r="N62" i="2"/>
  <c r="M62" i="2"/>
  <c r="K62" i="2"/>
  <c r="J62" i="2"/>
  <c r="I62" i="2"/>
  <c r="O61" i="2"/>
  <c r="N61" i="2"/>
  <c r="M61" i="2"/>
  <c r="K61" i="2"/>
  <c r="J61" i="2"/>
  <c r="I61" i="2"/>
  <c r="O60" i="2"/>
  <c r="N60" i="2"/>
  <c r="M60" i="2"/>
  <c r="K60" i="2"/>
  <c r="J60" i="2"/>
  <c r="I60" i="2"/>
  <c r="O59" i="2"/>
  <c r="N59" i="2"/>
  <c r="M59" i="2"/>
  <c r="K59" i="2"/>
  <c r="J59" i="2"/>
  <c r="I59" i="2"/>
  <c r="O58" i="2"/>
  <c r="N58" i="2"/>
  <c r="M58" i="2"/>
  <c r="K58" i="2"/>
  <c r="J58" i="2"/>
  <c r="I58" i="2"/>
  <c r="O57" i="2"/>
  <c r="N57" i="2"/>
  <c r="M57" i="2"/>
  <c r="K57" i="2"/>
  <c r="J57" i="2"/>
  <c r="I57" i="2"/>
  <c r="O52" i="2"/>
  <c r="N52" i="2"/>
  <c r="M52" i="2"/>
  <c r="K52" i="2"/>
  <c r="J52" i="2"/>
  <c r="I52" i="2"/>
  <c r="O51" i="2"/>
  <c r="N51" i="2"/>
  <c r="M51" i="2"/>
  <c r="K51" i="2"/>
  <c r="J51" i="2"/>
  <c r="I51" i="2"/>
  <c r="O50" i="2"/>
  <c r="N50" i="2"/>
  <c r="M50" i="2"/>
  <c r="K50" i="2"/>
  <c r="J50" i="2"/>
  <c r="I50" i="2"/>
  <c r="O49" i="2"/>
  <c r="N49" i="2"/>
  <c r="M49" i="2"/>
  <c r="K49" i="2"/>
  <c r="J49" i="2"/>
  <c r="I49" i="2"/>
  <c r="O48" i="2"/>
  <c r="N48" i="2"/>
  <c r="M48" i="2"/>
  <c r="K48" i="2"/>
  <c r="J48" i="2"/>
  <c r="I48" i="2"/>
  <c r="O47" i="2"/>
  <c r="N47" i="2"/>
  <c r="M47" i="2"/>
  <c r="K47" i="2"/>
  <c r="J47" i="2"/>
  <c r="I47" i="2"/>
  <c r="O14" i="2"/>
  <c r="N14" i="2"/>
  <c r="M14" i="2"/>
  <c r="K14" i="2"/>
  <c r="J14" i="2"/>
  <c r="I14" i="2"/>
  <c r="O13" i="2"/>
  <c r="N13" i="2"/>
  <c r="M13" i="2"/>
  <c r="K13" i="2"/>
  <c r="J13" i="2"/>
  <c r="I13" i="2"/>
  <c r="O12" i="2"/>
  <c r="N12" i="2"/>
  <c r="M12" i="2"/>
  <c r="K12" i="2"/>
  <c r="J12" i="2"/>
  <c r="I12" i="2"/>
  <c r="O11" i="2"/>
  <c r="N11" i="2"/>
  <c r="M11" i="2"/>
  <c r="K11" i="2"/>
  <c r="J11" i="2"/>
  <c r="I11" i="2"/>
  <c r="O10" i="2"/>
  <c r="N10" i="2"/>
  <c r="M10" i="2"/>
  <c r="K10" i="2"/>
  <c r="J10" i="2"/>
  <c r="I10" i="2"/>
  <c r="O9" i="2"/>
  <c r="N9" i="2"/>
  <c r="M9" i="2"/>
  <c r="K9" i="2"/>
  <c r="J9" i="2"/>
  <c r="I9" i="2"/>
  <c r="AK19" i="2"/>
  <c r="AL19" i="2"/>
  <c r="AK20" i="2"/>
  <c r="AL20" i="2"/>
  <c r="AK21" i="2"/>
  <c r="AL21" i="2"/>
  <c r="AK22" i="2"/>
  <c r="AL22" i="2"/>
  <c r="AK23" i="2"/>
  <c r="AL23" i="2"/>
  <c r="AK24" i="2"/>
  <c r="AL24" i="2"/>
  <c r="AJ20" i="2"/>
  <c r="AJ21" i="2"/>
  <c r="AJ22" i="2"/>
  <c r="AJ23" i="2"/>
  <c r="AJ24" i="2"/>
  <c r="AJ19" i="2"/>
  <c r="AG19" i="2"/>
  <c r="AI19" i="2" s="1"/>
  <c r="H19" i="3" s="1"/>
  <c r="AH19" i="2"/>
  <c r="AG20" i="2"/>
  <c r="AH20" i="2"/>
  <c r="AG21" i="2"/>
  <c r="AH21" i="2"/>
  <c r="AG22" i="2"/>
  <c r="AH22" i="2"/>
  <c r="AG23" i="2"/>
  <c r="AH23" i="2"/>
  <c r="AG24" i="2"/>
  <c r="AH24" i="2"/>
  <c r="AF20" i="2"/>
  <c r="AF21" i="2"/>
  <c r="AF22" i="2"/>
  <c r="AF23" i="2"/>
  <c r="AF24" i="2"/>
  <c r="AF19" i="2"/>
  <c r="AB19" i="2"/>
  <c r="X14" i="2"/>
  <c r="W14" i="2"/>
  <c r="V14" i="2"/>
  <c r="X13" i="2"/>
  <c r="W13" i="2"/>
  <c r="V13" i="2"/>
  <c r="X12" i="2"/>
  <c r="W12" i="2"/>
  <c r="V12" i="2"/>
  <c r="X11" i="2"/>
  <c r="W11" i="2"/>
  <c r="V11" i="2"/>
  <c r="X10" i="2"/>
  <c r="W10" i="2"/>
  <c r="V10" i="2"/>
  <c r="X9" i="2"/>
  <c r="W9" i="2"/>
  <c r="V9" i="2"/>
  <c r="O34" i="2"/>
  <c r="N34" i="2"/>
  <c r="M34" i="2"/>
  <c r="K34" i="2"/>
  <c r="J34" i="2"/>
  <c r="I34" i="2"/>
  <c r="O33" i="2"/>
  <c r="N33" i="2"/>
  <c r="M33" i="2"/>
  <c r="K33" i="2"/>
  <c r="J33" i="2"/>
  <c r="I33" i="2"/>
  <c r="O32" i="2"/>
  <c r="N32" i="2"/>
  <c r="M32" i="2"/>
  <c r="K32" i="2"/>
  <c r="J32" i="2"/>
  <c r="I32" i="2"/>
  <c r="O31" i="2"/>
  <c r="N31" i="2"/>
  <c r="M31" i="2"/>
  <c r="K31" i="2"/>
  <c r="J31" i="2"/>
  <c r="I31" i="2"/>
  <c r="O30" i="2"/>
  <c r="N30" i="2"/>
  <c r="M30" i="2"/>
  <c r="K30" i="2"/>
  <c r="J30" i="2"/>
  <c r="I30" i="2"/>
  <c r="O29" i="2"/>
  <c r="N29" i="2"/>
  <c r="M29" i="2"/>
  <c r="K29" i="2"/>
  <c r="J29" i="2"/>
  <c r="I29" i="2"/>
  <c r="O24" i="2"/>
  <c r="N24" i="2"/>
  <c r="M24" i="2"/>
  <c r="K24" i="2"/>
  <c r="J24" i="2"/>
  <c r="I24" i="2"/>
  <c r="O23" i="2"/>
  <c r="N23" i="2"/>
  <c r="M23" i="2"/>
  <c r="K23" i="2"/>
  <c r="J23" i="2"/>
  <c r="I23" i="2"/>
  <c r="O22" i="2"/>
  <c r="N22" i="2"/>
  <c r="M22" i="2"/>
  <c r="K22" i="2"/>
  <c r="J22" i="2"/>
  <c r="I22" i="2"/>
  <c r="O21" i="2"/>
  <c r="N21" i="2"/>
  <c r="M21" i="2"/>
  <c r="K21" i="2"/>
  <c r="J21" i="2"/>
  <c r="I21" i="2"/>
  <c r="O20" i="2"/>
  <c r="N20" i="2"/>
  <c r="M20" i="2"/>
  <c r="K20" i="2"/>
  <c r="J20" i="2"/>
  <c r="I20" i="2"/>
  <c r="O19" i="2"/>
  <c r="N19" i="2"/>
  <c r="M19" i="2"/>
  <c r="K19" i="2"/>
  <c r="J19" i="2"/>
  <c r="I19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P13" i="2" l="1"/>
  <c r="D13" i="3" s="1"/>
  <c r="P41" i="2"/>
  <c r="D41" i="3" s="1"/>
  <c r="P40" i="2"/>
  <c r="D40" i="3" s="1"/>
  <c r="AM23" i="2"/>
  <c r="I23" i="3" s="1"/>
  <c r="L9" i="2"/>
  <c r="C9" i="3" s="1"/>
  <c r="L12" i="2"/>
  <c r="C12" i="3" s="1"/>
  <c r="L14" i="2"/>
  <c r="C14" i="3" s="1"/>
  <c r="AI22" i="2"/>
  <c r="H22" i="3" s="1"/>
  <c r="P39" i="2"/>
  <c r="D39" i="3" s="1"/>
  <c r="P24" i="2"/>
  <c r="D24" i="3" s="1"/>
  <c r="P42" i="2"/>
  <c r="D42" i="3" s="1"/>
  <c r="P49" i="2"/>
  <c r="D49" i="3" s="1"/>
  <c r="Y9" i="2"/>
  <c r="G9" i="3" s="1"/>
  <c r="L10" i="2"/>
  <c r="C10" i="3" s="1"/>
  <c r="P10" i="2"/>
  <c r="D10" i="3" s="1"/>
  <c r="L40" i="2"/>
  <c r="C40" i="3" s="1"/>
  <c r="L57" i="2"/>
  <c r="C57" i="3" s="1"/>
  <c r="L33" i="2"/>
  <c r="C33" i="3" s="1"/>
  <c r="L41" i="2"/>
  <c r="C41" i="3" s="1"/>
  <c r="P11" i="2"/>
  <c r="D11" i="3" s="1"/>
  <c r="L39" i="2"/>
  <c r="C39" i="3" s="1"/>
  <c r="L31" i="2"/>
  <c r="C31" i="3" s="1"/>
  <c r="P51" i="2"/>
  <c r="D51" i="3" s="1"/>
  <c r="AM22" i="2"/>
  <c r="I22" i="3" s="1"/>
  <c r="P14" i="2"/>
  <c r="D14" i="3" s="1"/>
  <c r="L61" i="2"/>
  <c r="C61" i="3" s="1"/>
  <c r="P9" i="2"/>
  <c r="D9" i="3" s="1"/>
  <c r="L42" i="2"/>
  <c r="C42" i="3" s="1"/>
  <c r="P61" i="2"/>
  <c r="D61" i="3" s="1"/>
  <c r="L62" i="2"/>
  <c r="C62" i="3" s="1"/>
  <c r="L50" i="2"/>
  <c r="C50" i="3" s="1"/>
  <c r="P62" i="2"/>
  <c r="D62" i="3" s="1"/>
  <c r="P57" i="2"/>
  <c r="D57" i="3" s="1"/>
  <c r="L48" i="2"/>
  <c r="C48" i="3" s="1"/>
  <c r="L49" i="2"/>
  <c r="C49" i="3" s="1"/>
  <c r="L58" i="2"/>
  <c r="C58" i="3" s="1"/>
  <c r="P58" i="2"/>
  <c r="D58" i="3" s="1"/>
  <c r="L52" i="2"/>
  <c r="C52" i="3" s="1"/>
  <c r="L47" i="2"/>
  <c r="C47" i="3" s="1"/>
  <c r="P52" i="2"/>
  <c r="D52" i="3" s="1"/>
  <c r="P47" i="2"/>
  <c r="D47" i="3" s="1"/>
  <c r="L59" i="2"/>
  <c r="C59" i="3" s="1"/>
  <c r="P59" i="2"/>
  <c r="D59" i="3" s="1"/>
  <c r="P50" i="2"/>
  <c r="D50" i="3" s="1"/>
  <c r="L60" i="2"/>
  <c r="C60" i="3" s="1"/>
  <c r="P48" i="2"/>
  <c r="D48" i="3" s="1"/>
  <c r="L51" i="2"/>
  <c r="C51" i="3" s="1"/>
  <c r="P60" i="2"/>
  <c r="D60" i="3" s="1"/>
  <c r="P12" i="2"/>
  <c r="D12" i="3" s="1"/>
  <c r="L13" i="2"/>
  <c r="C13" i="3" s="1"/>
  <c r="L11" i="2"/>
  <c r="C11" i="3" s="1"/>
  <c r="P32" i="2"/>
  <c r="D32" i="3" s="1"/>
  <c r="P30" i="2"/>
  <c r="D30" i="3" s="1"/>
  <c r="P33" i="2"/>
  <c r="D33" i="3" s="1"/>
  <c r="P20" i="2"/>
  <c r="D20" i="3" s="1"/>
  <c r="AM20" i="2"/>
  <c r="I20" i="3" s="1"/>
  <c r="AM24" i="2"/>
  <c r="I24" i="3" s="1"/>
  <c r="AI24" i="2"/>
  <c r="H24" i="3" s="1"/>
  <c r="AI23" i="2"/>
  <c r="H23" i="3" s="1"/>
  <c r="AI20" i="2"/>
  <c r="H20" i="3" s="1"/>
  <c r="AI21" i="2"/>
  <c r="H21" i="3" s="1"/>
  <c r="AM19" i="2"/>
  <c r="I19" i="3" s="1"/>
  <c r="AE21" i="2"/>
  <c r="G21" i="3" s="1"/>
  <c r="AM21" i="2"/>
  <c r="I21" i="3" s="1"/>
  <c r="AE22" i="2"/>
  <c r="G22" i="3" s="1"/>
  <c r="AE23" i="2"/>
  <c r="G23" i="3" s="1"/>
  <c r="Y12" i="2"/>
  <c r="G12" i="3" s="1"/>
  <c r="Y13" i="2"/>
  <c r="G13" i="3" s="1"/>
  <c r="AE20" i="2"/>
  <c r="G20" i="3" s="1"/>
  <c r="P19" i="2"/>
  <c r="D19" i="3" s="1"/>
  <c r="L29" i="2"/>
  <c r="C29" i="3" s="1"/>
  <c r="L34" i="2"/>
  <c r="C34" i="3" s="1"/>
  <c r="L32" i="2"/>
  <c r="C32" i="3" s="1"/>
  <c r="L21" i="2"/>
  <c r="C21" i="3" s="1"/>
  <c r="P21" i="2"/>
  <c r="D21" i="3" s="1"/>
  <c r="L24" i="2"/>
  <c r="C24" i="3" s="1"/>
  <c r="Y10" i="2"/>
  <c r="G10" i="3" s="1"/>
  <c r="Y11" i="2"/>
  <c r="G11" i="3" s="1"/>
  <c r="L22" i="2"/>
  <c r="C22" i="3" s="1"/>
  <c r="P31" i="2"/>
  <c r="D31" i="3" s="1"/>
  <c r="P22" i="2"/>
  <c r="D22" i="3" s="1"/>
  <c r="L19" i="2"/>
  <c r="C19" i="3" s="1"/>
  <c r="P29" i="2"/>
  <c r="D29" i="3" s="1"/>
  <c r="L20" i="2"/>
  <c r="C20" i="3" s="1"/>
  <c r="P34" i="2"/>
  <c r="D34" i="3" s="1"/>
  <c r="AE19" i="2"/>
  <c r="G19" i="3" s="1"/>
  <c r="P23" i="2"/>
  <c r="D23" i="3" s="1"/>
  <c r="L23" i="2"/>
  <c r="C23" i="3" s="1"/>
  <c r="AE24" i="2"/>
  <c r="G24" i="3" s="1"/>
  <c r="L30" i="2"/>
  <c r="C30" i="3" s="1"/>
  <c r="Y14" i="2"/>
  <c r="G14" i="3" s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3" i="1"/>
</calcChain>
</file>

<file path=xl/sharedStrings.xml><?xml version="1.0" encoding="utf-8"?>
<sst xmlns="http://schemas.openxmlformats.org/spreadsheetml/2006/main" count="293" uniqueCount="75">
  <si>
    <t>V</t>
  </si>
  <si>
    <t>N</t>
  </si>
  <si>
    <t>Test 2</t>
  </si>
  <si>
    <t>Test 1</t>
  </si>
  <si>
    <t>Test 3</t>
  </si>
  <si>
    <t>Force 1</t>
  </si>
  <si>
    <t xml:space="preserve">Force2 </t>
  </si>
  <si>
    <t>Force 3</t>
  </si>
  <si>
    <t>Force Moy</t>
  </si>
  <si>
    <t>Mul</t>
  </si>
  <si>
    <t>Add</t>
  </si>
  <si>
    <t>Paramètres</t>
  </si>
  <si>
    <t>500 mm/s</t>
  </si>
  <si>
    <t>750 mm/s</t>
  </si>
  <si>
    <t>Tests de variabilité des différents paramètres FANUC : CRX-25ia</t>
  </si>
  <si>
    <t>3 kg (5 indiqué)</t>
  </si>
  <si>
    <t>5 kg (5 indiqué)</t>
  </si>
  <si>
    <t>7 kg (5 indiqué)</t>
  </si>
  <si>
    <t>23 kg (25 indiqué)</t>
  </si>
  <si>
    <t>25 kg (25 indiqué)</t>
  </si>
  <si>
    <t>27 kg (25 indiqué)</t>
  </si>
  <si>
    <t>1000 mm/s</t>
  </si>
  <si>
    <t>5 kg (Low)</t>
  </si>
  <si>
    <t>5 kg (Normal)</t>
  </si>
  <si>
    <t>5 kg (Instant)</t>
  </si>
  <si>
    <t>25 kg (Low)</t>
  </si>
  <si>
    <t>25 kg (Normal)</t>
  </si>
  <si>
    <t>25 kg (Instant)</t>
  </si>
  <si>
    <t>5 kg (Vertical)</t>
  </si>
  <si>
    <t>5 kg (Horizontal)</t>
  </si>
  <si>
    <t>5 kg (Latéral)</t>
  </si>
  <si>
    <t>25 kg (Vertical)</t>
  </si>
  <si>
    <t>25 kg (Horizontal)</t>
  </si>
  <si>
    <t>25 kg (Latéral)</t>
  </si>
  <si>
    <t>Test : Paramètre de sensibilité</t>
  </si>
  <si>
    <t>Test : Angle de contact</t>
  </si>
  <si>
    <t>Tests de validation de vitesse FANUC : CRX-25ia</t>
  </si>
  <si>
    <t>250 mm/s</t>
  </si>
  <si>
    <t>15 kg (Vertical)</t>
  </si>
  <si>
    <t>15 kg (Horizontal)</t>
  </si>
  <si>
    <t>Test : Punching bag Transient</t>
  </si>
  <si>
    <t>Test : Déviation de la masse indiquée</t>
  </si>
  <si>
    <t>Test : Type de surface</t>
  </si>
  <si>
    <t>5 kg (Punching bag)</t>
  </si>
  <si>
    <t>5 kg (Plaque de métal)</t>
  </si>
  <si>
    <t>5 kg (Épaule humaine)</t>
  </si>
  <si>
    <t>25 kg (Punching bag)</t>
  </si>
  <si>
    <t>25 kg (Plaque de métal)</t>
  </si>
  <si>
    <t>Test : Punching bag Quasi-Statique</t>
  </si>
  <si>
    <t>Test : Limite de force</t>
  </si>
  <si>
    <t>5 kg (100 N)</t>
  </si>
  <si>
    <t>5 kg (150 N)</t>
  </si>
  <si>
    <t>15 kg (100 N)</t>
  </si>
  <si>
    <t>15 kg (150 N)</t>
  </si>
  <si>
    <t>25 kg (100 N)</t>
  </si>
  <si>
    <t>25 kg (150 N)</t>
  </si>
  <si>
    <t>25 kg (Abdomen)</t>
  </si>
  <si>
    <t>5 kg  (Abdomen)</t>
  </si>
  <si>
    <t xml:space="preserve">25 kg (Épaule humaine) </t>
  </si>
  <si>
    <t>Test : Dureté de surface</t>
  </si>
  <si>
    <t>Force Moyenne</t>
  </si>
  <si>
    <t>Force moyenne</t>
  </si>
  <si>
    <t>Tension (V)</t>
  </si>
  <si>
    <t>Masse verticale appliquée (kg)</t>
  </si>
  <si>
    <t>g</t>
  </si>
  <si>
    <t>Force (N)</t>
  </si>
  <si>
    <t>N/kg</t>
  </si>
  <si>
    <t>*Tester les limites du robot et changer variation en conséquence</t>
  </si>
  <si>
    <t>Conversion N à V (À faire)</t>
  </si>
  <si>
    <t xml:space="preserve">5 kg </t>
  </si>
  <si>
    <t>10 kg</t>
  </si>
  <si>
    <t xml:space="preserve">15 kg </t>
  </si>
  <si>
    <t xml:space="preserve">20 kg </t>
  </si>
  <si>
    <t xml:space="preserve">25 kg </t>
  </si>
  <si>
    <t xml:space="preserve">30 kg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</si>
</sst>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10" xfId="0" applyNumberFormat="1" applyBorder="1"/>
    <xf numFmtId="0" fontId="0" fillId="0" borderId="10" xfId="0" applyBorder="1"/>
    <xf numFmtId="164" fontId="0" fillId="0" borderId="4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0" fontId="0" fillId="0" borderId="12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0" fillId="0" borderId="11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9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Courbe de conversion V à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99650043744532"/>
                  <c:y val="-5.391185476815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Conversion!$D$4:$D$9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Conversion!$C$4:$C$9</c:f>
              <c:numCache>
                <c:formatCode>General</c:formatCode>
                <c:ptCount val="6"/>
                <c:pt idx="0">
                  <c:v>0</c:v>
                </c:pt>
                <c:pt idx="1">
                  <c:v>49.050000000000004</c:v>
                </c:pt>
                <c:pt idx="2">
                  <c:v>98.100000000000009</c:v>
                </c:pt>
                <c:pt idx="3">
                  <c:v>147.15</c:v>
                </c:pt>
                <c:pt idx="4">
                  <c:v>196.20000000000002</c:v>
                </c:pt>
                <c:pt idx="5">
                  <c:v>245.25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97-4234-88FA-8E4DC438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4703"/>
        <c:axId val="207324223"/>
      </c:scatterChart>
      <c:valAx>
        <c:axId val="2073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Tension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223"/>
        <c:crosses val="autoZero"/>
        <c:crossBetween val="midCat"/>
      </c:valAx>
      <c:valAx>
        <c:axId val="2073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214312</xdr:colOff>
      <xdr:row>13</xdr:row>
      <xdr:rowOff>147637</xdr:rowOff>
    </xdr:from>
    <xdr:to>
      <xdr:col>5</xdr:col>
      <xdr:colOff>138112</xdr:colOff>
      <xdr:row>28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F8A0BB-FCB6-A458-0EF2-B79A2EE4A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253D-FCF3-447A-B6D9-AB632D3A38B4}">
  <dimension ref="B1:J33"/>
  <sheetViews>
    <sheetView workbookViewId="0">
      <selection activeCell="N19" sqref="N19"/>
    </sheetView>
  </sheetViews>
  <sheetFormatPr defaultRowHeight="15" x14ac:dyDescent="0.25"/>
  <cols>
    <col min="2" max="2" width="28.5703125" bestFit="1" customWidth="1"/>
    <col min="3" max="3" width="20.85546875" customWidth="1"/>
    <col min="4" max="4" width="11.140625" bestFit="1" customWidth="1"/>
  </cols>
  <sheetData>
    <row r="1" spans="2:10" ht="15.75" thickBot="1" x14ac:dyDescent="0.3"/>
    <row r="2" spans="2:10" ht="19.5" thickBot="1" x14ac:dyDescent="0.35">
      <c r="B2" s="74" t="s">
        <v>68</v>
      </c>
      <c r="C2" s="75"/>
      <c r="D2" s="76"/>
      <c r="F2" s="6" t="s">
        <v>64</v>
      </c>
      <c r="G2" s="18">
        <v>9.81</v>
      </c>
      <c r="H2" s="7" t="s">
        <v>66</v>
      </c>
      <c r="I2" s="41" t="s">
        <v>0</v>
      </c>
      <c r="J2" s="42" t="s">
        <v>1</v>
      </c>
    </row>
    <row r="3" spans="2:10" ht="15.75" thickBot="1" x14ac:dyDescent="0.3">
      <c r="B3" s="41" t="s">
        <v>63</v>
      </c>
      <c r="C3" s="33" t="s">
        <v>65</v>
      </c>
      <c r="D3" s="34" t="s">
        <v>62</v>
      </c>
      <c r="I3" s="19">
        <v>0.02</v>
      </c>
      <c r="J3" s="20">
        <f>$J$29*I3+$J$30</f>
        <v>7.1445421999999992</v>
      </c>
    </row>
    <row r="4" spans="2:10" x14ac:dyDescent="0.25">
      <c r="B4" s="31">
        <v>0</v>
      </c>
      <c r="C4" s="22">
        <f t="shared" ref="C4:C9" si="0">B4*$G$2</f>
        <v>0</v>
      </c>
      <c r="D4" s="32">
        <v>0</v>
      </c>
      <c r="F4" s="24"/>
      <c r="I4" s="31">
        <v>0.05</v>
      </c>
      <c r="J4" s="32">
        <f t="shared" ref="J4:J24" si="1">$J$29*I4+$J$30</f>
        <v>19.3652345</v>
      </c>
    </row>
    <row r="5" spans="2:10" x14ac:dyDescent="0.25">
      <c r="B5" s="31">
        <v>5</v>
      </c>
      <c r="C5" s="22">
        <f t="shared" si="0"/>
        <v>49.050000000000004</v>
      </c>
      <c r="D5" s="32">
        <v>1</v>
      </c>
      <c r="I5" s="31">
        <v>0.08</v>
      </c>
      <c r="J5" s="32">
        <f t="shared" si="1"/>
        <v>31.585926799999996</v>
      </c>
    </row>
    <row r="6" spans="2:10" x14ac:dyDescent="0.25">
      <c r="B6" s="31">
        <v>10</v>
      </c>
      <c r="C6" s="22">
        <f t="shared" si="0"/>
        <v>98.100000000000009</v>
      </c>
      <c r="D6" s="32">
        <v>2</v>
      </c>
      <c r="I6" s="31">
        <v>0.11</v>
      </c>
      <c r="J6" s="32">
        <f t="shared" si="1"/>
        <v>43.806619099999999</v>
      </c>
    </row>
    <row r="7" spans="2:10" x14ac:dyDescent="0.25">
      <c r="B7" s="31">
        <v>15</v>
      </c>
      <c r="C7" s="22">
        <f t="shared" si="0"/>
        <v>147.15</v>
      </c>
      <c r="D7" s="32">
        <v>3</v>
      </c>
      <c r="I7" s="31">
        <v>0.14000000000000001</v>
      </c>
      <c r="J7" s="32">
        <f t="shared" si="1"/>
        <v>56.027311400000002</v>
      </c>
    </row>
    <row r="8" spans="2:10" x14ac:dyDescent="0.25">
      <c r="B8" s="31">
        <v>20</v>
      </c>
      <c r="C8" s="22">
        <f t="shared" si="0"/>
        <v>196.20000000000002</v>
      </c>
      <c r="D8" s="32">
        <v>4</v>
      </c>
      <c r="I8" s="31">
        <v>0.17</v>
      </c>
      <c r="J8" s="32">
        <f t="shared" si="1"/>
        <v>68.248003700000012</v>
      </c>
    </row>
    <row r="9" spans="2:10" ht="15.75" thickBot="1" x14ac:dyDescent="0.3">
      <c r="B9" s="35">
        <v>25</v>
      </c>
      <c r="C9" s="44">
        <f t="shared" si="0"/>
        <v>245.25</v>
      </c>
      <c r="D9" s="36">
        <v>5</v>
      </c>
      <c r="I9" s="31">
        <v>0.2</v>
      </c>
      <c r="J9" s="32">
        <f t="shared" si="1"/>
        <v>80.468696000000008</v>
      </c>
    </row>
    <row r="10" spans="2:10" x14ac:dyDescent="0.25">
      <c r="B10" s="22"/>
      <c r="C10" s="22"/>
      <c r="D10" s="22"/>
      <c r="I10" s="31">
        <v>0.23</v>
      </c>
      <c r="J10" s="32">
        <f t="shared" si="1"/>
        <v>92.689388300000005</v>
      </c>
    </row>
    <row r="11" spans="2:10" x14ac:dyDescent="0.25">
      <c r="B11" s="22"/>
      <c r="C11" s="22"/>
      <c r="D11" s="22"/>
      <c r="I11" s="31">
        <v>0.26</v>
      </c>
      <c r="J11" s="32">
        <f t="shared" si="1"/>
        <v>104.9100806</v>
      </c>
    </row>
    <row r="12" spans="2:10" x14ac:dyDescent="0.25">
      <c r="B12" s="22"/>
      <c r="C12" s="22"/>
      <c r="D12" s="22"/>
      <c r="I12" s="31">
        <v>0.28999999999999998</v>
      </c>
      <c r="J12" s="32">
        <f t="shared" si="1"/>
        <v>117.1307729</v>
      </c>
    </row>
    <row r="13" spans="2:10" x14ac:dyDescent="0.25">
      <c r="B13" s="22"/>
      <c r="C13" s="22"/>
      <c r="D13" s="22"/>
      <c r="I13" s="31">
        <v>0.32</v>
      </c>
      <c r="J13" s="32">
        <f t="shared" si="1"/>
        <v>129.35146519999998</v>
      </c>
    </row>
    <row r="14" spans="2:10" x14ac:dyDescent="0.25">
      <c r="B14" s="22"/>
      <c r="C14" s="22"/>
      <c r="D14" s="22"/>
      <c r="I14" s="31">
        <v>0.35</v>
      </c>
      <c r="J14" s="32">
        <f t="shared" si="1"/>
        <v>141.57215749999997</v>
      </c>
    </row>
    <row r="15" spans="2:10" x14ac:dyDescent="0.25">
      <c r="B15" s="22"/>
      <c r="C15" s="22"/>
      <c r="D15" s="22"/>
      <c r="I15" s="31">
        <v>0.38</v>
      </c>
      <c r="J15" s="32">
        <f t="shared" si="1"/>
        <v>153.7928498</v>
      </c>
    </row>
    <row r="16" spans="2:10" x14ac:dyDescent="0.25">
      <c r="B16" s="22"/>
      <c r="C16" s="22"/>
      <c r="D16" s="22"/>
      <c r="I16" s="31">
        <v>0.41</v>
      </c>
      <c r="J16" s="32">
        <f t="shared" si="1"/>
        <v>166.01354209999997</v>
      </c>
    </row>
    <row r="17" spans="2:10" x14ac:dyDescent="0.25">
      <c r="B17" s="22"/>
      <c r="C17" s="22"/>
      <c r="D17" s="22"/>
      <c r="I17" s="31">
        <v>0.44</v>
      </c>
      <c r="J17" s="32">
        <f t="shared" si="1"/>
        <v>178.23423439999999</v>
      </c>
    </row>
    <row r="18" spans="2:10" x14ac:dyDescent="0.25">
      <c r="B18" s="22"/>
      <c r="C18" s="22"/>
      <c r="D18" s="22"/>
      <c r="I18" s="31">
        <v>0.47</v>
      </c>
      <c r="J18" s="32">
        <f t="shared" si="1"/>
        <v>190.45492669999996</v>
      </c>
    </row>
    <row r="19" spans="2:10" x14ac:dyDescent="0.25">
      <c r="B19" s="22"/>
      <c r="C19" s="22"/>
      <c r="D19" s="22"/>
      <c r="I19" s="31">
        <v>0.5</v>
      </c>
      <c r="J19" s="32">
        <f t="shared" si="1"/>
        <v>202.67561899999998</v>
      </c>
    </row>
    <row r="20" spans="2:10" x14ac:dyDescent="0.25">
      <c r="B20" s="22"/>
      <c r="C20" s="22"/>
      <c r="D20" s="22"/>
      <c r="I20" s="31">
        <v>0.53</v>
      </c>
      <c r="J20" s="32">
        <f t="shared" si="1"/>
        <v>214.89631130000001</v>
      </c>
    </row>
    <row r="21" spans="2:10" x14ac:dyDescent="0.25">
      <c r="B21" s="22"/>
      <c r="C21" s="22"/>
      <c r="D21" s="22"/>
      <c r="I21" s="31">
        <v>0.56000000000000005</v>
      </c>
      <c r="J21" s="32">
        <f t="shared" si="1"/>
        <v>227.1170036</v>
      </c>
    </row>
    <row r="22" spans="2:10" x14ac:dyDescent="0.25">
      <c r="B22" s="22"/>
      <c r="C22" s="22"/>
      <c r="D22" s="22"/>
      <c r="I22" s="31">
        <v>0.59</v>
      </c>
      <c r="J22" s="32">
        <f t="shared" si="1"/>
        <v>239.33769589999997</v>
      </c>
    </row>
    <row r="23" spans="2:10" x14ac:dyDescent="0.25">
      <c r="B23" s="22"/>
      <c r="C23" s="22"/>
      <c r="D23" s="22"/>
      <c r="I23" s="31">
        <v>0.62</v>
      </c>
      <c r="J23" s="32">
        <f t="shared" si="1"/>
        <v>251.55838819999997</v>
      </c>
    </row>
    <row r="24" spans="2:10" ht="15.75" thickBot="1" x14ac:dyDescent="0.3">
      <c r="B24" s="22"/>
      <c r="C24" s="22"/>
      <c r="D24" s="22"/>
      <c r="I24" s="35">
        <v>0.65</v>
      </c>
      <c r="J24" s="36">
        <f t="shared" si="1"/>
        <v>263.77908049999996</v>
      </c>
    </row>
    <row r="25" spans="2:10" x14ac:dyDescent="0.25">
      <c r="B25" s="22"/>
      <c r="C25" s="22"/>
      <c r="D25" s="22"/>
    </row>
    <row r="26" spans="2:10" x14ac:dyDescent="0.25">
      <c r="B26" s="22"/>
      <c r="C26" s="22"/>
      <c r="D26" s="22"/>
    </row>
    <row r="27" spans="2:10" ht="15.75" thickBot="1" x14ac:dyDescent="0.3">
      <c r="B27" s="22"/>
      <c r="C27" s="22"/>
      <c r="D27" s="22"/>
    </row>
    <row r="28" spans="2:10" x14ac:dyDescent="0.25">
      <c r="B28" s="22"/>
      <c r="C28" s="22"/>
      <c r="D28" s="22"/>
      <c r="I28" s="72" t="s">
        <v>11</v>
      </c>
      <c r="J28" s="73"/>
    </row>
    <row r="29" spans="2:10" x14ac:dyDescent="0.25">
      <c r="B29" s="22"/>
      <c r="C29" s="22"/>
      <c r="D29" s="22"/>
      <c r="I29" s="37" t="s">
        <v>9</v>
      </c>
      <c r="J29" s="38">
        <v>407.35640999999998</v>
      </c>
    </row>
    <row r="30" spans="2:10" ht="15.75" thickBot="1" x14ac:dyDescent="0.3">
      <c r="B30" s="22"/>
      <c r="C30" s="22"/>
      <c r="D30" s="22"/>
      <c r="I30" s="39" t="s">
        <v>10</v>
      </c>
      <c r="J30" s="40">
        <v>-1.002586</v>
      </c>
    </row>
    <row r="31" spans="2:10" x14ac:dyDescent="0.25">
      <c r="B31" s="22"/>
      <c r="C31" s="22"/>
      <c r="D31" s="22"/>
    </row>
    <row r="32" spans="2:10" x14ac:dyDescent="0.25">
      <c r="B32" s="22"/>
      <c r="C32" s="22"/>
      <c r="D32" s="22"/>
    </row>
    <row r="33" spans="2:4" x14ac:dyDescent="0.25">
      <c r="B33" s="22"/>
      <c r="C33" s="22"/>
      <c r="D33" s="22"/>
    </row>
  </sheetData>
  <mergeCells count="2">
    <mergeCell ref="I28:J28"/>
    <mergeCell ref="B2:D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CFD9-2B57-4BC3-8CDF-8F77C24E6C7B}">
  <dimension ref="B1:AM106"/>
  <sheetViews>
    <sheetView tabSelected="1" topLeftCell="B1" zoomScale="85" zoomScaleNormal="85" workbookViewId="0">
      <selection activeCell="U27" sqref="U27"/>
    </sheetView>
  </sheetViews>
  <sheetFormatPr defaultRowHeight="15" x14ac:dyDescent="0.25"/>
  <cols>
    <col min="2" max="2" width="30.7109375" bestFit="1" customWidth="1"/>
    <col min="3" max="5" width="9.28515625" bestFit="1" customWidth="1"/>
    <col min="6" max="6" width="9.5703125" bestFit="1" customWidth="1"/>
    <col min="7" max="8" width="9.28515625" bestFit="1" customWidth="1"/>
    <col min="9" max="10" width="10.28515625" bestFit="1" customWidth="1"/>
    <col min="11" max="11" width="9.28515625" bestFit="1" customWidth="1"/>
    <col min="12" max="12" width="10.28515625" bestFit="1" customWidth="1"/>
    <col min="13" max="13" width="10.140625" bestFit="1" customWidth="1"/>
    <col min="14" max="15" width="9.5703125" bestFit="1" customWidth="1"/>
    <col min="16" max="16" width="11.140625" bestFit="1" customWidth="1"/>
    <col min="17" max="17" width="10.140625" bestFit="1" customWidth="1"/>
    <col min="18" max="18" width="17.28515625" bestFit="1" customWidth="1"/>
    <col min="20" max="20" width="10.140625" bestFit="1" customWidth="1"/>
    <col min="21" max="21" width="7.5703125" bestFit="1" customWidth="1"/>
    <col min="22" max="22" width="11" bestFit="1" customWidth="1"/>
    <col min="24" max="24" width="10.140625" bestFit="1" customWidth="1"/>
    <col min="25" max="25" width="10.28515625" bestFit="1" customWidth="1"/>
    <col min="28" max="28" width="10.42578125" customWidth="1"/>
    <col min="29" max="29" width="11" bestFit="1" customWidth="1"/>
    <col min="31" max="31" width="10.28515625" bestFit="1" customWidth="1"/>
    <col min="35" max="35" width="10.28515625" bestFit="1" customWidth="1"/>
    <col min="39" max="39" width="10.28515625" bestFit="1" customWidth="1"/>
  </cols>
  <sheetData>
    <row r="1" spans="2:39" ht="15" customHeight="1" x14ac:dyDescent="0.25">
      <c r="F1" s="28"/>
      <c r="G1" s="28"/>
      <c r="H1" s="28"/>
      <c r="I1" s="28"/>
      <c r="J1" s="28"/>
      <c r="K1" s="28"/>
      <c r="L1" s="28"/>
      <c r="M1" s="28"/>
      <c r="N1" s="28"/>
    </row>
    <row r="2" spans="2:39" ht="15" customHeight="1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39" ht="21" customHeight="1" x14ac:dyDescent="0.25">
      <c r="B3" s="88" t="s">
        <v>14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R3" s="88" t="s">
        <v>36</v>
      </c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</row>
    <row r="4" spans="2:39" x14ac:dyDescent="0.25"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spans="2:39" ht="15.75" thickBot="1" x14ac:dyDescent="0.3"/>
    <row r="6" spans="2:39" ht="19.5" thickBot="1" x14ac:dyDescent="0.35">
      <c r="B6" s="77" t="s">
        <v>41</v>
      </c>
      <c r="C6" s="78"/>
      <c r="D6" s="78"/>
      <c r="E6" s="78"/>
      <c r="F6" s="78"/>
      <c r="G6" s="78"/>
      <c r="H6" s="78"/>
      <c r="I6" s="75"/>
      <c r="J6" s="75"/>
      <c r="K6" s="75"/>
      <c r="L6" s="75"/>
      <c r="M6" s="75"/>
      <c r="N6" s="75"/>
      <c r="O6" s="75"/>
      <c r="P6" s="76"/>
      <c r="Q6" s="21"/>
      <c r="R6" s="74" t="s">
        <v>48</v>
      </c>
      <c r="S6" s="75"/>
      <c r="T6" s="75"/>
      <c r="U6" s="75"/>
      <c r="V6" s="75"/>
      <c r="W6" s="75"/>
      <c r="X6" s="75"/>
      <c r="Y6" s="76"/>
    </row>
    <row r="7" spans="2:39" x14ac:dyDescent="0.25">
      <c r="B7" s="86" t="s">
        <v>67</v>
      </c>
      <c r="C7" s="79" t="s">
        <v>12</v>
      </c>
      <c r="D7" s="80"/>
      <c r="E7" s="81"/>
      <c r="F7" s="80" t="s">
        <v>21</v>
      </c>
      <c r="G7" s="80"/>
      <c r="H7" s="80"/>
      <c r="I7" s="82" t="s">
        <v>1</v>
      </c>
      <c r="J7" s="83"/>
      <c r="K7" s="83"/>
      <c r="L7" s="83"/>
      <c r="M7" s="83"/>
      <c r="N7" s="83"/>
      <c r="O7" s="83"/>
      <c r="P7" s="84"/>
      <c r="R7" s="1"/>
      <c r="S7" s="82" t="s">
        <v>37</v>
      </c>
      <c r="T7" s="83"/>
      <c r="U7" s="84"/>
      <c r="V7" s="1" t="s">
        <v>1</v>
      </c>
      <c r="W7" s="29"/>
      <c r="X7" s="29"/>
      <c r="Y7" s="30"/>
    </row>
    <row r="8" spans="2:39" ht="15.75" thickBot="1" x14ac:dyDescent="0.3">
      <c r="B8" s="87"/>
      <c r="C8" s="4" t="s">
        <v>3</v>
      </c>
      <c r="D8" s="9" t="s">
        <v>2</v>
      </c>
      <c r="E8" s="5" t="s">
        <v>4</v>
      </c>
      <c r="F8" s="9" t="s">
        <v>3</v>
      </c>
      <c r="G8" s="9" t="s">
        <v>2</v>
      </c>
      <c r="H8" s="9" t="s">
        <v>4</v>
      </c>
      <c r="I8" s="4" t="s">
        <v>5</v>
      </c>
      <c r="J8" s="9" t="s">
        <v>6</v>
      </c>
      <c r="K8" s="9" t="s">
        <v>7</v>
      </c>
      <c r="L8" s="9" t="s">
        <v>8</v>
      </c>
      <c r="M8" s="9" t="s">
        <v>5</v>
      </c>
      <c r="N8" s="9" t="s">
        <v>6</v>
      </c>
      <c r="O8" s="9" t="s">
        <v>7</v>
      </c>
      <c r="P8" s="5" t="s">
        <v>8</v>
      </c>
      <c r="R8" s="4"/>
      <c r="S8" s="4" t="s">
        <v>3</v>
      </c>
      <c r="T8" s="9" t="s">
        <v>2</v>
      </c>
      <c r="U8" s="5" t="s">
        <v>4</v>
      </c>
      <c r="V8" s="9" t="s">
        <v>5</v>
      </c>
      <c r="W8" s="9" t="s">
        <v>6</v>
      </c>
      <c r="X8" s="9" t="s">
        <v>7</v>
      </c>
      <c r="Y8" s="5" t="s">
        <v>8</v>
      </c>
    </row>
    <row r="9" spans="2:39" x14ac:dyDescent="0.25">
      <c r="B9" s="25" t="s">
        <v>15</v>
      </c>
      <c r="C9" s="15"/>
      <c r="D9" s="15"/>
      <c r="E9" s="16"/>
      <c r="F9" s="15"/>
      <c r="G9" s="15"/>
      <c r="H9" s="16"/>
      <c r="I9" s="14">
        <f>Conversion!$J$29*C9+Conversion!$J$30</f>
        <v>-1.002586</v>
      </c>
      <c r="J9" s="15">
        <f>Conversion!$J$29*D9+Conversion!$J$30</f>
        <v>-1.002586</v>
      </c>
      <c r="K9" s="15">
        <f>Conversion!$J$29*E9+Conversion!$J$30</f>
        <v>-1.002586</v>
      </c>
      <c r="L9" s="16">
        <f>AVERAGE(I9:K9)</f>
        <v>-1.002586</v>
      </c>
      <c r="M9" s="14">
        <f>Conversion!$J$29*F9+Conversion!$J$30</f>
        <v>-1.002586</v>
      </c>
      <c r="N9" s="15">
        <f>Conversion!$J$29*G9+Conversion!$J$30</f>
        <v>-1.002586</v>
      </c>
      <c r="O9" s="15">
        <f>Conversion!$J$29*H9+Conversion!$J$30</f>
        <v>-1.002586</v>
      </c>
      <c r="P9" s="16">
        <f>AVERAGE(M9:O9)</f>
        <v>-1.002586</v>
      </c>
      <c r="R9" s="25" t="s">
        <v>28</v>
      </c>
      <c r="S9" s="14"/>
      <c r="T9" s="15"/>
      <c r="U9" s="16"/>
      <c r="V9" s="24">
        <f>Conversion!$J$29*S9+Conversion!$J$30</f>
        <v>-1.002586</v>
      </c>
      <c r="W9" s="24">
        <f>Conversion!$J$29*T9+Conversion!$J$30</f>
        <v>-1.002586</v>
      </c>
      <c r="X9" s="24">
        <f>Conversion!$J$29*U9+Conversion!$J$30</f>
        <v>-1.002586</v>
      </c>
      <c r="Y9" s="10">
        <f t="shared" ref="Y9:Y14" si="0">AVERAGE(V9:X9)</f>
        <v>-1.002586</v>
      </c>
    </row>
    <row r="10" spans="2:39" x14ac:dyDescent="0.25">
      <c r="B10" s="17" t="s">
        <v>16</v>
      </c>
      <c r="D10" s="24"/>
      <c r="E10" s="3"/>
      <c r="H10" s="3"/>
      <c r="I10" s="11">
        <f>Conversion!$J$29*C10+Conversion!$J$30</f>
        <v>-1.002586</v>
      </c>
      <c r="J10" s="24">
        <f>Conversion!$J$29*D10+Conversion!$J$30</f>
        <v>-1.002586</v>
      </c>
      <c r="K10" s="24">
        <f>Conversion!$J$29*E10+Conversion!$J$30</f>
        <v>-1.002586</v>
      </c>
      <c r="L10" s="10">
        <f t="shared" ref="L10:L14" si="1">AVERAGE(I10:K10)</f>
        <v>-1.002586</v>
      </c>
      <c r="M10" s="11">
        <f>Conversion!$J$29*F10+Conversion!$J$30</f>
        <v>-1.002586</v>
      </c>
      <c r="N10" s="24">
        <f>Conversion!$J$29*G10+Conversion!$J$30</f>
        <v>-1.002586</v>
      </c>
      <c r="O10" s="24">
        <f>Conversion!$J$29*H10+Conversion!$J$30</f>
        <v>-1.002586</v>
      </c>
      <c r="P10" s="10">
        <f t="shared" ref="P10:P14" si="2">AVERAGE(M10:O10)</f>
        <v>-1.002586</v>
      </c>
      <c r="R10" s="17" t="s">
        <v>29</v>
      </c>
      <c r="S10" s="2"/>
      <c r="T10" s="24"/>
      <c r="U10" s="3"/>
      <c r="V10" s="24">
        <f>Conversion!$J$29*S10+Conversion!$J$30</f>
        <v>-1.002586</v>
      </c>
      <c r="W10" s="24">
        <f>Conversion!$J$29*T10+Conversion!$J$30</f>
        <v>-1.002586</v>
      </c>
      <c r="X10" s="24">
        <f>Conversion!$J$29*U10+Conversion!$J$30</f>
        <v>-1.002586</v>
      </c>
      <c r="Y10" s="10">
        <f t="shared" si="0"/>
        <v>-1.002586</v>
      </c>
    </row>
    <row r="11" spans="2:39" x14ac:dyDescent="0.25">
      <c r="B11" s="17" t="s">
        <v>17</v>
      </c>
      <c r="E11" s="3"/>
      <c r="G11" s="24"/>
      <c r="H11" s="10"/>
      <c r="I11" s="11">
        <f>Conversion!$J$29*C11+Conversion!$J$30</f>
        <v>-1.002586</v>
      </c>
      <c r="J11" s="24">
        <f>Conversion!$J$29*D11+Conversion!$J$30</f>
        <v>-1.002586</v>
      </c>
      <c r="K11" s="24">
        <f>Conversion!$J$29*E11+Conversion!$J$30</f>
        <v>-1.002586</v>
      </c>
      <c r="L11" s="10">
        <f t="shared" si="1"/>
        <v>-1.002586</v>
      </c>
      <c r="M11" s="11">
        <f>Conversion!$J$29*F11+Conversion!$J$30</f>
        <v>-1.002586</v>
      </c>
      <c r="N11" s="24">
        <f>Conversion!$J$29*G11+Conversion!$J$30</f>
        <v>-1.002586</v>
      </c>
      <c r="O11" s="24">
        <f>Conversion!$J$29*H11+Conversion!$J$30</f>
        <v>-1.002586</v>
      </c>
      <c r="P11" s="10">
        <f t="shared" si="2"/>
        <v>-1.002586</v>
      </c>
      <c r="R11" s="17" t="s">
        <v>38</v>
      </c>
      <c r="S11" s="2"/>
      <c r="U11" s="3"/>
      <c r="V11" s="24">
        <f>Conversion!$J$29*S11+Conversion!$J$30</f>
        <v>-1.002586</v>
      </c>
      <c r="W11" s="24">
        <f>Conversion!$J$29*T11+Conversion!$J$30</f>
        <v>-1.002586</v>
      </c>
      <c r="X11" s="24">
        <f>Conversion!$J$29*U11+Conversion!$J$30</f>
        <v>-1.002586</v>
      </c>
      <c r="Y11" s="10">
        <f t="shared" si="0"/>
        <v>-1.002586</v>
      </c>
    </row>
    <row r="12" spans="2:39" x14ac:dyDescent="0.25">
      <c r="B12" s="17" t="s">
        <v>18</v>
      </c>
      <c r="E12" s="3"/>
      <c r="H12" s="10"/>
      <c r="I12" s="11">
        <f>Conversion!$J$29*C12+Conversion!$J$30</f>
        <v>-1.002586</v>
      </c>
      <c r="J12" s="24">
        <f>Conversion!$J$29*D12+Conversion!$J$30</f>
        <v>-1.002586</v>
      </c>
      <c r="K12" s="24">
        <f>Conversion!$J$29*E12+Conversion!$J$30</f>
        <v>-1.002586</v>
      </c>
      <c r="L12" s="10">
        <f t="shared" si="1"/>
        <v>-1.002586</v>
      </c>
      <c r="M12" s="11">
        <f>Conversion!$J$29*F12+Conversion!$J$30</f>
        <v>-1.002586</v>
      </c>
      <c r="N12" s="24">
        <f>Conversion!$J$29*G12+Conversion!$J$30</f>
        <v>-1.002586</v>
      </c>
      <c r="O12" s="24">
        <f>Conversion!$J$29*H12+Conversion!$J$30</f>
        <v>-1.002586</v>
      </c>
      <c r="P12" s="10">
        <f t="shared" si="2"/>
        <v>-1.002586</v>
      </c>
      <c r="R12" s="17" t="s">
        <v>39</v>
      </c>
      <c r="S12" s="2"/>
      <c r="U12" s="3"/>
      <c r="V12" s="24">
        <f>Conversion!$J$29*S12+Conversion!$J$30</f>
        <v>-1.002586</v>
      </c>
      <c r="W12" s="24">
        <f>Conversion!$J$29*T12+Conversion!$J$30</f>
        <v>-1.002586</v>
      </c>
      <c r="X12" s="24">
        <f>Conversion!$J$29*U12+Conversion!$J$30</f>
        <v>-1.002586</v>
      </c>
      <c r="Y12" s="10">
        <f t="shared" si="0"/>
        <v>-1.002586</v>
      </c>
    </row>
    <row r="13" spans="2:39" x14ac:dyDescent="0.25">
      <c r="B13" s="17" t="s">
        <v>19</v>
      </c>
      <c r="E13" s="3"/>
      <c r="H13" s="10"/>
      <c r="I13" s="11">
        <f>Conversion!$J$29*C13+Conversion!$J$30</f>
        <v>-1.002586</v>
      </c>
      <c r="J13" s="24">
        <f>Conversion!$J$29*D13+Conversion!$J$30</f>
        <v>-1.002586</v>
      </c>
      <c r="K13" s="24">
        <f>Conversion!$J$29*E13+Conversion!$J$30</f>
        <v>-1.002586</v>
      </c>
      <c r="L13" s="10">
        <f t="shared" si="1"/>
        <v>-1.002586</v>
      </c>
      <c r="M13" s="11">
        <f>Conversion!$J$29*F13+Conversion!$J$30</f>
        <v>-1.002586</v>
      </c>
      <c r="N13" s="24">
        <f>Conversion!$J$29*G13+Conversion!$J$30</f>
        <v>-1.002586</v>
      </c>
      <c r="O13" s="24">
        <f>Conversion!$J$29*H13+Conversion!$J$30</f>
        <v>-1.002586</v>
      </c>
      <c r="P13" s="10">
        <f t="shared" si="2"/>
        <v>-1.002586</v>
      </c>
      <c r="R13" s="17" t="s">
        <v>31</v>
      </c>
      <c r="S13" s="2"/>
      <c r="U13" s="3"/>
      <c r="V13" s="24">
        <f>Conversion!$J$29*S13+Conversion!$J$30</f>
        <v>-1.002586</v>
      </c>
      <c r="W13" s="24">
        <f>Conversion!$J$29*T13+Conversion!$J$30</f>
        <v>-1.002586</v>
      </c>
      <c r="X13" s="24">
        <f>Conversion!$J$29*U13+Conversion!$J$30</f>
        <v>-1.002586</v>
      </c>
      <c r="Y13" s="10">
        <f t="shared" si="0"/>
        <v>-1.002586</v>
      </c>
    </row>
    <row r="14" spans="2:39" ht="15.75" thickBot="1" x14ac:dyDescent="0.3">
      <c r="B14" s="26" t="s">
        <v>20</v>
      </c>
      <c r="C14" s="9"/>
      <c r="D14" s="9"/>
      <c r="E14" s="5"/>
      <c r="F14" s="9"/>
      <c r="G14" s="9"/>
      <c r="H14" s="13"/>
      <c r="I14" s="12">
        <f>Conversion!$J$29*C14+Conversion!$J$30</f>
        <v>-1.002586</v>
      </c>
      <c r="J14" s="8">
        <f>Conversion!$J$29*D14+Conversion!$J$30</f>
        <v>-1.002586</v>
      </c>
      <c r="K14" s="8">
        <f>Conversion!$J$29*E14+Conversion!$J$30</f>
        <v>-1.002586</v>
      </c>
      <c r="L14" s="13">
        <f t="shared" si="1"/>
        <v>-1.002586</v>
      </c>
      <c r="M14" s="12">
        <f>Conversion!$J$29*F14+Conversion!$J$30</f>
        <v>-1.002586</v>
      </c>
      <c r="N14" s="8">
        <f>Conversion!$J$29*G14+Conversion!$J$30</f>
        <v>-1.002586</v>
      </c>
      <c r="O14" s="8">
        <f>Conversion!$J$29*H14+Conversion!$J$30</f>
        <v>-1.002586</v>
      </c>
      <c r="P14" s="13">
        <f t="shared" si="2"/>
        <v>-1.002586</v>
      </c>
      <c r="R14" s="26" t="s">
        <v>32</v>
      </c>
      <c r="S14" s="4"/>
      <c r="T14" s="9"/>
      <c r="U14" s="5"/>
      <c r="V14" s="8">
        <f>Conversion!$J$29*S14+Conversion!$J$30</f>
        <v>-1.002586</v>
      </c>
      <c r="W14" s="8">
        <f>Conversion!$J$29*T14+Conversion!$J$30</f>
        <v>-1.002586</v>
      </c>
      <c r="X14" s="8">
        <f>Conversion!$J$29*U14+Conversion!$J$30</f>
        <v>-1.002586</v>
      </c>
      <c r="Y14" s="13">
        <f t="shared" si="0"/>
        <v>-1.002586</v>
      </c>
    </row>
    <row r="15" spans="2:39" ht="15.75" thickBot="1" x14ac:dyDescent="0.3"/>
    <row r="16" spans="2:39" ht="19.5" thickBot="1" x14ac:dyDescent="0.35">
      <c r="B16" s="77" t="s">
        <v>34</v>
      </c>
      <c r="C16" s="78"/>
      <c r="D16" s="78"/>
      <c r="E16" s="78"/>
      <c r="F16" s="78"/>
      <c r="G16" s="78"/>
      <c r="H16" s="78"/>
      <c r="I16" s="75"/>
      <c r="J16" s="75"/>
      <c r="K16" s="75"/>
      <c r="L16" s="75"/>
      <c r="M16" s="75"/>
      <c r="N16" s="75"/>
      <c r="O16" s="75"/>
      <c r="P16" s="76"/>
      <c r="R16" s="77" t="s">
        <v>40</v>
      </c>
      <c r="S16" s="78"/>
      <c r="T16" s="78"/>
      <c r="U16" s="78"/>
      <c r="V16" s="78"/>
      <c r="W16" s="78"/>
      <c r="X16" s="78"/>
      <c r="Y16" s="78"/>
      <c r="Z16" s="78"/>
      <c r="AA16" s="78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6"/>
    </row>
    <row r="17" spans="2:39" x14ac:dyDescent="0.25">
      <c r="B17" s="17"/>
      <c r="C17" s="79" t="s">
        <v>12</v>
      </c>
      <c r="D17" s="80"/>
      <c r="E17" s="81"/>
      <c r="F17" s="80" t="s">
        <v>21</v>
      </c>
      <c r="G17" s="80"/>
      <c r="H17" s="80"/>
      <c r="I17" s="82" t="s">
        <v>1</v>
      </c>
      <c r="J17" s="83"/>
      <c r="K17" s="83"/>
      <c r="L17" s="83"/>
      <c r="M17" s="83"/>
      <c r="N17" s="83"/>
      <c r="O17" s="83"/>
      <c r="P17" s="84"/>
      <c r="R17" s="17"/>
      <c r="S17" s="79" t="s">
        <v>12</v>
      </c>
      <c r="T17" s="80"/>
      <c r="U17" s="81"/>
      <c r="V17" s="80" t="s">
        <v>13</v>
      </c>
      <c r="W17" s="80"/>
      <c r="X17" s="80"/>
      <c r="Y17" s="79" t="s">
        <v>21</v>
      </c>
      <c r="Z17" s="80"/>
      <c r="AA17" s="80"/>
      <c r="AB17" s="82" t="s">
        <v>1</v>
      </c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4"/>
    </row>
    <row r="18" spans="2:39" ht="15.75" thickBot="1" x14ac:dyDescent="0.3">
      <c r="B18" s="17"/>
      <c r="C18" s="4" t="s">
        <v>3</v>
      </c>
      <c r="D18" s="9" t="s">
        <v>2</v>
      </c>
      <c r="E18" s="5" t="s">
        <v>4</v>
      </c>
      <c r="F18" s="9" t="s">
        <v>3</v>
      </c>
      <c r="G18" s="9" t="s">
        <v>2</v>
      </c>
      <c r="H18" s="9" t="s">
        <v>4</v>
      </c>
      <c r="I18" s="4" t="s">
        <v>5</v>
      </c>
      <c r="J18" s="9" t="s">
        <v>6</v>
      </c>
      <c r="K18" s="9" t="s">
        <v>7</v>
      </c>
      <c r="L18" s="9" t="s">
        <v>8</v>
      </c>
      <c r="M18" s="9" t="s">
        <v>5</v>
      </c>
      <c r="N18" s="9" t="s">
        <v>6</v>
      </c>
      <c r="O18" s="9" t="s">
        <v>7</v>
      </c>
      <c r="P18" s="5" t="s">
        <v>8</v>
      </c>
      <c r="R18" s="17"/>
      <c r="S18" s="4" t="s">
        <v>3</v>
      </c>
      <c r="T18" s="9" t="s">
        <v>2</v>
      </c>
      <c r="U18" s="5" t="s">
        <v>4</v>
      </c>
      <c r="V18" s="9" t="s">
        <v>3</v>
      </c>
      <c r="W18" s="9" t="s">
        <v>2</v>
      </c>
      <c r="X18" s="9" t="s">
        <v>4</v>
      </c>
      <c r="Y18" s="4" t="s">
        <v>3</v>
      </c>
      <c r="Z18" s="9" t="s">
        <v>2</v>
      </c>
      <c r="AA18" s="9" t="s">
        <v>4</v>
      </c>
      <c r="AB18" s="4" t="s">
        <v>5</v>
      </c>
      <c r="AC18" s="9" t="s">
        <v>6</v>
      </c>
      <c r="AD18" s="9" t="s">
        <v>7</v>
      </c>
      <c r="AE18" s="9" t="s">
        <v>8</v>
      </c>
      <c r="AF18" s="9" t="s">
        <v>5</v>
      </c>
      <c r="AG18" s="9" t="s">
        <v>6</v>
      </c>
      <c r="AH18" s="9" t="s">
        <v>7</v>
      </c>
      <c r="AI18" s="9" t="s">
        <v>8</v>
      </c>
      <c r="AJ18" s="9" t="s">
        <v>5</v>
      </c>
      <c r="AK18" s="9" t="s">
        <v>6</v>
      </c>
      <c r="AL18" s="9" t="s">
        <v>7</v>
      </c>
      <c r="AM18" s="5" t="s">
        <v>8</v>
      </c>
    </row>
    <row r="19" spans="2:39" x14ac:dyDescent="0.25">
      <c r="B19" s="25" t="s">
        <v>22</v>
      </c>
      <c r="C19" s="15"/>
      <c r="D19" s="15"/>
      <c r="E19" s="16"/>
      <c r="F19" s="15"/>
      <c r="G19" s="15"/>
      <c r="H19" s="16"/>
      <c r="I19" s="11">
        <f>Conversion!$J$29*C19+Conversion!$J$30</f>
        <v>-1.002586</v>
      </c>
      <c r="J19" s="24">
        <f>Conversion!$J$29*D19+Conversion!$J$30</f>
        <v>-1.002586</v>
      </c>
      <c r="K19" s="24">
        <f>Conversion!$J$29*E19+Conversion!$J$30</f>
        <v>-1.002586</v>
      </c>
      <c r="L19" s="10">
        <f>AVERAGE(I19:K19)</f>
        <v>-1.002586</v>
      </c>
      <c r="M19" s="11">
        <f>Conversion!$J$29*F19+Conversion!$J$30</f>
        <v>-1.002586</v>
      </c>
      <c r="N19" s="24">
        <f>Conversion!$J$29*G19+Conversion!$J$30</f>
        <v>-1.002586</v>
      </c>
      <c r="O19" s="24">
        <f>Conversion!$J$29*H19+Conversion!$J$30</f>
        <v>-1.002586</v>
      </c>
      <c r="P19" s="10">
        <f>AVERAGE(M19:O19)</f>
        <v>-1.002586</v>
      </c>
      <c r="R19" s="25" t="s">
        <v>69</v>
      </c>
      <c r="S19" s="15"/>
      <c r="T19" s="15"/>
      <c r="U19" s="16"/>
      <c r="V19" s="15"/>
      <c r="W19" s="15"/>
      <c r="X19" s="15"/>
      <c r="Y19" s="14"/>
      <c r="Z19" s="15"/>
      <c r="AA19" s="15"/>
      <c r="AB19" s="11">
        <f>Conversion!$J$29*S19+Conversion!$J$30</f>
        <v>-1.002586</v>
      </c>
      <c r="AC19" s="24">
        <f>Conversion!$J$29*T19+Conversion!$J$30</f>
        <v>-1.002586</v>
      </c>
      <c r="AD19" s="24">
        <f>Conversion!$J$29*U19+Conversion!$J$30</f>
        <v>-1.002586</v>
      </c>
      <c r="AE19" s="10">
        <f>AVERAGE(AB19:AD19)</f>
        <v>-1.002586</v>
      </c>
      <c r="AF19" s="11">
        <f>Conversion!$J$29*V19+Conversion!$J$30</f>
        <v>-1.002586</v>
      </c>
      <c r="AG19" s="24">
        <f>Conversion!$J$29*W19+Conversion!$J$30</f>
        <v>-1.002586</v>
      </c>
      <c r="AH19" s="24">
        <f>Conversion!$J$29*X19+Conversion!$J$30</f>
        <v>-1.002586</v>
      </c>
      <c r="AI19" s="10">
        <f t="shared" ref="AI19:AI24" si="3">AVERAGE(AF19:AH19)</f>
        <v>-1.002586</v>
      </c>
      <c r="AJ19" s="11">
        <f>Conversion!$J$29*Y19+Conversion!$J$30</f>
        <v>-1.002586</v>
      </c>
      <c r="AK19" s="24">
        <f>Conversion!$J$29*Z19+Conversion!$J$30</f>
        <v>-1.002586</v>
      </c>
      <c r="AL19" s="24">
        <f>Conversion!$J$29*AA19+Conversion!$J$30</f>
        <v>-1.002586</v>
      </c>
      <c r="AM19" s="10">
        <f t="shared" ref="AM19:AM24" si="4">AVERAGE(AJ19:AL19)</f>
        <v>-1.002586</v>
      </c>
    </row>
    <row r="20" spans="2:39" x14ac:dyDescent="0.25">
      <c r="B20" s="17" t="s">
        <v>23</v>
      </c>
      <c r="D20" s="24"/>
      <c r="E20" s="3"/>
      <c r="H20" s="3"/>
      <c r="I20" s="11">
        <f>Conversion!$J$29*C20+Conversion!$J$30</f>
        <v>-1.002586</v>
      </c>
      <c r="J20" s="24">
        <f>Conversion!$J$29*D20+Conversion!$J$30</f>
        <v>-1.002586</v>
      </c>
      <c r="K20" s="24">
        <f>Conversion!$J$29*E20+Conversion!$J$30</f>
        <v>-1.002586</v>
      </c>
      <c r="L20" s="10">
        <f t="shared" ref="L20:L24" si="5">AVERAGE(I20:K20)</f>
        <v>-1.002586</v>
      </c>
      <c r="M20" s="11">
        <f>Conversion!$J$29*F20+Conversion!$J$30</f>
        <v>-1.002586</v>
      </c>
      <c r="N20" s="24">
        <f>Conversion!$J$29*G20+Conversion!$J$30</f>
        <v>-1.002586</v>
      </c>
      <c r="O20" s="24">
        <f>Conversion!$J$29*H20+Conversion!$J$30</f>
        <v>-1.002586</v>
      </c>
      <c r="P20" s="10">
        <f t="shared" ref="P20:P24" si="6">AVERAGE(M20:O20)</f>
        <v>-1.002586</v>
      </c>
      <c r="R20" s="17" t="s">
        <v>70</v>
      </c>
      <c r="T20" s="24"/>
      <c r="U20" s="3"/>
      <c r="Y20" s="2"/>
      <c r="AB20" s="11">
        <f>Conversion!$J$29*S20+Conversion!$J$30</f>
        <v>-1.002586</v>
      </c>
      <c r="AC20" s="24">
        <f>Conversion!$J$29*T20+Conversion!$J$30</f>
        <v>-1.002586</v>
      </c>
      <c r="AD20" s="24">
        <f>Conversion!$J$29*U20+Conversion!$J$30</f>
        <v>-1.002586</v>
      </c>
      <c r="AE20" s="10">
        <f t="shared" ref="AE20:AE22" si="7">AVERAGE(AB20:AD20)</f>
        <v>-1.002586</v>
      </c>
      <c r="AF20" s="11">
        <f>Conversion!$J$29*V20+Conversion!$J$30</f>
        <v>-1.002586</v>
      </c>
      <c r="AG20" s="24">
        <f>Conversion!$J$29*W20+Conversion!$J$30</f>
        <v>-1.002586</v>
      </c>
      <c r="AH20" s="24">
        <f>Conversion!$J$29*X20+Conversion!$J$30</f>
        <v>-1.002586</v>
      </c>
      <c r="AI20" s="10">
        <f t="shared" si="3"/>
        <v>-1.002586</v>
      </c>
      <c r="AJ20" s="11">
        <f>Conversion!$J$29*Y20+Conversion!$J$30</f>
        <v>-1.002586</v>
      </c>
      <c r="AK20" s="24">
        <f>Conversion!$J$29*Z20+Conversion!$J$30</f>
        <v>-1.002586</v>
      </c>
      <c r="AL20" s="24">
        <f>Conversion!$J$29*AA20+Conversion!$J$30</f>
        <v>-1.002586</v>
      </c>
      <c r="AM20" s="10">
        <f t="shared" si="4"/>
        <v>-1.002586</v>
      </c>
    </row>
    <row r="21" spans="2:39" x14ac:dyDescent="0.25">
      <c r="B21" s="17" t="s">
        <v>24</v>
      </c>
      <c r="E21" s="3"/>
      <c r="G21" s="24"/>
      <c r="H21" s="10"/>
      <c r="I21" s="11">
        <f>Conversion!$J$29*C21+Conversion!$J$30</f>
        <v>-1.002586</v>
      </c>
      <c r="J21" s="24">
        <f>Conversion!$J$29*D21+Conversion!$J$30</f>
        <v>-1.002586</v>
      </c>
      <c r="K21" s="24">
        <f>Conversion!$J$29*E21+Conversion!$J$30</f>
        <v>-1.002586</v>
      </c>
      <c r="L21" s="10">
        <f t="shared" si="5"/>
        <v>-1.002586</v>
      </c>
      <c r="M21" s="11">
        <f>Conversion!$J$29*F21+Conversion!$J$30</f>
        <v>-1.002586</v>
      </c>
      <c r="N21" s="24">
        <f>Conversion!$J$29*G21+Conversion!$J$30</f>
        <v>-1.002586</v>
      </c>
      <c r="O21" s="24">
        <f>Conversion!$J$29*H21+Conversion!$J$30</f>
        <v>-1.002586</v>
      </c>
      <c r="P21" s="10">
        <f t="shared" si="6"/>
        <v>-1.002586</v>
      </c>
      <c r="R21" s="17" t="s">
        <v>71</v>
      </c>
      <c r="U21" s="3"/>
      <c r="W21" s="24"/>
      <c r="X21" s="24"/>
      <c r="Y21" s="2"/>
      <c r="Z21" s="24"/>
      <c r="AA21" s="24"/>
      <c r="AB21" s="11">
        <f>Conversion!$J$29*S21+Conversion!$J$30</f>
        <v>-1.002586</v>
      </c>
      <c r="AC21" s="24">
        <f>Conversion!$J$29*T21+Conversion!$J$30</f>
        <v>-1.002586</v>
      </c>
      <c r="AD21" s="24">
        <f>Conversion!$J$29*U21+Conversion!$J$30</f>
        <v>-1.002586</v>
      </c>
      <c r="AE21" s="10">
        <f t="shared" si="7"/>
        <v>-1.002586</v>
      </c>
      <c r="AF21" s="11">
        <f>Conversion!$J$29*V21+Conversion!$J$30</f>
        <v>-1.002586</v>
      </c>
      <c r="AG21" s="24">
        <f>Conversion!$J$29*W21+Conversion!$J$30</f>
        <v>-1.002586</v>
      </c>
      <c r="AH21" s="24">
        <f>Conversion!$J$29*X21+Conversion!$J$30</f>
        <v>-1.002586</v>
      </c>
      <c r="AI21" s="10">
        <f t="shared" si="3"/>
        <v>-1.002586</v>
      </c>
      <c r="AJ21" s="11">
        <f>Conversion!$J$29*Y21+Conversion!$J$30</f>
        <v>-1.002586</v>
      </c>
      <c r="AK21" s="24">
        <f>Conversion!$J$29*Z21+Conversion!$J$30</f>
        <v>-1.002586</v>
      </c>
      <c r="AL21" s="24">
        <f>Conversion!$J$29*AA21+Conversion!$J$30</f>
        <v>-1.002586</v>
      </c>
      <c r="AM21" s="10">
        <f t="shared" si="4"/>
        <v>-1.002586</v>
      </c>
    </row>
    <row r="22" spans="2:39" x14ac:dyDescent="0.25">
      <c r="B22" s="17" t="s">
        <v>25</v>
      </c>
      <c r="E22" s="3"/>
      <c r="H22" s="10"/>
      <c r="I22" s="11">
        <f>Conversion!$J$29*C22+Conversion!$J$30</f>
        <v>-1.002586</v>
      </c>
      <c r="J22" s="24">
        <f>Conversion!$J$29*D22+Conversion!$J$30</f>
        <v>-1.002586</v>
      </c>
      <c r="K22" s="24">
        <f>Conversion!$J$29*E22+Conversion!$J$30</f>
        <v>-1.002586</v>
      </c>
      <c r="L22" s="10">
        <f t="shared" si="5"/>
        <v>-1.002586</v>
      </c>
      <c r="M22" s="11">
        <f>Conversion!$J$29*F22+Conversion!$J$30</f>
        <v>-1.002586</v>
      </c>
      <c r="N22" s="24">
        <f>Conversion!$J$29*G22+Conversion!$J$30</f>
        <v>-1.002586</v>
      </c>
      <c r="O22" s="24">
        <f>Conversion!$J$29*H22+Conversion!$J$30</f>
        <v>-1.002586</v>
      </c>
      <c r="P22" s="10">
        <f t="shared" si="6"/>
        <v>-1.002586</v>
      </c>
      <c r="R22" s="17" t="s">
        <v>72</v>
      </c>
      <c r="U22" s="3"/>
      <c r="X22" s="24"/>
      <c r="Y22" s="2"/>
      <c r="AA22" s="24"/>
      <c r="AB22" s="11">
        <f>Conversion!$J$29*S22+Conversion!$J$30</f>
        <v>-1.002586</v>
      </c>
      <c r="AC22" s="24">
        <f>Conversion!$J$29*T22+Conversion!$J$30</f>
        <v>-1.002586</v>
      </c>
      <c r="AD22" s="24">
        <f>Conversion!$J$29*U22+Conversion!$J$30</f>
        <v>-1.002586</v>
      </c>
      <c r="AE22" s="10">
        <f t="shared" si="7"/>
        <v>-1.002586</v>
      </c>
      <c r="AF22" s="11">
        <f>Conversion!$J$29*V22+Conversion!$J$30</f>
        <v>-1.002586</v>
      </c>
      <c r="AG22" s="24">
        <f>Conversion!$J$29*W22+Conversion!$J$30</f>
        <v>-1.002586</v>
      </c>
      <c r="AH22" s="24">
        <f>Conversion!$J$29*X22+Conversion!$J$30</f>
        <v>-1.002586</v>
      </c>
      <c r="AI22" s="10">
        <f t="shared" si="3"/>
        <v>-1.002586</v>
      </c>
      <c r="AJ22" s="11">
        <f>Conversion!$J$29*Y22+Conversion!$J$30</f>
        <v>-1.002586</v>
      </c>
      <c r="AK22" s="24">
        <f>Conversion!$J$29*Z22+Conversion!$J$30</f>
        <v>-1.002586</v>
      </c>
      <c r="AL22" s="24">
        <f>Conversion!$J$29*AA22+Conversion!$J$30</f>
        <v>-1.002586</v>
      </c>
      <c r="AM22" s="10">
        <f t="shared" si="4"/>
        <v>-1.002586</v>
      </c>
    </row>
    <row r="23" spans="2:39" x14ac:dyDescent="0.25">
      <c r="B23" s="17" t="s">
        <v>26</v>
      </c>
      <c r="E23" s="3"/>
      <c r="H23" s="10"/>
      <c r="I23" s="11">
        <f>Conversion!$J$29*C23+Conversion!$J$30</f>
        <v>-1.002586</v>
      </c>
      <c r="J23" s="24">
        <f>Conversion!$J$29*D23+Conversion!$J$30</f>
        <v>-1.002586</v>
      </c>
      <c r="K23" s="24">
        <f>Conversion!$J$29*E23+Conversion!$J$30</f>
        <v>-1.002586</v>
      </c>
      <c r="L23" s="10">
        <f t="shared" si="5"/>
        <v>-1.002586</v>
      </c>
      <c r="M23" s="11">
        <f>Conversion!$J$29*F23+Conversion!$J$30</f>
        <v>-1.002586</v>
      </c>
      <c r="N23" s="24">
        <f>Conversion!$J$29*G23+Conversion!$J$30</f>
        <v>-1.002586</v>
      </c>
      <c r="O23" s="24">
        <f>Conversion!$J$29*H23+Conversion!$J$30</f>
        <v>-1.002586</v>
      </c>
      <c r="P23" s="10">
        <f t="shared" si="6"/>
        <v>-1.002586</v>
      </c>
      <c r="R23" s="17" t="s">
        <v>73</v>
      </c>
      <c r="U23" s="3"/>
      <c r="X23" s="24"/>
      <c r="Y23" s="2"/>
      <c r="AA23" s="24"/>
      <c r="AB23" s="11">
        <f>Conversion!$J$29*S23+Conversion!$J$30</f>
        <v>-1.002586</v>
      </c>
      <c r="AC23" s="24">
        <f>Conversion!$J$29*T23+Conversion!$J$30</f>
        <v>-1.002586</v>
      </c>
      <c r="AD23" s="24">
        <f>Conversion!$J$29*U23+Conversion!$J$30</f>
        <v>-1.002586</v>
      </c>
      <c r="AE23" s="10">
        <f t="shared" ref="AE23:AE24" si="8">AVERAGE(AB23:AD23)</f>
        <v>-1.002586</v>
      </c>
      <c r="AF23" s="11">
        <f>Conversion!$J$29*V23+Conversion!$J$30</f>
        <v>-1.002586</v>
      </c>
      <c r="AG23" s="24">
        <f>Conversion!$J$29*W23+Conversion!$J$30</f>
        <v>-1.002586</v>
      </c>
      <c r="AH23" s="24">
        <f>Conversion!$J$29*X23+Conversion!$J$30</f>
        <v>-1.002586</v>
      </c>
      <c r="AI23" s="10">
        <f t="shared" si="3"/>
        <v>-1.002586</v>
      </c>
      <c r="AJ23" s="11">
        <f>Conversion!$J$29*Y23+Conversion!$J$30</f>
        <v>-1.002586</v>
      </c>
      <c r="AK23" s="24">
        <f>Conversion!$J$29*Z23+Conversion!$J$30</f>
        <v>-1.002586</v>
      </c>
      <c r="AL23" s="24">
        <f>Conversion!$J$29*AA23+Conversion!$J$30</f>
        <v>-1.002586</v>
      </c>
      <c r="AM23" s="10">
        <f t="shared" si="4"/>
        <v>-1.002586</v>
      </c>
    </row>
    <row r="24" spans="2:39" ht="15.75" thickBot="1" x14ac:dyDescent="0.3">
      <c r="B24" s="26" t="s">
        <v>27</v>
      </c>
      <c r="C24" s="9"/>
      <c r="D24" s="9"/>
      <c r="E24" s="5"/>
      <c r="F24" s="9"/>
      <c r="G24" s="9"/>
      <c r="H24" s="13"/>
      <c r="I24" s="12">
        <f>Conversion!$J$29*C24+Conversion!$J$30</f>
        <v>-1.002586</v>
      </c>
      <c r="J24" s="8">
        <f>Conversion!$J$29*D24+Conversion!$J$30</f>
        <v>-1.002586</v>
      </c>
      <c r="K24" s="8">
        <f>Conversion!$J$29*E24+Conversion!$J$30</f>
        <v>-1.002586</v>
      </c>
      <c r="L24" s="13">
        <f t="shared" si="5"/>
        <v>-1.002586</v>
      </c>
      <c r="M24" s="12">
        <f>Conversion!$J$29*F24+Conversion!$J$30</f>
        <v>-1.002586</v>
      </c>
      <c r="N24" s="8">
        <f>Conversion!$J$29*G24+Conversion!$J$30</f>
        <v>-1.002586</v>
      </c>
      <c r="O24" s="8">
        <f>Conversion!$J$29*H24+Conversion!$J$30</f>
        <v>-1.002586</v>
      </c>
      <c r="P24" s="13">
        <f t="shared" si="6"/>
        <v>-1.002586</v>
      </c>
      <c r="R24" s="26" t="s">
        <v>74</v>
      </c>
      <c r="S24" s="9"/>
      <c r="T24" s="9"/>
      <c r="U24" s="5"/>
      <c r="V24" s="9"/>
      <c r="W24" s="9"/>
      <c r="X24" s="8"/>
      <c r="Y24" s="4"/>
      <c r="Z24" s="9"/>
      <c r="AA24" s="8"/>
      <c r="AB24" s="12">
        <f>Conversion!$J$29*S24+Conversion!$J$30</f>
        <v>-1.002586</v>
      </c>
      <c r="AC24" s="8">
        <f>Conversion!$J$29*T24+Conversion!$J$30</f>
        <v>-1.002586</v>
      </c>
      <c r="AD24" s="8">
        <f>Conversion!$J$29*U24+Conversion!$J$30</f>
        <v>-1.002586</v>
      </c>
      <c r="AE24" s="13">
        <f t="shared" si="8"/>
        <v>-1.002586</v>
      </c>
      <c r="AF24" s="12">
        <f>Conversion!$J$29*V24+Conversion!$J$30</f>
        <v>-1.002586</v>
      </c>
      <c r="AG24" s="8">
        <f>Conversion!$J$29*W24+Conversion!$J$30</f>
        <v>-1.002586</v>
      </c>
      <c r="AH24" s="8">
        <f>Conversion!$J$29*X24+Conversion!$J$30</f>
        <v>-1.002586</v>
      </c>
      <c r="AI24" s="13">
        <f t="shared" si="3"/>
        <v>-1.002586</v>
      </c>
      <c r="AJ24" s="12">
        <f>Conversion!$J$29*Y24+Conversion!$J$30</f>
        <v>-1.002586</v>
      </c>
      <c r="AK24" s="8">
        <f>Conversion!$J$29*Z24+Conversion!$J$30</f>
        <v>-1.002586</v>
      </c>
      <c r="AL24" s="8">
        <f>Conversion!$J$29*AA24+Conversion!$J$30</f>
        <v>-1.002586</v>
      </c>
      <c r="AM24" s="13">
        <f t="shared" si="4"/>
        <v>-1.002586</v>
      </c>
    </row>
    <row r="25" spans="2:39" ht="15.75" thickBot="1" x14ac:dyDescent="0.3"/>
    <row r="26" spans="2:39" ht="19.5" thickBot="1" x14ac:dyDescent="0.35">
      <c r="B26" s="77" t="s">
        <v>35</v>
      </c>
      <c r="C26" s="78"/>
      <c r="D26" s="78"/>
      <c r="E26" s="78"/>
      <c r="F26" s="78"/>
      <c r="G26" s="78"/>
      <c r="H26" s="78"/>
      <c r="I26" s="75"/>
      <c r="J26" s="75"/>
      <c r="K26" s="75"/>
      <c r="L26" s="75"/>
      <c r="M26" s="75"/>
      <c r="N26" s="75"/>
      <c r="O26" s="75"/>
      <c r="P26" s="76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2:39" x14ac:dyDescent="0.25">
      <c r="B27" s="17"/>
      <c r="C27" s="79" t="s">
        <v>12</v>
      </c>
      <c r="D27" s="80"/>
      <c r="E27" s="81"/>
      <c r="F27" s="80" t="s">
        <v>21</v>
      </c>
      <c r="G27" s="80"/>
      <c r="H27" s="80"/>
      <c r="I27" s="82" t="s">
        <v>1</v>
      </c>
      <c r="J27" s="83"/>
      <c r="K27" s="83"/>
      <c r="L27" s="83"/>
      <c r="M27" s="83"/>
      <c r="N27" s="83"/>
      <c r="O27" s="83"/>
      <c r="P27" s="8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2:39" ht="15.75" thickBot="1" x14ac:dyDescent="0.3">
      <c r="B28" s="17"/>
      <c r="C28" s="4" t="s">
        <v>3</v>
      </c>
      <c r="D28" s="9" t="s">
        <v>2</v>
      </c>
      <c r="E28" s="5" t="s">
        <v>4</v>
      </c>
      <c r="F28" s="9" t="s">
        <v>3</v>
      </c>
      <c r="G28" s="9" t="s">
        <v>2</v>
      </c>
      <c r="H28" s="9" t="s">
        <v>4</v>
      </c>
      <c r="I28" s="4" t="s">
        <v>5</v>
      </c>
      <c r="J28" s="9" t="s">
        <v>6</v>
      </c>
      <c r="K28" s="9" t="s">
        <v>7</v>
      </c>
      <c r="L28" s="9" t="s">
        <v>8</v>
      </c>
      <c r="M28" s="9" t="s">
        <v>5</v>
      </c>
      <c r="N28" s="9" t="s">
        <v>6</v>
      </c>
      <c r="O28" s="9" t="s">
        <v>7</v>
      </c>
      <c r="P28" s="5" t="s">
        <v>8</v>
      </c>
    </row>
    <row r="29" spans="2:39" x14ac:dyDescent="0.25">
      <c r="B29" s="25" t="s">
        <v>28</v>
      </c>
      <c r="C29" s="15"/>
      <c r="D29" s="15"/>
      <c r="E29" s="16"/>
      <c r="F29" s="15"/>
      <c r="G29" s="15"/>
      <c r="H29" s="16"/>
      <c r="I29" s="14">
        <f>Conversion!$J$29*C29+Conversion!$J$30</f>
        <v>-1.002586</v>
      </c>
      <c r="J29" s="15">
        <f>Conversion!$J$29*D29+Conversion!$J$30</f>
        <v>-1.002586</v>
      </c>
      <c r="K29" s="15">
        <f>Conversion!$J$29*E29+Conversion!$J$30</f>
        <v>-1.002586</v>
      </c>
      <c r="L29" s="16">
        <f>AVERAGE(I29:K29)</f>
        <v>-1.002586</v>
      </c>
      <c r="M29" s="14">
        <f>Conversion!$J$29*F29+Conversion!$J$30</f>
        <v>-1.002586</v>
      </c>
      <c r="N29" s="15">
        <f>Conversion!$J$29*G29+Conversion!$J$30</f>
        <v>-1.002586</v>
      </c>
      <c r="O29" s="15">
        <f>Conversion!$J$29*H29+Conversion!$J$30</f>
        <v>-1.002586</v>
      </c>
      <c r="P29" s="16">
        <f>AVERAGE(M29:O29)</f>
        <v>-1.002586</v>
      </c>
    </row>
    <row r="30" spans="2:39" x14ac:dyDescent="0.25">
      <c r="B30" s="17" t="s">
        <v>29</v>
      </c>
      <c r="D30" s="24"/>
      <c r="E30" s="3"/>
      <c r="H30" s="3"/>
      <c r="I30" s="11">
        <f>Conversion!$J$29*C30+Conversion!$J$30</f>
        <v>-1.002586</v>
      </c>
      <c r="J30" s="24">
        <f>Conversion!$J$29*D30+Conversion!$J$30</f>
        <v>-1.002586</v>
      </c>
      <c r="K30" s="24">
        <f>Conversion!$J$29*E30+Conversion!$J$30</f>
        <v>-1.002586</v>
      </c>
      <c r="L30" s="10">
        <f t="shared" ref="L30:L34" si="9">AVERAGE(I30:K30)</f>
        <v>-1.002586</v>
      </c>
      <c r="M30" s="11">
        <f>Conversion!$J$29*F30+Conversion!$J$30</f>
        <v>-1.002586</v>
      </c>
      <c r="N30" s="24">
        <f>Conversion!$J$29*G30+Conversion!$J$30</f>
        <v>-1.002586</v>
      </c>
      <c r="O30" s="24">
        <f>Conversion!$J$29*H30+Conversion!$J$30</f>
        <v>-1.002586</v>
      </c>
      <c r="P30" s="10">
        <f t="shared" ref="P30:P34" si="10">AVERAGE(M30:O30)</f>
        <v>-1.002586</v>
      </c>
    </row>
    <row r="31" spans="2:39" x14ac:dyDescent="0.25">
      <c r="B31" s="17" t="s">
        <v>30</v>
      </c>
      <c r="E31" s="3"/>
      <c r="G31" s="24"/>
      <c r="H31" s="10"/>
      <c r="I31" s="11">
        <f>Conversion!$J$29*C31+Conversion!$J$30</f>
        <v>-1.002586</v>
      </c>
      <c r="J31" s="24">
        <f>Conversion!$J$29*D31+Conversion!$J$30</f>
        <v>-1.002586</v>
      </c>
      <c r="K31" s="24">
        <f>Conversion!$J$29*E31+Conversion!$J$30</f>
        <v>-1.002586</v>
      </c>
      <c r="L31" s="10">
        <f t="shared" si="9"/>
        <v>-1.002586</v>
      </c>
      <c r="M31" s="11">
        <f>Conversion!$J$29*F31+Conversion!$J$30</f>
        <v>-1.002586</v>
      </c>
      <c r="N31" s="24">
        <f>Conversion!$J$29*G31+Conversion!$J$30</f>
        <v>-1.002586</v>
      </c>
      <c r="O31" s="24">
        <f>Conversion!$J$29*H31+Conversion!$J$30</f>
        <v>-1.002586</v>
      </c>
      <c r="P31" s="10">
        <f t="shared" si="10"/>
        <v>-1.002586</v>
      </c>
    </row>
    <row r="32" spans="2:39" x14ac:dyDescent="0.25">
      <c r="B32" s="17" t="s">
        <v>31</v>
      </c>
      <c r="E32" s="3"/>
      <c r="H32" s="10"/>
      <c r="I32" s="11">
        <f>Conversion!$J$29*C32+Conversion!$J$30</f>
        <v>-1.002586</v>
      </c>
      <c r="J32" s="24">
        <f>Conversion!$J$29*D32+Conversion!$J$30</f>
        <v>-1.002586</v>
      </c>
      <c r="K32" s="24">
        <f>Conversion!$J$29*E32+Conversion!$J$30</f>
        <v>-1.002586</v>
      </c>
      <c r="L32" s="10">
        <f t="shared" si="9"/>
        <v>-1.002586</v>
      </c>
      <c r="M32" s="11">
        <f>Conversion!$J$29*F32+Conversion!$J$30</f>
        <v>-1.002586</v>
      </c>
      <c r="N32" s="24">
        <f>Conversion!$J$29*G32+Conversion!$J$30</f>
        <v>-1.002586</v>
      </c>
      <c r="O32" s="24">
        <f>Conversion!$J$29*H32+Conversion!$J$30</f>
        <v>-1.002586</v>
      </c>
      <c r="P32" s="10">
        <f t="shared" si="10"/>
        <v>-1.002586</v>
      </c>
    </row>
    <row r="33" spans="2:24" x14ac:dyDescent="0.25">
      <c r="B33" s="17" t="s">
        <v>32</v>
      </c>
      <c r="E33" s="3"/>
      <c r="H33" s="10"/>
      <c r="I33" s="11">
        <f>Conversion!$J$29*C33+Conversion!$J$30</f>
        <v>-1.002586</v>
      </c>
      <c r="J33" s="24">
        <f>Conversion!$J$29*D33+Conversion!$J$30</f>
        <v>-1.002586</v>
      </c>
      <c r="K33" s="24">
        <f>Conversion!$J$29*E33+Conversion!$J$30</f>
        <v>-1.002586</v>
      </c>
      <c r="L33" s="10">
        <f t="shared" si="9"/>
        <v>-1.002586</v>
      </c>
      <c r="M33" s="11">
        <f>Conversion!$J$29*F33+Conversion!$J$30</f>
        <v>-1.002586</v>
      </c>
      <c r="N33" s="24">
        <f>Conversion!$J$29*G33+Conversion!$J$30</f>
        <v>-1.002586</v>
      </c>
      <c r="O33" s="24">
        <f>Conversion!$J$29*H33+Conversion!$J$30</f>
        <v>-1.002586</v>
      </c>
      <c r="P33" s="10">
        <f t="shared" si="10"/>
        <v>-1.002586</v>
      </c>
      <c r="Q33" s="24"/>
      <c r="R33" s="24"/>
      <c r="S33" s="24"/>
      <c r="T33" s="24"/>
      <c r="U33" s="24"/>
      <c r="V33" s="24"/>
      <c r="W33" s="24"/>
      <c r="X33" s="24"/>
    </row>
    <row r="34" spans="2:24" ht="15.75" thickBot="1" x14ac:dyDescent="0.3">
      <c r="B34" s="26" t="s">
        <v>33</v>
      </c>
      <c r="C34" s="9"/>
      <c r="D34" s="9"/>
      <c r="E34" s="5"/>
      <c r="F34" s="9"/>
      <c r="G34" s="9"/>
      <c r="H34" s="13"/>
      <c r="I34" s="12">
        <f>Conversion!$J$29*C34+Conversion!$J$30</f>
        <v>-1.002586</v>
      </c>
      <c r="J34" s="8">
        <f>Conversion!$J$29*D34+Conversion!$J$30</f>
        <v>-1.002586</v>
      </c>
      <c r="K34" s="8">
        <f>Conversion!$J$29*E34+Conversion!$J$30</f>
        <v>-1.002586</v>
      </c>
      <c r="L34" s="13">
        <f t="shared" si="9"/>
        <v>-1.002586</v>
      </c>
      <c r="M34" s="12">
        <f>Conversion!$J$29*F34+Conversion!$J$30</f>
        <v>-1.002586</v>
      </c>
      <c r="N34" s="8">
        <f>Conversion!$J$29*G34+Conversion!$J$30</f>
        <v>-1.002586</v>
      </c>
      <c r="O34" s="8">
        <f>Conversion!$J$29*H34+Conversion!$J$30</f>
        <v>-1.002586</v>
      </c>
      <c r="P34" s="13">
        <f t="shared" si="10"/>
        <v>-1.002586</v>
      </c>
      <c r="Q34" s="24"/>
      <c r="R34" s="24"/>
      <c r="S34" s="24"/>
      <c r="T34" s="24"/>
      <c r="U34" s="24"/>
      <c r="V34" s="24"/>
      <c r="W34" s="24"/>
      <c r="X34" s="24"/>
    </row>
    <row r="35" spans="2:24" ht="15.75" thickBot="1" x14ac:dyDescent="0.3">
      <c r="B35" s="23"/>
      <c r="G35" s="24"/>
      <c r="H35" s="24"/>
      <c r="J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ht="19.5" thickBot="1" x14ac:dyDescent="0.35">
      <c r="B36" s="77" t="s">
        <v>59</v>
      </c>
      <c r="C36" s="78"/>
      <c r="D36" s="78"/>
      <c r="E36" s="78"/>
      <c r="F36" s="78"/>
      <c r="G36" s="78"/>
      <c r="H36" s="78"/>
      <c r="I36" s="75"/>
      <c r="J36" s="75"/>
      <c r="K36" s="75"/>
      <c r="L36" s="75"/>
      <c r="M36" s="75"/>
      <c r="N36" s="75"/>
      <c r="O36" s="75"/>
      <c r="P36" s="76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17"/>
      <c r="C37" s="79" t="s">
        <v>12</v>
      </c>
      <c r="D37" s="80"/>
      <c r="E37" s="81"/>
      <c r="F37" s="80" t="s">
        <v>21</v>
      </c>
      <c r="G37" s="80"/>
      <c r="H37" s="80"/>
      <c r="I37" s="82" t="s">
        <v>1</v>
      </c>
      <c r="J37" s="83"/>
      <c r="K37" s="83"/>
      <c r="L37" s="83"/>
      <c r="M37" s="83"/>
      <c r="N37" s="83"/>
      <c r="O37" s="83"/>
      <c r="P37" s="84"/>
    </row>
    <row r="38" spans="2:24" ht="15.75" thickBot="1" x14ac:dyDescent="0.3">
      <c r="B38" s="17"/>
      <c r="C38" s="4" t="s">
        <v>3</v>
      </c>
      <c r="D38" s="9" t="s">
        <v>2</v>
      </c>
      <c r="E38" s="5" t="s">
        <v>4</v>
      </c>
      <c r="F38" s="9" t="s">
        <v>3</v>
      </c>
      <c r="G38" s="9" t="s">
        <v>2</v>
      </c>
      <c r="H38" s="9" t="s">
        <v>4</v>
      </c>
      <c r="I38" s="4" t="s">
        <v>5</v>
      </c>
      <c r="J38" s="9" t="s">
        <v>6</v>
      </c>
      <c r="K38" s="9" t="s">
        <v>7</v>
      </c>
      <c r="L38" s="9" t="s">
        <v>8</v>
      </c>
      <c r="M38" s="9" t="s">
        <v>5</v>
      </c>
      <c r="N38" s="9" t="s">
        <v>6</v>
      </c>
      <c r="O38" s="9" t="s">
        <v>7</v>
      </c>
      <c r="P38" s="5" t="s">
        <v>8</v>
      </c>
    </row>
    <row r="39" spans="2:24" x14ac:dyDescent="0.25">
      <c r="B39" s="25" t="s">
        <v>43</v>
      </c>
      <c r="C39" s="15"/>
      <c r="D39" s="15"/>
      <c r="E39" s="16"/>
      <c r="F39" s="15"/>
      <c r="G39" s="15"/>
      <c r="H39" s="16"/>
      <c r="I39" s="14">
        <f>Conversion!$J$29*C39+Conversion!$J$30</f>
        <v>-1.002586</v>
      </c>
      <c r="J39" s="15">
        <f>Conversion!$J$29*D39+Conversion!$J$30</f>
        <v>-1.002586</v>
      </c>
      <c r="K39" s="15">
        <f>Conversion!$J$29*E39+Conversion!$J$30</f>
        <v>-1.002586</v>
      </c>
      <c r="L39" s="16">
        <f>AVERAGE(I39:K39)</f>
        <v>-1.002586</v>
      </c>
      <c r="M39" s="14">
        <f>Conversion!$J$29*F39+Conversion!$J$30</f>
        <v>-1.002586</v>
      </c>
      <c r="N39" s="15">
        <f>Conversion!$J$29*G39+Conversion!$J$30</f>
        <v>-1.002586</v>
      </c>
      <c r="O39" s="15">
        <f>Conversion!$J$29*H39+Conversion!$J$30</f>
        <v>-1.002586</v>
      </c>
      <c r="P39" s="16">
        <f>AVERAGE(M39:O39)</f>
        <v>-1.002586</v>
      </c>
    </row>
    <row r="40" spans="2:24" x14ac:dyDescent="0.25">
      <c r="B40" s="17" t="s">
        <v>44</v>
      </c>
      <c r="D40" s="24"/>
      <c r="E40" s="3"/>
      <c r="H40" s="3"/>
      <c r="I40" s="11">
        <f>Conversion!$J$29*C40+Conversion!$J$30</f>
        <v>-1.002586</v>
      </c>
      <c r="J40" s="24">
        <f>Conversion!$J$29*D40+Conversion!$J$30</f>
        <v>-1.002586</v>
      </c>
      <c r="K40" s="24">
        <f>Conversion!$J$29*E40+Conversion!$J$30</f>
        <v>-1.002586</v>
      </c>
      <c r="L40" s="10">
        <f t="shared" ref="L40:L42" si="11">AVERAGE(I40:K40)</f>
        <v>-1.002586</v>
      </c>
      <c r="M40" s="11">
        <f>Conversion!$J$29*F40+Conversion!$J$30</f>
        <v>-1.002586</v>
      </c>
      <c r="N40" s="24">
        <f>Conversion!$J$29*G40+Conversion!$J$30</f>
        <v>-1.002586</v>
      </c>
      <c r="O40" s="24">
        <f>Conversion!$J$29*H40+Conversion!$J$30</f>
        <v>-1.002586</v>
      </c>
      <c r="P40" s="10">
        <f t="shared" ref="P40:P42" si="12">AVERAGE(M40:O40)</f>
        <v>-1.002586</v>
      </c>
    </row>
    <row r="41" spans="2:24" x14ac:dyDescent="0.25">
      <c r="B41" s="17" t="s">
        <v>46</v>
      </c>
      <c r="E41" s="3"/>
      <c r="G41" s="24"/>
      <c r="H41" s="10"/>
      <c r="I41" s="11">
        <f>Conversion!$J$29*C41+Conversion!$J$30</f>
        <v>-1.002586</v>
      </c>
      <c r="J41" s="24">
        <f>Conversion!$J$29*D41+Conversion!$J$30</f>
        <v>-1.002586</v>
      </c>
      <c r="K41" s="24">
        <f>Conversion!$J$29*E41+Conversion!$J$30</f>
        <v>-1.002586</v>
      </c>
      <c r="L41" s="10">
        <f t="shared" si="11"/>
        <v>-1.002586</v>
      </c>
      <c r="M41" s="11">
        <f>Conversion!$J$29*F41+Conversion!$J$30</f>
        <v>-1.002586</v>
      </c>
      <c r="N41" s="24">
        <f>Conversion!$J$29*G41+Conversion!$J$30</f>
        <v>-1.002586</v>
      </c>
      <c r="O41" s="24">
        <f>Conversion!$J$29*H41+Conversion!$J$30</f>
        <v>-1.002586</v>
      </c>
      <c r="P41" s="10">
        <f t="shared" si="12"/>
        <v>-1.002586</v>
      </c>
    </row>
    <row r="42" spans="2:24" ht="15.75" thickBot="1" x14ac:dyDescent="0.3">
      <c r="B42" s="26" t="s">
        <v>47</v>
      </c>
      <c r="C42" s="9"/>
      <c r="D42" s="9"/>
      <c r="E42" s="5"/>
      <c r="F42" s="9"/>
      <c r="G42" s="9"/>
      <c r="H42" s="13"/>
      <c r="I42" s="12">
        <f>Conversion!$J$29*C42+Conversion!$J$30</f>
        <v>-1.002586</v>
      </c>
      <c r="J42" s="8">
        <f>Conversion!$J$29*D42+Conversion!$J$30</f>
        <v>-1.002586</v>
      </c>
      <c r="K42" s="8">
        <f>Conversion!$J$29*E42+Conversion!$J$30</f>
        <v>-1.002586</v>
      </c>
      <c r="L42" s="13">
        <f t="shared" si="11"/>
        <v>-1.002586</v>
      </c>
      <c r="M42" s="12">
        <f>Conversion!$J$29*F42+Conversion!$J$30</f>
        <v>-1.002586</v>
      </c>
      <c r="N42" s="8">
        <f>Conversion!$J$29*G42+Conversion!$J$30</f>
        <v>-1.002586</v>
      </c>
      <c r="O42" s="8">
        <f>Conversion!$J$29*H42+Conversion!$J$30</f>
        <v>-1.002586</v>
      </c>
      <c r="P42" s="13">
        <f t="shared" si="12"/>
        <v>-1.002586</v>
      </c>
    </row>
    <row r="43" spans="2:24" ht="15.75" thickBot="1" x14ac:dyDescent="0.3">
      <c r="H43" s="24"/>
      <c r="I43" s="24"/>
      <c r="J43" s="24"/>
      <c r="K43" s="24"/>
      <c r="L43" s="24"/>
      <c r="M43" s="24"/>
      <c r="N43" s="24"/>
      <c r="O43" s="24"/>
      <c r="P43" s="24"/>
    </row>
    <row r="44" spans="2:24" ht="19.5" thickBot="1" x14ac:dyDescent="0.35">
      <c r="B44" s="77" t="s">
        <v>42</v>
      </c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85"/>
    </row>
    <row r="45" spans="2:24" x14ac:dyDescent="0.25">
      <c r="B45" s="17"/>
      <c r="C45" s="82" t="s">
        <v>12</v>
      </c>
      <c r="D45" s="83"/>
      <c r="E45" s="84"/>
      <c r="F45" s="82" t="s">
        <v>21</v>
      </c>
      <c r="G45" s="83"/>
      <c r="H45" s="84"/>
      <c r="I45" s="82" t="s">
        <v>1</v>
      </c>
      <c r="J45" s="83"/>
      <c r="K45" s="83"/>
      <c r="L45" s="83"/>
      <c r="M45" s="83"/>
      <c r="N45" s="83"/>
      <c r="O45" s="83"/>
      <c r="P45" s="84"/>
    </row>
    <row r="46" spans="2:24" ht="15.75" thickBot="1" x14ac:dyDescent="0.3">
      <c r="B46" s="17"/>
      <c r="C46" s="4" t="s">
        <v>3</v>
      </c>
      <c r="D46" s="9" t="s">
        <v>2</v>
      </c>
      <c r="E46" s="5" t="s">
        <v>4</v>
      </c>
      <c r="F46" s="9" t="s">
        <v>3</v>
      </c>
      <c r="G46" s="9" t="s">
        <v>2</v>
      </c>
      <c r="H46" s="9" t="s">
        <v>4</v>
      </c>
      <c r="I46" s="4" t="s">
        <v>5</v>
      </c>
      <c r="J46" s="9" t="s">
        <v>6</v>
      </c>
      <c r="K46" s="9" t="s">
        <v>7</v>
      </c>
      <c r="L46" s="9" t="s">
        <v>8</v>
      </c>
      <c r="M46" s="9" t="s">
        <v>5</v>
      </c>
      <c r="N46" s="9" t="s">
        <v>6</v>
      </c>
      <c r="O46" s="9" t="s">
        <v>7</v>
      </c>
      <c r="P46" s="5" t="s">
        <v>8</v>
      </c>
    </row>
    <row r="47" spans="2:24" x14ac:dyDescent="0.25">
      <c r="B47" s="25" t="s">
        <v>43</v>
      </c>
      <c r="C47" s="15"/>
      <c r="D47" s="15"/>
      <c r="E47" s="16"/>
      <c r="F47" s="15"/>
      <c r="G47" s="15"/>
      <c r="H47" s="16"/>
      <c r="I47" s="14">
        <f>Conversion!$J$29*C47+Conversion!$J$30</f>
        <v>-1.002586</v>
      </c>
      <c r="J47" s="15">
        <f>Conversion!$J$29*D47+Conversion!$J$30</f>
        <v>-1.002586</v>
      </c>
      <c r="K47" s="15">
        <f>Conversion!$J$29*E47+Conversion!$J$30</f>
        <v>-1.002586</v>
      </c>
      <c r="L47" s="16">
        <f>AVERAGE(I47:K47)</f>
        <v>-1.002586</v>
      </c>
      <c r="M47" s="14">
        <f>Conversion!$J$29*F47+Conversion!$J$30</f>
        <v>-1.002586</v>
      </c>
      <c r="N47" s="15">
        <f>Conversion!$J$29*G47+Conversion!$J$30</f>
        <v>-1.002586</v>
      </c>
      <c r="O47" s="15">
        <f>Conversion!$J$29*H47+Conversion!$J$30</f>
        <v>-1.002586</v>
      </c>
      <c r="P47" s="16">
        <f>AVERAGE(M47:O47)</f>
        <v>-1.002586</v>
      </c>
    </row>
    <row r="48" spans="2:24" x14ac:dyDescent="0.25">
      <c r="B48" s="17" t="s">
        <v>45</v>
      </c>
      <c r="D48" s="24"/>
      <c r="E48" s="3"/>
      <c r="H48" s="3"/>
      <c r="I48" s="11">
        <f>Conversion!$J$29*C48+Conversion!$J$30</f>
        <v>-1.002586</v>
      </c>
      <c r="J48" s="24">
        <f>Conversion!$J$29*D48+Conversion!$J$30</f>
        <v>-1.002586</v>
      </c>
      <c r="K48" s="24">
        <f>Conversion!$J$29*E48+Conversion!$J$30</f>
        <v>-1.002586</v>
      </c>
      <c r="L48" s="10">
        <f t="shared" ref="L48:L52" si="13">AVERAGE(I48:K48)</f>
        <v>-1.002586</v>
      </c>
      <c r="M48" s="11">
        <f>Conversion!$J$29*F48+Conversion!$J$30</f>
        <v>-1.002586</v>
      </c>
      <c r="N48" s="24">
        <f>Conversion!$J$29*G48+Conversion!$J$30</f>
        <v>-1.002586</v>
      </c>
      <c r="O48" s="24">
        <f>Conversion!$J$29*H48+Conversion!$J$30</f>
        <v>-1.002586</v>
      </c>
      <c r="P48" s="10">
        <f t="shared" ref="P48:P52" si="14">AVERAGE(M48:O48)</f>
        <v>-1.002586</v>
      </c>
    </row>
    <row r="49" spans="2:17" x14ac:dyDescent="0.25">
      <c r="B49" s="17" t="s">
        <v>57</v>
      </c>
      <c r="E49" s="3"/>
      <c r="G49" s="24"/>
      <c r="H49" s="10"/>
      <c r="I49" s="11">
        <f>Conversion!$J$29*C49+Conversion!$J$30</f>
        <v>-1.002586</v>
      </c>
      <c r="J49" s="24">
        <f>Conversion!$J$29*D49+Conversion!$J$30</f>
        <v>-1.002586</v>
      </c>
      <c r="K49" s="24">
        <f>Conversion!$J$29*E49+Conversion!$J$30</f>
        <v>-1.002586</v>
      </c>
      <c r="L49" s="10">
        <f t="shared" si="13"/>
        <v>-1.002586</v>
      </c>
      <c r="M49" s="11">
        <f>Conversion!$J$29*F49+Conversion!$J$30</f>
        <v>-1.002586</v>
      </c>
      <c r="N49" s="24">
        <f>Conversion!$J$29*G49+Conversion!$J$30</f>
        <v>-1.002586</v>
      </c>
      <c r="O49" s="24">
        <f>Conversion!$J$29*H49+Conversion!$J$30</f>
        <v>-1.002586</v>
      </c>
      <c r="P49" s="10">
        <f t="shared" si="14"/>
        <v>-1.002586</v>
      </c>
      <c r="Q49" s="24"/>
    </row>
    <row r="50" spans="2:17" x14ac:dyDescent="0.25">
      <c r="B50" s="17" t="s">
        <v>46</v>
      </c>
      <c r="E50" s="3"/>
      <c r="H50" s="10"/>
      <c r="I50" s="11">
        <f>Conversion!$J$29*C50+Conversion!$J$30</f>
        <v>-1.002586</v>
      </c>
      <c r="J50" s="24">
        <f>Conversion!$J$29*D50+Conversion!$J$30</f>
        <v>-1.002586</v>
      </c>
      <c r="K50" s="24">
        <f>Conversion!$J$29*E50+Conversion!$J$30</f>
        <v>-1.002586</v>
      </c>
      <c r="L50" s="10">
        <f t="shared" si="13"/>
        <v>-1.002586</v>
      </c>
      <c r="M50" s="11">
        <f>Conversion!$J$29*F50+Conversion!$J$30</f>
        <v>-1.002586</v>
      </c>
      <c r="N50" s="24">
        <f>Conversion!$J$29*G50+Conversion!$J$30</f>
        <v>-1.002586</v>
      </c>
      <c r="O50" s="24">
        <f>Conversion!$J$29*H50+Conversion!$J$30</f>
        <v>-1.002586</v>
      </c>
      <c r="P50" s="10">
        <f t="shared" si="14"/>
        <v>-1.002586</v>
      </c>
      <c r="Q50" s="24"/>
    </row>
    <row r="51" spans="2:17" x14ac:dyDescent="0.25">
      <c r="B51" s="17" t="s">
        <v>58</v>
      </c>
      <c r="E51" s="3"/>
      <c r="H51" s="10"/>
      <c r="I51" s="11">
        <f>Conversion!$J$29*C51+Conversion!$J$30</f>
        <v>-1.002586</v>
      </c>
      <c r="J51" s="24">
        <f>Conversion!$J$29*D51+Conversion!$J$30</f>
        <v>-1.002586</v>
      </c>
      <c r="K51" s="24">
        <f>Conversion!$J$29*E51+Conversion!$J$30</f>
        <v>-1.002586</v>
      </c>
      <c r="L51" s="10">
        <f t="shared" si="13"/>
        <v>-1.002586</v>
      </c>
      <c r="M51" s="11">
        <f>Conversion!$J$29*F51+Conversion!$J$30</f>
        <v>-1.002586</v>
      </c>
      <c r="N51" s="24">
        <f>Conversion!$J$29*G51+Conversion!$J$30</f>
        <v>-1.002586</v>
      </c>
      <c r="O51" s="24">
        <f>Conversion!$J$29*H51+Conversion!$J$30</f>
        <v>-1.002586</v>
      </c>
      <c r="P51" s="10">
        <f t="shared" si="14"/>
        <v>-1.002586</v>
      </c>
      <c r="Q51" s="24"/>
    </row>
    <row r="52" spans="2:17" ht="15.75" thickBot="1" x14ac:dyDescent="0.3">
      <c r="B52" s="26" t="s">
        <v>56</v>
      </c>
      <c r="C52" s="9"/>
      <c r="D52" s="9"/>
      <c r="E52" s="5"/>
      <c r="F52" s="9"/>
      <c r="G52" s="9"/>
      <c r="H52" s="13"/>
      <c r="I52" s="12">
        <f>Conversion!$J$29*C52+Conversion!$J$30</f>
        <v>-1.002586</v>
      </c>
      <c r="J52" s="8">
        <f>Conversion!$J$29*D52+Conversion!$J$30</f>
        <v>-1.002586</v>
      </c>
      <c r="K52" s="8">
        <f>Conversion!$J$29*E52+Conversion!$J$30</f>
        <v>-1.002586</v>
      </c>
      <c r="L52" s="13">
        <f t="shared" si="13"/>
        <v>-1.002586</v>
      </c>
      <c r="M52" s="12">
        <f>Conversion!$J$29*F52+Conversion!$J$30</f>
        <v>-1.002586</v>
      </c>
      <c r="N52" s="8">
        <f>Conversion!$J$29*G52+Conversion!$J$30</f>
        <v>-1.002586</v>
      </c>
      <c r="O52" s="8">
        <f>Conversion!$J$29*H52+Conversion!$J$30</f>
        <v>-1.002586</v>
      </c>
      <c r="P52" s="13">
        <f t="shared" si="14"/>
        <v>-1.002586</v>
      </c>
    </row>
    <row r="53" spans="2:17" ht="15.75" thickBot="1" x14ac:dyDescent="0.3"/>
    <row r="54" spans="2:17" ht="19.5" thickBot="1" x14ac:dyDescent="0.35">
      <c r="B54" s="77" t="s">
        <v>49</v>
      </c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85"/>
    </row>
    <row r="55" spans="2:17" x14ac:dyDescent="0.25">
      <c r="B55" s="17"/>
      <c r="C55" s="82" t="s">
        <v>12</v>
      </c>
      <c r="D55" s="83"/>
      <c r="E55" s="84"/>
      <c r="F55" s="82" t="s">
        <v>21</v>
      </c>
      <c r="G55" s="83"/>
      <c r="H55" s="84"/>
      <c r="I55" s="82" t="s">
        <v>1</v>
      </c>
      <c r="J55" s="83"/>
      <c r="K55" s="83"/>
      <c r="L55" s="83"/>
      <c r="M55" s="83"/>
      <c r="N55" s="83"/>
      <c r="O55" s="83"/>
      <c r="P55" s="84"/>
    </row>
    <row r="56" spans="2:17" ht="15.75" thickBot="1" x14ac:dyDescent="0.3">
      <c r="B56" s="17"/>
      <c r="C56" s="4" t="s">
        <v>3</v>
      </c>
      <c r="D56" s="9" t="s">
        <v>2</v>
      </c>
      <c r="E56" s="5" t="s">
        <v>4</v>
      </c>
      <c r="F56" s="9" t="s">
        <v>3</v>
      </c>
      <c r="G56" s="9" t="s">
        <v>2</v>
      </c>
      <c r="H56" s="9" t="s">
        <v>4</v>
      </c>
      <c r="I56" s="4" t="s">
        <v>5</v>
      </c>
      <c r="J56" s="9" t="s">
        <v>6</v>
      </c>
      <c r="K56" s="9" t="s">
        <v>7</v>
      </c>
      <c r="L56" s="9" t="s">
        <v>8</v>
      </c>
      <c r="M56" s="9" t="s">
        <v>5</v>
      </c>
      <c r="N56" s="9" t="s">
        <v>6</v>
      </c>
      <c r="O56" s="9" t="s">
        <v>7</v>
      </c>
      <c r="P56" s="5" t="s">
        <v>8</v>
      </c>
    </row>
    <row r="57" spans="2:17" x14ac:dyDescent="0.25">
      <c r="B57" s="25" t="s">
        <v>50</v>
      </c>
      <c r="C57" s="15"/>
      <c r="D57" s="15"/>
      <c r="E57" s="16"/>
      <c r="F57" s="15"/>
      <c r="G57" s="15"/>
      <c r="H57" s="16"/>
      <c r="I57" s="14">
        <f>Conversion!$J$29*C57+Conversion!$J$30</f>
        <v>-1.002586</v>
      </c>
      <c r="J57" s="15">
        <f>Conversion!$J$29*D57+Conversion!$J$30</f>
        <v>-1.002586</v>
      </c>
      <c r="K57" s="15">
        <f>Conversion!$J$29*E57+Conversion!$J$30</f>
        <v>-1.002586</v>
      </c>
      <c r="L57" s="16">
        <f>AVERAGE(I57:K57)</f>
        <v>-1.002586</v>
      </c>
      <c r="M57" s="14">
        <f>Conversion!$J$29*F57+Conversion!$J$30</f>
        <v>-1.002586</v>
      </c>
      <c r="N57" s="15">
        <f>Conversion!$J$29*G57+Conversion!$J$30</f>
        <v>-1.002586</v>
      </c>
      <c r="O57" s="15">
        <f>Conversion!$J$29*H57+Conversion!$J$30</f>
        <v>-1.002586</v>
      </c>
      <c r="P57" s="16">
        <f>AVERAGE(M57:O57)</f>
        <v>-1.002586</v>
      </c>
      <c r="Q57" s="24"/>
    </row>
    <row r="58" spans="2:17" x14ac:dyDescent="0.25">
      <c r="B58" s="17" t="s">
        <v>51</v>
      </c>
      <c r="D58" s="24"/>
      <c r="E58" s="3"/>
      <c r="H58" s="3"/>
      <c r="I58" s="11">
        <f>Conversion!$J$29*C58+Conversion!$J$30</f>
        <v>-1.002586</v>
      </c>
      <c r="J58" s="24">
        <f>Conversion!$J$29*D58+Conversion!$J$30</f>
        <v>-1.002586</v>
      </c>
      <c r="K58" s="24">
        <f>Conversion!$J$29*E58+Conversion!$J$30</f>
        <v>-1.002586</v>
      </c>
      <c r="L58" s="10">
        <f t="shared" ref="L58:L62" si="15">AVERAGE(I58:K58)</f>
        <v>-1.002586</v>
      </c>
      <c r="M58" s="11">
        <f>Conversion!$J$29*F58+Conversion!$J$30</f>
        <v>-1.002586</v>
      </c>
      <c r="N58" s="24">
        <f>Conversion!$J$29*G58+Conversion!$J$30</f>
        <v>-1.002586</v>
      </c>
      <c r="O58" s="24">
        <f>Conversion!$J$29*H58+Conversion!$J$30</f>
        <v>-1.002586</v>
      </c>
      <c r="P58" s="10">
        <f t="shared" ref="P58:P62" si="16">AVERAGE(M58:O58)</f>
        <v>-1.002586</v>
      </c>
      <c r="Q58" s="24"/>
    </row>
    <row r="59" spans="2:17" x14ac:dyDescent="0.25">
      <c r="B59" s="17" t="s">
        <v>52</v>
      </c>
      <c r="E59" s="3"/>
      <c r="G59" s="24"/>
      <c r="H59" s="10"/>
      <c r="I59" s="11">
        <f>Conversion!$J$29*C59+Conversion!$J$30</f>
        <v>-1.002586</v>
      </c>
      <c r="J59" s="24">
        <f>Conversion!$J$29*D59+Conversion!$J$30</f>
        <v>-1.002586</v>
      </c>
      <c r="K59" s="24">
        <f>Conversion!$J$29*E59+Conversion!$J$30</f>
        <v>-1.002586</v>
      </c>
      <c r="L59" s="10">
        <f t="shared" si="15"/>
        <v>-1.002586</v>
      </c>
      <c r="M59" s="11">
        <f>Conversion!$J$29*F59+Conversion!$J$30</f>
        <v>-1.002586</v>
      </c>
      <c r="N59" s="24">
        <f>Conversion!$J$29*G59+Conversion!$J$30</f>
        <v>-1.002586</v>
      </c>
      <c r="O59" s="24">
        <f>Conversion!$J$29*H59+Conversion!$J$30</f>
        <v>-1.002586</v>
      </c>
      <c r="P59" s="10">
        <f t="shared" si="16"/>
        <v>-1.002586</v>
      </c>
      <c r="Q59" s="24"/>
    </row>
    <row r="60" spans="2:17" x14ac:dyDescent="0.25">
      <c r="B60" s="17" t="s">
        <v>53</v>
      </c>
      <c r="E60" s="3"/>
      <c r="H60" s="10"/>
      <c r="I60" s="11">
        <f>Conversion!$J$29*C60+Conversion!$J$30</f>
        <v>-1.002586</v>
      </c>
      <c r="J60" s="24">
        <f>Conversion!$J$29*D60+Conversion!$J$30</f>
        <v>-1.002586</v>
      </c>
      <c r="K60" s="24">
        <f>Conversion!$J$29*E60+Conversion!$J$30</f>
        <v>-1.002586</v>
      </c>
      <c r="L60" s="10">
        <f t="shared" si="15"/>
        <v>-1.002586</v>
      </c>
      <c r="M60" s="11">
        <f>Conversion!$J$29*F60+Conversion!$J$30</f>
        <v>-1.002586</v>
      </c>
      <c r="N60" s="24">
        <f>Conversion!$J$29*G60+Conversion!$J$30</f>
        <v>-1.002586</v>
      </c>
      <c r="O60" s="24">
        <f>Conversion!$J$29*H60+Conversion!$J$30</f>
        <v>-1.002586</v>
      </c>
      <c r="P60" s="10">
        <f t="shared" si="16"/>
        <v>-1.002586</v>
      </c>
      <c r="Q60" s="24"/>
    </row>
    <row r="61" spans="2:17" x14ac:dyDescent="0.25">
      <c r="B61" s="17" t="s">
        <v>54</v>
      </c>
      <c r="E61" s="3"/>
      <c r="H61" s="10"/>
      <c r="I61" s="11">
        <f>Conversion!$J$29*C61+Conversion!$J$30</f>
        <v>-1.002586</v>
      </c>
      <c r="J61" s="24">
        <f>Conversion!$J$29*D61+Conversion!$J$30</f>
        <v>-1.002586</v>
      </c>
      <c r="K61" s="24">
        <f>Conversion!$J$29*E61+Conversion!$J$30</f>
        <v>-1.002586</v>
      </c>
      <c r="L61" s="10">
        <f t="shared" si="15"/>
        <v>-1.002586</v>
      </c>
      <c r="M61" s="11">
        <f>Conversion!$J$29*F61+Conversion!$J$30</f>
        <v>-1.002586</v>
      </c>
      <c r="N61" s="24">
        <f>Conversion!$J$29*G61+Conversion!$J$30</f>
        <v>-1.002586</v>
      </c>
      <c r="O61" s="24">
        <f>Conversion!$J$29*H61+Conversion!$J$30</f>
        <v>-1.002586</v>
      </c>
      <c r="P61" s="10">
        <f t="shared" si="16"/>
        <v>-1.002586</v>
      </c>
    </row>
    <row r="62" spans="2:17" ht="15.75" thickBot="1" x14ac:dyDescent="0.3">
      <c r="B62" s="26" t="s">
        <v>55</v>
      </c>
      <c r="C62" s="9"/>
      <c r="D62" s="9"/>
      <c r="E62" s="5"/>
      <c r="F62" s="9"/>
      <c r="G62" s="9"/>
      <c r="H62" s="13"/>
      <c r="I62" s="12">
        <f>Conversion!$J$29*C62+Conversion!$J$30</f>
        <v>-1.002586</v>
      </c>
      <c r="J62" s="8">
        <f>Conversion!$J$29*D62+Conversion!$J$30</f>
        <v>-1.002586</v>
      </c>
      <c r="K62" s="8">
        <f>Conversion!$J$29*E62+Conversion!$J$30</f>
        <v>-1.002586</v>
      </c>
      <c r="L62" s="13">
        <f t="shared" si="15"/>
        <v>-1.002586</v>
      </c>
      <c r="M62" s="12">
        <f>Conversion!$J$29*F62+Conversion!$J$30</f>
        <v>-1.002586</v>
      </c>
      <c r="N62" s="8">
        <f>Conversion!$J$29*G62+Conversion!$J$30</f>
        <v>-1.002586</v>
      </c>
      <c r="O62" s="8">
        <f>Conversion!$J$29*H62+Conversion!$J$30</f>
        <v>-1.002586</v>
      </c>
      <c r="P62" s="13">
        <f t="shared" si="16"/>
        <v>-1.002586</v>
      </c>
    </row>
    <row r="64" spans="2:17" x14ac:dyDescent="0.25">
      <c r="Q64" s="24"/>
    </row>
    <row r="65" spans="2:17" x14ac:dyDescent="0.25">
      <c r="B65" s="23"/>
      <c r="J65" s="24"/>
      <c r="K65" s="24"/>
      <c r="L65" s="24"/>
      <c r="M65" s="24"/>
      <c r="N65" s="24"/>
      <c r="O65" s="24"/>
      <c r="P65" s="24"/>
      <c r="Q65" s="24"/>
    </row>
    <row r="67" spans="2:17" ht="18.75" x14ac:dyDescent="0.3">
      <c r="B67" s="21"/>
    </row>
    <row r="70" spans="2:17" x14ac:dyDescent="0.25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</row>
    <row r="71" spans="2:17" x14ac:dyDescent="0.25">
      <c r="B71" s="23"/>
      <c r="F71" s="24"/>
      <c r="J71" s="24"/>
      <c r="K71" s="24"/>
      <c r="L71" s="24"/>
      <c r="M71" s="24"/>
      <c r="N71" s="24"/>
      <c r="O71" s="24"/>
      <c r="P71" s="24"/>
      <c r="Q71" s="24"/>
    </row>
    <row r="74" spans="2:17" ht="18.75" x14ac:dyDescent="0.3">
      <c r="B74" s="21"/>
    </row>
    <row r="77" spans="2:17" x14ac:dyDescent="0.25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</row>
    <row r="80" spans="2:17" ht="18.75" x14ac:dyDescent="0.3">
      <c r="B80" s="21"/>
    </row>
    <row r="81" spans="2:28" x14ac:dyDescent="0.25">
      <c r="C81" s="80"/>
      <c r="D81" s="80"/>
      <c r="E81" s="80"/>
      <c r="F81" s="80"/>
      <c r="G81" s="80"/>
      <c r="H81" s="80"/>
      <c r="I81" s="80"/>
      <c r="J81" s="80"/>
      <c r="K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</row>
    <row r="83" spans="2:28" x14ac:dyDescent="0.25">
      <c r="B83" s="23"/>
      <c r="F83" s="24"/>
      <c r="H83" s="24"/>
      <c r="I83" s="24"/>
      <c r="J83" s="24"/>
      <c r="K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Z83" s="24"/>
      <c r="AA83" s="24"/>
      <c r="AB83" s="24"/>
    </row>
    <row r="84" spans="2:28" x14ac:dyDescent="0.25">
      <c r="B84" s="23"/>
      <c r="C84" s="24"/>
      <c r="F84" s="24"/>
      <c r="I84" s="24"/>
      <c r="J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</row>
    <row r="85" spans="2:28" x14ac:dyDescent="0.25">
      <c r="B85" s="23"/>
      <c r="C85" s="24"/>
      <c r="E85" s="24"/>
      <c r="F85" s="24"/>
      <c r="I85" s="24"/>
      <c r="J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Z85" s="24"/>
      <c r="AA85" s="24"/>
      <c r="AB85" s="24"/>
    </row>
    <row r="88" spans="2:28" ht="18.75" x14ac:dyDescent="0.3">
      <c r="B88" s="21"/>
    </row>
    <row r="91" spans="2:28" x14ac:dyDescent="0.25"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</row>
    <row r="92" spans="2:28" x14ac:dyDescent="0.25"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</row>
    <row r="93" spans="2:28" x14ac:dyDescent="0.25">
      <c r="G93" s="24"/>
      <c r="J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</row>
    <row r="94" spans="2:28" x14ac:dyDescent="0.25">
      <c r="F94" s="24"/>
      <c r="H94" s="24"/>
      <c r="I94" s="24"/>
      <c r="J94" s="24"/>
      <c r="K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</row>
    <row r="95" spans="2:28" x14ac:dyDescent="0.25">
      <c r="G95" s="24"/>
      <c r="J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</row>
    <row r="96" spans="2:28" x14ac:dyDescent="0.25">
      <c r="G96" s="24"/>
      <c r="H96" s="24"/>
      <c r="J96" s="24"/>
      <c r="K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</row>
    <row r="97" spans="2:24" x14ac:dyDescent="0.25">
      <c r="H97" s="24"/>
    </row>
    <row r="98" spans="2:24" ht="18.75" x14ac:dyDescent="0.3">
      <c r="B98" s="21"/>
    </row>
    <row r="101" spans="2:24" x14ac:dyDescent="0.25">
      <c r="B101" s="23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</row>
    <row r="102" spans="2:24" x14ac:dyDescent="0.25">
      <c r="B102" s="23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</row>
    <row r="103" spans="2:24" x14ac:dyDescent="0.25">
      <c r="B103" s="23"/>
      <c r="G103" s="24"/>
      <c r="J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</row>
    <row r="104" spans="2:24" x14ac:dyDescent="0.25">
      <c r="B104" s="23"/>
      <c r="F104" s="24"/>
      <c r="H104" s="24"/>
      <c r="I104" s="24"/>
      <c r="J104" s="24"/>
      <c r="K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</row>
    <row r="105" spans="2:24" x14ac:dyDescent="0.25">
      <c r="B105" s="23"/>
      <c r="G105" s="24"/>
      <c r="J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</row>
    <row r="106" spans="2:24" x14ac:dyDescent="0.25">
      <c r="B106" s="23"/>
      <c r="G106" s="24"/>
      <c r="H106" s="24"/>
      <c r="J106" s="24"/>
      <c r="K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</row>
  </sheetData>
  <mergeCells count="38">
    <mergeCell ref="R3:AC4"/>
    <mergeCell ref="S17:U17"/>
    <mergeCell ref="Y17:AA17"/>
    <mergeCell ref="C81:E81"/>
    <mergeCell ref="F81:H81"/>
    <mergeCell ref="I81:K81"/>
    <mergeCell ref="M81:X81"/>
    <mergeCell ref="B26:P26"/>
    <mergeCell ref="C27:E27"/>
    <mergeCell ref="F27:H27"/>
    <mergeCell ref="I27:P27"/>
    <mergeCell ref="C55:E55"/>
    <mergeCell ref="F55:H55"/>
    <mergeCell ref="B3:M4"/>
    <mergeCell ref="B16:P16"/>
    <mergeCell ref="C17:E17"/>
    <mergeCell ref="F17:H17"/>
    <mergeCell ref="I17:P17"/>
    <mergeCell ref="B6:P6"/>
    <mergeCell ref="I7:P7"/>
    <mergeCell ref="B7:B8"/>
    <mergeCell ref="F7:H7"/>
    <mergeCell ref="C7:E7"/>
    <mergeCell ref="S7:U7"/>
    <mergeCell ref="R6:Y6"/>
    <mergeCell ref="V17:X17"/>
    <mergeCell ref="R16:AM16"/>
    <mergeCell ref="AB17:AM17"/>
    <mergeCell ref="B54:P54"/>
    <mergeCell ref="I55:P55"/>
    <mergeCell ref="I45:P45"/>
    <mergeCell ref="F45:H45"/>
    <mergeCell ref="C45:E45"/>
    <mergeCell ref="B36:P36"/>
    <mergeCell ref="C37:E37"/>
    <mergeCell ref="F37:H37"/>
    <mergeCell ref="I37:P37"/>
    <mergeCell ref="B44:P44"/>
  </mergeCells>
  <phoneticPr fontId="2" type="noConversion"/>
  <conditionalFormatting sqref="I9:P14">
    <cfRule type="cellIs" dxfId="16" priority="10" operator="greaterThan">
      <formula>220</formula>
    </cfRule>
  </conditionalFormatting>
  <conditionalFormatting sqref="I19:P24">
    <cfRule type="cellIs" dxfId="15" priority="20" operator="greaterThan">
      <formula>220</formula>
    </cfRule>
  </conditionalFormatting>
  <conditionalFormatting sqref="I29:P34">
    <cfRule type="cellIs" dxfId="14" priority="17" operator="greaterThan">
      <formula>220</formula>
    </cfRule>
  </conditionalFormatting>
  <conditionalFormatting sqref="I39:P43">
    <cfRule type="cellIs" dxfId="13" priority="2" operator="greaterThan">
      <formula>220</formula>
    </cfRule>
  </conditionalFormatting>
  <conditionalFormatting sqref="I47:P52">
    <cfRule type="cellIs" dxfId="12" priority="7" operator="greaterThan">
      <formula>220</formula>
    </cfRule>
  </conditionalFormatting>
  <conditionalFormatting sqref="I57:P62">
    <cfRule type="cellIs" dxfId="11" priority="4" operator="greaterThan">
      <formula>220</formula>
    </cfRule>
  </conditionalFormatting>
  <conditionalFormatting sqref="M83:X85">
    <cfRule type="cellIs" dxfId="10" priority="27" operator="greaterThan">
      <formula>220</formula>
    </cfRule>
  </conditionalFormatting>
  <conditionalFormatting sqref="M91:X96">
    <cfRule type="cellIs" dxfId="9" priority="26" operator="greaterThan">
      <formula>220</formula>
    </cfRule>
  </conditionalFormatting>
  <conditionalFormatting sqref="M101:X106">
    <cfRule type="cellIs" dxfId="8" priority="30" operator="greaterThan">
      <formula>220</formula>
    </cfRule>
  </conditionalFormatting>
  <conditionalFormatting sqref="V9:Y14 Q26:AC27 Q33:X34 M35:X35 Q36:X36 Q49:Q51 Q57:Q58 R61 Q64 J70:Q71 J77:Q77">
    <cfRule type="cellIs" dxfId="7" priority="31" operator="greaterThan">
      <formula>220</formula>
    </cfRule>
  </conditionalFormatting>
  <conditionalFormatting sqref="AB19:AM24">
    <cfRule type="cellIs" dxfId="6" priority="23" operator="greaterThan">
      <formula>220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DC10-55CB-43C1-8A13-56C96CBDFFF6}">
  <dimension ref="B2:AM67"/>
  <sheetViews>
    <sheetView zoomScale="85" zoomScaleNormal="85" workbookViewId="0">
      <selection activeCell="B7" sqref="B7:B8"/>
    </sheetView>
  </sheetViews>
  <sheetFormatPr defaultRowHeight="15" x14ac:dyDescent="0.25"/>
  <cols>
    <col min="2" max="2" width="22.42578125" bestFit="1" customWidth="1"/>
    <col min="3" max="4" width="14.85546875" bestFit="1" customWidth="1"/>
    <col min="6" max="6" width="18.5703125" customWidth="1"/>
    <col min="8" max="8" width="13.85546875" customWidth="1"/>
    <col min="9" max="9" width="10.5703125" bestFit="1" customWidth="1"/>
    <col min="18" max="18" width="19.85546875" customWidth="1"/>
    <col min="19" max="20" width="10.140625" bestFit="1" customWidth="1"/>
    <col min="21" max="21" width="10.5703125" bestFit="1" customWidth="1"/>
  </cols>
  <sheetData>
    <row r="2" spans="2:39" ht="0.75" customHeight="1" x14ac:dyDescent="0.25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39" ht="24" customHeight="1" x14ac:dyDescent="0.25">
      <c r="B3" s="89" t="s">
        <v>14</v>
      </c>
      <c r="C3" s="89"/>
      <c r="D3" s="89"/>
      <c r="E3" s="45"/>
      <c r="F3" s="89" t="s">
        <v>36</v>
      </c>
      <c r="G3" s="89"/>
      <c r="H3" s="89"/>
      <c r="I3" s="89"/>
      <c r="J3" s="28"/>
      <c r="K3" s="28"/>
      <c r="L3" s="28"/>
      <c r="M3" s="28"/>
      <c r="N3" s="28"/>
      <c r="O3" s="28"/>
      <c r="P3" s="28"/>
      <c r="Q3" s="28"/>
    </row>
    <row r="4" spans="2:39" ht="27.75" customHeight="1" x14ac:dyDescent="0.25">
      <c r="B4" s="89"/>
      <c r="C4" s="89"/>
      <c r="D4" s="89"/>
      <c r="E4" s="45"/>
      <c r="F4" s="89"/>
      <c r="G4" s="89"/>
      <c r="H4" s="89"/>
      <c r="I4" s="89"/>
      <c r="J4" s="28"/>
      <c r="K4" s="28"/>
      <c r="L4" s="28"/>
      <c r="M4" s="28"/>
      <c r="N4" s="28"/>
      <c r="O4" s="28"/>
      <c r="P4" s="28"/>
      <c r="Q4" s="28"/>
    </row>
    <row r="5" spans="2:39" ht="15.75" thickBot="1" x14ac:dyDescent="0.3"/>
    <row r="6" spans="2:39" ht="19.5" thickBot="1" x14ac:dyDescent="0.35">
      <c r="B6" s="98" t="s">
        <v>41</v>
      </c>
      <c r="C6" s="99"/>
      <c r="D6" s="100"/>
      <c r="E6" s="57"/>
      <c r="F6" s="98" t="s">
        <v>48</v>
      </c>
      <c r="G6" s="99"/>
      <c r="H6" s="100"/>
      <c r="I6" s="57"/>
      <c r="J6" s="21"/>
      <c r="K6" s="21"/>
      <c r="L6" s="21"/>
      <c r="M6" s="21"/>
    </row>
    <row r="7" spans="2:39" ht="35.25" customHeight="1" x14ac:dyDescent="0.25">
      <c r="B7" s="90" t="s">
        <v>67</v>
      </c>
      <c r="C7" s="43" t="s">
        <v>12</v>
      </c>
      <c r="D7" s="46" t="s">
        <v>21</v>
      </c>
      <c r="E7" s="27"/>
      <c r="F7" s="47"/>
      <c r="G7" s="94" t="s">
        <v>37</v>
      </c>
      <c r="H7" s="95"/>
      <c r="I7" s="27"/>
    </row>
    <row r="8" spans="2:39" ht="39" customHeight="1" thickBot="1" x14ac:dyDescent="0.3">
      <c r="B8" s="91"/>
      <c r="C8" s="43" t="s">
        <v>60</v>
      </c>
      <c r="D8" s="46" t="s">
        <v>60</v>
      </c>
      <c r="E8" s="27"/>
      <c r="F8" s="49"/>
      <c r="G8" s="92" t="s">
        <v>61</v>
      </c>
      <c r="H8" s="93"/>
      <c r="I8" s="27"/>
    </row>
    <row r="9" spans="2:39" x14ac:dyDescent="0.25">
      <c r="B9" s="66" t="s">
        <v>15</v>
      </c>
      <c r="C9" s="51">
        <f>'Prise de mesure'!L9</f>
        <v>-1.002586</v>
      </c>
      <c r="D9" s="52">
        <f>'Prise de mesure'!P9</f>
        <v>-1.002586</v>
      </c>
      <c r="E9" s="58"/>
      <c r="F9" s="66" t="s">
        <v>28</v>
      </c>
      <c r="G9" s="96">
        <f>'Prise de mesure'!Y9</f>
        <v>-1.002586</v>
      </c>
      <c r="H9" s="97"/>
      <c r="I9" s="58"/>
      <c r="J9" s="24"/>
      <c r="K9" s="24"/>
      <c r="L9" s="24"/>
      <c r="M9" s="24"/>
    </row>
    <row r="10" spans="2:39" x14ac:dyDescent="0.25">
      <c r="B10" s="67" t="s">
        <v>16</v>
      </c>
      <c r="C10" s="53">
        <f>'Prise de mesure'!L10</f>
        <v>-1.002586</v>
      </c>
      <c r="D10" s="54">
        <f>'Prise de mesure'!P10</f>
        <v>-1.002586</v>
      </c>
      <c r="E10" s="27"/>
      <c r="F10" s="67" t="s">
        <v>29</v>
      </c>
      <c r="G10" s="96">
        <f>'Prise de mesure'!Y10</f>
        <v>-1.002586</v>
      </c>
      <c r="H10" s="97"/>
      <c r="I10" s="27"/>
      <c r="J10" s="24"/>
      <c r="K10" s="24"/>
      <c r="L10" s="24"/>
      <c r="M10" s="24"/>
    </row>
    <row r="11" spans="2:39" x14ac:dyDescent="0.25">
      <c r="B11" s="67" t="s">
        <v>17</v>
      </c>
      <c r="C11" s="53">
        <f>'Prise de mesure'!L11</f>
        <v>-1.002586</v>
      </c>
      <c r="D11" s="54">
        <f>'Prise de mesure'!P11</f>
        <v>-1.002586</v>
      </c>
      <c r="E11" s="27"/>
      <c r="F11" s="67" t="s">
        <v>38</v>
      </c>
      <c r="G11" s="96">
        <f>'Prise de mesure'!Y11</f>
        <v>-1.002586</v>
      </c>
      <c r="H11" s="97"/>
      <c r="I11" s="27"/>
      <c r="J11" s="24"/>
      <c r="K11" s="24"/>
      <c r="L11" s="24"/>
      <c r="M11" s="24"/>
    </row>
    <row r="12" spans="2:39" x14ac:dyDescent="0.25">
      <c r="B12" s="67" t="s">
        <v>18</v>
      </c>
      <c r="C12" s="53">
        <f>'Prise de mesure'!L12</f>
        <v>-1.002586</v>
      </c>
      <c r="D12" s="54">
        <f>'Prise de mesure'!P12</f>
        <v>-1.002586</v>
      </c>
      <c r="E12" s="27"/>
      <c r="F12" s="67" t="s">
        <v>39</v>
      </c>
      <c r="G12" s="96">
        <f>'Prise de mesure'!Y12</f>
        <v>-1.002586</v>
      </c>
      <c r="H12" s="97"/>
      <c r="I12" s="27"/>
      <c r="J12" s="24"/>
      <c r="K12" s="24"/>
      <c r="L12" s="24"/>
      <c r="M12" s="24"/>
    </row>
    <row r="13" spans="2:39" x14ac:dyDescent="0.25">
      <c r="B13" s="67" t="s">
        <v>19</v>
      </c>
      <c r="C13" s="53">
        <f>'Prise de mesure'!L13</f>
        <v>-1.002586</v>
      </c>
      <c r="D13" s="54">
        <f>'Prise de mesure'!P13</f>
        <v>-1.002586</v>
      </c>
      <c r="E13" s="27"/>
      <c r="F13" s="67" t="s">
        <v>31</v>
      </c>
      <c r="G13" s="96">
        <f>'Prise de mesure'!Y13</f>
        <v>-1.002586</v>
      </c>
      <c r="H13" s="97"/>
      <c r="I13" s="27"/>
      <c r="J13" s="24"/>
      <c r="K13" s="24"/>
      <c r="L13" s="24"/>
      <c r="M13" s="24"/>
    </row>
    <row r="14" spans="2:39" ht="15.75" thickBot="1" x14ac:dyDescent="0.3">
      <c r="B14" s="68" t="s">
        <v>20</v>
      </c>
      <c r="C14" s="55">
        <f>'Prise de mesure'!L14</f>
        <v>-1.002586</v>
      </c>
      <c r="D14" s="56">
        <f>'Prise de mesure'!P14</f>
        <v>-1.002586</v>
      </c>
      <c r="E14" s="27"/>
      <c r="F14" s="68" t="s">
        <v>32</v>
      </c>
      <c r="G14" s="92">
        <f>'Prise de mesure'!Y14</f>
        <v>-1.002586</v>
      </c>
      <c r="H14" s="93"/>
      <c r="I14" s="27"/>
      <c r="J14" s="24"/>
      <c r="K14" s="24"/>
      <c r="L14" s="24"/>
      <c r="M14" s="24"/>
    </row>
    <row r="15" spans="2:39" ht="15.75" thickBot="1" x14ac:dyDescent="0.3">
      <c r="B15" s="27"/>
      <c r="C15" s="27"/>
      <c r="D15" s="27"/>
      <c r="E15" s="27"/>
      <c r="F15" s="27"/>
      <c r="G15" s="27"/>
      <c r="H15" s="27"/>
      <c r="I15" s="27"/>
    </row>
    <row r="16" spans="2:39" ht="19.5" thickBot="1" x14ac:dyDescent="0.35">
      <c r="B16" s="98" t="s">
        <v>34</v>
      </c>
      <c r="C16" s="99"/>
      <c r="D16" s="100"/>
      <c r="E16" s="57"/>
      <c r="F16" s="98" t="s">
        <v>40</v>
      </c>
      <c r="G16" s="99"/>
      <c r="H16" s="99"/>
      <c r="I16" s="100"/>
      <c r="J16" s="21"/>
      <c r="K16" s="21"/>
      <c r="L16" s="21"/>
      <c r="M16" s="21"/>
      <c r="N16" s="21"/>
      <c r="O16" s="21"/>
      <c r="P16" s="21"/>
      <c r="Q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</row>
    <row r="17" spans="2:39" x14ac:dyDescent="0.25">
      <c r="B17" s="43"/>
      <c r="C17" s="43" t="s">
        <v>12</v>
      </c>
      <c r="D17" s="46" t="s">
        <v>21</v>
      </c>
      <c r="E17" s="27"/>
      <c r="F17" s="59"/>
      <c r="G17" s="47" t="s">
        <v>12</v>
      </c>
      <c r="H17" s="60" t="s">
        <v>13</v>
      </c>
      <c r="I17" s="48" t="s">
        <v>21</v>
      </c>
    </row>
    <row r="18" spans="2:39" ht="15.75" thickBot="1" x14ac:dyDescent="0.3">
      <c r="B18" s="43"/>
      <c r="C18" s="43" t="s">
        <v>60</v>
      </c>
      <c r="D18" s="46" t="s">
        <v>60</v>
      </c>
      <c r="E18" s="27"/>
      <c r="F18" s="59"/>
      <c r="G18" s="49" t="s">
        <v>8</v>
      </c>
      <c r="H18" s="61" t="s">
        <v>8</v>
      </c>
      <c r="I18" s="50" t="s">
        <v>8</v>
      </c>
      <c r="M18" s="65"/>
    </row>
    <row r="19" spans="2:39" x14ac:dyDescent="0.25">
      <c r="B19" s="66" t="s">
        <v>22</v>
      </c>
      <c r="C19" s="51">
        <f>'Prise de mesure'!L19</f>
        <v>-1.002586</v>
      </c>
      <c r="D19" s="52">
        <f>'Prise de mesure'!P19</f>
        <v>-1.002586</v>
      </c>
      <c r="E19" s="58"/>
      <c r="F19" s="69" t="s">
        <v>15</v>
      </c>
      <c r="G19" s="51">
        <f>'Prise de mesure'!AE19</f>
        <v>-1.002586</v>
      </c>
      <c r="H19" s="62">
        <f>'Prise de mesure'!AI19</f>
        <v>-1.002586</v>
      </c>
      <c r="I19" s="52">
        <f>'Prise de mesure'!AM19</f>
        <v>-1.002586</v>
      </c>
      <c r="J19" s="24"/>
      <c r="K19" s="24"/>
      <c r="L19" s="24"/>
      <c r="M19" s="24"/>
      <c r="N19" s="24"/>
      <c r="O19" s="24"/>
      <c r="P19" s="24"/>
      <c r="Q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</row>
    <row r="20" spans="2:39" x14ac:dyDescent="0.25">
      <c r="B20" s="67" t="s">
        <v>23</v>
      </c>
      <c r="C20" s="53">
        <f>'Prise de mesure'!L20</f>
        <v>-1.002586</v>
      </c>
      <c r="D20" s="54">
        <f>'Prise de mesure'!P20</f>
        <v>-1.002586</v>
      </c>
      <c r="E20" s="27"/>
      <c r="F20" s="70" t="s">
        <v>16</v>
      </c>
      <c r="G20" s="53">
        <f>'Prise de mesure'!AE20</f>
        <v>-1.002586</v>
      </c>
      <c r="H20" s="58">
        <f>'Prise de mesure'!AI20</f>
        <v>-1.002586</v>
      </c>
      <c r="I20" s="54">
        <f>'Prise de mesure'!AM20</f>
        <v>-1.002586</v>
      </c>
      <c r="P20" s="24"/>
      <c r="Q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</row>
    <row r="21" spans="2:39" x14ac:dyDescent="0.25">
      <c r="B21" s="67" t="s">
        <v>24</v>
      </c>
      <c r="C21" s="53">
        <f>'Prise de mesure'!L21</f>
        <v>-1.002586</v>
      </c>
      <c r="D21" s="54">
        <f>'Prise de mesure'!P21</f>
        <v>-1.002586</v>
      </c>
      <c r="E21" s="27"/>
      <c r="F21" s="70" t="s">
        <v>17</v>
      </c>
      <c r="G21" s="53">
        <f>'Prise de mesure'!AE21</f>
        <v>-1.002586</v>
      </c>
      <c r="H21" s="58">
        <f>'Prise de mesure'!AI21</f>
        <v>-1.002586</v>
      </c>
      <c r="I21" s="54">
        <f>'Prise de mesure'!AM21</f>
        <v>-1.002586</v>
      </c>
      <c r="K21" s="24"/>
      <c r="L21" s="24"/>
      <c r="N21" s="24"/>
      <c r="O21" s="24"/>
      <c r="P21" s="24"/>
      <c r="Q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</row>
    <row r="22" spans="2:39" x14ac:dyDescent="0.25">
      <c r="B22" s="67" t="s">
        <v>25</v>
      </c>
      <c r="C22" s="53">
        <f>'Prise de mesure'!L22</f>
        <v>-1.002586</v>
      </c>
      <c r="D22" s="54">
        <f>'Prise de mesure'!P22</f>
        <v>-1.002586</v>
      </c>
      <c r="E22" s="27"/>
      <c r="F22" s="70" t="s">
        <v>18</v>
      </c>
      <c r="G22" s="53">
        <f>'Prise de mesure'!AE22</f>
        <v>-1.002586</v>
      </c>
      <c r="H22" s="58">
        <f>'Prise de mesure'!AI22</f>
        <v>-1.002586</v>
      </c>
      <c r="I22" s="54">
        <f>'Prise de mesure'!AM22</f>
        <v>-1.002586</v>
      </c>
      <c r="L22" s="24"/>
      <c r="O22" s="24"/>
      <c r="P22" s="24"/>
      <c r="Q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</row>
    <row r="23" spans="2:39" x14ac:dyDescent="0.25">
      <c r="B23" s="67" t="s">
        <v>26</v>
      </c>
      <c r="C23" s="53">
        <f>'Prise de mesure'!L23</f>
        <v>-1.002586</v>
      </c>
      <c r="D23" s="54">
        <f>'Prise de mesure'!P23</f>
        <v>-1.002586</v>
      </c>
      <c r="E23" s="27"/>
      <c r="F23" s="70" t="s">
        <v>19</v>
      </c>
      <c r="G23" s="53">
        <f>'Prise de mesure'!AE23</f>
        <v>-1.002586</v>
      </c>
      <c r="H23" s="58">
        <f>'Prise de mesure'!AI23</f>
        <v>-1.002586</v>
      </c>
      <c r="I23" s="54">
        <f>'Prise de mesure'!AM23</f>
        <v>-1.002586</v>
      </c>
      <c r="L23" s="24"/>
      <c r="O23" s="24"/>
      <c r="P23" s="24"/>
      <c r="Q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</row>
    <row r="24" spans="2:39" ht="15.75" thickBot="1" x14ac:dyDescent="0.3">
      <c r="B24" s="68" t="s">
        <v>27</v>
      </c>
      <c r="C24" s="55">
        <f>'Prise de mesure'!L24</f>
        <v>-1.002586</v>
      </c>
      <c r="D24" s="56">
        <f>'Prise de mesure'!P24</f>
        <v>-1.002586</v>
      </c>
      <c r="E24" s="27"/>
      <c r="F24" s="71" t="s">
        <v>20</v>
      </c>
      <c r="G24" s="55">
        <f>'Prise de mesure'!AE24</f>
        <v>-1.002586</v>
      </c>
      <c r="H24" s="63">
        <f>'Prise de mesure'!AI24</f>
        <v>-1.002586</v>
      </c>
      <c r="I24" s="56">
        <f>'Prise de mesure'!AM24</f>
        <v>-1.002586</v>
      </c>
      <c r="L24" s="24"/>
      <c r="O24" s="24"/>
      <c r="P24" s="24"/>
      <c r="Q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</row>
    <row r="25" spans="2:39" ht="15.75" thickBot="1" x14ac:dyDescent="0.3">
      <c r="B25" s="27"/>
      <c r="C25" s="27"/>
      <c r="D25" s="27"/>
      <c r="E25" s="27"/>
      <c r="F25" s="27"/>
      <c r="G25" s="27"/>
      <c r="H25" s="27"/>
      <c r="I25" s="27"/>
    </row>
    <row r="26" spans="2:39" ht="19.5" thickBot="1" x14ac:dyDescent="0.35">
      <c r="B26" s="98" t="s">
        <v>35</v>
      </c>
      <c r="C26" s="99"/>
      <c r="D26" s="100"/>
      <c r="E26" s="57"/>
      <c r="F26" s="57"/>
      <c r="G26" s="57"/>
      <c r="H26" s="57"/>
      <c r="I26" s="57"/>
      <c r="J26" s="21"/>
      <c r="K26" s="21"/>
      <c r="L26" s="21"/>
      <c r="M26" s="21"/>
      <c r="N26" s="21"/>
      <c r="O26" s="21"/>
      <c r="P26" s="21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</row>
    <row r="27" spans="2:39" x14ac:dyDescent="0.25">
      <c r="B27" s="43"/>
      <c r="C27" s="43" t="s">
        <v>12</v>
      </c>
      <c r="D27" s="46" t="s">
        <v>21</v>
      </c>
      <c r="E27" s="27"/>
      <c r="F27" s="27"/>
      <c r="G27" s="27"/>
      <c r="H27" s="27"/>
      <c r="I27" s="27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</row>
    <row r="28" spans="2:39" ht="15.75" thickBot="1" x14ac:dyDescent="0.3">
      <c r="B28" s="43"/>
      <c r="C28" s="43" t="s">
        <v>60</v>
      </c>
      <c r="D28" s="46" t="s">
        <v>60</v>
      </c>
      <c r="E28" s="27"/>
      <c r="F28" s="27"/>
      <c r="G28" s="27"/>
      <c r="H28" s="27"/>
      <c r="I28" s="27"/>
    </row>
    <row r="29" spans="2:39" x14ac:dyDescent="0.25">
      <c r="B29" s="66" t="s">
        <v>28</v>
      </c>
      <c r="C29" s="51">
        <f>'Prise de mesure'!L29</f>
        <v>-1.002586</v>
      </c>
      <c r="D29" s="52">
        <f>'Prise de mesure'!P29</f>
        <v>-1.002586</v>
      </c>
      <c r="E29" s="58"/>
      <c r="F29" s="58"/>
      <c r="G29" s="58"/>
      <c r="H29" s="58"/>
      <c r="I29" s="58"/>
      <c r="J29" s="24"/>
      <c r="K29" s="24"/>
      <c r="L29" s="24"/>
      <c r="M29" s="24"/>
      <c r="N29" s="24"/>
      <c r="O29" s="24"/>
      <c r="P29" s="24"/>
    </row>
    <row r="30" spans="2:39" x14ac:dyDescent="0.25">
      <c r="B30" s="67" t="s">
        <v>29</v>
      </c>
      <c r="C30" s="53">
        <f>'Prise de mesure'!L30</f>
        <v>-1.002586</v>
      </c>
      <c r="D30" s="54">
        <f>'Prise de mesure'!P30</f>
        <v>-1.002586</v>
      </c>
      <c r="E30" s="27"/>
      <c r="F30" s="27"/>
      <c r="G30" s="27"/>
      <c r="H30" s="27"/>
      <c r="I30" s="58"/>
      <c r="J30" s="24"/>
      <c r="K30" s="24"/>
      <c r="L30" s="24"/>
      <c r="M30" s="24"/>
      <c r="N30" s="24"/>
      <c r="O30" s="24"/>
      <c r="P30" s="24"/>
    </row>
    <row r="31" spans="2:39" x14ac:dyDescent="0.25">
      <c r="B31" s="67" t="s">
        <v>30</v>
      </c>
      <c r="C31" s="53">
        <f>'Prise de mesure'!L31</f>
        <v>-1.002586</v>
      </c>
      <c r="D31" s="54">
        <f>'Prise de mesure'!P31</f>
        <v>-1.002586</v>
      </c>
      <c r="E31" s="27"/>
      <c r="F31" s="27"/>
      <c r="G31" s="58"/>
      <c r="H31" s="58"/>
      <c r="I31" s="58"/>
      <c r="J31" s="24"/>
      <c r="K31" s="24"/>
      <c r="L31" s="24"/>
      <c r="M31" s="24"/>
      <c r="N31" s="24"/>
      <c r="O31" s="24"/>
      <c r="P31" s="24"/>
    </row>
    <row r="32" spans="2:39" x14ac:dyDescent="0.25">
      <c r="B32" s="67" t="s">
        <v>31</v>
      </c>
      <c r="C32" s="53">
        <f>'Prise de mesure'!L32</f>
        <v>-1.002586</v>
      </c>
      <c r="D32" s="54">
        <f>'Prise de mesure'!P32</f>
        <v>-1.002586</v>
      </c>
      <c r="E32" s="27"/>
      <c r="F32" s="27"/>
      <c r="G32" s="27"/>
      <c r="H32" s="58"/>
      <c r="I32" s="58"/>
      <c r="J32" s="24"/>
      <c r="K32" s="24"/>
      <c r="L32" s="24"/>
      <c r="M32" s="24"/>
      <c r="N32" s="24"/>
      <c r="O32" s="24"/>
      <c r="P32" s="24"/>
    </row>
    <row r="33" spans="2:24" x14ac:dyDescent="0.25">
      <c r="B33" s="67" t="s">
        <v>32</v>
      </c>
      <c r="C33" s="53">
        <f>'Prise de mesure'!L33</f>
        <v>-1.002586</v>
      </c>
      <c r="D33" s="54">
        <f>'Prise de mesure'!P33</f>
        <v>-1.002586</v>
      </c>
      <c r="E33" s="27"/>
      <c r="F33" s="27"/>
      <c r="G33" s="27"/>
      <c r="H33" s="58"/>
      <c r="I33" s="58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</row>
    <row r="34" spans="2:24" ht="15.75" thickBot="1" x14ac:dyDescent="0.3">
      <c r="B34" s="68" t="s">
        <v>33</v>
      </c>
      <c r="C34" s="55">
        <f>'Prise de mesure'!L34</f>
        <v>-1.002586</v>
      </c>
      <c r="D34" s="56">
        <f>'Prise de mesure'!P34</f>
        <v>-1.002586</v>
      </c>
      <c r="E34" s="27"/>
      <c r="F34" s="27"/>
      <c r="G34" s="27"/>
      <c r="H34" s="58"/>
      <c r="I34" s="58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</row>
    <row r="35" spans="2:24" ht="15.75" thickBot="1" x14ac:dyDescent="0.3">
      <c r="B35" s="64"/>
      <c r="C35" s="27"/>
      <c r="D35" s="27"/>
      <c r="E35" s="27"/>
      <c r="F35" s="27"/>
      <c r="G35" s="58"/>
      <c r="H35" s="58"/>
      <c r="I35" s="27"/>
      <c r="J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</row>
    <row r="36" spans="2:24" ht="19.5" thickBot="1" x14ac:dyDescent="0.35">
      <c r="B36" s="98" t="s">
        <v>59</v>
      </c>
      <c r="C36" s="99"/>
      <c r="D36" s="100"/>
      <c r="E36" s="57"/>
      <c r="F36" s="57"/>
      <c r="G36" s="57"/>
      <c r="H36" s="57"/>
      <c r="I36" s="57"/>
      <c r="J36" s="21"/>
      <c r="K36" s="21"/>
      <c r="L36" s="21"/>
      <c r="M36" s="21"/>
      <c r="N36" s="21"/>
      <c r="O36" s="21"/>
      <c r="P36" s="21"/>
      <c r="Q36" s="24"/>
      <c r="R36" s="24"/>
      <c r="S36" s="24"/>
      <c r="T36" s="24"/>
      <c r="U36" s="24"/>
      <c r="V36" s="24"/>
      <c r="W36" s="24"/>
      <c r="X36" s="24"/>
    </row>
    <row r="37" spans="2:24" x14ac:dyDescent="0.25">
      <c r="B37" s="43"/>
      <c r="C37" s="47" t="s">
        <v>12</v>
      </c>
      <c r="D37" s="48" t="s">
        <v>21</v>
      </c>
      <c r="E37" s="27"/>
      <c r="F37" s="27"/>
      <c r="G37" s="27"/>
      <c r="H37" s="27"/>
      <c r="I37" s="27"/>
    </row>
    <row r="38" spans="2:24" ht="15.75" thickBot="1" x14ac:dyDescent="0.3">
      <c r="B38" s="43"/>
      <c r="C38" s="43" t="s">
        <v>60</v>
      </c>
      <c r="D38" s="46" t="s">
        <v>60</v>
      </c>
      <c r="E38" s="27"/>
      <c r="F38" s="27"/>
      <c r="G38" s="27"/>
      <c r="H38" s="27"/>
      <c r="I38" s="27"/>
    </row>
    <row r="39" spans="2:24" x14ac:dyDescent="0.25">
      <c r="B39" s="66" t="s">
        <v>43</v>
      </c>
      <c r="C39" s="51">
        <f>'Prise de mesure'!L39</f>
        <v>-1.002586</v>
      </c>
      <c r="D39" s="52">
        <f>'Prise de mesure'!P39</f>
        <v>-1.002586</v>
      </c>
      <c r="E39" s="58"/>
      <c r="F39" s="58"/>
      <c r="G39" s="58"/>
      <c r="H39" s="58"/>
      <c r="I39" s="58"/>
      <c r="J39" s="24"/>
      <c r="K39" s="24"/>
      <c r="L39" s="24"/>
      <c r="M39" s="24"/>
      <c r="N39" s="24"/>
      <c r="O39" s="24"/>
      <c r="P39" s="24"/>
    </row>
    <row r="40" spans="2:24" x14ac:dyDescent="0.25">
      <c r="B40" s="67" t="s">
        <v>44</v>
      </c>
      <c r="C40" s="53">
        <f>'Prise de mesure'!L40</f>
        <v>-1.002586</v>
      </c>
      <c r="D40" s="54">
        <f>'Prise de mesure'!P40</f>
        <v>-1.002586</v>
      </c>
      <c r="E40" s="27"/>
      <c r="F40" s="27"/>
      <c r="G40" s="27"/>
      <c r="H40" s="27"/>
      <c r="I40" s="58"/>
      <c r="J40" s="24"/>
      <c r="K40" s="24"/>
      <c r="L40" s="24"/>
      <c r="M40" s="24"/>
      <c r="N40" s="24"/>
      <c r="O40" s="24"/>
      <c r="P40" s="24"/>
    </row>
    <row r="41" spans="2:24" x14ac:dyDescent="0.25">
      <c r="B41" s="67" t="s">
        <v>46</v>
      </c>
      <c r="C41" s="53">
        <f>'Prise de mesure'!L41</f>
        <v>-1.002586</v>
      </c>
      <c r="D41" s="54">
        <f>'Prise de mesure'!P41</f>
        <v>-1.002586</v>
      </c>
      <c r="E41" s="27"/>
      <c r="F41" s="27"/>
      <c r="G41" s="58"/>
      <c r="H41" s="58"/>
      <c r="I41" s="58"/>
      <c r="J41" s="24"/>
      <c r="K41" s="24"/>
      <c r="L41" s="24"/>
      <c r="M41" s="24"/>
      <c r="N41" s="24"/>
      <c r="O41" s="24"/>
      <c r="P41" s="24"/>
    </row>
    <row r="42" spans="2:24" ht="15.75" thickBot="1" x14ac:dyDescent="0.3">
      <c r="B42" s="68" t="s">
        <v>47</v>
      </c>
      <c r="C42" s="55">
        <f>'Prise de mesure'!L42</f>
        <v>-1.002586</v>
      </c>
      <c r="D42" s="56">
        <f>'Prise de mesure'!P42</f>
        <v>-1.002586</v>
      </c>
      <c r="E42" s="27"/>
      <c r="F42" s="27"/>
      <c r="G42" s="27"/>
      <c r="H42" s="58"/>
      <c r="I42" s="58"/>
      <c r="J42" s="24"/>
      <c r="K42" s="24"/>
      <c r="L42" s="24"/>
      <c r="M42" s="24"/>
      <c r="N42" s="24"/>
      <c r="O42" s="24"/>
      <c r="P42" s="24"/>
    </row>
    <row r="43" spans="2:24" ht="15.75" thickBot="1" x14ac:dyDescent="0.3">
      <c r="B43" s="27"/>
      <c r="C43" s="58"/>
      <c r="D43" s="58"/>
      <c r="E43" s="27"/>
      <c r="F43" s="27"/>
      <c r="G43" s="27"/>
      <c r="H43" s="58"/>
      <c r="I43" s="58"/>
      <c r="J43" s="24"/>
      <c r="K43" s="24"/>
      <c r="L43" s="24"/>
      <c r="M43" s="24"/>
      <c r="N43" s="24"/>
      <c r="O43" s="24"/>
      <c r="P43" s="24"/>
    </row>
    <row r="44" spans="2:24" ht="19.5" thickBot="1" x14ac:dyDescent="0.35">
      <c r="B44" s="98" t="s">
        <v>42</v>
      </c>
      <c r="C44" s="99"/>
      <c r="D44" s="100"/>
      <c r="E44" s="57"/>
      <c r="F44" s="57"/>
      <c r="G44" s="57"/>
      <c r="H44" s="57"/>
      <c r="I44" s="57"/>
      <c r="J44" s="21"/>
      <c r="K44" s="21"/>
      <c r="L44" s="21"/>
      <c r="M44" s="21"/>
      <c r="N44" s="21"/>
      <c r="O44" s="21"/>
      <c r="P44" s="21"/>
    </row>
    <row r="45" spans="2:24" x14ac:dyDescent="0.25">
      <c r="B45" s="43"/>
      <c r="C45" s="43" t="s">
        <v>12</v>
      </c>
      <c r="D45" s="46" t="s">
        <v>21</v>
      </c>
      <c r="E45" s="27"/>
      <c r="F45" s="27"/>
      <c r="G45" s="27"/>
      <c r="H45" s="27"/>
      <c r="I45" s="27"/>
    </row>
    <row r="46" spans="2:24" ht="15.75" thickBot="1" x14ac:dyDescent="0.3">
      <c r="B46" s="43"/>
      <c r="C46" s="43" t="s">
        <v>60</v>
      </c>
      <c r="D46" s="46" t="s">
        <v>60</v>
      </c>
      <c r="E46" s="27"/>
      <c r="F46" s="27"/>
      <c r="G46" s="27"/>
      <c r="H46" s="27"/>
      <c r="I46" s="27"/>
    </row>
    <row r="47" spans="2:24" x14ac:dyDescent="0.25">
      <c r="B47" s="66" t="s">
        <v>43</v>
      </c>
      <c r="C47" s="51">
        <f>'Prise de mesure'!L47</f>
        <v>-1.002586</v>
      </c>
      <c r="D47" s="52">
        <f>'Prise de mesure'!P47</f>
        <v>-1.002586</v>
      </c>
      <c r="E47" s="58"/>
      <c r="F47" s="58"/>
      <c r="G47" s="58"/>
      <c r="H47" s="58"/>
      <c r="I47" s="58"/>
      <c r="J47" s="24"/>
      <c r="K47" s="24"/>
      <c r="L47" s="24"/>
      <c r="M47" s="24"/>
      <c r="N47" s="24"/>
      <c r="O47" s="24"/>
      <c r="P47" s="24"/>
    </row>
    <row r="48" spans="2:24" x14ac:dyDescent="0.25">
      <c r="B48" s="67" t="s">
        <v>45</v>
      </c>
      <c r="C48" s="53">
        <f>'Prise de mesure'!L48</f>
        <v>-1.002586</v>
      </c>
      <c r="D48" s="54">
        <f>'Prise de mesure'!P48</f>
        <v>-1.002586</v>
      </c>
      <c r="E48" s="27"/>
      <c r="F48" s="27"/>
      <c r="G48" s="27"/>
      <c r="H48" s="27"/>
      <c r="I48" s="58"/>
      <c r="J48" s="24"/>
      <c r="K48" s="24"/>
      <c r="L48" s="24"/>
      <c r="M48" s="24"/>
      <c r="N48" s="24"/>
      <c r="O48" s="24"/>
      <c r="P48" s="24"/>
    </row>
    <row r="49" spans="2:17" x14ac:dyDescent="0.25">
      <c r="B49" s="67" t="s">
        <v>57</v>
      </c>
      <c r="C49" s="53">
        <f>'Prise de mesure'!L49</f>
        <v>-1.002586</v>
      </c>
      <c r="D49" s="54">
        <f>'Prise de mesure'!P49</f>
        <v>-1.002586</v>
      </c>
      <c r="E49" s="27"/>
      <c r="F49" s="27"/>
      <c r="G49" s="58"/>
      <c r="H49" s="58"/>
      <c r="I49" s="58"/>
      <c r="J49" s="24"/>
      <c r="K49" s="24"/>
      <c r="L49" s="24"/>
      <c r="M49" s="24"/>
      <c r="N49" s="24"/>
      <c r="O49" s="24"/>
      <c r="P49" s="24"/>
      <c r="Q49" s="24"/>
    </row>
    <row r="50" spans="2:17" x14ac:dyDescent="0.25">
      <c r="B50" s="67" t="s">
        <v>46</v>
      </c>
      <c r="C50" s="53">
        <f>'Prise de mesure'!L50</f>
        <v>-1.002586</v>
      </c>
      <c r="D50" s="54">
        <f>'Prise de mesure'!P50</f>
        <v>-1.002586</v>
      </c>
      <c r="E50" s="27"/>
      <c r="F50" s="27"/>
      <c r="G50" s="27"/>
      <c r="H50" s="58"/>
      <c r="I50" s="58"/>
      <c r="J50" s="24"/>
      <c r="K50" s="24"/>
      <c r="L50" s="24"/>
      <c r="M50" s="24"/>
      <c r="N50" s="24"/>
      <c r="O50" s="24"/>
      <c r="P50" s="24"/>
      <c r="Q50" s="24"/>
    </row>
    <row r="51" spans="2:17" x14ac:dyDescent="0.25">
      <c r="B51" s="67" t="s">
        <v>58</v>
      </c>
      <c r="C51" s="53">
        <f>'Prise de mesure'!L51</f>
        <v>-1.002586</v>
      </c>
      <c r="D51" s="54">
        <f>'Prise de mesure'!P51</f>
        <v>-1.002586</v>
      </c>
      <c r="E51" s="27"/>
      <c r="F51" s="27"/>
      <c r="G51" s="27"/>
      <c r="H51" s="58"/>
      <c r="I51" s="58"/>
      <c r="J51" s="24"/>
      <c r="K51" s="24"/>
      <c r="L51" s="24"/>
      <c r="M51" s="24"/>
      <c r="N51" s="24"/>
      <c r="O51" s="24"/>
      <c r="P51" s="24"/>
      <c r="Q51" s="24"/>
    </row>
    <row r="52" spans="2:17" ht="15.75" thickBot="1" x14ac:dyDescent="0.3">
      <c r="B52" s="68" t="s">
        <v>56</v>
      </c>
      <c r="C52" s="55">
        <f>'Prise de mesure'!L52</f>
        <v>-1.002586</v>
      </c>
      <c r="D52" s="56">
        <f>'Prise de mesure'!P52</f>
        <v>-1.002586</v>
      </c>
      <c r="E52" s="27"/>
      <c r="F52" s="27"/>
      <c r="G52" s="27"/>
      <c r="H52" s="58"/>
      <c r="I52" s="58"/>
      <c r="J52" s="24"/>
      <c r="K52" s="24"/>
      <c r="L52" s="24"/>
      <c r="M52" s="24"/>
      <c r="N52" s="24"/>
      <c r="O52" s="24"/>
      <c r="P52" s="24"/>
    </row>
    <row r="53" spans="2:17" ht="15.75" thickBot="1" x14ac:dyDescent="0.3">
      <c r="B53" s="27"/>
      <c r="C53" s="27"/>
      <c r="D53" s="27"/>
      <c r="E53" s="27"/>
      <c r="F53" s="27"/>
      <c r="G53" s="27"/>
      <c r="H53" s="27"/>
      <c r="I53" s="27"/>
    </row>
    <row r="54" spans="2:17" ht="19.5" thickBot="1" x14ac:dyDescent="0.35">
      <c r="B54" s="98" t="s">
        <v>49</v>
      </c>
      <c r="C54" s="99"/>
      <c r="D54" s="100"/>
      <c r="E54" s="57"/>
      <c r="F54" s="57"/>
      <c r="G54" s="57"/>
      <c r="H54" s="57"/>
      <c r="I54" s="57"/>
      <c r="J54" s="21"/>
      <c r="K54" s="21"/>
      <c r="L54" s="21"/>
      <c r="M54" s="21"/>
      <c r="N54" s="21"/>
      <c r="O54" s="21"/>
      <c r="P54" s="21"/>
    </row>
    <row r="55" spans="2:17" x14ac:dyDescent="0.25">
      <c r="B55" s="43"/>
      <c r="C55" s="43" t="s">
        <v>12</v>
      </c>
      <c r="D55" s="46" t="s">
        <v>21</v>
      </c>
      <c r="E55" s="27"/>
      <c r="F55" s="27"/>
      <c r="G55" s="27"/>
      <c r="H55" s="27"/>
      <c r="I55" s="27"/>
    </row>
    <row r="56" spans="2:17" ht="15.75" thickBot="1" x14ac:dyDescent="0.3">
      <c r="B56" s="43"/>
      <c r="C56" s="43" t="s">
        <v>60</v>
      </c>
      <c r="D56" s="46" t="s">
        <v>60</v>
      </c>
      <c r="E56" s="27"/>
      <c r="F56" s="27"/>
      <c r="G56" s="27"/>
      <c r="H56" s="27"/>
      <c r="I56" s="27"/>
    </row>
    <row r="57" spans="2:17" x14ac:dyDescent="0.25">
      <c r="B57" s="66" t="s">
        <v>50</v>
      </c>
      <c r="C57" s="51">
        <f>'Prise de mesure'!L57</f>
        <v>-1.002586</v>
      </c>
      <c r="D57" s="52">
        <f>'Prise de mesure'!P57</f>
        <v>-1.002586</v>
      </c>
      <c r="E57" s="58"/>
      <c r="F57" s="58"/>
      <c r="G57" s="58"/>
      <c r="H57" s="58"/>
      <c r="I57" s="58"/>
      <c r="J57" s="24"/>
      <c r="K57" s="24"/>
      <c r="L57" s="24"/>
      <c r="M57" s="24"/>
      <c r="N57" s="24"/>
      <c r="O57" s="24"/>
      <c r="P57" s="24"/>
      <c r="Q57" s="24"/>
    </row>
    <row r="58" spans="2:17" x14ac:dyDescent="0.25">
      <c r="B58" s="67" t="s">
        <v>51</v>
      </c>
      <c r="C58" s="53">
        <f>'Prise de mesure'!L58</f>
        <v>-1.002586</v>
      </c>
      <c r="D58" s="54">
        <f>'Prise de mesure'!P58</f>
        <v>-1.002586</v>
      </c>
      <c r="E58" s="27"/>
      <c r="F58" s="27"/>
      <c r="G58" s="27"/>
      <c r="H58" s="27"/>
      <c r="I58" s="58"/>
      <c r="J58" s="24"/>
      <c r="K58" s="24"/>
      <c r="L58" s="24"/>
      <c r="M58" s="24"/>
      <c r="N58" s="24"/>
      <c r="O58" s="24"/>
      <c r="P58" s="24"/>
      <c r="Q58" s="24"/>
    </row>
    <row r="59" spans="2:17" x14ac:dyDescent="0.25">
      <c r="B59" s="67" t="s">
        <v>52</v>
      </c>
      <c r="C59" s="53">
        <f>'Prise de mesure'!L59</f>
        <v>-1.002586</v>
      </c>
      <c r="D59" s="54">
        <f>'Prise de mesure'!P59</f>
        <v>-1.002586</v>
      </c>
      <c r="E59" s="27"/>
      <c r="F59" s="27"/>
      <c r="G59" s="58"/>
      <c r="H59" s="58"/>
      <c r="I59" s="58"/>
      <c r="J59" s="24"/>
      <c r="K59" s="24"/>
      <c r="L59" s="24"/>
      <c r="M59" s="24"/>
      <c r="N59" s="24"/>
      <c r="O59" s="24"/>
      <c r="P59" s="24"/>
      <c r="Q59" s="24"/>
    </row>
    <row r="60" spans="2:17" x14ac:dyDescent="0.25">
      <c r="B60" s="67" t="s">
        <v>53</v>
      </c>
      <c r="C60" s="53">
        <f>'Prise de mesure'!L60</f>
        <v>-1.002586</v>
      </c>
      <c r="D60" s="54">
        <f>'Prise de mesure'!P60</f>
        <v>-1.002586</v>
      </c>
      <c r="E60" s="27"/>
      <c r="F60" s="27"/>
      <c r="G60" s="27"/>
      <c r="H60" s="58"/>
      <c r="I60" s="58"/>
      <c r="J60" s="24"/>
      <c r="K60" s="24"/>
      <c r="L60" s="24"/>
      <c r="M60" s="24"/>
      <c r="N60" s="24"/>
      <c r="O60" s="24"/>
      <c r="P60" s="24"/>
      <c r="Q60" s="24"/>
    </row>
    <row r="61" spans="2:17" x14ac:dyDescent="0.25">
      <c r="B61" s="67" t="s">
        <v>54</v>
      </c>
      <c r="C61" s="53">
        <f>'Prise de mesure'!L61</f>
        <v>-1.002586</v>
      </c>
      <c r="D61" s="54">
        <f>'Prise de mesure'!P61</f>
        <v>-1.002586</v>
      </c>
      <c r="E61" s="27"/>
      <c r="F61" s="27"/>
      <c r="G61" s="27"/>
      <c r="H61" s="58"/>
      <c r="I61" s="58"/>
      <c r="J61" s="24"/>
      <c r="K61" s="24"/>
      <c r="L61" s="24"/>
      <c r="M61" s="24"/>
      <c r="N61" s="24"/>
      <c r="O61" s="24"/>
      <c r="P61" s="24"/>
    </row>
    <row r="62" spans="2:17" ht="15.75" thickBot="1" x14ac:dyDescent="0.3">
      <c r="B62" s="68" t="s">
        <v>55</v>
      </c>
      <c r="C62" s="55">
        <f>'Prise de mesure'!L62</f>
        <v>-1.002586</v>
      </c>
      <c r="D62" s="56">
        <f>'Prise de mesure'!P62</f>
        <v>-1.002586</v>
      </c>
      <c r="E62" s="27"/>
      <c r="F62" s="27"/>
      <c r="G62" s="27"/>
      <c r="H62" s="58"/>
      <c r="I62" s="58"/>
      <c r="J62" s="24"/>
      <c r="K62" s="24"/>
      <c r="L62" s="24"/>
      <c r="M62" s="24"/>
      <c r="N62" s="24"/>
      <c r="O62" s="24"/>
      <c r="P62" s="24"/>
    </row>
    <row r="63" spans="2:17" x14ac:dyDescent="0.25">
      <c r="B63" s="27"/>
      <c r="C63" s="27"/>
      <c r="D63" s="27"/>
      <c r="E63" s="27"/>
      <c r="F63" s="27"/>
      <c r="G63" s="27"/>
      <c r="H63" s="27"/>
      <c r="I63" s="27"/>
    </row>
    <row r="64" spans="2:17" x14ac:dyDescent="0.25">
      <c r="B64" s="27"/>
      <c r="C64" s="27"/>
      <c r="D64" s="27"/>
      <c r="E64" s="27"/>
      <c r="F64" s="27"/>
      <c r="G64" s="27"/>
      <c r="H64" s="27"/>
      <c r="I64" s="27"/>
      <c r="Q64" s="24"/>
    </row>
    <row r="65" spans="2:17" x14ac:dyDescent="0.25">
      <c r="B65" s="64"/>
      <c r="C65" s="27"/>
      <c r="D65" s="27"/>
      <c r="E65" s="27"/>
      <c r="F65" s="27"/>
      <c r="G65" s="27"/>
      <c r="H65" s="27"/>
      <c r="I65" s="27"/>
      <c r="J65" s="24"/>
      <c r="K65" s="24"/>
      <c r="L65" s="24"/>
      <c r="M65" s="24"/>
      <c r="N65" s="24"/>
      <c r="O65" s="24"/>
      <c r="P65" s="24"/>
      <c r="Q65" s="24"/>
    </row>
    <row r="66" spans="2:17" x14ac:dyDescent="0.25">
      <c r="B66" s="27"/>
      <c r="C66" s="27"/>
      <c r="D66" s="27"/>
      <c r="E66" s="27"/>
      <c r="F66" s="27"/>
      <c r="G66" s="27"/>
      <c r="H66" s="27"/>
      <c r="I66" s="27"/>
    </row>
    <row r="67" spans="2:17" ht="18.75" x14ac:dyDescent="0.3">
      <c r="B67" s="21"/>
    </row>
  </sheetData>
  <mergeCells count="19">
    <mergeCell ref="F16:I16"/>
    <mergeCell ref="B3:D4"/>
    <mergeCell ref="B16:D16"/>
    <mergeCell ref="B26:D26"/>
    <mergeCell ref="B36:D36"/>
    <mergeCell ref="B44:D44"/>
    <mergeCell ref="B54:D54"/>
    <mergeCell ref="F3:I4"/>
    <mergeCell ref="B7:B8"/>
    <mergeCell ref="G14:H14"/>
    <mergeCell ref="G7:H7"/>
    <mergeCell ref="G8:H8"/>
    <mergeCell ref="G9:H9"/>
    <mergeCell ref="G10:H10"/>
    <mergeCell ref="G11:H11"/>
    <mergeCell ref="G12:H12"/>
    <mergeCell ref="G13:H13"/>
    <mergeCell ref="F6:H6"/>
    <mergeCell ref="B6:D6"/>
  </mergeCells>
  <conditionalFormatting sqref="I29:P34">
    <cfRule type="cellIs" dxfId="5" priority="12" operator="greaterThan">
      <formula>220</formula>
    </cfRule>
  </conditionalFormatting>
  <conditionalFormatting sqref="I39:P43">
    <cfRule type="cellIs" dxfId="4" priority="1" operator="greaterThan">
      <formula>220</formula>
    </cfRule>
  </conditionalFormatting>
  <conditionalFormatting sqref="I47:P52">
    <cfRule type="cellIs" dxfId="3" priority="6" operator="greaterThan">
      <formula>220</formula>
    </cfRule>
  </conditionalFormatting>
  <conditionalFormatting sqref="I57:P62">
    <cfRule type="cellIs" dxfId="2" priority="3" operator="greaterThan">
      <formula>220</formula>
    </cfRule>
  </conditionalFormatting>
  <conditionalFormatting sqref="J9:M14 P19:Q24 Q26:AC27 Q33:X34 M35:X35 Q36:X36 Q49:Q51 Q57:Q58 R61 Q64">
    <cfRule type="cellIs" dxfId="1" priority="20" operator="greaterThan">
      <formula>220</formula>
    </cfRule>
  </conditionalFormatting>
  <conditionalFormatting sqref="AD19:AM24">
    <cfRule type="cellIs" dxfId="0" priority="18" operator="greaterThan">
      <formula>220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</vt:lpstr>
      <vt:lpstr>Prise de mesure</vt:lpstr>
      <vt:lpstr>Résultats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Lalonde</dc:creator>
  <cp:lastModifiedBy>Aryel  Morin-Mercier</cp:lastModifiedBy>
  <dcterms:created xsi:type="dcterms:W3CDTF">2022-05-03T18:30:51Z</dcterms:created>
  <dcterms:modified xsi:type="dcterms:W3CDTF">2024-06-19T18:35:57Z</dcterms:modified>
</cp:coreProperties>
</file>