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filterPrivacy="1"/>
  <xr:revisionPtr revIDLastSave="0" documentId="13_ncr:1_{7E78C606-781B-46D2-A55E-46C0E650CD8A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Sheet2" sheetId="8" r:id="rId1"/>
    <sheet name="Sheet6" sheetId="6" r:id="rId2"/>
    <sheet name="Sheet1" sheetId="7" state="hidden" r:id="rId3"/>
  </sheets>
  <calcPr calcId="191029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8" l="1"/>
  <c r="D8" i="8" l="1"/>
  <c r="D9" i="8"/>
  <c r="D7" i="8"/>
  <c r="D5" i="8"/>
  <c r="D4" i="8"/>
  <c r="C9" i="8"/>
  <c r="C8" i="8"/>
  <c r="C7" i="8"/>
  <c r="C5" i="8"/>
  <c r="C7" i="7"/>
  <c r="D13" i="6" s="1"/>
  <c r="R69" i="6" l="1"/>
  <c r="N36" i="6" s="1"/>
  <c r="Q69" i="6"/>
  <c r="M36" i="6" s="1"/>
  <c r="N69" i="6"/>
  <c r="N39" i="6" s="1"/>
  <c r="M69" i="6"/>
  <c r="M39" i="6" s="1"/>
  <c r="J69" i="6"/>
  <c r="N38" i="6" s="1"/>
  <c r="I69" i="6"/>
  <c r="M38" i="6" s="1"/>
  <c r="F69" i="6"/>
  <c r="N37" i="6" s="1"/>
  <c r="E69" i="6"/>
  <c r="M37" i="6" s="1"/>
  <c r="R43" i="6"/>
  <c r="Q43" i="6"/>
  <c r="M35" i="6" s="1"/>
  <c r="F43" i="6"/>
  <c r="N34" i="6" s="1"/>
  <c r="E43" i="6"/>
  <c r="M34" i="6" s="1"/>
  <c r="D7" i="7" l="1"/>
  <c r="E7" i="7" s="1"/>
  <c r="D17" i="6" s="1"/>
  <c r="M43" i="6"/>
  <c r="N35" i="6"/>
  <c r="N43" i="6" s="1"/>
  <c r="F7" i="7" l="1"/>
  <c r="D19" i="6" s="1"/>
  <c r="D15" i="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7F97B3D-CB94-4679-947A-B7CBC9D02D93}" keepAlive="1" name="Query - P/Q" description="Connection to the 'P/Q' query in the workbook." type="5" refreshedVersion="6" background="1" saveData="1">
    <dbPr connection="Provider=Microsoft.Mashup.OleDb.1;Data Source=$Workbook$;Location=P/Q;Extended Properties=&quot;&quot;" command="SELECT * FROM [P/Q]"/>
  </connection>
</connections>
</file>

<file path=xl/sharedStrings.xml><?xml version="1.0" encoding="utf-8"?>
<sst xmlns="http://schemas.openxmlformats.org/spreadsheetml/2006/main" count="83" uniqueCount="52">
  <si>
    <t>INCOME</t>
  </si>
  <si>
    <t>SAVING</t>
  </si>
  <si>
    <t>DEBIT</t>
  </si>
  <si>
    <t>Description</t>
  </si>
  <si>
    <t>Budget</t>
  </si>
  <si>
    <t>Actual</t>
  </si>
  <si>
    <t>Emergency fund</t>
  </si>
  <si>
    <t>Paypal</t>
  </si>
  <si>
    <t>Jazz Cash</t>
  </si>
  <si>
    <t>Bank Account</t>
  </si>
  <si>
    <t>Easypaisa</t>
  </si>
  <si>
    <t>total</t>
  </si>
  <si>
    <t>Rent</t>
  </si>
  <si>
    <t>Groceries</t>
  </si>
  <si>
    <t>Income</t>
  </si>
  <si>
    <t>Fuel</t>
  </si>
  <si>
    <t>Saving</t>
  </si>
  <si>
    <t>Insurance</t>
  </si>
  <si>
    <t>Shopping</t>
  </si>
  <si>
    <t>Debit</t>
  </si>
  <si>
    <t>Internet</t>
  </si>
  <si>
    <t>Utilties</t>
  </si>
  <si>
    <t>Car Payment</t>
  </si>
  <si>
    <t>Credit Card Payment</t>
  </si>
  <si>
    <t>Medical</t>
  </si>
  <si>
    <t>Party</t>
  </si>
  <si>
    <t>Variable expences</t>
  </si>
  <si>
    <t>Birthday Gifts</t>
  </si>
  <si>
    <t>Sinking Fund</t>
  </si>
  <si>
    <t>Fixed Expences  (Bills)</t>
  </si>
  <si>
    <t>Esty Shop</t>
  </si>
  <si>
    <t>Paycheck 1</t>
  </si>
  <si>
    <t>Paycheck 2</t>
  </si>
  <si>
    <t>Amazon</t>
  </si>
  <si>
    <t>Pay Day</t>
  </si>
  <si>
    <t>Power</t>
  </si>
  <si>
    <t>Spending Overview</t>
  </si>
  <si>
    <t>Fixed Expences (Bills)</t>
  </si>
  <si>
    <t>Variable Expences</t>
  </si>
  <si>
    <t>left to spend</t>
  </si>
  <si>
    <t>income</t>
  </si>
  <si>
    <t>expences</t>
  </si>
  <si>
    <t>profit</t>
  </si>
  <si>
    <t>loss</t>
  </si>
  <si>
    <t>Total Income</t>
  </si>
  <si>
    <t>Total Expences</t>
  </si>
  <si>
    <t>Profit</t>
  </si>
  <si>
    <t>Loss</t>
  </si>
  <si>
    <t>Home Renovation</t>
  </si>
  <si>
    <t>Row Labels</t>
  </si>
  <si>
    <t>Grand Total</t>
  </si>
  <si>
    <t>Sum of 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</si>
</sst>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7" x14ac:knownFonts="1">
    <font>
      <sz val="11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5" tint="0.79998168889431442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theme="5" tint="0.79998168889431442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theme="5" tint="0.79998168889431442"/>
      </patternFill>
    </fill>
  </fills>
  <borders count="25">
    <border>
      <left/>
      <right/>
      <top/>
      <bottom/>
      <diagonal/>
    </border>
    <border>
      <left style="thin">
        <color theme="7" tint="0.39997558519241921"/>
      </left>
      <right style="thin">
        <color theme="7" tint="0.39997558519241921"/>
      </right>
      <top style="thin">
        <color theme="7" tint="0.39997558519241921"/>
      </top>
      <bottom style="thin">
        <color theme="7" tint="0.39997558519241921"/>
      </bottom>
      <diagonal/>
    </border>
    <border>
      <left style="thin">
        <color theme="7" tint="0.39997558519241921"/>
      </left>
      <right style="thin">
        <color theme="7" tint="0.39997558519241921"/>
      </right>
      <top/>
      <bottom/>
      <diagonal/>
    </border>
    <border>
      <left/>
      <right style="thin">
        <color theme="7" tint="0.39997558519241921"/>
      </right>
      <top/>
      <bottom/>
      <diagonal/>
    </border>
    <border>
      <left/>
      <right style="thin">
        <color theme="7" tint="0.39997558519241921"/>
      </right>
      <top style="thin">
        <color theme="7" tint="0.39997558519241921"/>
      </top>
      <bottom style="thin">
        <color theme="7" tint="0.39997558519241921"/>
      </bottom>
      <diagonal/>
    </border>
    <border>
      <left/>
      <right/>
      <top style="thin">
        <color theme="7" tint="0.39997558519241921"/>
      </top>
      <bottom style="thin">
        <color theme="7" tint="0.39997558519241921"/>
      </bottom>
      <diagonal/>
    </border>
    <border>
      <left style="thin">
        <color theme="7" tint="0.39997558519241921"/>
      </left>
      <right style="thin">
        <color theme="7" tint="0.39997558519241921"/>
      </right>
      <top style="thin">
        <color theme="7" tint="0.39997558519241921"/>
      </top>
      <bottom/>
      <diagonal/>
    </border>
    <border>
      <left style="thin">
        <color theme="7" tint="0.39997558519241921"/>
      </left>
      <right/>
      <top/>
      <bottom/>
      <diagonal/>
    </border>
    <border>
      <left style="thin">
        <color theme="7" tint="0.39997558519241921"/>
      </left>
      <right/>
      <top style="thin">
        <color theme="7" tint="0.39997558519241921"/>
      </top>
      <bottom style="thin">
        <color theme="7" tint="0.39997558519241921"/>
      </bottom>
      <diagonal/>
    </border>
    <border>
      <left style="thin">
        <color theme="7" tint="0.39997558519241921"/>
      </left>
      <right style="thin">
        <color theme="7" tint="0.39997558519241921"/>
      </right>
      <top/>
      <bottom style="thin">
        <color theme="7" tint="0.39997558519241921"/>
      </bottom>
      <diagonal/>
    </border>
    <border>
      <left/>
      <right style="thin">
        <color theme="7" tint="0.39997558519241921"/>
      </right>
      <top style="thin">
        <color theme="7" tint="0.39997558519241921"/>
      </top>
      <bottom/>
      <diagonal/>
    </border>
    <border>
      <left/>
      <right/>
      <top style="thin">
        <color theme="7" tint="0.39997558519241921"/>
      </top>
      <bottom/>
      <diagonal/>
    </border>
    <border>
      <left/>
      <right style="thin">
        <color theme="7" tint="0.39997558519241921"/>
      </right>
      <top/>
      <bottom style="thin">
        <color theme="7" tint="0.39997558519241921"/>
      </bottom>
      <diagonal/>
    </border>
    <border>
      <left style="thin">
        <color theme="7" tint="0.39997558519241921"/>
      </left>
      <right/>
      <top style="thin">
        <color theme="7" tint="0.3999755851924192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theme="7" tint="0.39997558519241921"/>
      </right>
      <top/>
      <bottom/>
      <diagonal/>
    </border>
    <border>
      <left style="thin">
        <color theme="7" tint="0.39997558519241921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7" tint="0.39997558519241921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3">
    <xf numFmtId="0" fontId="0" fillId="0" borderId="0" xfId="0"/>
    <xf numFmtId="3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  <xf numFmtId="9" fontId="0" fillId="0" borderId="0" xfId="0" applyNumberFormat="1"/>
    <xf numFmtId="0" fontId="4" fillId="5" borderId="1" xfId="0" applyFont="1" applyFill="1" applyBorder="1"/>
    <xf numFmtId="0" fontId="3" fillId="6" borderId="2" xfId="0" applyFont="1" applyFill="1" applyBorder="1"/>
    <xf numFmtId="0" fontId="3" fillId="5" borderId="1" xfId="0" applyFont="1" applyFill="1" applyBorder="1"/>
    <xf numFmtId="0" fontId="0" fillId="0" borderId="3" xfId="0" applyBorder="1"/>
    <xf numFmtId="0" fontId="4" fillId="6" borderId="1" xfId="0" applyFont="1" applyFill="1" applyBorder="1"/>
    <xf numFmtId="0" fontId="1" fillId="4" borderId="1" xfId="0" applyFont="1" applyFill="1" applyBorder="1"/>
    <xf numFmtId="0" fontId="1" fillId="4" borderId="4" xfId="0" applyFont="1" applyFill="1" applyBorder="1"/>
    <xf numFmtId="3" fontId="4" fillId="4" borderId="5" xfId="0" applyNumberFormat="1" applyFont="1" applyFill="1" applyBorder="1"/>
    <xf numFmtId="3" fontId="4" fillId="4" borderId="1" xfId="0" applyNumberFormat="1" applyFont="1" applyFill="1" applyBorder="1"/>
    <xf numFmtId="0" fontId="4" fillId="3" borderId="1" xfId="0" applyFont="1" applyFill="1" applyBorder="1"/>
    <xf numFmtId="0" fontId="4" fillId="2" borderId="1" xfId="0" applyFont="1" applyFill="1" applyBorder="1"/>
    <xf numFmtId="0" fontId="4" fillId="3" borderId="2" xfId="0" applyFont="1" applyFill="1" applyBorder="1"/>
    <xf numFmtId="3" fontId="3" fillId="3" borderId="1" xfId="0" applyNumberFormat="1" applyFont="1" applyFill="1" applyBorder="1"/>
    <xf numFmtId="3" fontId="3" fillId="3" borderId="6" xfId="0" applyNumberFormat="1" applyFont="1" applyFill="1" applyBorder="1"/>
    <xf numFmtId="3" fontId="3" fillId="2" borderId="1" xfId="0" applyNumberFormat="1" applyFont="1" applyFill="1" applyBorder="1"/>
    <xf numFmtId="0" fontId="0" fillId="0" borderId="7" xfId="0" applyBorder="1"/>
    <xf numFmtId="0" fontId="2" fillId="4" borderId="0" xfId="0" applyFont="1" applyFill="1" applyBorder="1"/>
    <xf numFmtId="164" fontId="3" fillId="3" borderId="9" xfId="0" applyNumberFormat="1" applyFont="1" applyFill="1" applyBorder="1" applyAlignment="1">
      <alignment horizontal="center"/>
    </xf>
    <xf numFmtId="0" fontId="2" fillId="4" borderId="1" xfId="0" applyFont="1" applyFill="1" applyBorder="1"/>
    <xf numFmtId="3" fontId="3" fillId="3" borderId="3" xfId="0" applyNumberFormat="1" applyFont="1" applyFill="1" applyBorder="1"/>
    <xf numFmtId="164" fontId="3" fillId="3" borderId="0" xfId="0" applyNumberFormat="1" applyFont="1" applyFill="1" applyBorder="1" applyAlignment="1">
      <alignment horizontal="center"/>
    </xf>
    <xf numFmtId="3" fontId="3" fillId="2" borderId="6" xfId="0" applyNumberFormat="1" applyFont="1" applyFill="1" applyBorder="1"/>
    <xf numFmtId="164" fontId="3" fillId="3" borderId="1" xfId="0" applyNumberFormat="1" applyFont="1" applyFill="1" applyBorder="1" applyAlignment="1">
      <alignment horizontal="center"/>
    </xf>
    <xf numFmtId="3" fontId="3" fillId="3" borderId="4" xfId="0" applyNumberFormat="1" applyFont="1" applyFill="1" applyBorder="1"/>
    <xf numFmtId="164" fontId="3" fillId="3" borderId="3" xfId="0" applyNumberFormat="1" applyFont="1" applyFill="1" applyBorder="1" applyAlignment="1">
      <alignment horizontal="center"/>
    </xf>
    <xf numFmtId="0" fontId="4" fillId="2" borderId="0" xfId="0" applyFont="1" applyFill="1" applyBorder="1"/>
    <xf numFmtId="0" fontId="4" fillId="3" borderId="6" xfId="0" applyFont="1" applyFill="1" applyBorder="1"/>
    <xf numFmtId="0" fontId="4" fillId="2" borderId="6" xfId="0" applyFont="1" applyFill="1" applyBorder="1"/>
    <xf numFmtId="164" fontId="3" fillId="3" borderId="10" xfId="0" applyNumberFormat="1" applyFont="1" applyFill="1" applyBorder="1" applyAlignment="1">
      <alignment horizontal="center"/>
    </xf>
    <xf numFmtId="164" fontId="3" fillId="3" borderId="6" xfId="0" applyNumberFormat="1" applyFont="1" applyFill="1" applyBorder="1" applyAlignment="1">
      <alignment horizontal="center"/>
    </xf>
    <xf numFmtId="0" fontId="4" fillId="6" borderId="2" xfId="0" applyFont="1" applyFill="1" applyBorder="1"/>
    <xf numFmtId="0" fontId="4" fillId="5" borderId="6" xfId="0" applyFont="1" applyFill="1" applyBorder="1"/>
    <xf numFmtId="0" fontId="2" fillId="4" borderId="7" xfId="0" applyFont="1" applyFill="1" applyBorder="1"/>
    <xf numFmtId="0" fontId="2" fillId="4" borderId="3" xfId="0" applyFont="1" applyFill="1" applyBorder="1"/>
    <xf numFmtId="0" fontId="3" fillId="6" borderId="8" xfId="0" applyFont="1" applyFill="1" applyBorder="1"/>
    <xf numFmtId="0" fontId="2" fillId="8" borderId="11" xfId="0" applyFont="1" applyFill="1" applyBorder="1"/>
    <xf numFmtId="0" fontId="2" fillId="8" borderId="6" xfId="0" applyFont="1" applyFill="1" applyBorder="1"/>
    <xf numFmtId="3" fontId="4" fillId="2" borderId="10" xfId="0" applyNumberFormat="1" applyFont="1" applyFill="1" applyBorder="1"/>
    <xf numFmtId="3" fontId="4" fillId="2" borderId="1" xfId="0" applyNumberFormat="1" applyFont="1" applyFill="1" applyBorder="1"/>
    <xf numFmtId="0" fontId="4" fillId="2" borderId="9" xfId="0" applyFont="1" applyFill="1" applyBorder="1"/>
    <xf numFmtId="0" fontId="4" fillId="5" borderId="3" xfId="0" applyFont="1" applyFill="1" applyBorder="1"/>
    <xf numFmtId="0" fontId="4" fillId="2" borderId="2" xfId="0" applyFont="1" applyFill="1" applyBorder="1"/>
    <xf numFmtId="0" fontId="0" fillId="2" borderId="6" xfId="0" applyFont="1" applyFill="1" applyBorder="1"/>
    <xf numFmtId="0" fontId="0" fillId="3" borderId="1" xfId="0" applyFont="1" applyFill="1" applyBorder="1"/>
    <xf numFmtId="0" fontId="0" fillId="5" borderId="3" xfId="0" applyFont="1" applyFill="1" applyBorder="1"/>
    <xf numFmtId="3" fontId="4" fillId="4" borderId="9" xfId="0" applyNumberFormat="1" applyFont="1" applyFill="1" applyBorder="1"/>
    <xf numFmtId="0" fontId="0" fillId="3" borderId="6" xfId="0" applyFont="1" applyFill="1" applyBorder="1"/>
    <xf numFmtId="0" fontId="0" fillId="0" borderId="1" xfId="0" applyBorder="1"/>
    <xf numFmtId="0" fontId="0" fillId="6" borderId="1" xfId="0" applyFont="1" applyFill="1" applyBorder="1"/>
    <xf numFmtId="0" fontId="1" fillId="4" borderId="9" xfId="0" applyFont="1" applyFill="1" applyBorder="1"/>
    <xf numFmtId="0" fontId="0" fillId="5" borderId="1" xfId="0" applyFill="1" applyBorder="1"/>
    <xf numFmtId="0" fontId="4" fillId="6" borderId="6" xfId="0" applyFont="1" applyFill="1" applyBorder="1"/>
    <xf numFmtId="0" fontId="4" fillId="6" borderId="9" xfId="0" applyFont="1" applyFill="1" applyBorder="1"/>
    <xf numFmtId="0" fontId="4" fillId="5" borderId="9" xfId="0" applyFont="1" applyFill="1" applyBorder="1"/>
    <xf numFmtId="0" fontId="0" fillId="0" borderId="2" xfId="0" applyBorder="1"/>
    <xf numFmtId="0" fontId="4" fillId="4" borderId="1" xfId="0" applyFont="1" applyFill="1" applyBorder="1"/>
    <xf numFmtId="0" fontId="4" fillId="3" borderId="9" xfId="0" applyFont="1" applyFill="1" applyBorder="1"/>
    <xf numFmtId="0" fontId="4" fillId="4" borderId="8" xfId="0" applyFont="1" applyFill="1" applyBorder="1"/>
    <xf numFmtId="0" fontId="4" fillId="5" borderId="0" xfId="0" applyFont="1" applyFill="1" applyBorder="1"/>
    <xf numFmtId="0" fontId="4" fillId="6" borderId="5" xfId="0" applyFont="1" applyFill="1" applyBorder="1"/>
    <xf numFmtId="0" fontId="4" fillId="6" borderId="13" xfId="0" applyFont="1" applyFill="1" applyBorder="1"/>
    <xf numFmtId="0" fontId="2" fillId="4" borderId="10" xfId="0" applyFont="1" applyFill="1" applyBorder="1"/>
    <xf numFmtId="0" fontId="4" fillId="3" borderId="10" xfId="0" applyFont="1" applyFill="1" applyBorder="1"/>
    <xf numFmtId="0" fontId="4" fillId="2" borderId="4" xfId="0" applyFont="1" applyFill="1" applyBorder="1"/>
    <xf numFmtId="0" fontId="4" fillId="3" borderId="4" xfId="0" applyFont="1" applyFill="1" applyBorder="1"/>
    <xf numFmtId="0" fontId="2" fillId="4" borderId="6" xfId="0" applyFont="1" applyFill="1" applyBorder="1"/>
    <xf numFmtId="0" fontId="0" fillId="5" borderId="6" xfId="0" applyFill="1" applyBorder="1"/>
    <xf numFmtId="0" fontId="4" fillId="5" borderId="2" xfId="0" applyFont="1" applyFill="1" applyBorder="1"/>
    <xf numFmtId="0" fontId="2" fillId="4" borderId="4" xfId="0" applyFont="1" applyFill="1" applyBorder="1"/>
    <xf numFmtId="164" fontId="4" fillId="2" borderId="2" xfId="0" applyNumberFormat="1" applyFont="1" applyFill="1" applyBorder="1" applyAlignment="1">
      <alignment horizontal="center"/>
    </xf>
    <xf numFmtId="0" fontId="4" fillId="2" borderId="3" xfId="0" applyFont="1" applyFill="1" applyBorder="1"/>
    <xf numFmtId="164" fontId="4" fillId="2" borderId="1" xfId="0" applyNumberFormat="1" applyFont="1" applyFill="1" applyBorder="1" applyAlignment="1">
      <alignment horizontal="center"/>
    </xf>
    <xf numFmtId="164" fontId="4" fillId="2" borderId="6" xfId="0" applyNumberFormat="1" applyFont="1" applyFill="1" applyBorder="1" applyAlignment="1">
      <alignment horizontal="center"/>
    </xf>
    <xf numFmtId="0" fontId="4" fillId="2" borderId="10" xfId="0" applyFont="1" applyFill="1" applyBorder="1"/>
    <xf numFmtId="0" fontId="4" fillId="3" borderId="3" xfId="0" applyFont="1" applyFill="1" applyBorder="1"/>
    <xf numFmtId="0" fontId="0" fillId="0" borderId="4" xfId="0" applyBorder="1"/>
    <xf numFmtId="0" fontId="4" fillId="4" borderId="3" xfId="0" applyFont="1" applyFill="1" applyBorder="1"/>
    <xf numFmtId="0" fontId="0" fillId="0" borderId="11" xfId="0" applyBorder="1"/>
    <xf numFmtId="0" fontId="4" fillId="4" borderId="2" xfId="0" applyFont="1" applyFill="1" applyBorder="1"/>
    <xf numFmtId="0" fontId="2" fillId="8" borderId="10" xfId="0" applyFont="1" applyFill="1" applyBorder="1"/>
    <xf numFmtId="0" fontId="4" fillId="4" borderId="6" xfId="0" applyFont="1" applyFill="1" applyBorder="1"/>
    <xf numFmtId="0" fontId="1" fillId="4" borderId="6" xfId="0" applyFont="1" applyFill="1" applyBorder="1"/>
    <xf numFmtId="3" fontId="4" fillId="2" borderId="3" xfId="0" applyNumberFormat="1" applyFont="1" applyFill="1" applyBorder="1"/>
    <xf numFmtId="0" fontId="4" fillId="4" borderId="4" xfId="0" applyFont="1" applyFill="1" applyBorder="1"/>
    <xf numFmtId="0" fontId="4" fillId="3" borderId="12" xfId="0" applyFont="1" applyFill="1" applyBorder="1"/>
    <xf numFmtId="0" fontId="1" fillId="5" borderId="2" xfId="0" applyFont="1" applyFill="1" applyBorder="1"/>
    <xf numFmtId="0" fontId="0" fillId="5" borderId="2" xfId="0" applyFill="1" applyBorder="1"/>
    <xf numFmtId="0" fontId="5" fillId="7" borderId="8" xfId="0" applyFont="1" applyFill="1" applyBorder="1" applyAlignment="1">
      <alignment horizontal="left"/>
    </xf>
    <xf numFmtId="0" fontId="5" fillId="7" borderId="5" xfId="0" applyFont="1" applyFill="1" applyBorder="1" applyAlignment="1">
      <alignment horizontal="left"/>
    </xf>
    <xf numFmtId="0" fontId="5" fillId="7" borderId="4" xfId="0" applyFont="1" applyFill="1" applyBorder="1" applyAlignment="1">
      <alignment horizontal="left"/>
    </xf>
    <xf numFmtId="0" fontId="5" fillId="7" borderId="13" xfId="0" applyFont="1" applyFill="1" applyBorder="1" applyAlignment="1">
      <alignment horizontal="left"/>
    </xf>
    <xf numFmtId="0" fontId="5" fillId="7" borderId="11" xfId="0" applyFont="1" applyFill="1" applyBorder="1" applyAlignment="1">
      <alignment horizontal="left"/>
    </xf>
    <xf numFmtId="0" fontId="5" fillId="7" borderId="10" xfId="0" applyFont="1" applyFill="1" applyBorder="1" applyAlignment="1">
      <alignment horizontal="left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0" xfId="0" applyBorder="1"/>
    <xf numFmtId="0" fontId="0" fillId="0" borderId="18" xfId="0" applyBorder="1"/>
    <xf numFmtId="0" fontId="6" fillId="0" borderId="0" xfId="0" applyFont="1" applyBorder="1" applyAlignment="1">
      <alignment horizontal="center"/>
    </xf>
    <xf numFmtId="3" fontId="6" fillId="0" borderId="0" xfId="0" applyNumberFormat="1" applyFont="1" applyBorder="1" applyAlignment="1">
      <alignment horizontal="center"/>
    </xf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0C8FA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Actual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873962431956494E-2"/>
          <c:y val="0.13646987860966597"/>
          <c:w val="0.94812603756804348"/>
          <c:h val="0.70289472620245708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873B-42A8-A4DD-6CC3EE9EE42D}"/>
              </c:ext>
            </c:extLst>
          </c:dPt>
          <c:dPt>
            <c:idx val="1"/>
            <c:bubble3D val="0"/>
            <c:spPr>
              <a:solidFill>
                <a:schemeClr val="accent4">
                  <a:lumMod val="20000"/>
                  <a:lumOff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873B-42A8-A4DD-6CC3EE9EE42D}"/>
              </c:ext>
            </c:extLst>
          </c:dPt>
          <c:dPt>
            <c:idx val="2"/>
            <c:bubble3D val="0"/>
            <c:spPr>
              <a:solidFill>
                <a:schemeClr val="accent4">
                  <a:lumMod val="75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873B-42A8-A4DD-6CC3EE9EE42D}"/>
              </c:ext>
            </c:extLst>
          </c:dPt>
          <c:dPt>
            <c:idx val="3"/>
            <c:bubble3D val="0"/>
            <c:spPr>
              <a:solidFill>
                <a:schemeClr val="accent2">
                  <a:lumMod val="40000"/>
                  <a:lumOff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873B-42A8-A4DD-6CC3EE9EE42D}"/>
              </c:ext>
            </c:extLst>
          </c:dPt>
          <c:dPt>
            <c:idx val="4"/>
            <c:bubble3D val="0"/>
            <c:spPr>
              <a:solidFill>
                <a:schemeClr val="accent4">
                  <a:lumMod val="40000"/>
                  <a:lumOff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873B-42A8-A4DD-6CC3EE9EE42D}"/>
              </c:ext>
            </c:extLst>
          </c:dPt>
          <c:dPt>
            <c:idx val="5"/>
            <c:bubble3D val="0"/>
            <c:spPr>
              <a:solidFill>
                <a:srgbClr val="FFC000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873B-42A8-A4DD-6CC3EE9EE42D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873B-42A8-A4DD-6CC3EE9EE42D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873B-42A8-A4DD-6CC3EE9EE42D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873B-42A8-A4DD-6CC3EE9EE42D}"/>
              </c:ext>
            </c:extLst>
          </c:dPt>
          <c:dLbls>
            <c:dLbl>
              <c:idx val="0"/>
              <c:layout>
                <c:manualLayout>
                  <c:x val="0.26602006151681445"/>
                  <c:y val="1.7571063364090766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73B-42A8-A4DD-6CC3EE9EE42D}"/>
                </c:ext>
              </c:extLst>
            </c:dLbl>
            <c:dLbl>
              <c:idx val="1"/>
              <c:layout>
                <c:manualLayout>
                  <c:x val="-0.21545426469956888"/>
                  <c:y val="0.20646008036249308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73B-42A8-A4DD-6CC3EE9EE42D}"/>
                </c:ext>
              </c:extLst>
            </c:dLbl>
            <c:dLbl>
              <c:idx val="2"/>
              <c:layout>
                <c:manualLayout>
                  <c:x val="-0.21985129050976418"/>
                  <c:y val="0.10906755213348779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873B-42A8-A4DD-6CC3EE9EE42D}"/>
                </c:ext>
              </c:extLst>
            </c:dLbl>
            <c:dLbl>
              <c:idx val="3"/>
              <c:layout>
                <c:manualLayout>
                  <c:x val="-0.26353089481898795"/>
                  <c:y val="2.5041175428706838E-4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873B-42A8-A4DD-6CC3EE9EE42D}"/>
                </c:ext>
              </c:extLst>
            </c:dLbl>
            <c:dLbl>
              <c:idx val="4"/>
              <c:layout>
                <c:manualLayout>
                  <c:x val="-0.30889106316621867"/>
                  <c:y val="-0.12371204624371826"/>
                </c:manualLayout>
              </c:layout>
              <c:spPr>
                <a:noFill/>
                <a:ln>
                  <a:noFill/>
                </a:ln>
                <a:effectLst>
                  <a:outerShdw blurRad="50800" dist="38100" dir="2700000" algn="tl" rotWithShape="0">
                    <a:prstClr val="black">
                      <a:alpha val="40000"/>
                    </a:prstClr>
                  </a:outerShdw>
                </a:effectLst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300" b="1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5945814100673195"/>
                      <c:h val="0.26325845685248989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9-873B-42A8-A4DD-6CC3EE9EE42D}"/>
                </c:ext>
              </c:extLst>
            </c:dLbl>
            <c:dLbl>
              <c:idx val="5"/>
              <c:layout>
                <c:manualLayout>
                  <c:x val="0.29679924218818149"/>
                  <c:y val="-0.11999341431010921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873B-42A8-A4DD-6CC3EE9EE42D}"/>
                </c:ext>
              </c:extLst>
            </c:dLbl>
            <c:spPr>
              <a:noFill/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3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Sheet6!$L$34:$L$42</c:f>
              <c:strCache>
                <c:ptCount val="6"/>
                <c:pt idx="0">
                  <c:v>Income</c:v>
                </c:pt>
                <c:pt idx="1">
                  <c:v>Saving</c:v>
                </c:pt>
                <c:pt idx="2">
                  <c:v>Debit</c:v>
                </c:pt>
                <c:pt idx="3">
                  <c:v>Fixed Expences (Bills)</c:v>
                </c:pt>
                <c:pt idx="4">
                  <c:v>Variable Expences</c:v>
                </c:pt>
                <c:pt idx="5">
                  <c:v>Sinking Fund</c:v>
                </c:pt>
              </c:strCache>
            </c:strRef>
          </c:cat>
          <c:val>
            <c:numRef>
              <c:f>Sheet6!$N$34:$N$42</c:f>
              <c:numCache>
                <c:formatCode>General</c:formatCode>
                <c:ptCount val="9"/>
                <c:pt idx="0" formatCode="#,##0">
                  <c:v>102800</c:v>
                </c:pt>
                <c:pt idx="1">
                  <c:v>4000</c:v>
                </c:pt>
                <c:pt idx="2">
                  <c:v>830</c:v>
                </c:pt>
                <c:pt idx="3">
                  <c:v>9250</c:v>
                </c:pt>
                <c:pt idx="4">
                  <c:v>20850</c:v>
                </c:pt>
                <c:pt idx="5">
                  <c:v>1950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55-4B29-AA59-F2A5EA61A565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accent4">
          <a:lumMod val="60000"/>
          <a:lumOff val="4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Sheet6!$M$33</c:f>
              <c:strCache>
                <c:ptCount val="1"/>
                <c:pt idx="0">
                  <c:v>Budget</c:v>
                </c:pt>
              </c:strCache>
            </c:strRef>
          </c:tx>
          <c:spPr>
            <a:solidFill>
              <a:schemeClr val="accent4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Sheet6!$L$34:$L$42</c:f>
              <c:strCache>
                <c:ptCount val="6"/>
                <c:pt idx="0">
                  <c:v>Income</c:v>
                </c:pt>
                <c:pt idx="1">
                  <c:v>Saving</c:v>
                </c:pt>
                <c:pt idx="2">
                  <c:v>Debit</c:v>
                </c:pt>
                <c:pt idx="3">
                  <c:v>Fixed Expences (Bills)</c:v>
                </c:pt>
                <c:pt idx="4">
                  <c:v>Variable Expences</c:v>
                </c:pt>
                <c:pt idx="5">
                  <c:v>Sinking Fund</c:v>
                </c:pt>
              </c:strCache>
            </c:strRef>
          </c:cat>
          <c:val>
            <c:numRef>
              <c:f>Sheet6!$M$34:$M$42</c:f>
              <c:numCache>
                <c:formatCode>General</c:formatCode>
                <c:ptCount val="9"/>
                <c:pt idx="0" formatCode="#,##0">
                  <c:v>105300</c:v>
                </c:pt>
                <c:pt idx="1">
                  <c:v>4500</c:v>
                </c:pt>
                <c:pt idx="2">
                  <c:v>830</c:v>
                </c:pt>
                <c:pt idx="3">
                  <c:v>10400</c:v>
                </c:pt>
                <c:pt idx="4">
                  <c:v>20200</c:v>
                </c:pt>
                <c:pt idx="5">
                  <c:v>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8C-40F5-ADC3-C277C9928FDC}"/>
            </c:ext>
          </c:extLst>
        </c:ser>
        <c:ser>
          <c:idx val="1"/>
          <c:order val="1"/>
          <c:tx>
            <c:strRef>
              <c:f>Sheet6!$N$33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Sheet6!$L$34:$L$42</c:f>
              <c:strCache>
                <c:ptCount val="6"/>
                <c:pt idx="0">
                  <c:v>Income</c:v>
                </c:pt>
                <c:pt idx="1">
                  <c:v>Saving</c:v>
                </c:pt>
                <c:pt idx="2">
                  <c:v>Debit</c:v>
                </c:pt>
                <c:pt idx="3">
                  <c:v>Fixed Expences (Bills)</c:v>
                </c:pt>
                <c:pt idx="4">
                  <c:v>Variable Expences</c:v>
                </c:pt>
                <c:pt idx="5">
                  <c:v>Sinking Fund</c:v>
                </c:pt>
              </c:strCache>
            </c:strRef>
          </c:cat>
          <c:val>
            <c:numRef>
              <c:f>Sheet6!$N$34:$N$42</c:f>
              <c:numCache>
                <c:formatCode>General</c:formatCode>
                <c:ptCount val="9"/>
                <c:pt idx="0" formatCode="#,##0">
                  <c:v>102800</c:v>
                </c:pt>
                <c:pt idx="1">
                  <c:v>4000</c:v>
                </c:pt>
                <c:pt idx="2">
                  <c:v>830</c:v>
                </c:pt>
                <c:pt idx="3">
                  <c:v>9250</c:v>
                </c:pt>
                <c:pt idx="4">
                  <c:v>20850</c:v>
                </c:pt>
                <c:pt idx="5">
                  <c:v>1950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D8C-40F5-ADC3-C277C9928F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828019679"/>
        <c:axId val="1685424431"/>
      </c:barChart>
      <c:catAx>
        <c:axId val="182801967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5424431"/>
        <c:crosses val="autoZero"/>
        <c:auto val="1"/>
        <c:lblAlgn val="ctr"/>
        <c:lblOffset val="100"/>
        <c:noMultiLvlLbl val="0"/>
      </c:catAx>
      <c:valAx>
        <c:axId val="1685424431"/>
        <c:scaling>
          <c:orientation val="minMax"/>
        </c:scaling>
        <c:delete val="1"/>
        <c:axPos val="b"/>
        <c:numFmt formatCode="#,##0" sourceLinked="1"/>
        <c:majorTickMark val="none"/>
        <c:minorTickMark val="none"/>
        <c:tickLblPos val="nextTo"/>
        <c:crossAx val="18280196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solidFill>
        <a:schemeClr val="accent4">
          <a:lumMod val="60000"/>
          <a:lumOff val="4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4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1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accent4">
                    <a:lumMod val="60000"/>
                    <a:lumOff val="4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0-1450-44D8-BCF0-F98132A610B9}"/>
              </c:ext>
            </c:extLst>
          </c:dPt>
          <c:cat>
            <c:strRef>
              <c:f>Sheet1!$C$6:$F$6</c:f>
              <c:strCache>
                <c:ptCount val="4"/>
                <c:pt idx="0">
                  <c:v>income</c:v>
                </c:pt>
                <c:pt idx="1">
                  <c:v>expences</c:v>
                </c:pt>
                <c:pt idx="2">
                  <c:v>profit</c:v>
                </c:pt>
                <c:pt idx="3">
                  <c:v>loss</c:v>
                </c:pt>
              </c:strCache>
            </c:strRef>
          </c:cat>
          <c:val>
            <c:numRef>
              <c:f>Sheet1!$C$7:$F$7</c:f>
              <c:numCache>
                <c:formatCode>General</c:formatCode>
                <c:ptCount val="4"/>
                <c:pt idx="0" formatCode="#,##0">
                  <c:v>102800</c:v>
                </c:pt>
                <c:pt idx="1">
                  <c:v>36880</c:v>
                </c:pt>
                <c:pt idx="2">
                  <c:v>65920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F7-4859-8FB2-623DF10C8D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3572960"/>
        <c:axId val="2114589376"/>
      </c:lineChart>
      <c:catAx>
        <c:axId val="2113572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3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4589376"/>
        <c:crosses val="autoZero"/>
        <c:auto val="1"/>
        <c:lblAlgn val="ctr"/>
        <c:lblOffset val="100"/>
        <c:noMultiLvlLbl val="0"/>
      </c:catAx>
      <c:valAx>
        <c:axId val="2114589376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accent4">
                  <a:lumMod val="40000"/>
                  <a:lumOff val="60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crossAx val="2113572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accent4">
          <a:lumMod val="60000"/>
          <a:lumOff val="4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7948717948717949"/>
          <c:y val="0.10185185185185185"/>
          <c:w val="0.49743589743589745"/>
          <c:h val="0.89814814814814814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FE8-40C2-9EC5-2DD74078A000}"/>
              </c:ext>
            </c:extLst>
          </c:dPt>
          <c:dPt>
            <c:idx val="1"/>
            <c:bubble3D val="0"/>
            <c:spPr>
              <a:solidFill>
                <a:schemeClr val="accent4">
                  <a:lumMod val="40000"/>
                  <a:lumOff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FE8-40C2-9EC5-2DD74078A000}"/>
              </c:ext>
            </c:extLst>
          </c:dPt>
          <c:dPt>
            <c:idx val="2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5FE8-40C2-9EC5-2DD74078A000}"/>
              </c:ext>
            </c:extLst>
          </c:dPt>
          <c:val>
            <c:numRef>
              <c:f>Sheet2!$C$4:$E$4</c:f>
              <c:numCache>
                <c:formatCode>0.00%</c:formatCode>
                <c:ptCount val="3"/>
                <c:pt idx="0">
                  <c:v>5.9421534936998852E-3</c:v>
                </c:pt>
                <c:pt idx="1">
                  <c:v>0.99405784650630014</c:v>
                </c:pt>
                <c:pt idx="2" formatCode="0%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FE8-40C2-9EC5-2DD74078A0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44E-4655-954A-B20CEA563A08}"/>
              </c:ext>
            </c:extLst>
          </c:dPt>
          <c:dPt>
            <c:idx val="1"/>
            <c:bubble3D val="0"/>
            <c:spPr>
              <a:solidFill>
                <a:schemeClr val="accent4">
                  <a:lumMod val="40000"/>
                  <a:lumOff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44E-4655-954A-B20CEA563A08}"/>
              </c:ext>
            </c:extLst>
          </c:dPt>
          <c:dPt>
            <c:idx val="2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044E-4655-954A-B20CEA563A08}"/>
              </c:ext>
            </c:extLst>
          </c:dPt>
          <c:val>
            <c:numRef>
              <c:f>Sheet2!$C$7:$E$7</c:f>
              <c:numCache>
                <c:formatCode>0.00%</c:formatCode>
                <c:ptCount val="3"/>
                <c:pt idx="0">
                  <c:v>2.8636884306987399E-2</c:v>
                </c:pt>
                <c:pt idx="1">
                  <c:v>0.97136311569301259</c:v>
                </c:pt>
                <c:pt idx="2" formatCode="0%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44E-4655-954A-B20CEA563A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44C-4418-93E4-8E7CC490856B}"/>
              </c:ext>
            </c:extLst>
          </c:dPt>
          <c:dPt>
            <c:idx val="1"/>
            <c:bubble3D val="0"/>
            <c:spPr>
              <a:solidFill>
                <a:schemeClr val="accent4">
                  <a:lumMod val="40000"/>
                  <a:lumOff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44C-4418-93E4-8E7CC490856B}"/>
              </c:ext>
            </c:extLst>
          </c:dPt>
          <c:dPt>
            <c:idx val="2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44C-4418-93E4-8E7CC490856B}"/>
              </c:ext>
            </c:extLst>
          </c:dPt>
          <c:val>
            <c:numRef>
              <c:f>Sheet2!$C$5:$E$5</c:f>
              <c:numCache>
                <c:formatCode>0.00%</c:formatCode>
                <c:ptCount val="3"/>
                <c:pt idx="0">
                  <c:v>6.6222794959908363E-2</c:v>
                </c:pt>
                <c:pt idx="1">
                  <c:v>0.93377720504009165</c:v>
                </c:pt>
                <c:pt idx="2" formatCode="0%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44C-4418-93E4-8E7CC49085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ADF9-4FC3-A554-F811B3036C6C}"/>
              </c:ext>
            </c:extLst>
          </c:dPt>
          <c:dPt>
            <c:idx val="1"/>
            <c:bubble3D val="0"/>
            <c:spPr>
              <a:solidFill>
                <a:schemeClr val="accent4">
                  <a:lumMod val="40000"/>
                  <a:lumOff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DF9-4FC3-A554-F811B3036C6C}"/>
              </c:ext>
            </c:extLst>
          </c:dPt>
          <c:dPt>
            <c:idx val="2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ADF9-4FC3-A554-F811B3036C6C}"/>
              </c:ext>
            </c:extLst>
          </c:dPt>
          <c:val>
            <c:numRef>
              <c:f>Sheet2!$C$9:$E$9</c:f>
              <c:numCache>
                <c:formatCode>0.00%</c:formatCode>
                <c:ptCount val="3"/>
                <c:pt idx="0">
                  <c:v>0.14926975945017182</c:v>
                </c:pt>
                <c:pt idx="1">
                  <c:v>0.85073024054982815</c:v>
                </c:pt>
                <c:pt idx="2" formatCode="0%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DF9-4FC3-A554-F811B3036C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B99-41FF-8EAF-246833269BFA}"/>
              </c:ext>
            </c:extLst>
          </c:dPt>
          <c:dPt>
            <c:idx val="1"/>
            <c:bubble3D val="0"/>
            <c:spPr>
              <a:solidFill>
                <a:schemeClr val="accent4">
                  <a:lumMod val="40000"/>
                  <a:lumOff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B99-41FF-8EAF-246833269BFA}"/>
              </c:ext>
            </c:extLst>
          </c:dPt>
          <c:dPt>
            <c:idx val="2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1B99-41FF-8EAF-246833269BFA}"/>
              </c:ext>
            </c:extLst>
          </c:dPt>
          <c:val>
            <c:numRef>
              <c:f>Sheet2!$C$8:$E$8</c:f>
              <c:numCache>
                <c:formatCode>0.00%</c:formatCode>
                <c:ptCount val="3"/>
                <c:pt idx="0">
                  <c:v>1.3960481099656358E-2</c:v>
                </c:pt>
                <c:pt idx="1">
                  <c:v>0.98603951890034369</c:v>
                </c:pt>
                <c:pt idx="2" formatCode="0%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B99-41FF-8EAF-246833269B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582706</xdr:colOff>
      <xdr:row>11</xdr:row>
      <xdr:rowOff>89647</xdr:rowOff>
    </xdr:from>
    <xdr:to>
      <xdr:col>3</xdr:col>
      <xdr:colOff>1064559</xdr:colOff>
      <xdr:row>20</xdr:row>
      <xdr:rowOff>78441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FC68826D-77B7-4B09-8BF3-2AA0373E9E48}"/>
            </a:ext>
          </a:extLst>
        </xdr:cNvPr>
        <xdr:cNvSpPr/>
      </xdr:nvSpPr>
      <xdr:spPr>
        <a:xfrm>
          <a:off x="582706" y="1994647"/>
          <a:ext cx="2835088" cy="1725706"/>
        </a:xfrm>
        <a:prstGeom prst="rect">
          <a:avLst/>
        </a:prstGeom>
        <a:noFill/>
        <a:ln>
          <a:solidFill>
            <a:schemeClr val="accent4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134471</xdr:colOff>
      <xdr:row>20</xdr:row>
      <xdr:rowOff>156883</xdr:rowOff>
    </xdr:from>
    <xdr:to>
      <xdr:col>8</xdr:col>
      <xdr:colOff>56030</xdr:colOff>
      <xdr:row>22</xdr:row>
      <xdr:rowOff>179295</xdr:rowOff>
    </xdr:to>
    <xdr:sp macro="" textlink="">
      <xdr:nvSpPr>
        <xdr:cNvPr id="20" name="Rectangle: Rounded Corners 19">
          <a:extLst>
            <a:ext uri="{FF2B5EF4-FFF2-40B4-BE49-F238E27FC236}">
              <a16:creationId xmlns:a16="http://schemas.microsoft.com/office/drawing/2014/main" id="{AB033DA0-3EC5-4370-A147-29E85AB648E9}"/>
            </a:ext>
          </a:extLst>
        </xdr:cNvPr>
        <xdr:cNvSpPr/>
      </xdr:nvSpPr>
      <xdr:spPr>
        <a:xfrm>
          <a:off x="5793442" y="3798795"/>
          <a:ext cx="2308412" cy="403412"/>
        </a:xfrm>
        <a:prstGeom prst="round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accent4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600077</xdr:colOff>
      <xdr:row>1</xdr:row>
      <xdr:rowOff>161924</xdr:rowOff>
    </xdr:from>
    <xdr:to>
      <xdr:col>5</xdr:col>
      <xdr:colOff>200026</xdr:colOff>
      <xdr:row>7</xdr:row>
      <xdr:rowOff>19049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7ACDEE65-3329-4ECE-91CF-2D53BE1A6962}"/>
            </a:ext>
          </a:extLst>
        </xdr:cNvPr>
        <xdr:cNvSpPr/>
      </xdr:nvSpPr>
      <xdr:spPr>
        <a:xfrm>
          <a:off x="600077" y="161924"/>
          <a:ext cx="3667124" cy="1000125"/>
        </a:xfrm>
        <a:prstGeom prst="roundRect">
          <a:avLst/>
        </a:prstGeom>
        <a:solidFill>
          <a:schemeClr val="bg1"/>
        </a:solidFill>
        <a:ln>
          <a:solidFill>
            <a:schemeClr val="accent4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3000">
              <a:solidFill>
                <a:schemeClr val="tx1"/>
              </a:solidFill>
              <a:latin typeface="Segoe Script" panose="020B0504020000000003" pitchFamily="34" charset="0"/>
              <a:cs typeface="MV Boli" panose="02000500030200090000" pitchFamily="2" charset="0"/>
            </a:rPr>
            <a:t>August</a:t>
          </a:r>
        </a:p>
      </xdr:txBody>
    </xdr:sp>
    <xdr:clientData/>
  </xdr:twoCellAnchor>
  <xdr:twoCellAnchor>
    <xdr:from>
      <xdr:col>2</xdr:col>
      <xdr:colOff>470085</xdr:colOff>
      <xdr:row>4</xdr:row>
      <xdr:rowOff>126626</xdr:rowOff>
    </xdr:from>
    <xdr:to>
      <xdr:col>6</xdr:col>
      <xdr:colOff>479610</xdr:colOff>
      <xdr:row>6</xdr:row>
      <xdr:rowOff>117101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F92C15D-BFC6-4661-8EB6-7B642F9E8372}"/>
            </a:ext>
          </a:extLst>
        </xdr:cNvPr>
        <xdr:cNvSpPr txBox="1"/>
      </xdr:nvSpPr>
      <xdr:spPr>
        <a:xfrm rot="21415359">
          <a:off x="1075203" y="698126"/>
          <a:ext cx="4413436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500">
              <a:latin typeface="Segoe Script" panose="020B0504020000000003" pitchFamily="34" charset="0"/>
            </a:rPr>
            <a:t>Paycheck</a:t>
          </a:r>
          <a:r>
            <a:rPr lang="en-US" sz="1500" baseline="0">
              <a:latin typeface="Segoe Script" panose="020B0504020000000003" pitchFamily="34" charset="0"/>
            </a:rPr>
            <a:t> Budget Tracker</a:t>
          </a:r>
          <a:endParaRPr lang="en-US" sz="1500">
            <a:latin typeface="Segoe Script" panose="020B0504020000000003" pitchFamily="34" charset="0"/>
          </a:endParaRPr>
        </a:p>
      </xdr:txBody>
    </xdr:sp>
    <xdr:clientData/>
  </xdr:twoCellAnchor>
  <xdr:twoCellAnchor>
    <xdr:from>
      <xdr:col>7</xdr:col>
      <xdr:colOff>521073</xdr:colOff>
      <xdr:row>1</xdr:row>
      <xdr:rowOff>156883</xdr:rowOff>
    </xdr:from>
    <xdr:to>
      <xdr:col>11</xdr:col>
      <xdr:colOff>1490382</xdr:colOff>
      <xdr:row>17</xdr:row>
      <xdr:rowOff>33617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B9E53A1-806B-4F9F-A385-7166DA75A8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705971</xdr:colOff>
      <xdr:row>1</xdr:row>
      <xdr:rowOff>174813</xdr:rowOff>
    </xdr:from>
    <xdr:to>
      <xdr:col>17</xdr:col>
      <xdr:colOff>829236</xdr:colOff>
      <xdr:row>17</xdr:row>
      <xdr:rowOff>44824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72C4769-5ECD-4213-82CC-B681967B0A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0</xdr:colOff>
      <xdr:row>31</xdr:row>
      <xdr:rowOff>0</xdr:rowOff>
    </xdr:from>
    <xdr:to>
      <xdr:col>10</xdr:col>
      <xdr:colOff>573741</xdr:colOff>
      <xdr:row>41</xdr:row>
      <xdr:rowOff>33617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8DCC8E8-EB5A-4B2A-8116-8CBC5EDC98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470646</xdr:colOff>
      <xdr:row>20</xdr:row>
      <xdr:rowOff>168087</xdr:rowOff>
    </xdr:from>
    <xdr:to>
      <xdr:col>19</xdr:col>
      <xdr:colOff>347382</xdr:colOff>
      <xdr:row>34</xdr:row>
      <xdr:rowOff>100854</xdr:rowOff>
    </xdr:to>
    <xdr:grpSp>
      <xdr:nvGrpSpPr>
        <xdr:cNvPr id="31" name="Group 30">
          <a:extLst>
            <a:ext uri="{FF2B5EF4-FFF2-40B4-BE49-F238E27FC236}">
              <a16:creationId xmlns:a16="http://schemas.microsoft.com/office/drawing/2014/main" id="{C900C0D2-55E0-4D62-963D-3A0F792DCABC}"/>
            </a:ext>
          </a:extLst>
        </xdr:cNvPr>
        <xdr:cNvGrpSpPr/>
      </xdr:nvGrpSpPr>
      <xdr:grpSpPr>
        <a:xfrm>
          <a:off x="874058" y="4000499"/>
          <a:ext cx="19980089" cy="2767855"/>
          <a:chOff x="481852" y="3798794"/>
          <a:chExt cx="20170589" cy="2767855"/>
        </a:xfrm>
      </xdr:grpSpPr>
      <xdr:sp macro="" textlink="">
        <xdr:nvSpPr>
          <xdr:cNvPr id="23" name="Rectangle: Rounded Corners 22">
            <a:extLst>
              <a:ext uri="{FF2B5EF4-FFF2-40B4-BE49-F238E27FC236}">
                <a16:creationId xmlns:a16="http://schemas.microsoft.com/office/drawing/2014/main" id="{E2D55390-2CE2-485B-A4EC-0CEFF71D21FA}"/>
              </a:ext>
            </a:extLst>
          </xdr:cNvPr>
          <xdr:cNvSpPr/>
        </xdr:nvSpPr>
        <xdr:spPr>
          <a:xfrm>
            <a:off x="17447559" y="3843618"/>
            <a:ext cx="1916206" cy="372034"/>
          </a:xfrm>
          <a:prstGeom prst="roundRect">
            <a:avLst/>
          </a:prstGeom>
          <a:solidFill>
            <a:schemeClr val="accent4">
              <a:lumMod val="40000"/>
              <a:lumOff val="60000"/>
            </a:schemeClr>
          </a:solidFill>
          <a:ln>
            <a:solidFill>
              <a:schemeClr val="accent4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2" name="Rectangle: Rounded Corners 21">
            <a:extLst>
              <a:ext uri="{FF2B5EF4-FFF2-40B4-BE49-F238E27FC236}">
                <a16:creationId xmlns:a16="http://schemas.microsoft.com/office/drawing/2014/main" id="{181B4EE7-E638-44D6-8A1D-3C4C9970FF08}"/>
              </a:ext>
            </a:extLst>
          </xdr:cNvPr>
          <xdr:cNvSpPr/>
        </xdr:nvSpPr>
        <xdr:spPr>
          <a:xfrm>
            <a:off x="14141824" y="3843617"/>
            <a:ext cx="1378323" cy="365311"/>
          </a:xfrm>
          <a:prstGeom prst="roundRect">
            <a:avLst/>
          </a:prstGeom>
          <a:solidFill>
            <a:schemeClr val="accent4">
              <a:lumMod val="40000"/>
              <a:lumOff val="60000"/>
            </a:schemeClr>
          </a:solidFill>
          <a:ln>
            <a:solidFill>
              <a:schemeClr val="accent4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1" name="Rectangle: Rounded Corners 20">
            <a:extLst>
              <a:ext uri="{FF2B5EF4-FFF2-40B4-BE49-F238E27FC236}">
                <a16:creationId xmlns:a16="http://schemas.microsoft.com/office/drawing/2014/main" id="{3A4A2D14-D9D9-438C-9A63-F27A164DFB01}"/>
              </a:ext>
            </a:extLst>
          </xdr:cNvPr>
          <xdr:cNvSpPr/>
        </xdr:nvSpPr>
        <xdr:spPr>
          <a:xfrm>
            <a:off x="9659471" y="3821205"/>
            <a:ext cx="2286000" cy="403411"/>
          </a:xfrm>
          <a:prstGeom prst="roundRect">
            <a:avLst/>
          </a:prstGeom>
          <a:solidFill>
            <a:schemeClr val="accent4">
              <a:lumMod val="40000"/>
              <a:lumOff val="60000"/>
            </a:schemeClr>
          </a:solidFill>
          <a:ln>
            <a:solidFill>
              <a:schemeClr val="accent4">
                <a:lumMod val="40000"/>
                <a:lumOff val="6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9" name="Rectangle: Rounded Corners 18">
            <a:extLst>
              <a:ext uri="{FF2B5EF4-FFF2-40B4-BE49-F238E27FC236}">
                <a16:creationId xmlns:a16="http://schemas.microsoft.com/office/drawing/2014/main" id="{72728FCC-0C7F-4D39-8595-D563A3AB28F9}"/>
              </a:ext>
            </a:extLst>
          </xdr:cNvPr>
          <xdr:cNvSpPr/>
        </xdr:nvSpPr>
        <xdr:spPr>
          <a:xfrm>
            <a:off x="2162735" y="3832412"/>
            <a:ext cx="1389530" cy="381001"/>
          </a:xfrm>
          <a:prstGeom prst="roundRect">
            <a:avLst/>
          </a:prstGeom>
          <a:solidFill>
            <a:schemeClr val="accent4">
              <a:lumMod val="40000"/>
              <a:lumOff val="60000"/>
            </a:schemeClr>
          </a:solidFill>
          <a:ln>
            <a:solidFill>
              <a:schemeClr val="accent4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aphicFrame macro="">
        <xdr:nvGraphicFramePr>
          <xdr:cNvPr id="7" name="Chart 6">
            <a:extLst>
              <a:ext uri="{FF2B5EF4-FFF2-40B4-BE49-F238E27FC236}">
                <a16:creationId xmlns:a16="http://schemas.microsoft.com/office/drawing/2014/main" id="{1ADDB71B-37EA-4E05-8234-C18D9585F4ED}"/>
              </a:ext>
            </a:extLst>
          </xdr:cNvPr>
          <xdr:cNvGraphicFramePr>
            <a:graphicFrameLocks/>
          </xdr:cNvGraphicFramePr>
        </xdr:nvGraphicFramePr>
        <xdr:xfrm>
          <a:off x="12068733" y="4146176"/>
          <a:ext cx="5322797" cy="2185147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  <xdr:graphicFrame macro="">
        <xdr:nvGraphicFramePr>
          <xdr:cNvPr id="8" name="Chart 7">
            <a:extLst>
              <a:ext uri="{FF2B5EF4-FFF2-40B4-BE49-F238E27FC236}">
                <a16:creationId xmlns:a16="http://schemas.microsoft.com/office/drawing/2014/main" id="{B984979E-5231-4CCB-A657-F8E13EA1D968}"/>
              </a:ext>
            </a:extLst>
          </xdr:cNvPr>
          <xdr:cNvGraphicFramePr>
            <a:graphicFrameLocks/>
          </xdr:cNvGraphicFramePr>
        </xdr:nvGraphicFramePr>
        <xdr:xfrm>
          <a:off x="481852" y="4157381"/>
          <a:ext cx="4538383" cy="2364443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5"/>
          </a:graphicData>
        </a:graphic>
      </xdr:graphicFrame>
      <xdr:sp macro="" textlink="">
        <xdr:nvSpPr>
          <xdr:cNvPr id="9" name="TextBox 8">
            <a:extLst>
              <a:ext uri="{FF2B5EF4-FFF2-40B4-BE49-F238E27FC236}">
                <a16:creationId xmlns:a16="http://schemas.microsoft.com/office/drawing/2014/main" id="{153F7BE4-7CD3-4479-81E1-964D5BF47ED9}"/>
              </a:ext>
            </a:extLst>
          </xdr:cNvPr>
          <xdr:cNvSpPr txBox="1"/>
        </xdr:nvSpPr>
        <xdr:spPr>
          <a:xfrm>
            <a:off x="2353236" y="3821206"/>
            <a:ext cx="1770529" cy="3810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2000" b="1"/>
              <a:t>Saving</a:t>
            </a:r>
          </a:p>
        </xdr:txBody>
      </xdr:sp>
      <xdr:graphicFrame macro="">
        <xdr:nvGraphicFramePr>
          <xdr:cNvPr id="10" name="Chart 9">
            <a:extLst>
              <a:ext uri="{FF2B5EF4-FFF2-40B4-BE49-F238E27FC236}">
                <a16:creationId xmlns:a16="http://schemas.microsoft.com/office/drawing/2014/main" id="{0D03BECF-9588-4923-B9B8-E1D71CB0443B}"/>
              </a:ext>
            </a:extLst>
          </xdr:cNvPr>
          <xdr:cNvGraphicFramePr>
            <a:graphicFrameLocks/>
          </xdr:cNvGraphicFramePr>
        </xdr:nvGraphicFramePr>
        <xdr:xfrm>
          <a:off x="4784913" y="4224619"/>
          <a:ext cx="4336676" cy="234203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6"/>
          </a:graphicData>
        </a:graphic>
      </xdr:graphicFrame>
      <xdr:graphicFrame macro="">
        <xdr:nvGraphicFramePr>
          <xdr:cNvPr id="11" name="Chart 10">
            <a:extLst>
              <a:ext uri="{FF2B5EF4-FFF2-40B4-BE49-F238E27FC236}">
                <a16:creationId xmlns:a16="http://schemas.microsoft.com/office/drawing/2014/main" id="{17EEEA6F-2A58-4A8D-A28E-BE5ED5B0ED2F}"/>
              </a:ext>
            </a:extLst>
          </xdr:cNvPr>
          <xdr:cNvGraphicFramePr>
            <a:graphicFrameLocks/>
          </xdr:cNvGraphicFramePr>
        </xdr:nvGraphicFramePr>
        <xdr:xfrm>
          <a:off x="7978590" y="4179794"/>
          <a:ext cx="5771028" cy="2319618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7"/>
          </a:graphicData>
        </a:graphic>
      </xdr:graphicFrame>
      <xdr:sp macro="" textlink="">
        <xdr:nvSpPr>
          <xdr:cNvPr id="12" name="TextBox 11">
            <a:extLst>
              <a:ext uri="{FF2B5EF4-FFF2-40B4-BE49-F238E27FC236}">
                <a16:creationId xmlns:a16="http://schemas.microsoft.com/office/drawing/2014/main" id="{193427C8-3D8E-4DB0-9E2B-B80734756B92}"/>
              </a:ext>
            </a:extLst>
          </xdr:cNvPr>
          <xdr:cNvSpPr txBox="1"/>
        </xdr:nvSpPr>
        <xdr:spPr>
          <a:xfrm>
            <a:off x="5782236" y="3798794"/>
            <a:ext cx="2521323" cy="48185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2000" b="1"/>
              <a:t>Fixed</a:t>
            </a:r>
            <a:r>
              <a:rPr lang="en-US" sz="2000" b="1" baseline="0"/>
              <a:t> Expences(Bills)</a:t>
            </a:r>
            <a:endParaRPr lang="en-US" sz="2000" b="1"/>
          </a:p>
        </xdr:txBody>
      </xdr:sp>
      <xdr:sp macro="" textlink="">
        <xdr:nvSpPr>
          <xdr:cNvPr id="13" name="TextBox 12">
            <a:extLst>
              <a:ext uri="{FF2B5EF4-FFF2-40B4-BE49-F238E27FC236}">
                <a16:creationId xmlns:a16="http://schemas.microsoft.com/office/drawing/2014/main" id="{10A01525-210B-4570-8B36-B5587505F0FC}"/>
              </a:ext>
            </a:extLst>
          </xdr:cNvPr>
          <xdr:cNvSpPr txBox="1"/>
        </xdr:nvSpPr>
        <xdr:spPr>
          <a:xfrm>
            <a:off x="9760323" y="3821207"/>
            <a:ext cx="2162735" cy="34738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2000" b="1"/>
              <a:t>Variable Expences</a:t>
            </a:r>
          </a:p>
        </xdr:txBody>
      </xdr:sp>
      <xdr:sp macro="" textlink="">
        <xdr:nvSpPr>
          <xdr:cNvPr id="14" name="TextBox 13">
            <a:extLst>
              <a:ext uri="{FF2B5EF4-FFF2-40B4-BE49-F238E27FC236}">
                <a16:creationId xmlns:a16="http://schemas.microsoft.com/office/drawing/2014/main" id="{98B2FAA8-6E7C-447C-87E5-C1430E71EA80}"/>
              </a:ext>
            </a:extLst>
          </xdr:cNvPr>
          <xdr:cNvSpPr txBox="1"/>
        </xdr:nvSpPr>
        <xdr:spPr>
          <a:xfrm>
            <a:off x="14365941" y="3821205"/>
            <a:ext cx="2588559" cy="32497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2000" b="1"/>
              <a:t>Debit</a:t>
            </a:r>
          </a:p>
        </xdr:txBody>
      </xdr:sp>
      <xdr:graphicFrame macro="">
        <xdr:nvGraphicFramePr>
          <xdr:cNvPr id="15" name="Chart 14">
            <a:extLst>
              <a:ext uri="{FF2B5EF4-FFF2-40B4-BE49-F238E27FC236}">
                <a16:creationId xmlns:a16="http://schemas.microsoft.com/office/drawing/2014/main" id="{C4B08F90-35CF-4F4A-B6B2-9B85D4F9549B}"/>
              </a:ext>
            </a:extLst>
          </xdr:cNvPr>
          <xdr:cNvGraphicFramePr>
            <a:graphicFrameLocks/>
          </xdr:cNvGraphicFramePr>
        </xdr:nvGraphicFramePr>
        <xdr:xfrm>
          <a:off x="16091647" y="4213412"/>
          <a:ext cx="4560794" cy="2274793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8"/>
          </a:graphicData>
        </a:graphic>
      </xdr:graphicFrame>
      <xdr:sp macro="" textlink="">
        <xdr:nvSpPr>
          <xdr:cNvPr id="16" name="TextBox 15">
            <a:extLst>
              <a:ext uri="{FF2B5EF4-FFF2-40B4-BE49-F238E27FC236}">
                <a16:creationId xmlns:a16="http://schemas.microsoft.com/office/drawing/2014/main" id="{37E0ADC8-AA95-455D-8001-EE7D5585491C}"/>
              </a:ext>
            </a:extLst>
          </xdr:cNvPr>
          <xdr:cNvSpPr txBox="1"/>
        </xdr:nvSpPr>
        <xdr:spPr>
          <a:xfrm>
            <a:off x="17582030" y="3832412"/>
            <a:ext cx="1983442" cy="36979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2000" b="1"/>
              <a:t>Sinking Funds</a:t>
            </a:r>
          </a:p>
        </xdr:txBody>
      </xdr:sp>
      <xdr:sp macro="" textlink="Sheet2!C4">
        <xdr:nvSpPr>
          <xdr:cNvPr id="26" name="Rectangle 25">
            <a:extLst>
              <a:ext uri="{FF2B5EF4-FFF2-40B4-BE49-F238E27FC236}">
                <a16:creationId xmlns:a16="http://schemas.microsoft.com/office/drawing/2014/main" id="{6A5B6E12-F75A-443C-B03E-3CCA008150BE}"/>
              </a:ext>
            </a:extLst>
          </xdr:cNvPr>
          <xdr:cNvSpPr/>
        </xdr:nvSpPr>
        <xdr:spPr>
          <a:xfrm>
            <a:off x="14433177" y="5042646"/>
            <a:ext cx="1804147" cy="49305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fld id="{39DFE236-1587-41C4-95E0-58311EB2B230}" type="TxLink">
              <a:rPr lang="en-US" sz="2400" b="0" i="0" u="none" strike="noStrike">
                <a:solidFill>
                  <a:srgbClr val="000000"/>
                </a:solidFill>
                <a:latin typeface="Calibri"/>
              </a:rPr>
              <a:pPr algn="l"/>
              <a:t>0.59%</a:t>
            </a:fld>
            <a:endParaRPr lang="en-US" sz="2400"/>
          </a:p>
        </xdr:txBody>
      </xdr:sp>
      <xdr:sp macro="" textlink="Sheet2!C5">
        <xdr:nvSpPr>
          <xdr:cNvPr id="27" name="Rectangle 26">
            <a:extLst>
              <a:ext uri="{FF2B5EF4-FFF2-40B4-BE49-F238E27FC236}">
                <a16:creationId xmlns:a16="http://schemas.microsoft.com/office/drawing/2014/main" id="{FB1FCFB1-3DAE-4F3B-B4D4-20CFFC20B4D8}"/>
              </a:ext>
            </a:extLst>
          </xdr:cNvPr>
          <xdr:cNvSpPr/>
        </xdr:nvSpPr>
        <xdr:spPr>
          <a:xfrm>
            <a:off x="6432176" y="5020235"/>
            <a:ext cx="1826559" cy="537883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fld id="{1C7CF9ED-E049-43A0-941F-327D2322189F}" type="TxLink">
              <a:rPr lang="en-US" sz="2400" b="0" i="0" u="none" strike="noStrike">
                <a:solidFill>
                  <a:srgbClr val="000000"/>
                </a:solidFill>
                <a:latin typeface="Calibri"/>
              </a:rPr>
              <a:pPr algn="l"/>
              <a:t>6.62%</a:t>
            </a:fld>
            <a:endParaRPr lang="en-US" sz="2400"/>
          </a:p>
        </xdr:txBody>
      </xdr:sp>
      <xdr:sp macro="" textlink="Sheet2!C9">
        <xdr:nvSpPr>
          <xdr:cNvPr id="28" name="Rectangle 27">
            <a:extLst>
              <a:ext uri="{FF2B5EF4-FFF2-40B4-BE49-F238E27FC236}">
                <a16:creationId xmlns:a16="http://schemas.microsoft.com/office/drawing/2014/main" id="{4986CEB5-0621-40BB-8D3F-7EC7670E3B60}"/>
              </a:ext>
            </a:extLst>
          </xdr:cNvPr>
          <xdr:cNvSpPr/>
        </xdr:nvSpPr>
        <xdr:spPr>
          <a:xfrm>
            <a:off x="10376647" y="5031442"/>
            <a:ext cx="1535206" cy="51547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fld id="{D3E20939-F750-471C-B348-9B9CFFBCA90A}" type="TxLink">
              <a:rPr lang="en-US" sz="2400" b="0" i="0" u="none" strike="noStrike">
                <a:solidFill>
                  <a:srgbClr val="000000"/>
                </a:solidFill>
                <a:latin typeface="Calibri"/>
              </a:rPr>
              <a:pPr algn="l"/>
              <a:t>14.93%</a:t>
            </a:fld>
            <a:endParaRPr lang="en-US" sz="2400"/>
          </a:p>
        </xdr:txBody>
      </xdr:sp>
      <xdr:sp macro="" textlink="Sheet2!C7">
        <xdr:nvSpPr>
          <xdr:cNvPr id="29" name="Rectangle 28">
            <a:extLst>
              <a:ext uri="{FF2B5EF4-FFF2-40B4-BE49-F238E27FC236}">
                <a16:creationId xmlns:a16="http://schemas.microsoft.com/office/drawing/2014/main" id="{65ACD92C-60D5-4E9B-8747-ACC6FAE86FBD}"/>
              </a:ext>
            </a:extLst>
          </xdr:cNvPr>
          <xdr:cNvSpPr/>
        </xdr:nvSpPr>
        <xdr:spPr>
          <a:xfrm>
            <a:off x="2297206" y="5020235"/>
            <a:ext cx="1322295" cy="526677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fld id="{860502FD-C742-45E5-9233-84660E7B479F}" type="TxLink">
              <a:rPr lang="en-US" sz="2400" b="0" i="0" u="none" strike="noStrike">
                <a:solidFill>
                  <a:srgbClr val="000000"/>
                </a:solidFill>
                <a:latin typeface="Calibri"/>
              </a:rPr>
              <a:pPr algn="l"/>
              <a:t>2.86%</a:t>
            </a:fld>
            <a:endParaRPr lang="en-US" sz="2400"/>
          </a:p>
        </xdr:txBody>
      </xdr:sp>
      <xdr:sp macro="" textlink="Sheet2!C8">
        <xdr:nvSpPr>
          <xdr:cNvPr id="30" name="Rectangle 29">
            <a:extLst>
              <a:ext uri="{FF2B5EF4-FFF2-40B4-BE49-F238E27FC236}">
                <a16:creationId xmlns:a16="http://schemas.microsoft.com/office/drawing/2014/main" id="{3CF2821B-07F8-4980-9983-087CB84A1702}"/>
              </a:ext>
            </a:extLst>
          </xdr:cNvPr>
          <xdr:cNvSpPr/>
        </xdr:nvSpPr>
        <xdr:spPr>
          <a:xfrm>
            <a:off x="17895794" y="5009030"/>
            <a:ext cx="1232647" cy="49305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fld id="{5EC15E9B-6903-4463-A38A-AF9D7E36E7A7}" type="TxLink">
              <a:rPr lang="en-US" sz="2400" b="0" i="0" u="none" strike="noStrike">
                <a:solidFill>
                  <a:srgbClr val="000000"/>
                </a:solidFill>
                <a:latin typeface="Calibri"/>
              </a:rPr>
              <a:pPr algn="l"/>
              <a:t>1.40%</a:t>
            </a:fld>
            <a:endParaRPr lang="en-US" sz="2400"/>
          </a:p>
        </xdr:txBody>
      </xdr:sp>
    </xdr:grp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5086.863373842592" createdVersion="6" refreshedVersion="6" minRefreshableVersion="3" recordCount="6" xr:uid="{F2027014-E374-4595-ADE9-1B45F851A0CD}">
  <cacheSource type="worksheet">
    <worksheetSource ref="L33:N39" sheet="Sheet6"/>
  </cacheSource>
  <cacheFields count="3">
    <cacheField name="Description" numFmtId="0">
      <sharedItems count="6">
        <s v="Income"/>
        <s v="Saving"/>
        <s v="Debit"/>
        <s v="Fixed Expences (Bills)"/>
        <s v="Variable Expences"/>
        <s v="Sinking Fund"/>
      </sharedItems>
    </cacheField>
    <cacheField name="Budget" numFmtId="0">
      <sharedItems containsSemiMixedTypes="0" containsString="0" containsNumber="1" containsInteger="1" minValue="300" maxValue="105300"/>
    </cacheField>
    <cacheField name="Actual" numFmtId="0">
      <sharedItems containsSemiMixedTypes="0" containsString="0" containsNumber="1" containsInteger="1" minValue="830" maxValue="1028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n v="105300"/>
    <n v="102800"/>
  </r>
  <r>
    <x v="1"/>
    <n v="4500"/>
    <n v="4000"/>
  </r>
  <r>
    <x v="2"/>
    <n v="830"/>
    <n v="830"/>
  </r>
  <r>
    <x v="3"/>
    <n v="10400"/>
    <n v="9250"/>
  </r>
  <r>
    <x v="4"/>
    <n v="20200"/>
    <n v="20850"/>
  </r>
  <r>
    <x v="5"/>
    <n v="300"/>
    <n v="195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8D025D-155A-4AD9-A0CA-B473B8CE2E60}" name="PivotTable3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B10" firstHeaderRow="1" firstDataRow="1" firstDataCol="1"/>
  <pivotFields count="3">
    <pivotField axis="axisRow" showAll="0">
      <items count="7">
        <item x="2"/>
        <item x="3"/>
        <item x="0"/>
        <item x="1"/>
        <item x="5"/>
        <item x="4"/>
        <item t="default"/>
      </items>
    </pivotField>
    <pivotField showAll="0"/>
    <pivotField dataField="1" showAl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Actual" fld="2" showDataAs="percentOfCo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05CF1-6C93-4AA5-8D81-ED687E21676E}">
  <dimension ref="A3:E10"/>
  <sheetViews>
    <sheetView workbookViewId="0">
      <selection activeCell="C5" sqref="C5"/>
    </sheetView>
  </sheetViews>
  <sheetFormatPr defaultRowHeight="15" x14ac:dyDescent="0.25"/>
  <cols>
    <col min="1" max="1" width="20.42578125" bestFit="1" customWidth="1"/>
    <col min="2" max="2" width="13.28515625" bestFit="1" customWidth="1"/>
  </cols>
  <sheetData>
    <row r="3" spans="1:5" x14ac:dyDescent="0.25">
      <c r="A3" s="2" t="s">
        <v>49</v>
      </c>
      <c r="B3" t="s">
        <v>51</v>
      </c>
    </row>
    <row r="4" spans="1:5" x14ac:dyDescent="0.25">
      <c r="A4" s="3" t="s">
        <v>19</v>
      </c>
      <c r="B4" s="4">
        <v>5.9421534936998852E-3</v>
      </c>
      <c r="C4" s="4">
        <f>B4</f>
        <v>5.9421534936998852E-3</v>
      </c>
      <c r="D4" s="4">
        <f>1-C4</f>
        <v>0.99405784650630014</v>
      </c>
      <c r="E4" s="5">
        <v>1</v>
      </c>
    </row>
    <row r="5" spans="1:5" x14ac:dyDescent="0.25">
      <c r="A5" s="3" t="s">
        <v>37</v>
      </c>
      <c r="B5" s="4">
        <v>6.6222794959908363E-2</v>
      </c>
      <c r="C5" s="4">
        <f>B5</f>
        <v>6.6222794959908363E-2</v>
      </c>
      <c r="D5" s="4">
        <f>1-C5</f>
        <v>0.93377720504009165</v>
      </c>
      <c r="E5" s="5">
        <v>1</v>
      </c>
    </row>
    <row r="6" spans="1:5" x14ac:dyDescent="0.25">
      <c r="A6" s="3" t="s">
        <v>14</v>
      </c>
      <c r="B6" s="4">
        <v>0.73596792668957622</v>
      </c>
    </row>
    <row r="7" spans="1:5" x14ac:dyDescent="0.25">
      <c r="A7" s="3" t="s">
        <v>16</v>
      </c>
      <c r="B7" s="4">
        <v>2.8636884306987399E-2</v>
      </c>
      <c r="C7" s="4">
        <f>B7</f>
        <v>2.8636884306987399E-2</v>
      </c>
      <c r="D7" s="4">
        <f>1-C7</f>
        <v>0.97136311569301259</v>
      </c>
      <c r="E7" s="5">
        <v>1</v>
      </c>
    </row>
    <row r="8" spans="1:5" x14ac:dyDescent="0.25">
      <c r="A8" s="3" t="s">
        <v>28</v>
      </c>
      <c r="B8" s="4">
        <v>1.3960481099656358E-2</v>
      </c>
      <c r="C8" s="4">
        <f>B8</f>
        <v>1.3960481099656358E-2</v>
      </c>
      <c r="D8" s="4">
        <f>1-C8</f>
        <v>0.98603951890034369</v>
      </c>
      <c r="E8" s="5">
        <v>1</v>
      </c>
    </row>
    <row r="9" spans="1:5" x14ac:dyDescent="0.25">
      <c r="A9" s="3" t="s">
        <v>38</v>
      </c>
      <c r="B9" s="4">
        <v>0.14926975945017182</v>
      </c>
      <c r="C9" s="4">
        <f>B9</f>
        <v>0.14926975945017182</v>
      </c>
      <c r="D9" s="4">
        <f>1-C9</f>
        <v>0.85073024054982815</v>
      </c>
      <c r="E9" s="5">
        <v>1</v>
      </c>
    </row>
    <row r="10" spans="1:5" x14ac:dyDescent="0.25">
      <c r="A10" s="3" t="s">
        <v>50</v>
      </c>
      <c r="B10" s="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A43B4-F4E5-4AE6-B356-B9FFA0068984}">
  <dimension ref="B2:S70"/>
  <sheetViews>
    <sheetView showGridLines="0" tabSelected="1" zoomScale="85" zoomScaleNormal="85" workbookViewId="0">
      <selection activeCell="A6" sqref="A6"/>
    </sheetView>
  </sheetViews>
  <sheetFormatPr defaultRowHeight="15" x14ac:dyDescent="0.25"/>
  <cols>
    <col min="1" max="1" width="6" customWidth="1"/>
    <col min="3" max="3" width="26.28515625" customWidth="1"/>
    <col min="4" max="4" width="17" customWidth="1"/>
    <col min="5" max="6" width="16.28515625" customWidth="1"/>
    <col min="7" max="7" width="9.5703125" customWidth="1"/>
    <col min="8" max="8" width="26.28515625" customWidth="1"/>
    <col min="9" max="10" width="16.28515625" customWidth="1"/>
    <col min="11" max="11" width="13.28515625" customWidth="1"/>
    <col min="12" max="12" width="26.28515625" customWidth="1"/>
    <col min="13" max="14" width="16.28515625" customWidth="1"/>
    <col min="16" max="16" width="26.28515625" customWidth="1"/>
    <col min="17" max="18" width="16.28515625" customWidth="1"/>
    <col min="19" max="19" width="8.28515625" customWidth="1"/>
  </cols>
  <sheetData>
    <row r="2" spans="2:19" x14ac:dyDescent="0.25">
      <c r="B2" s="99"/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1"/>
    </row>
    <row r="3" spans="2:19" x14ac:dyDescent="0.25">
      <c r="B3" s="102"/>
      <c r="C3" s="103"/>
      <c r="D3" s="103"/>
      <c r="E3" s="103"/>
      <c r="F3" s="103"/>
      <c r="G3" s="103"/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/>
      <c r="S3" s="104"/>
    </row>
    <row r="4" spans="2:19" x14ac:dyDescent="0.25">
      <c r="B4" s="102"/>
      <c r="C4" s="103"/>
      <c r="D4" s="103"/>
      <c r="E4" s="103"/>
      <c r="F4" s="103"/>
      <c r="G4" s="103"/>
      <c r="H4" s="103"/>
      <c r="I4" s="103"/>
      <c r="J4" s="103"/>
      <c r="K4" s="103"/>
      <c r="L4" s="103"/>
      <c r="M4" s="103"/>
      <c r="N4" s="103"/>
      <c r="O4" s="103"/>
      <c r="P4" s="103"/>
      <c r="Q4" s="103"/>
      <c r="R4" s="103"/>
      <c r="S4" s="104"/>
    </row>
    <row r="5" spans="2:19" x14ac:dyDescent="0.25">
      <c r="B5" s="102"/>
      <c r="C5" s="103"/>
      <c r="D5" s="103"/>
      <c r="E5" s="103"/>
      <c r="F5" s="103"/>
      <c r="G5" s="103"/>
      <c r="H5" s="103"/>
      <c r="I5" s="103"/>
      <c r="J5" s="103"/>
      <c r="K5" s="103"/>
      <c r="L5" s="103"/>
      <c r="M5" s="103"/>
      <c r="N5" s="103"/>
      <c r="O5" s="103"/>
      <c r="P5" s="103"/>
      <c r="Q5" s="103"/>
      <c r="R5" s="103"/>
      <c r="S5" s="104"/>
    </row>
    <row r="6" spans="2:19" x14ac:dyDescent="0.25">
      <c r="B6" s="102"/>
      <c r="C6" s="103"/>
      <c r="D6" s="103"/>
      <c r="E6" s="103"/>
      <c r="F6" s="103"/>
      <c r="G6" s="103"/>
      <c r="H6" s="103"/>
      <c r="I6" s="103"/>
      <c r="J6" s="103"/>
      <c r="K6" s="103"/>
      <c r="L6" s="103"/>
      <c r="M6" s="103"/>
      <c r="N6" s="103"/>
      <c r="O6" s="103"/>
      <c r="P6" s="103"/>
      <c r="Q6" s="103"/>
      <c r="R6" s="103"/>
      <c r="S6" s="104"/>
    </row>
    <row r="7" spans="2:19" x14ac:dyDescent="0.25">
      <c r="B7" s="102"/>
      <c r="C7" s="103"/>
      <c r="D7" s="103"/>
      <c r="E7" s="103"/>
      <c r="F7" s="103"/>
      <c r="G7" s="103"/>
      <c r="H7" s="103"/>
      <c r="I7" s="103"/>
      <c r="J7" s="103"/>
      <c r="K7" s="103"/>
      <c r="L7" s="103"/>
      <c r="M7" s="103"/>
      <c r="N7" s="103"/>
      <c r="O7" s="103"/>
      <c r="P7" s="103"/>
      <c r="Q7" s="103"/>
      <c r="R7" s="103"/>
      <c r="S7" s="104"/>
    </row>
    <row r="8" spans="2:19" x14ac:dyDescent="0.25">
      <c r="B8" s="102"/>
      <c r="C8" s="103"/>
      <c r="D8" s="103"/>
      <c r="E8" s="103"/>
      <c r="F8" s="103"/>
      <c r="G8" s="103"/>
      <c r="H8" s="103"/>
      <c r="I8" s="103"/>
      <c r="J8" s="103"/>
      <c r="K8" s="103"/>
      <c r="L8" s="103"/>
      <c r="M8" s="103"/>
      <c r="N8" s="103"/>
      <c r="O8" s="103"/>
      <c r="P8" s="103"/>
      <c r="Q8" s="103"/>
      <c r="R8" s="103"/>
      <c r="S8" s="104"/>
    </row>
    <row r="9" spans="2:19" x14ac:dyDescent="0.25">
      <c r="B9" s="102"/>
      <c r="C9" s="103"/>
      <c r="D9" s="103"/>
      <c r="E9" s="103"/>
      <c r="F9" s="103"/>
      <c r="G9" s="103"/>
      <c r="H9" s="103"/>
      <c r="I9" s="103"/>
      <c r="J9" s="103"/>
      <c r="K9" s="103"/>
      <c r="L9" s="103"/>
      <c r="M9" s="103"/>
      <c r="N9" s="103"/>
      <c r="O9" s="103"/>
      <c r="P9" s="103"/>
      <c r="Q9" s="103"/>
      <c r="R9" s="103"/>
      <c r="S9" s="104"/>
    </row>
    <row r="10" spans="2:19" x14ac:dyDescent="0.25">
      <c r="B10" s="102"/>
      <c r="C10" s="103"/>
      <c r="D10" s="103"/>
      <c r="E10" s="103"/>
      <c r="F10" s="103"/>
      <c r="G10" s="103"/>
      <c r="H10" s="103"/>
      <c r="I10" s="103"/>
      <c r="J10" s="103"/>
      <c r="K10" s="103"/>
      <c r="L10" s="103"/>
      <c r="M10" s="103"/>
      <c r="N10" s="103"/>
      <c r="O10" s="103"/>
      <c r="P10" s="103"/>
      <c r="Q10" s="103"/>
      <c r="R10" s="103"/>
      <c r="S10" s="104"/>
    </row>
    <row r="11" spans="2:19" x14ac:dyDescent="0.25">
      <c r="B11" s="102"/>
      <c r="C11" s="103"/>
      <c r="D11" s="103"/>
      <c r="E11" s="103"/>
      <c r="F11" s="103"/>
      <c r="G11" s="103"/>
      <c r="H11" s="103"/>
      <c r="I11" s="103"/>
      <c r="J11" s="103"/>
      <c r="K11" s="103"/>
      <c r="L11" s="103"/>
      <c r="M11" s="103"/>
      <c r="N11" s="103"/>
      <c r="O11" s="103"/>
      <c r="P11" s="103"/>
      <c r="Q11" s="103"/>
      <c r="R11" s="103"/>
      <c r="S11" s="104"/>
    </row>
    <row r="12" spans="2:19" x14ac:dyDescent="0.25">
      <c r="B12" s="102"/>
      <c r="C12" s="103"/>
      <c r="D12" s="103"/>
      <c r="E12" s="103"/>
      <c r="F12" s="103"/>
      <c r="G12" s="103"/>
      <c r="H12" s="103"/>
      <c r="I12" s="103"/>
      <c r="J12" s="103"/>
      <c r="K12" s="103"/>
      <c r="L12" s="103"/>
      <c r="M12" s="103"/>
      <c r="N12" s="103"/>
      <c r="O12" s="103"/>
      <c r="P12" s="103"/>
      <c r="Q12" s="103"/>
      <c r="R12" s="103"/>
      <c r="S12" s="104"/>
    </row>
    <row r="13" spans="2:19" ht="16.5" customHeight="1" x14ac:dyDescent="0.25">
      <c r="B13" s="102"/>
      <c r="C13" s="105" t="s">
        <v>44</v>
      </c>
      <c r="D13" s="106">
        <f>Sheet1!C7</f>
        <v>102800</v>
      </c>
      <c r="E13" s="103"/>
      <c r="F13" s="103"/>
      <c r="G13" s="103"/>
      <c r="H13" s="103"/>
      <c r="I13" s="103"/>
      <c r="J13" s="103"/>
      <c r="K13" s="103"/>
      <c r="L13" s="103"/>
      <c r="M13" s="103"/>
      <c r="N13" s="103"/>
      <c r="O13" s="103"/>
      <c r="P13" s="103"/>
      <c r="Q13" s="103"/>
      <c r="R13" s="103"/>
      <c r="S13" s="104"/>
    </row>
    <row r="14" spans="2:19" x14ac:dyDescent="0.25">
      <c r="B14" s="102"/>
      <c r="C14" s="105"/>
      <c r="D14" s="105"/>
      <c r="E14" s="103"/>
      <c r="F14" s="103"/>
      <c r="G14" s="103"/>
      <c r="H14" s="103"/>
      <c r="I14" s="103"/>
      <c r="J14" s="103"/>
      <c r="K14" s="103"/>
      <c r="L14" s="103"/>
      <c r="M14" s="103"/>
      <c r="N14" s="103"/>
      <c r="O14" s="103"/>
      <c r="P14" s="103"/>
      <c r="Q14" s="103"/>
      <c r="R14" s="103"/>
      <c r="S14" s="104"/>
    </row>
    <row r="15" spans="2:19" x14ac:dyDescent="0.25">
      <c r="B15" s="102"/>
      <c r="C15" s="105" t="s">
        <v>45</v>
      </c>
      <c r="D15" s="105">
        <f>Sheet1!D7</f>
        <v>36880</v>
      </c>
      <c r="E15" s="103"/>
      <c r="F15" s="103"/>
      <c r="G15" s="103"/>
      <c r="H15" s="103"/>
      <c r="I15" s="103"/>
      <c r="J15" s="103"/>
      <c r="K15" s="103"/>
      <c r="L15" s="103"/>
      <c r="M15" s="103"/>
      <c r="N15" s="103"/>
      <c r="O15" s="103"/>
      <c r="P15" s="103"/>
      <c r="Q15" s="103"/>
      <c r="R15" s="103"/>
      <c r="S15" s="104"/>
    </row>
    <row r="16" spans="2:19" x14ac:dyDescent="0.25">
      <c r="B16" s="102"/>
      <c r="C16" s="105"/>
      <c r="D16" s="105"/>
      <c r="E16" s="103"/>
      <c r="F16" s="103"/>
      <c r="G16" s="103"/>
      <c r="H16" s="103"/>
      <c r="I16" s="103"/>
      <c r="J16" s="103"/>
      <c r="K16" s="103"/>
      <c r="L16" s="103"/>
      <c r="M16" s="103"/>
      <c r="N16" s="103"/>
      <c r="O16" s="103"/>
      <c r="P16" s="103"/>
      <c r="Q16" s="103"/>
      <c r="R16" s="103"/>
      <c r="S16" s="104"/>
    </row>
    <row r="17" spans="2:19" x14ac:dyDescent="0.25">
      <c r="B17" s="102"/>
      <c r="C17" s="105" t="s">
        <v>46</v>
      </c>
      <c r="D17" s="105">
        <f>Sheet1!E7</f>
        <v>65920</v>
      </c>
      <c r="E17" s="103"/>
      <c r="F17" s="103"/>
      <c r="G17" s="103"/>
      <c r="H17" s="103"/>
      <c r="I17" s="103"/>
      <c r="J17" s="103"/>
      <c r="K17" s="103"/>
      <c r="L17" s="103"/>
      <c r="M17" s="103"/>
      <c r="N17" s="103"/>
      <c r="O17" s="103"/>
      <c r="P17" s="103"/>
      <c r="Q17" s="103"/>
      <c r="R17" s="103"/>
      <c r="S17" s="104"/>
    </row>
    <row r="18" spans="2:19" x14ac:dyDescent="0.25">
      <c r="B18" s="102"/>
      <c r="C18" s="105"/>
      <c r="D18" s="105"/>
      <c r="E18" s="103"/>
      <c r="F18" s="103"/>
      <c r="G18" s="103"/>
      <c r="H18" s="103"/>
      <c r="I18" s="103"/>
      <c r="J18" s="103"/>
      <c r="K18" s="103"/>
      <c r="L18" s="103"/>
      <c r="M18" s="103"/>
      <c r="N18" s="103"/>
      <c r="O18" s="103"/>
      <c r="P18" s="103"/>
      <c r="Q18" s="103"/>
      <c r="R18" s="103"/>
      <c r="S18" s="104"/>
    </row>
    <row r="19" spans="2:19" x14ac:dyDescent="0.25">
      <c r="B19" s="102"/>
      <c r="C19" s="105" t="s">
        <v>47</v>
      </c>
      <c r="D19" s="105">
        <f>Sheet1!F7</f>
        <v>0</v>
      </c>
      <c r="E19" s="103"/>
      <c r="F19" s="103"/>
      <c r="G19" s="103"/>
      <c r="H19" s="103"/>
      <c r="I19" s="103"/>
      <c r="J19" s="103"/>
      <c r="K19" s="103"/>
      <c r="L19" s="103"/>
      <c r="M19" s="103"/>
      <c r="N19" s="103"/>
      <c r="O19" s="103"/>
      <c r="P19" s="103"/>
      <c r="Q19" s="103"/>
      <c r="R19" s="103"/>
      <c r="S19" s="104"/>
    </row>
    <row r="20" spans="2:19" x14ac:dyDescent="0.25">
      <c r="B20" s="102"/>
      <c r="C20" s="105"/>
      <c r="D20" s="105"/>
      <c r="E20" s="103"/>
      <c r="F20" s="103"/>
      <c r="G20" s="103"/>
      <c r="H20" s="103"/>
      <c r="I20" s="103"/>
      <c r="J20" s="103"/>
      <c r="K20" s="103"/>
      <c r="L20" s="103"/>
      <c r="M20" s="103"/>
      <c r="N20" s="103"/>
      <c r="O20" s="103"/>
      <c r="P20" s="103"/>
      <c r="Q20" s="103"/>
      <c r="R20" s="103"/>
      <c r="S20" s="104"/>
    </row>
    <row r="21" spans="2:19" x14ac:dyDescent="0.25">
      <c r="B21" s="102"/>
      <c r="C21" s="103"/>
      <c r="D21" s="103"/>
      <c r="E21" s="103"/>
      <c r="F21" s="103"/>
      <c r="G21" s="103"/>
      <c r="H21" s="103"/>
      <c r="I21" s="103"/>
      <c r="J21" s="103"/>
      <c r="K21" s="103"/>
      <c r="L21" s="103"/>
      <c r="M21" s="103"/>
      <c r="N21" s="103"/>
      <c r="O21" s="103"/>
      <c r="P21" s="103"/>
      <c r="Q21" s="103"/>
      <c r="R21" s="103"/>
      <c r="S21" s="104"/>
    </row>
    <row r="22" spans="2:19" x14ac:dyDescent="0.25">
      <c r="B22" s="102"/>
      <c r="C22" s="103"/>
      <c r="D22" s="103"/>
      <c r="E22" s="103"/>
      <c r="F22" s="103"/>
      <c r="G22" s="103"/>
      <c r="H22" s="103"/>
      <c r="I22" s="103"/>
      <c r="J22" s="103"/>
      <c r="K22" s="103"/>
      <c r="L22" s="103"/>
      <c r="M22" s="103"/>
      <c r="N22" s="103"/>
      <c r="O22" s="103"/>
      <c r="P22" s="103"/>
      <c r="Q22" s="103"/>
      <c r="R22" s="103"/>
      <c r="S22" s="104"/>
    </row>
    <row r="23" spans="2:19" x14ac:dyDescent="0.25">
      <c r="B23" s="102"/>
      <c r="C23" s="103"/>
      <c r="D23" s="103"/>
      <c r="E23" s="103"/>
      <c r="F23" s="103"/>
      <c r="G23" s="103"/>
      <c r="H23" s="103"/>
      <c r="I23" s="103"/>
      <c r="J23" s="103"/>
      <c r="K23" s="103"/>
      <c r="L23" s="103"/>
      <c r="M23" s="103"/>
      <c r="N23" s="103"/>
      <c r="O23" s="103"/>
      <c r="P23" s="103"/>
      <c r="Q23" s="103"/>
      <c r="R23" s="103"/>
      <c r="S23" s="104"/>
    </row>
    <row r="24" spans="2:19" x14ac:dyDescent="0.25">
      <c r="B24" s="102"/>
      <c r="C24" s="103"/>
      <c r="D24" s="103"/>
      <c r="E24" s="103"/>
      <c r="F24" s="103"/>
      <c r="G24" s="103"/>
      <c r="H24" s="103"/>
      <c r="I24" s="103"/>
      <c r="J24" s="103"/>
      <c r="K24" s="103"/>
      <c r="L24" s="103"/>
      <c r="M24" s="103"/>
      <c r="N24" s="103"/>
      <c r="O24" s="103"/>
      <c r="P24" s="103"/>
      <c r="Q24" s="103"/>
      <c r="R24" s="103"/>
      <c r="S24" s="104"/>
    </row>
    <row r="25" spans="2:19" x14ac:dyDescent="0.25">
      <c r="B25" s="102"/>
      <c r="C25" s="103"/>
      <c r="D25" s="103"/>
      <c r="E25" s="103"/>
      <c r="F25" s="103"/>
      <c r="G25" s="103"/>
      <c r="H25" s="103"/>
      <c r="I25" s="103"/>
      <c r="J25" s="103"/>
      <c r="K25" s="103"/>
      <c r="L25" s="103"/>
      <c r="M25" s="103"/>
      <c r="N25" s="103"/>
      <c r="O25" s="103"/>
      <c r="P25" s="103"/>
      <c r="Q25" s="103"/>
      <c r="R25" s="103"/>
      <c r="S25" s="104"/>
    </row>
    <row r="26" spans="2:19" x14ac:dyDescent="0.25">
      <c r="B26" s="102"/>
      <c r="C26" s="103"/>
      <c r="D26" s="103"/>
      <c r="E26" s="103"/>
      <c r="F26" s="103"/>
      <c r="G26" s="103"/>
      <c r="H26" s="103"/>
      <c r="I26" s="103"/>
      <c r="J26" s="103"/>
      <c r="K26" s="103"/>
      <c r="L26" s="103"/>
      <c r="M26" s="103"/>
      <c r="N26" s="103"/>
      <c r="O26" s="103"/>
      <c r="P26" s="103"/>
      <c r="Q26" s="103"/>
      <c r="R26" s="103"/>
      <c r="S26" s="104"/>
    </row>
    <row r="27" spans="2:19" x14ac:dyDescent="0.25">
      <c r="B27" s="102"/>
      <c r="C27" s="103"/>
      <c r="D27" s="103"/>
      <c r="E27" s="103"/>
      <c r="F27" s="103"/>
      <c r="G27" s="103"/>
      <c r="H27" s="103"/>
      <c r="I27" s="103"/>
      <c r="J27" s="103"/>
      <c r="K27" s="103"/>
      <c r="L27" s="103"/>
      <c r="M27" s="103"/>
      <c r="N27" s="103"/>
      <c r="O27" s="103"/>
      <c r="P27" s="103"/>
      <c r="Q27" s="103"/>
      <c r="R27" s="103"/>
      <c r="S27" s="104"/>
    </row>
    <row r="28" spans="2:19" x14ac:dyDescent="0.25">
      <c r="B28" s="102"/>
      <c r="C28" s="103"/>
      <c r="D28" s="103"/>
      <c r="E28" s="103"/>
      <c r="F28" s="103"/>
      <c r="G28" s="103"/>
      <c r="H28" s="103"/>
      <c r="I28" s="103"/>
      <c r="J28" s="103"/>
      <c r="K28" s="103"/>
      <c r="L28" s="103"/>
      <c r="M28" s="103"/>
      <c r="N28" s="103"/>
      <c r="O28" s="103"/>
      <c r="P28" s="103"/>
      <c r="Q28" s="103"/>
      <c r="R28" s="103"/>
      <c r="S28" s="104"/>
    </row>
    <row r="29" spans="2:19" x14ac:dyDescent="0.25">
      <c r="B29" s="102"/>
      <c r="C29" s="103"/>
      <c r="D29" s="103"/>
      <c r="E29" s="103"/>
      <c r="F29" s="103"/>
      <c r="G29" s="103"/>
      <c r="H29" s="103"/>
      <c r="I29" s="103"/>
      <c r="J29" s="103"/>
      <c r="K29" s="103"/>
      <c r="L29" s="103"/>
      <c r="M29" s="103"/>
      <c r="N29" s="103"/>
      <c r="O29" s="103"/>
      <c r="P29" s="103"/>
      <c r="Q29" s="103"/>
      <c r="R29" s="103"/>
      <c r="S29" s="104"/>
    </row>
    <row r="30" spans="2:19" x14ac:dyDescent="0.25">
      <c r="B30" s="102"/>
      <c r="C30" s="103"/>
      <c r="D30" s="103"/>
      <c r="E30" s="103"/>
      <c r="F30" s="103"/>
      <c r="G30" s="103"/>
      <c r="H30" s="103"/>
      <c r="I30" s="103"/>
      <c r="J30" s="103"/>
      <c r="K30" s="103"/>
      <c r="L30" s="103"/>
      <c r="M30" s="103"/>
      <c r="N30" s="103"/>
      <c r="O30" s="103"/>
      <c r="P30" s="103"/>
      <c r="Q30" s="103"/>
      <c r="R30" s="103"/>
      <c r="S30" s="104"/>
    </row>
    <row r="31" spans="2:19" x14ac:dyDescent="0.25">
      <c r="B31" s="102"/>
      <c r="C31" s="103"/>
      <c r="D31" s="103"/>
      <c r="E31" s="103"/>
      <c r="F31" s="103"/>
      <c r="G31" s="103"/>
      <c r="H31" s="103"/>
      <c r="I31" s="103"/>
      <c r="J31" s="103"/>
      <c r="K31" s="103"/>
      <c r="L31" s="103"/>
      <c r="M31" s="103"/>
      <c r="N31" s="103"/>
      <c r="O31" s="103"/>
      <c r="P31" s="103"/>
      <c r="Q31" s="103"/>
      <c r="R31" s="103"/>
      <c r="S31" s="104"/>
    </row>
    <row r="32" spans="2:19" ht="21" x14ac:dyDescent="0.35">
      <c r="B32" s="102"/>
      <c r="C32" s="93" t="s">
        <v>0</v>
      </c>
      <c r="D32" s="94"/>
      <c r="E32" s="94"/>
      <c r="F32" s="95"/>
      <c r="G32" s="21"/>
      <c r="H32" s="103"/>
      <c r="I32" s="103"/>
      <c r="J32" s="103"/>
      <c r="K32" s="9"/>
      <c r="L32" s="97" t="s">
        <v>36</v>
      </c>
      <c r="M32" s="97"/>
      <c r="N32" s="98"/>
      <c r="O32" s="103"/>
      <c r="P32" s="93" t="s">
        <v>1</v>
      </c>
      <c r="Q32" s="94"/>
      <c r="R32" s="95"/>
      <c r="S32" s="104"/>
    </row>
    <row r="33" spans="2:19" ht="18.75" x14ac:dyDescent="0.3">
      <c r="B33" s="107"/>
      <c r="C33" s="38" t="s">
        <v>3</v>
      </c>
      <c r="D33" s="24" t="s">
        <v>34</v>
      </c>
      <c r="E33" s="24" t="s">
        <v>4</v>
      </c>
      <c r="F33" s="39" t="s">
        <v>5</v>
      </c>
      <c r="G33" s="21"/>
      <c r="H33" s="103"/>
      <c r="I33" s="103"/>
      <c r="J33" s="103"/>
      <c r="K33" s="9"/>
      <c r="L33" s="41" t="s">
        <v>3</v>
      </c>
      <c r="M33" s="42" t="s">
        <v>4</v>
      </c>
      <c r="N33" s="42" t="s">
        <v>5</v>
      </c>
      <c r="O33" s="60"/>
      <c r="P33" s="22" t="s">
        <v>3</v>
      </c>
      <c r="Q33" s="71" t="s">
        <v>4</v>
      </c>
      <c r="R33" s="67" t="s">
        <v>5</v>
      </c>
      <c r="S33" s="104"/>
    </row>
    <row r="34" spans="2:19" ht="18.75" x14ac:dyDescent="0.3">
      <c r="B34" s="107"/>
      <c r="C34" s="40" t="s">
        <v>31</v>
      </c>
      <c r="D34" s="23">
        <v>45139</v>
      </c>
      <c r="E34" s="25">
        <v>70000</v>
      </c>
      <c r="F34" s="19">
        <v>70000</v>
      </c>
      <c r="G34" s="103"/>
      <c r="H34" s="103"/>
      <c r="I34" s="103"/>
      <c r="J34" s="103"/>
      <c r="K34" s="9"/>
      <c r="L34" s="37" t="s">
        <v>14</v>
      </c>
      <c r="M34" s="43">
        <f>E43</f>
        <v>105300</v>
      </c>
      <c r="N34" s="44">
        <f>F43</f>
        <v>102800</v>
      </c>
      <c r="O34" s="60"/>
      <c r="P34" s="65" t="s">
        <v>6</v>
      </c>
      <c r="Q34" s="32">
        <v>2000</v>
      </c>
      <c r="R34" s="68">
        <v>1500</v>
      </c>
      <c r="S34" s="104"/>
    </row>
    <row r="35" spans="2:19" ht="18.75" x14ac:dyDescent="0.3">
      <c r="B35" s="107"/>
      <c r="C35" s="8" t="s">
        <v>32</v>
      </c>
      <c r="D35" s="26">
        <v>45141</v>
      </c>
      <c r="E35" s="27">
        <v>20000</v>
      </c>
      <c r="F35" s="20">
        <v>20000</v>
      </c>
      <c r="G35" s="103"/>
      <c r="H35" s="103"/>
      <c r="I35" s="103"/>
      <c r="J35" s="103"/>
      <c r="K35" s="9"/>
      <c r="L35" s="10" t="s">
        <v>16</v>
      </c>
      <c r="M35" s="15">
        <f>Q43</f>
        <v>4500</v>
      </c>
      <c r="N35" s="15">
        <f>R43</f>
        <v>4000</v>
      </c>
      <c r="O35" s="60"/>
      <c r="P35" s="64" t="s">
        <v>48</v>
      </c>
      <c r="Q35" s="16">
        <v>2500</v>
      </c>
      <c r="R35" s="69">
        <v>2500</v>
      </c>
      <c r="S35" s="104"/>
    </row>
    <row r="36" spans="2:19" ht="18.75" x14ac:dyDescent="0.3">
      <c r="B36" s="107"/>
      <c r="C36" s="7" t="s">
        <v>33</v>
      </c>
      <c r="D36" s="28">
        <v>45143</v>
      </c>
      <c r="E36" s="29">
        <v>15000</v>
      </c>
      <c r="F36" s="18">
        <v>12500</v>
      </c>
      <c r="G36" s="103"/>
      <c r="H36" s="103"/>
      <c r="I36" s="103"/>
      <c r="J36" s="103"/>
      <c r="K36" s="9"/>
      <c r="L36" s="46" t="s">
        <v>19</v>
      </c>
      <c r="M36" s="47">
        <f>Q69</f>
        <v>830</v>
      </c>
      <c r="N36" s="45">
        <f>R69</f>
        <v>830</v>
      </c>
      <c r="O36" s="103"/>
      <c r="P36" s="66"/>
      <c r="Q36" s="62"/>
      <c r="R36" s="70"/>
      <c r="S36" s="104"/>
    </row>
    <row r="37" spans="2:19" ht="18.75" x14ac:dyDescent="0.3">
      <c r="B37" s="107"/>
      <c r="C37" s="6" t="s">
        <v>30</v>
      </c>
      <c r="D37" s="30">
        <v>45145</v>
      </c>
      <c r="E37" s="31">
        <v>300</v>
      </c>
      <c r="F37" s="16">
        <v>300</v>
      </c>
      <c r="G37" s="103"/>
      <c r="H37" s="103"/>
      <c r="I37" s="103"/>
      <c r="J37" s="103"/>
      <c r="K37" s="9"/>
      <c r="L37" s="10" t="s">
        <v>37</v>
      </c>
      <c r="M37" s="15">
        <f>E69</f>
        <v>10400</v>
      </c>
      <c r="N37" s="17">
        <f>F69</f>
        <v>9250</v>
      </c>
      <c r="O37" s="103"/>
      <c r="P37" s="37"/>
      <c r="Q37" s="33"/>
      <c r="R37" s="45"/>
      <c r="S37" s="104"/>
    </row>
    <row r="38" spans="2:19" ht="18.75" x14ac:dyDescent="0.3">
      <c r="B38" s="107"/>
      <c r="C38" s="10"/>
      <c r="D38" s="28"/>
      <c r="E38" s="32"/>
      <c r="F38" s="17"/>
      <c r="G38" s="103"/>
      <c r="H38" s="103"/>
      <c r="I38" s="103"/>
      <c r="J38" s="103"/>
      <c r="K38" s="9"/>
      <c r="L38" s="46" t="s">
        <v>38</v>
      </c>
      <c r="M38" s="16">
        <f>I69</f>
        <v>20200</v>
      </c>
      <c r="N38" s="16">
        <f>J69</f>
        <v>20850</v>
      </c>
      <c r="O38" s="103"/>
      <c r="P38" s="57"/>
      <c r="Q38" s="32"/>
      <c r="R38" s="32"/>
      <c r="S38" s="104"/>
    </row>
    <row r="39" spans="2:19" ht="18.75" x14ac:dyDescent="0.3">
      <c r="B39" s="107"/>
      <c r="C39" s="6"/>
      <c r="D39" s="34"/>
      <c r="E39" s="33"/>
      <c r="F39" s="16"/>
      <c r="G39" s="103"/>
      <c r="H39" s="103"/>
      <c r="I39" s="103"/>
      <c r="J39" s="103"/>
      <c r="K39" s="9"/>
      <c r="L39" s="10" t="s">
        <v>28</v>
      </c>
      <c r="M39" s="17">
        <f>M69</f>
        <v>300</v>
      </c>
      <c r="N39" s="17">
        <f>N69</f>
        <v>1950</v>
      </c>
      <c r="O39" s="103"/>
      <c r="P39" s="37"/>
      <c r="Q39" s="33"/>
      <c r="R39" s="33"/>
      <c r="S39" s="104"/>
    </row>
    <row r="40" spans="2:19" ht="18.75" x14ac:dyDescent="0.3">
      <c r="B40" s="107"/>
      <c r="C40" s="36"/>
      <c r="D40" s="35"/>
      <c r="E40" s="32"/>
      <c r="F40" s="17"/>
      <c r="G40" s="103"/>
      <c r="H40" s="103"/>
      <c r="I40" s="103"/>
      <c r="J40" s="103"/>
      <c r="K40" s="9"/>
      <c r="L40" s="50"/>
      <c r="M40" s="48"/>
      <c r="N40" s="48"/>
      <c r="O40" s="103"/>
      <c r="P40" s="10"/>
      <c r="Q40" s="15"/>
      <c r="R40" s="15"/>
      <c r="S40" s="104"/>
    </row>
    <row r="41" spans="2:19" ht="18.75" x14ac:dyDescent="0.3">
      <c r="B41" s="107"/>
      <c r="C41" s="37"/>
      <c r="D41" s="28"/>
      <c r="E41" s="33"/>
      <c r="F41" s="16"/>
      <c r="G41" s="103"/>
      <c r="H41" s="103"/>
      <c r="I41" s="103"/>
      <c r="J41" s="103"/>
      <c r="K41" s="9"/>
      <c r="L41" s="54"/>
      <c r="M41" s="52"/>
      <c r="N41" s="49"/>
      <c r="O41" s="103"/>
      <c r="P41" s="59"/>
      <c r="Q41" s="45"/>
      <c r="R41" s="45"/>
      <c r="S41" s="104"/>
    </row>
    <row r="42" spans="2:19" ht="18.75" x14ac:dyDescent="0.3">
      <c r="B42" s="107"/>
      <c r="C42" s="10"/>
      <c r="D42" s="30"/>
      <c r="E42" s="15"/>
      <c r="F42" s="15"/>
      <c r="G42" s="103"/>
      <c r="H42" s="103"/>
      <c r="I42" s="103"/>
      <c r="J42" s="103"/>
      <c r="K42" s="9"/>
      <c r="L42" s="56"/>
      <c r="M42" s="53"/>
      <c r="N42" s="53"/>
      <c r="O42" s="103"/>
      <c r="P42" s="58"/>
      <c r="Q42" s="17"/>
      <c r="R42" s="62"/>
      <c r="S42" s="104"/>
    </row>
    <row r="43" spans="2:19" ht="23.25" x14ac:dyDescent="0.35">
      <c r="B43" s="107"/>
      <c r="C43" s="11" t="s">
        <v>11</v>
      </c>
      <c r="D43" s="12"/>
      <c r="E43" s="13">
        <f>SUM(E34:E42)</f>
        <v>105300</v>
      </c>
      <c r="F43" s="14">
        <f>SUM(F34:F42)</f>
        <v>102800</v>
      </c>
      <c r="G43" s="103"/>
      <c r="H43" s="103"/>
      <c r="I43" s="103"/>
      <c r="J43" s="103"/>
      <c r="K43" s="9"/>
      <c r="L43" s="55" t="s">
        <v>39</v>
      </c>
      <c r="M43" s="51">
        <f>M34-SUM(M35:M42)</f>
        <v>69070</v>
      </c>
      <c r="N43" s="14">
        <f>N34-SUM(N35:N42)</f>
        <v>65920</v>
      </c>
      <c r="O43" s="103"/>
      <c r="P43" s="55" t="s">
        <v>11</v>
      </c>
      <c r="Q43" s="61">
        <f>SUM(Q34:Q42)</f>
        <v>4500</v>
      </c>
      <c r="R43" s="63">
        <f>SUM(R34:R42)</f>
        <v>4000</v>
      </c>
      <c r="S43" s="108"/>
    </row>
    <row r="44" spans="2:19" ht="29.25" customHeight="1" x14ac:dyDescent="0.25">
      <c r="B44" s="102"/>
      <c r="C44" s="103"/>
      <c r="D44" s="103"/>
      <c r="E44" s="103"/>
      <c r="F44" s="103"/>
      <c r="G44" s="103"/>
      <c r="H44" s="103"/>
      <c r="I44" s="103"/>
      <c r="J44" s="103"/>
      <c r="K44" s="103"/>
      <c r="L44" s="103"/>
      <c r="M44" s="103"/>
      <c r="N44" s="103"/>
      <c r="O44" s="103"/>
      <c r="P44" s="103"/>
      <c r="Q44" s="103"/>
      <c r="R44" s="83"/>
      <c r="S44" s="104"/>
    </row>
    <row r="45" spans="2:19" ht="21" x14ac:dyDescent="0.35">
      <c r="B45" s="102"/>
      <c r="C45" s="96" t="s">
        <v>29</v>
      </c>
      <c r="D45" s="97"/>
      <c r="E45" s="97"/>
      <c r="F45" s="97"/>
      <c r="G45" s="60"/>
      <c r="H45" s="97" t="s">
        <v>26</v>
      </c>
      <c r="I45" s="97"/>
      <c r="J45" s="98"/>
      <c r="K45" s="60"/>
      <c r="L45" s="94" t="s">
        <v>28</v>
      </c>
      <c r="M45" s="94"/>
      <c r="N45" s="95"/>
      <c r="O45" s="103"/>
      <c r="P45" s="93" t="s">
        <v>2</v>
      </c>
      <c r="Q45" s="94"/>
      <c r="R45" s="95"/>
      <c r="S45" s="104"/>
    </row>
    <row r="46" spans="2:19" ht="18.75" x14ac:dyDescent="0.3">
      <c r="B46" s="102"/>
      <c r="C46" s="24" t="s">
        <v>3</v>
      </c>
      <c r="D46" s="24" t="s">
        <v>34</v>
      </c>
      <c r="E46" s="74" t="s">
        <v>4</v>
      </c>
      <c r="F46" s="24" t="s">
        <v>5</v>
      </c>
      <c r="G46" s="60"/>
      <c r="H46" s="42" t="s">
        <v>3</v>
      </c>
      <c r="I46" s="42" t="s">
        <v>4</v>
      </c>
      <c r="J46" s="85" t="s">
        <v>5</v>
      </c>
      <c r="K46" s="60"/>
      <c r="L46" s="42" t="s">
        <v>3</v>
      </c>
      <c r="M46" s="85" t="s">
        <v>4</v>
      </c>
      <c r="N46" s="85" t="s">
        <v>5</v>
      </c>
      <c r="O46" s="103"/>
      <c r="P46" s="24" t="s">
        <v>3</v>
      </c>
      <c r="Q46" s="24" t="s">
        <v>4</v>
      </c>
      <c r="R46" s="74" t="s">
        <v>5</v>
      </c>
      <c r="S46" s="104"/>
    </row>
    <row r="47" spans="2:19" ht="18.75" x14ac:dyDescent="0.3">
      <c r="B47" s="102"/>
      <c r="C47" s="73" t="s">
        <v>12</v>
      </c>
      <c r="D47" s="75">
        <v>45140</v>
      </c>
      <c r="E47" s="76">
        <v>5000</v>
      </c>
      <c r="F47" s="47">
        <v>4000</v>
      </c>
      <c r="G47" s="60"/>
      <c r="H47" s="6" t="s">
        <v>13</v>
      </c>
      <c r="I47" s="16">
        <v>3500</v>
      </c>
      <c r="J47" s="69">
        <v>4000</v>
      </c>
      <c r="K47" s="60"/>
      <c r="L47" s="57" t="s">
        <v>27</v>
      </c>
      <c r="M47" s="79">
        <v>300</v>
      </c>
      <c r="N47" s="79">
        <v>450</v>
      </c>
      <c r="O47" s="103"/>
      <c r="P47" s="58" t="s">
        <v>7</v>
      </c>
      <c r="Q47" s="62">
        <v>100</v>
      </c>
      <c r="R47" s="90">
        <v>100</v>
      </c>
      <c r="S47" s="104"/>
    </row>
    <row r="48" spans="2:19" ht="18.75" x14ac:dyDescent="0.3">
      <c r="B48" s="102"/>
      <c r="C48" s="37" t="s">
        <v>35</v>
      </c>
      <c r="D48" s="78">
        <v>45143</v>
      </c>
      <c r="E48" s="79">
        <v>700</v>
      </c>
      <c r="F48" s="33">
        <v>500</v>
      </c>
      <c r="G48" s="60"/>
      <c r="H48" s="36" t="s">
        <v>15</v>
      </c>
      <c r="I48" s="17">
        <v>5000</v>
      </c>
      <c r="J48" s="80">
        <v>5600</v>
      </c>
      <c r="K48" s="60"/>
      <c r="L48" s="6" t="s">
        <v>25</v>
      </c>
      <c r="M48" s="69">
        <v>0</v>
      </c>
      <c r="N48" s="69">
        <v>1500</v>
      </c>
      <c r="O48" s="60"/>
      <c r="P48" s="73" t="s">
        <v>8</v>
      </c>
      <c r="Q48" s="47">
        <v>150</v>
      </c>
      <c r="R48" s="79">
        <v>150</v>
      </c>
      <c r="S48" s="104"/>
    </row>
    <row r="49" spans="2:19" ht="18.75" x14ac:dyDescent="0.3">
      <c r="B49" s="102"/>
      <c r="C49" s="6" t="s">
        <v>17</v>
      </c>
      <c r="D49" s="77">
        <v>45142</v>
      </c>
      <c r="E49" s="69">
        <v>2000</v>
      </c>
      <c r="F49" s="16">
        <v>2000</v>
      </c>
      <c r="G49" s="60"/>
      <c r="H49" s="6" t="s">
        <v>18</v>
      </c>
      <c r="I49" s="44">
        <v>10000</v>
      </c>
      <c r="J49" s="69">
        <v>9300</v>
      </c>
      <c r="K49" s="60"/>
      <c r="L49" s="73"/>
      <c r="M49" s="88"/>
      <c r="N49" s="76"/>
      <c r="O49" s="60"/>
      <c r="P49" s="10" t="s">
        <v>9</v>
      </c>
      <c r="Q49" s="15">
        <v>500</v>
      </c>
      <c r="R49" s="70">
        <v>500</v>
      </c>
      <c r="S49" s="104"/>
    </row>
    <row r="50" spans="2:19" ht="18.75" x14ac:dyDescent="0.3">
      <c r="B50" s="102"/>
      <c r="C50" s="36" t="s">
        <v>20</v>
      </c>
      <c r="D50" s="75">
        <v>45139</v>
      </c>
      <c r="E50" s="80">
        <v>1000</v>
      </c>
      <c r="F50" s="17">
        <v>800</v>
      </c>
      <c r="G50" s="60"/>
      <c r="H50" s="36" t="s">
        <v>21</v>
      </c>
      <c r="I50" s="17">
        <v>200</v>
      </c>
      <c r="J50" s="80">
        <v>150</v>
      </c>
      <c r="K50" s="60"/>
      <c r="L50" s="10"/>
      <c r="M50" s="70"/>
      <c r="N50" s="70"/>
      <c r="O50" s="60"/>
      <c r="P50" s="73" t="s">
        <v>10</v>
      </c>
      <c r="Q50" s="47">
        <v>80</v>
      </c>
      <c r="R50" s="76">
        <v>80</v>
      </c>
      <c r="S50" s="104"/>
    </row>
    <row r="51" spans="2:19" ht="18.75" x14ac:dyDescent="0.3">
      <c r="B51" s="102"/>
      <c r="C51" s="37" t="s">
        <v>22</v>
      </c>
      <c r="D51" s="77">
        <v>45147</v>
      </c>
      <c r="E51" s="69">
        <v>1500</v>
      </c>
      <c r="F51" s="16">
        <v>1700</v>
      </c>
      <c r="G51" s="60"/>
      <c r="H51" s="10" t="s">
        <v>24</v>
      </c>
      <c r="I51" s="15">
        <v>1500</v>
      </c>
      <c r="J51" s="70">
        <v>1800</v>
      </c>
      <c r="K51" s="60"/>
      <c r="L51" s="73"/>
      <c r="M51" s="76"/>
      <c r="N51" s="76"/>
      <c r="O51" s="60"/>
      <c r="P51" s="10"/>
      <c r="Q51" s="15"/>
      <c r="R51" s="70"/>
      <c r="S51" s="104"/>
    </row>
    <row r="52" spans="2:19" ht="18.75" x14ac:dyDescent="0.3">
      <c r="B52" s="102"/>
      <c r="C52" s="10" t="s">
        <v>23</v>
      </c>
      <c r="D52" s="75">
        <v>45145</v>
      </c>
      <c r="E52" s="80">
        <v>200</v>
      </c>
      <c r="F52" s="17">
        <v>250</v>
      </c>
      <c r="G52" s="60"/>
      <c r="H52" s="36"/>
      <c r="I52" s="17"/>
      <c r="J52" s="80"/>
      <c r="K52" s="60"/>
      <c r="L52" s="10"/>
      <c r="M52" s="70"/>
      <c r="N52" s="70"/>
      <c r="O52" s="60"/>
      <c r="P52" s="73"/>
      <c r="Q52" s="47"/>
      <c r="R52" s="76"/>
      <c r="S52" s="104"/>
    </row>
    <row r="53" spans="2:19" ht="18.75" x14ac:dyDescent="0.3">
      <c r="B53" s="102"/>
      <c r="C53" s="72"/>
      <c r="D53" s="77"/>
      <c r="E53" s="81"/>
      <c r="F53" s="53"/>
      <c r="G53" s="60"/>
      <c r="H53" s="6"/>
      <c r="I53" s="16"/>
      <c r="J53" s="69"/>
      <c r="K53" s="60"/>
      <c r="L53" s="73"/>
      <c r="M53" s="76"/>
      <c r="N53" s="76"/>
      <c r="O53" s="60"/>
      <c r="P53" s="10"/>
      <c r="Q53" s="15"/>
      <c r="R53" s="70"/>
      <c r="S53" s="104"/>
    </row>
    <row r="54" spans="2:19" ht="18.75" x14ac:dyDescent="0.3">
      <c r="B54" s="102"/>
      <c r="C54" s="57"/>
      <c r="D54" s="75"/>
      <c r="E54" s="80"/>
      <c r="F54" s="17"/>
      <c r="G54" s="60"/>
      <c r="H54" s="36"/>
      <c r="I54" s="17"/>
      <c r="J54" s="80"/>
      <c r="K54" s="60"/>
      <c r="L54" s="10"/>
      <c r="M54" s="70"/>
      <c r="N54" s="70"/>
      <c r="O54" s="60"/>
      <c r="P54" s="73"/>
      <c r="Q54" s="47"/>
      <c r="R54" s="76"/>
      <c r="S54" s="104"/>
    </row>
    <row r="55" spans="2:19" ht="18.75" x14ac:dyDescent="0.3">
      <c r="B55" s="102"/>
      <c r="C55" s="37"/>
      <c r="D55" s="77"/>
      <c r="E55" s="69"/>
      <c r="F55" s="16"/>
      <c r="G55" s="60"/>
      <c r="H55" s="6"/>
      <c r="I55" s="16"/>
      <c r="J55" s="69"/>
      <c r="K55" s="60"/>
      <c r="L55" s="73"/>
      <c r="M55" s="76"/>
      <c r="N55" s="76"/>
      <c r="O55" s="60"/>
      <c r="P55" s="10"/>
      <c r="Q55" s="15"/>
      <c r="R55" s="70"/>
      <c r="S55" s="104"/>
    </row>
    <row r="56" spans="2:19" ht="23.25" x14ac:dyDescent="0.35">
      <c r="B56" s="102"/>
      <c r="C56" s="57"/>
      <c r="D56" s="75"/>
      <c r="E56" s="80"/>
      <c r="F56" s="17"/>
      <c r="G56" s="60"/>
      <c r="H56" s="36"/>
      <c r="I56" s="17"/>
      <c r="J56" s="80"/>
      <c r="K56" s="60"/>
      <c r="L56" s="10"/>
      <c r="M56" s="70"/>
      <c r="N56" s="70"/>
      <c r="O56" s="60"/>
      <c r="P56" s="91"/>
      <c r="Q56" s="47"/>
      <c r="R56" s="76"/>
      <c r="S56" s="104"/>
    </row>
    <row r="57" spans="2:19" ht="18.75" x14ac:dyDescent="0.3">
      <c r="B57" s="102"/>
      <c r="C57" s="6"/>
      <c r="D57" s="77"/>
      <c r="E57" s="69"/>
      <c r="F57" s="16"/>
      <c r="G57" s="60"/>
      <c r="H57" s="6"/>
      <c r="I57" s="16"/>
      <c r="J57" s="69"/>
      <c r="K57" s="60"/>
      <c r="L57" s="73"/>
      <c r="M57" s="76"/>
      <c r="N57" s="76"/>
      <c r="O57" s="60"/>
      <c r="P57" s="56"/>
      <c r="Q57" s="53"/>
      <c r="R57" s="81"/>
      <c r="S57" s="104"/>
    </row>
    <row r="58" spans="2:19" ht="18.75" x14ac:dyDescent="0.3">
      <c r="B58" s="102"/>
      <c r="C58" s="36"/>
      <c r="D58" s="75"/>
      <c r="E58" s="80"/>
      <c r="F58" s="17"/>
      <c r="G58" s="60"/>
      <c r="H58" s="36"/>
      <c r="I58" s="17"/>
      <c r="J58" s="80"/>
      <c r="K58" s="60"/>
      <c r="L58" s="10"/>
      <c r="M58" s="70"/>
      <c r="N58" s="70"/>
      <c r="O58" s="60"/>
      <c r="P58" s="92"/>
      <c r="Q58" s="60"/>
      <c r="R58" s="9"/>
      <c r="S58" s="104"/>
    </row>
    <row r="59" spans="2:19" ht="18.75" x14ac:dyDescent="0.3">
      <c r="B59" s="102"/>
      <c r="C59" s="6"/>
      <c r="D59" s="77"/>
      <c r="E59" s="69"/>
      <c r="F59" s="16"/>
      <c r="G59" s="60"/>
      <c r="H59" s="6"/>
      <c r="I59" s="16"/>
      <c r="J59" s="69"/>
      <c r="K59" s="60"/>
      <c r="L59" s="73"/>
      <c r="M59" s="76"/>
      <c r="N59" s="76"/>
      <c r="O59" s="60"/>
      <c r="P59" s="56"/>
      <c r="Q59" s="53"/>
      <c r="R59" s="81"/>
      <c r="S59" s="104"/>
    </row>
    <row r="60" spans="2:19" ht="18.75" x14ac:dyDescent="0.3">
      <c r="B60" s="102"/>
      <c r="C60" s="58"/>
      <c r="D60" s="75"/>
      <c r="E60" s="80"/>
      <c r="F60" s="17"/>
      <c r="G60" s="60"/>
      <c r="H60" s="36"/>
      <c r="I60" s="17"/>
      <c r="J60" s="80"/>
      <c r="K60" s="60"/>
      <c r="L60" s="10"/>
      <c r="M60" s="70"/>
      <c r="N60" s="70"/>
      <c r="O60" s="60"/>
      <c r="P60" s="92"/>
      <c r="Q60" s="60"/>
      <c r="R60" s="9"/>
      <c r="S60" s="104"/>
    </row>
    <row r="61" spans="2:19" ht="18.75" x14ac:dyDescent="0.3">
      <c r="B61" s="102"/>
      <c r="C61" s="73"/>
      <c r="D61" s="77"/>
      <c r="E61" s="69"/>
      <c r="F61" s="16"/>
      <c r="G61" s="60"/>
      <c r="H61" s="6"/>
      <c r="I61" s="16"/>
      <c r="J61" s="69"/>
      <c r="K61" s="60"/>
      <c r="L61" s="73"/>
      <c r="M61" s="76"/>
      <c r="N61" s="76"/>
      <c r="O61" s="60"/>
      <c r="P61" s="56"/>
      <c r="Q61" s="53"/>
      <c r="R61" s="81"/>
      <c r="S61" s="104"/>
    </row>
    <row r="62" spans="2:19" ht="18.75" x14ac:dyDescent="0.3">
      <c r="B62" s="102"/>
      <c r="C62" s="10"/>
      <c r="D62" s="75"/>
      <c r="E62" s="80"/>
      <c r="F62" s="17"/>
      <c r="G62" s="60"/>
      <c r="H62" s="36"/>
      <c r="I62" s="17"/>
      <c r="J62" s="80"/>
      <c r="K62" s="60"/>
      <c r="L62" s="10"/>
      <c r="M62" s="70"/>
      <c r="N62" s="70"/>
      <c r="O62" s="60"/>
      <c r="P62" s="92"/>
      <c r="Q62" s="60"/>
      <c r="R62" s="9"/>
      <c r="S62" s="104"/>
    </row>
    <row r="63" spans="2:19" ht="18.75" x14ac:dyDescent="0.3">
      <c r="B63" s="102"/>
      <c r="C63" s="59"/>
      <c r="D63" s="77"/>
      <c r="E63" s="69"/>
      <c r="F63" s="16"/>
      <c r="G63" s="60"/>
      <c r="H63" s="6"/>
      <c r="I63" s="16"/>
      <c r="J63" s="69"/>
      <c r="K63" s="60"/>
      <c r="L63" s="73"/>
      <c r="M63" s="76"/>
      <c r="N63" s="76"/>
      <c r="O63" s="60"/>
      <c r="P63" s="56"/>
      <c r="Q63" s="53"/>
      <c r="R63" s="81"/>
      <c r="S63" s="104"/>
    </row>
    <row r="64" spans="2:19" ht="18.75" x14ac:dyDescent="0.3">
      <c r="B64" s="102"/>
      <c r="C64" s="58"/>
      <c r="D64" s="75"/>
      <c r="E64" s="80"/>
      <c r="F64" s="17"/>
      <c r="G64" s="60"/>
      <c r="H64" s="36"/>
      <c r="I64" s="17"/>
      <c r="J64" s="80"/>
      <c r="K64" s="60"/>
      <c r="L64" s="10"/>
      <c r="M64" s="70"/>
      <c r="N64" s="70"/>
      <c r="O64" s="60"/>
      <c r="P64" s="92"/>
      <c r="Q64" s="60"/>
      <c r="R64" s="9"/>
      <c r="S64" s="104"/>
    </row>
    <row r="65" spans="2:19" ht="18.75" x14ac:dyDescent="0.3">
      <c r="B65" s="102"/>
      <c r="C65" s="73"/>
      <c r="D65" s="78"/>
      <c r="E65" s="79"/>
      <c r="F65" s="33"/>
      <c r="G65" s="60"/>
      <c r="H65" s="6"/>
      <c r="I65" s="16"/>
      <c r="J65" s="69"/>
      <c r="K65" s="60"/>
      <c r="L65" s="73"/>
      <c r="M65" s="76"/>
      <c r="N65" s="76"/>
      <c r="O65" s="60"/>
      <c r="P65" s="56"/>
      <c r="Q65" s="53"/>
      <c r="R65" s="81"/>
      <c r="S65" s="104"/>
    </row>
    <row r="66" spans="2:19" ht="18.75" x14ac:dyDescent="0.3">
      <c r="B66" s="102"/>
      <c r="C66" s="10"/>
      <c r="D66" s="77"/>
      <c r="E66" s="70"/>
      <c r="F66" s="15"/>
      <c r="G66" s="60"/>
      <c r="H66" s="36"/>
      <c r="I66" s="17"/>
      <c r="J66" s="80"/>
      <c r="K66" s="60"/>
      <c r="L66" s="10"/>
      <c r="M66" s="70"/>
      <c r="N66" s="70"/>
      <c r="O66" s="60"/>
      <c r="P66" s="92"/>
      <c r="Q66" s="60"/>
      <c r="R66" s="9"/>
      <c r="S66" s="104"/>
    </row>
    <row r="67" spans="2:19" ht="18.75" x14ac:dyDescent="0.3">
      <c r="B67" s="102"/>
      <c r="C67" s="59"/>
      <c r="D67" s="75"/>
      <c r="E67" s="76"/>
      <c r="F67" s="47"/>
      <c r="G67" s="60"/>
      <c r="H67" s="6"/>
      <c r="I67" s="16"/>
      <c r="J67" s="69"/>
      <c r="K67" s="60"/>
      <c r="L67" s="73"/>
      <c r="M67" s="76"/>
      <c r="N67" s="76"/>
      <c r="O67" s="60"/>
      <c r="P67" s="56"/>
      <c r="Q67" s="53"/>
      <c r="R67" s="81"/>
      <c r="S67" s="104"/>
    </row>
    <row r="68" spans="2:19" ht="18.75" x14ac:dyDescent="0.3">
      <c r="B68" s="102"/>
      <c r="C68" s="36"/>
      <c r="D68" s="77"/>
      <c r="E68" s="70"/>
      <c r="F68" s="15"/>
      <c r="G68" s="60"/>
      <c r="H68" s="36"/>
      <c r="I68" s="17"/>
      <c r="J68" s="80"/>
      <c r="K68" s="60"/>
      <c r="L68" s="10"/>
      <c r="M68" s="70"/>
      <c r="N68" s="70"/>
      <c r="O68" s="60"/>
      <c r="P68" s="92"/>
      <c r="Q68" s="60"/>
      <c r="R68" s="9"/>
      <c r="S68" s="104"/>
    </row>
    <row r="69" spans="2:19" ht="23.25" x14ac:dyDescent="0.35">
      <c r="B69" s="102"/>
      <c r="C69" s="11" t="s">
        <v>11</v>
      </c>
      <c r="D69" s="11"/>
      <c r="E69" s="82">
        <f>SUM(E47:E68)</f>
        <v>10400</v>
      </c>
      <c r="F69" s="84">
        <f>SUM(F47:F68)</f>
        <v>9250</v>
      </c>
      <c r="G69" s="60"/>
      <c r="H69" s="87" t="s">
        <v>11</v>
      </c>
      <c r="I69" s="86">
        <f>SUM(I47:I68)</f>
        <v>20200</v>
      </c>
      <c r="J69" s="86">
        <f>SUM(J47:J68)</f>
        <v>20850</v>
      </c>
      <c r="K69" s="60"/>
      <c r="L69" s="11" t="s">
        <v>11</v>
      </c>
      <c r="M69" s="89">
        <f>SUM(M47:M68)</f>
        <v>300</v>
      </c>
      <c r="N69" s="89">
        <f>SUM(N47:N68)</f>
        <v>1950</v>
      </c>
      <c r="O69" s="60"/>
      <c r="P69" s="11" t="s">
        <v>11</v>
      </c>
      <c r="Q69" s="61">
        <f>SUM(Q47:Q68)</f>
        <v>830</v>
      </c>
      <c r="R69" s="89">
        <f>SUM(R47:R68)</f>
        <v>830</v>
      </c>
      <c r="S69" s="104"/>
    </row>
    <row r="70" spans="2:19" x14ac:dyDescent="0.25">
      <c r="B70" s="109"/>
      <c r="C70" s="110"/>
      <c r="D70" s="110"/>
      <c r="E70" s="111"/>
      <c r="F70" s="111"/>
      <c r="G70" s="110"/>
      <c r="H70" s="111"/>
      <c r="I70" s="111"/>
      <c r="J70" s="111"/>
      <c r="K70" s="110"/>
      <c r="L70" s="110"/>
      <c r="M70" s="110"/>
      <c r="N70" s="110"/>
      <c r="O70" s="110"/>
      <c r="P70" s="110"/>
      <c r="Q70" s="110"/>
      <c r="R70" s="110"/>
      <c r="S70" s="112"/>
    </row>
  </sheetData>
  <mergeCells count="15">
    <mergeCell ref="C32:F32"/>
    <mergeCell ref="C45:F45"/>
    <mergeCell ref="H45:J45"/>
    <mergeCell ref="L45:N45"/>
    <mergeCell ref="P32:R32"/>
    <mergeCell ref="P45:R45"/>
    <mergeCell ref="L32:N32"/>
    <mergeCell ref="C19:C20"/>
    <mergeCell ref="D19:D20"/>
    <mergeCell ref="C13:C14"/>
    <mergeCell ref="D13:D14"/>
    <mergeCell ref="C15:C16"/>
    <mergeCell ref="D15:D16"/>
    <mergeCell ref="C17:C18"/>
    <mergeCell ref="D17:D18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4E871-D374-4EBE-9B33-89C4AB250E90}">
  <dimension ref="C6:F7"/>
  <sheetViews>
    <sheetView workbookViewId="0">
      <selection activeCell="M20" sqref="M20"/>
    </sheetView>
  </sheetViews>
  <sheetFormatPr defaultRowHeight="15" x14ac:dyDescent="0.25"/>
  <sheetData>
    <row r="6" spans="3:6" x14ac:dyDescent="0.25">
      <c r="C6" t="s">
        <v>40</v>
      </c>
      <c r="D6" t="s">
        <v>41</v>
      </c>
      <c r="E6" t="s">
        <v>42</v>
      </c>
      <c r="F6" t="s">
        <v>43</v>
      </c>
    </row>
    <row r="7" spans="3:6" x14ac:dyDescent="0.25">
      <c r="C7" s="1">
        <f>SUM(Sheet6!F34:F42)</f>
        <v>102800</v>
      </c>
      <c r="D7">
        <f>SUM(Sheet6!F69,Sheet6!J69,Sheet6!N69,Sheet6!R69,Sheet6!R43)</f>
        <v>36880</v>
      </c>
      <c r="E7">
        <f>IF(C7&gt;D7,C7-D7,0)</f>
        <v>65920</v>
      </c>
      <c r="F7">
        <f>IF(C7&lt;D7,D7-C7,0)</f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5DB0E1D-75CA-4886-8685-A094E64BC72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Sheet6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2023-06-20T19:46:45Z</dcterms:modified>
</cp:coreProperties>
</file>