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1B04CF51-6CFC-44D8-91D2-697C581D63A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shboard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3" l="1"/>
  <c r="P36" i="3"/>
  <c r="L36" i="3"/>
  <c r="R26" i="3"/>
  <c r="P26" i="3"/>
  <c r="L26" i="3"/>
  <c r="J36" i="3"/>
  <c r="J26" i="3"/>
  <c r="J24" i="3" l="1"/>
  <c r="P24" i="3"/>
  <c r="R23" i="3"/>
  <c r="R24" i="3" s="1"/>
  <c r="P23" i="3"/>
  <c r="N23" i="3"/>
  <c r="N24" i="3" s="1"/>
  <c r="N26" i="3" s="1"/>
  <c r="N36" i="3" s="1"/>
  <c r="L23" i="3"/>
  <c r="L24" i="3" s="1"/>
  <c r="J23" i="3"/>
  <c r="J34" i="3" l="1"/>
  <c r="R34" i="3"/>
  <c r="L34" i="3"/>
  <c r="N34" i="3"/>
  <c r="P34" i="3"/>
  <c r="P19" i="3" l="1"/>
  <c r="R19" i="3"/>
  <c r="J19" i="3"/>
  <c r="L19" i="3"/>
  <c r="N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F97B3D-CB94-4679-947A-B7CBC9D02D93}" keepAlive="1" name="Query - P/Q" description="Connection to the 'P/Q' query in the workbook." type="5" refreshedVersion="6" background="1" saveData="1">
    <dbPr connection="Provider=Microsoft.Mashup.OleDb.1;Data Source=$Workbook$;Location=P/Q;Extended Properties=&quot;&quot;" command="SELECT * FROM [P/Q]"/>
  </connection>
</connections>
</file>

<file path=xl/sharedStrings.xml><?xml version="1.0" encoding="utf-8"?>
<sst xmlns="http://schemas.openxmlformats.org/spreadsheetml/2006/main" count="30" uniqueCount="29">
  <si>
    <t>Location</t>
  </si>
  <si>
    <t>LU site</t>
  </si>
  <si>
    <t>KA site</t>
  </si>
  <si>
    <t>MP site</t>
  </si>
  <si>
    <t>FK site</t>
  </si>
  <si>
    <t xml:space="preserve"> </t>
  </si>
  <si>
    <t>Net Profit</t>
  </si>
  <si>
    <t>Gross Amount</t>
  </si>
  <si>
    <t>Shoping</t>
  </si>
  <si>
    <t>Fuel</t>
  </si>
  <si>
    <t>Car payment</t>
  </si>
  <si>
    <t>Utilties</t>
  </si>
  <si>
    <t>Total Expences</t>
  </si>
  <si>
    <t>HP site</t>
  </si>
  <si>
    <t>Shop rent</t>
  </si>
  <si>
    <t>From Date</t>
  </si>
  <si>
    <t>To Date</t>
  </si>
  <si>
    <t xml:space="preserve">             </t>
  </si>
  <si>
    <t>PROFIT &amp;LOSS DASHBOARD</t>
  </si>
  <si>
    <t>Net Sale</t>
  </si>
  <si>
    <t>Items</t>
  </si>
  <si>
    <t>Total Sales</t>
  </si>
  <si>
    <t>Tax Amount</t>
  </si>
  <si>
    <t>LED</t>
  </si>
  <si>
    <t>Laptop</t>
  </si>
  <si>
    <t>I Phone</t>
  </si>
  <si>
    <t>CPU</t>
  </si>
  <si>
    <t>Printer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</si>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</sst>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48"/>
      <color theme="0"/>
      <name val="Bodoni MT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3" borderId="0" xfId="0" applyFill="1"/>
    <xf numFmtId="0" fontId="0" fillId="3" borderId="0" xfId="0" applyFill="1" applyAlignment="1"/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/>
    <xf numFmtId="0" fontId="5" fillId="3" borderId="0" xfId="0" applyFont="1" applyFill="1" applyAlignment="1"/>
    <xf numFmtId="164" fontId="0" fillId="3" borderId="0" xfId="1" applyNumberFormat="1" applyFont="1" applyFill="1"/>
    <xf numFmtId="164" fontId="2" fillId="3" borderId="0" xfId="0" applyNumberFormat="1" applyFont="1" applyFill="1"/>
    <xf numFmtId="0" fontId="2" fillId="3" borderId="0" xfId="0" applyFont="1" applyFill="1"/>
    <xf numFmtId="0" fontId="6" fillId="3" borderId="0" xfId="0" applyFont="1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3" borderId="0" xfId="1" applyNumberFormat="1" applyFont="1" applyFill="1" applyAlignment="1">
      <alignment vertical="center"/>
    </xf>
  </cellXfs>
  <cellStyles count="3">
    <cellStyle name="Comma" xfId="1" builtinId="3"/>
    <cellStyle name="Normal" xfId="0" builtinId="0"/>
    <cellStyle name="Normal 2" xfId="2" xr:uid="{83897E7E-444C-4172-B6F9-781084A755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A9B-47B7-B0A4-8127EFD6E2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64-4A46-829F-EBFF37657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9B-47B7-B0A4-8127EFD6E2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64-4A46-829F-EBFF376577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9B-47B7-B0A4-8127EFD6E2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564-4A46-829F-EBFF376577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9B-47B7-B0A4-8127EFD6E2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564-4A46-829F-EBFF376577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A9B-47B7-B0A4-8127EFD6E202}"/>
              </c:ext>
            </c:extLst>
          </c:dPt>
          <c:dLbls>
            <c:dLbl>
              <c:idx val="0"/>
              <c:layout>
                <c:manualLayout>
                  <c:x val="8.26694812829284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9B-47B7-B0A4-8127EFD6E202}"/>
                </c:ext>
              </c:extLst>
            </c:dLbl>
            <c:dLbl>
              <c:idx val="2"/>
              <c:layout>
                <c:manualLayout>
                  <c:x val="7.7029364901583353E-2"/>
                  <c:y val="9.51332690060464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9B-47B7-B0A4-8127EFD6E202}"/>
                </c:ext>
              </c:extLst>
            </c:dLbl>
            <c:dLbl>
              <c:idx val="4"/>
              <c:layout>
                <c:manualLayout>
                  <c:x val="0.10393679262833765"/>
                  <c:y val="1.2815353210141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9B-47B7-B0A4-8127EFD6E202}"/>
                </c:ext>
              </c:extLst>
            </c:dLbl>
            <c:dLbl>
              <c:idx val="6"/>
              <c:layout>
                <c:manualLayout>
                  <c:x val="6.2146575191638041E-2"/>
                  <c:y val="-1.23159277918124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9B-47B7-B0A4-8127EFD6E202}"/>
                </c:ext>
              </c:extLst>
            </c:dLbl>
            <c:dLbl>
              <c:idx val="8"/>
              <c:layout>
                <c:manualLayout>
                  <c:x val="-6.0392755400481675E-2"/>
                  <c:y val="1.21064600435421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9B-47B7-B0A4-8127EFD6E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Dashboard!$J$18:$R$18</c:f>
              <c:strCache>
                <c:ptCount val="9"/>
                <c:pt idx="0">
                  <c:v>HP site</c:v>
                </c:pt>
                <c:pt idx="2">
                  <c:v>LU site</c:v>
                </c:pt>
                <c:pt idx="4">
                  <c:v>KA site</c:v>
                </c:pt>
                <c:pt idx="6">
                  <c:v>MP site</c:v>
                </c:pt>
                <c:pt idx="8">
                  <c:v>FK site</c:v>
                </c:pt>
              </c:strCache>
            </c:strRef>
          </c:cat>
          <c:val>
            <c:numRef>
              <c:f>Dashboard!$J$19:$R$19</c:f>
              <c:numCache>
                <c:formatCode>General</c:formatCode>
                <c:ptCount val="9"/>
                <c:pt idx="0" formatCode="_(* #,##0_);_(* \(#,##0\);_(* &quot;-&quot;??_);_(@_)">
                  <c:v>791210</c:v>
                </c:pt>
                <c:pt idx="2" formatCode="_(* #,##0_);_(* \(#,##0\);_(* &quot;-&quot;??_);_(@_)">
                  <c:v>1421960</c:v>
                </c:pt>
                <c:pt idx="4" formatCode="_(* #,##0_);_(* \(#,##0\);_(* &quot;-&quot;??_);_(@_)">
                  <c:v>-680000</c:v>
                </c:pt>
                <c:pt idx="6" formatCode="_(* #,##0_);_(* \(#,##0\);_(* &quot;-&quot;??_);_(@_)">
                  <c:v>3603480</c:v>
                </c:pt>
                <c:pt idx="8" formatCode="_(* #,##0_);_(* \(#,##0\);_(* &quot;-&quot;??_);_(@_)">
                  <c:v>5353310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B-47B7-B0A4-8127EFD6E20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777777777777776E-2"/>
                  <c:y val="-0.321760103773967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1-4E77-B5E3-EEC573064691}"/>
                </c:ext>
              </c:extLst>
            </c:dLbl>
            <c:dLbl>
              <c:idx val="2"/>
              <c:layout>
                <c:manualLayout>
                  <c:x val="1.1111111111111112E-2"/>
                  <c:y val="-0.29250918524906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21-4E77-B5E3-EEC573064691}"/>
                </c:ext>
              </c:extLst>
            </c:dLbl>
            <c:dLbl>
              <c:idx val="4"/>
              <c:layout>
                <c:manualLayout>
                  <c:x val="2.2222222222222171E-2"/>
                  <c:y val="0.561618556966969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21-4E77-B5E3-EEC573064691}"/>
                </c:ext>
              </c:extLst>
            </c:dLbl>
            <c:dLbl>
              <c:idx val="6"/>
              <c:layout>
                <c:manualLayout>
                  <c:x val="1.6666666666666566E-2"/>
                  <c:y val="-0.18135569485441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1-4E77-B5E3-EEC573064691}"/>
                </c:ext>
              </c:extLst>
            </c:dLbl>
            <c:dLbl>
              <c:idx val="8"/>
              <c:layout>
                <c:manualLayout>
                  <c:x val="2.7777777777777779E-3"/>
                  <c:y val="-8.7752755574718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21-4E77-B5E3-EEC573064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Dashboard!$J$18:$R$18</c:f>
              <c:strCache>
                <c:ptCount val="9"/>
                <c:pt idx="0">
                  <c:v>HP site</c:v>
                </c:pt>
                <c:pt idx="2">
                  <c:v>LU site</c:v>
                </c:pt>
                <c:pt idx="4">
                  <c:v>KA site</c:v>
                </c:pt>
                <c:pt idx="6">
                  <c:v>MP site</c:v>
                </c:pt>
                <c:pt idx="8">
                  <c:v>FK site</c:v>
                </c:pt>
              </c:strCache>
            </c:strRef>
          </c:cat>
          <c:val>
            <c:numRef>
              <c:f>Dashboard!$J$19:$R$19</c:f>
              <c:numCache>
                <c:formatCode>General</c:formatCode>
                <c:ptCount val="9"/>
                <c:pt idx="0" formatCode="_(* #,##0_);_(* \(#,##0\);_(* &quot;-&quot;??_);_(@_)">
                  <c:v>791210</c:v>
                </c:pt>
                <c:pt idx="2" formatCode="_(* #,##0_);_(* \(#,##0\);_(* &quot;-&quot;??_);_(@_)">
                  <c:v>1421960</c:v>
                </c:pt>
                <c:pt idx="4" formatCode="_(* #,##0_);_(* \(#,##0\);_(* &quot;-&quot;??_);_(@_)">
                  <c:v>-680000</c:v>
                </c:pt>
                <c:pt idx="6" formatCode="_(* #,##0_);_(* \(#,##0\);_(* &quot;-&quot;??_);_(@_)">
                  <c:v>3603480</c:v>
                </c:pt>
                <c:pt idx="8" formatCode="_(* #,##0_);_(* \(#,##0\);_(* &quot;-&quot;??_);_(@_)">
                  <c:v>5353310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1-4E77-B5E3-EEC573064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1919182623"/>
        <c:axId val="1921233871"/>
        <c:axId val="1918083455"/>
      </c:bar3DChart>
      <c:catAx>
        <c:axId val="19191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3871"/>
        <c:crosses val="autoZero"/>
        <c:auto val="1"/>
        <c:lblAlgn val="ctr"/>
        <c:lblOffset val="100"/>
        <c:noMultiLvlLbl val="0"/>
      </c:catAx>
      <c:valAx>
        <c:axId val="1921233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919182623"/>
        <c:crosses val="autoZero"/>
        <c:crossBetween val="between"/>
      </c:valAx>
      <c:serAx>
        <c:axId val="19180834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92123387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8281</xdr:colOff>
      <xdr:row>4</xdr:row>
      <xdr:rowOff>182216</xdr:rowOff>
    </xdr:from>
    <xdr:to>
      <xdr:col>19</xdr:col>
      <xdr:colOff>397565</xdr:colOff>
      <xdr:row>15</xdr:row>
      <xdr:rowOff>165651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45AF0-9ABF-4985-A7EA-E33BE25B3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298173</xdr:colOff>
      <xdr:row>21</xdr:row>
      <xdr:rowOff>8281</xdr:rowOff>
    </xdr:from>
    <xdr:to>
      <xdr:col>5</xdr:col>
      <xdr:colOff>74543</xdr:colOff>
      <xdr:row>24</xdr:row>
      <xdr:rowOff>16564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6A96002-5111-4ED5-A0C5-960005C59D5F}"/>
            </a:ext>
          </a:extLst>
        </xdr:cNvPr>
        <xdr:cNvSpPr/>
      </xdr:nvSpPr>
      <xdr:spPr>
        <a:xfrm>
          <a:off x="1523999" y="4141303"/>
          <a:ext cx="1374914" cy="57978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906116</xdr:colOff>
      <xdr:row>27</xdr:row>
      <xdr:rowOff>185529</xdr:rowOff>
    </xdr:from>
    <xdr:to>
      <xdr:col>5</xdr:col>
      <xdr:colOff>314739</xdr:colOff>
      <xdr:row>30</xdr:row>
      <xdr:rowOff>173934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E624A60-4D1E-41FF-B257-7953B0DD0CCA}"/>
            </a:ext>
          </a:extLst>
        </xdr:cNvPr>
        <xdr:cNvSpPr/>
      </xdr:nvSpPr>
      <xdr:spPr>
        <a:xfrm>
          <a:off x="1220855" y="5387007"/>
          <a:ext cx="1918254" cy="5599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306456</xdr:colOff>
      <xdr:row>21</xdr:row>
      <xdr:rowOff>157367</xdr:rowOff>
    </xdr:from>
    <xdr:to>
      <xdr:col>5</xdr:col>
      <xdr:colOff>8281</xdr:colOff>
      <xdr:row>23</xdr:row>
      <xdr:rowOff>107674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570551-9B95-40B2-91E9-55014AAC3E39}"/>
            </a:ext>
          </a:extLst>
        </xdr:cNvPr>
        <xdr:cNvSpPr txBox="1"/>
      </xdr:nvSpPr>
      <xdr:spPr>
        <a:xfrm>
          <a:off x="1532282" y="4290389"/>
          <a:ext cx="1300369" cy="331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1">
              <a:latin typeface="Bell MT" panose="02020503060305020303" pitchFamily="18" charset="0"/>
            </a:rPr>
            <a:t>SALES</a:t>
          </a:r>
        </a:p>
      </xdr:txBody>
    </xdr:sp>
    <xdr:clientData/>
  </xdr:twoCellAnchor>
  <xdr:twoCellAnchor>
    <xdr:from>
      <xdr:col>1</xdr:col>
      <xdr:colOff>836541</xdr:colOff>
      <xdr:row>28</xdr:row>
      <xdr:rowOff>82824</xdr:rowOff>
    </xdr:from>
    <xdr:to>
      <xdr:col>5</xdr:col>
      <xdr:colOff>364433</xdr:colOff>
      <xdr:row>30</xdr:row>
      <xdr:rowOff>107673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C83253D-D370-445B-931C-7D5D692CEBD5}"/>
            </a:ext>
          </a:extLst>
        </xdr:cNvPr>
        <xdr:cNvSpPr txBox="1"/>
      </xdr:nvSpPr>
      <xdr:spPr>
        <a:xfrm>
          <a:off x="1151280" y="5474802"/>
          <a:ext cx="2037523" cy="405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i="1">
              <a:latin typeface="Bell MT" panose="02020503060305020303" pitchFamily="18" charset="0"/>
            </a:rPr>
            <a:t>EXPENDITURES</a:t>
          </a:r>
        </a:p>
      </xdr:txBody>
    </xdr:sp>
    <xdr:clientData/>
  </xdr:twoCellAnchor>
  <xdr:twoCellAnchor>
    <xdr:from>
      <xdr:col>7</xdr:col>
      <xdr:colOff>385141</xdr:colOff>
      <xdr:row>4</xdr:row>
      <xdr:rowOff>98563</xdr:rowOff>
    </xdr:from>
    <xdr:to>
      <xdr:col>13</xdr:col>
      <xdr:colOff>683315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538BA-EF74-4369-ABB1-C9E9DB323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0B3C-E62D-48A6-A2A5-60CE055490B8}">
  <dimension ref="A1:U37"/>
  <sheetViews>
    <sheetView showGridLines="0" tabSelected="1" zoomScale="115" zoomScaleNormal="115" workbookViewId="0">
      <selection activeCell="H32" sqref="H32"/>
    </sheetView>
  </sheetViews>
  <sheetFormatPr defaultRowHeight="15" x14ac:dyDescent="0.25"/>
  <cols>
    <col min="1" max="1" width="4.7109375" customWidth="1"/>
    <col min="2" max="2" width="13.7109375" customWidth="1"/>
    <col min="3" max="4" width="6.7109375" customWidth="1"/>
    <col min="5" max="5" width="10.5703125" customWidth="1"/>
    <col min="7" max="7" width="10.28515625" customWidth="1"/>
    <col min="9" max="9" width="10.7109375" bestFit="1" customWidth="1"/>
    <col min="10" max="10" width="12.85546875" customWidth="1"/>
    <col min="12" max="12" width="12.85546875" customWidth="1"/>
    <col min="14" max="14" width="12.85546875" customWidth="1"/>
    <col min="16" max="16" width="12.85546875" customWidth="1"/>
    <col min="18" max="18" width="12.85546875" customWidth="1"/>
    <col min="21" max="21" width="6.85546875" customWidth="1"/>
  </cols>
  <sheetData>
    <row r="1" spans="1:21" x14ac:dyDescent="0.25">
      <c r="A1" s="20"/>
      <c r="B1" s="21" t="s">
        <v>18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"/>
    </row>
    <row r="2" spans="1:21" x14ac:dyDescent="0.25">
      <c r="A2" s="20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3"/>
    </row>
    <row r="3" spans="1:21" x14ac:dyDescent="0.25">
      <c r="A3" s="20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3"/>
    </row>
    <row r="4" spans="1:21" x14ac:dyDescent="0.25">
      <c r="A4" s="20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3"/>
    </row>
    <row r="5" spans="1:21" x14ac:dyDescent="0.25">
      <c r="A5" s="2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"/>
    </row>
    <row r="6" spans="1:21" x14ac:dyDescent="0.25">
      <c r="A6" s="20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1" x14ac:dyDescent="0.25">
      <c r="A7" s="2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1" x14ac:dyDescent="0.25">
      <c r="A8" s="20"/>
      <c r="B8" s="4"/>
      <c r="C8" s="14"/>
      <c r="D8" s="14"/>
      <c r="E8" s="1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1" ht="12" customHeight="1" x14ac:dyDescent="0.25">
      <c r="A9" s="20"/>
      <c r="B9" s="17"/>
      <c r="C9" s="13"/>
      <c r="D9" s="13"/>
      <c r="E9" s="13"/>
      <c r="F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1" x14ac:dyDescent="0.25">
      <c r="A10" s="20"/>
      <c r="B10" s="17"/>
      <c r="C10" s="25" t="s">
        <v>15</v>
      </c>
      <c r="D10" s="25"/>
      <c r="E10" s="25" t="s">
        <v>16</v>
      </c>
      <c r="F10" s="2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1" ht="22.5" customHeight="1" x14ac:dyDescent="0.25">
      <c r="A11" s="20"/>
      <c r="B11" s="17"/>
      <c r="C11" s="23">
        <v>44584</v>
      </c>
      <c r="D11" s="23"/>
      <c r="E11" s="23">
        <v>44926</v>
      </c>
      <c r="F11" s="2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1" ht="9" customHeight="1" x14ac:dyDescent="0.25">
      <c r="A12" s="20"/>
      <c r="B12" s="17"/>
      <c r="C12" s="14"/>
      <c r="D12" s="14"/>
      <c r="E12" s="14"/>
      <c r="F12" s="1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1" x14ac:dyDescent="0.25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25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25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25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8.75" x14ac:dyDescent="0.3">
      <c r="A18" s="20"/>
      <c r="B18" s="4"/>
      <c r="C18" s="4"/>
      <c r="D18" s="4"/>
      <c r="E18" s="4"/>
      <c r="F18" s="4"/>
      <c r="G18" s="12" t="s">
        <v>0</v>
      </c>
      <c r="H18" s="4"/>
      <c r="I18" s="4"/>
      <c r="J18" s="6" t="s">
        <v>13</v>
      </c>
      <c r="K18" s="6"/>
      <c r="L18" s="6" t="s">
        <v>1</v>
      </c>
      <c r="M18" s="6"/>
      <c r="N18" s="6" t="s">
        <v>2</v>
      </c>
      <c r="O18" s="6"/>
      <c r="P18" s="6" t="s">
        <v>3</v>
      </c>
      <c r="Q18" s="6"/>
      <c r="R18" s="6" t="s">
        <v>4</v>
      </c>
      <c r="S18" s="4"/>
      <c r="T18" s="4"/>
    </row>
    <row r="19" spans="1:20" ht="18.75" x14ac:dyDescent="0.3">
      <c r="A19" s="20"/>
      <c r="B19" s="4"/>
      <c r="C19" s="4"/>
      <c r="D19" s="4"/>
      <c r="E19" s="4"/>
      <c r="F19" s="4"/>
      <c r="G19" s="7" t="s">
        <v>6</v>
      </c>
      <c r="H19" s="8"/>
      <c r="I19" s="4"/>
      <c r="J19" s="10">
        <f>J26-J34</f>
        <v>791210</v>
      </c>
      <c r="K19" s="11"/>
      <c r="L19" s="10">
        <f>L26-L34</f>
        <v>1421960</v>
      </c>
      <c r="M19" s="11"/>
      <c r="N19" s="10">
        <f>N34-N26</f>
        <v>-680000</v>
      </c>
      <c r="O19" s="11"/>
      <c r="P19" s="10">
        <f>P26-P34</f>
        <v>3603480</v>
      </c>
      <c r="Q19" s="11"/>
      <c r="R19" s="10">
        <f>R26-R34</f>
        <v>5353310</v>
      </c>
      <c r="S19" s="4"/>
      <c r="T19" s="4" t="s">
        <v>5</v>
      </c>
    </row>
    <row r="20" spans="1:20" ht="18.75" x14ac:dyDescent="0.3">
      <c r="A20" s="20"/>
      <c r="B20" s="4"/>
      <c r="C20" s="4"/>
      <c r="D20" s="4"/>
      <c r="E20" s="4"/>
      <c r="F20" s="4"/>
      <c r="G20" s="7"/>
      <c r="H20" s="8"/>
      <c r="I20" s="4"/>
      <c r="J20" s="10"/>
      <c r="K20" s="11"/>
      <c r="L20" s="10"/>
      <c r="M20" s="11"/>
      <c r="N20" s="10"/>
      <c r="O20" s="11"/>
      <c r="P20" s="10"/>
      <c r="Q20" s="11"/>
      <c r="R20" s="10"/>
      <c r="S20" s="4"/>
      <c r="T20" s="4"/>
    </row>
    <row r="21" spans="1:20" x14ac:dyDescent="0.25">
      <c r="A21" s="20"/>
      <c r="B21" s="4"/>
      <c r="C21" s="4"/>
      <c r="D21" s="4"/>
      <c r="E21" s="4"/>
      <c r="F21" s="4"/>
      <c r="G21" s="11" t="s">
        <v>20</v>
      </c>
      <c r="H21" s="4" t="s">
        <v>17</v>
      </c>
      <c r="I21" s="4"/>
      <c r="J21" s="18" t="s">
        <v>23</v>
      </c>
      <c r="K21" s="19"/>
      <c r="L21" s="18" t="s">
        <v>24</v>
      </c>
      <c r="M21" s="19"/>
      <c r="N21" s="18" t="s">
        <v>25</v>
      </c>
      <c r="O21" s="19"/>
      <c r="P21" s="18" t="s">
        <v>26</v>
      </c>
      <c r="Q21" s="19"/>
      <c r="R21" s="18" t="s">
        <v>27</v>
      </c>
      <c r="S21" s="4"/>
      <c r="T21" s="4"/>
    </row>
    <row r="22" spans="1:20" x14ac:dyDescent="0.25">
      <c r="A22" s="20"/>
      <c r="B22" s="4"/>
      <c r="C22" s="4"/>
      <c r="D22" s="4"/>
      <c r="E22" s="4"/>
      <c r="F22" s="4"/>
      <c r="G22" s="4" t="s">
        <v>21</v>
      </c>
      <c r="H22" s="4"/>
      <c r="I22" s="4"/>
      <c r="J22" s="9">
        <v>200000</v>
      </c>
      <c r="K22" s="4"/>
      <c r="L22" s="9">
        <v>250000</v>
      </c>
      <c r="M22" s="4"/>
      <c r="N22" s="9">
        <v>100000</v>
      </c>
      <c r="O22" s="4"/>
      <c r="P22" s="9">
        <v>400000</v>
      </c>
      <c r="Q22" s="4"/>
      <c r="R22" s="9">
        <v>500000</v>
      </c>
      <c r="S22" s="4"/>
      <c r="T22" s="4"/>
    </row>
    <row r="23" spans="1:20" x14ac:dyDescent="0.25">
      <c r="A23" s="20"/>
      <c r="B23" s="4"/>
      <c r="C23" s="4"/>
      <c r="D23" s="4"/>
      <c r="E23" s="4"/>
      <c r="F23" s="4"/>
      <c r="G23" s="4" t="s">
        <v>22</v>
      </c>
      <c r="H23" s="4"/>
      <c r="I23" s="4"/>
      <c r="J23" s="9">
        <f>17/100*J22</f>
        <v>34000</v>
      </c>
      <c r="K23" s="4"/>
      <c r="L23" s="9">
        <f>17/100*L22</f>
        <v>42500</v>
      </c>
      <c r="M23" s="4"/>
      <c r="N23" s="9">
        <f>17/100*N22</f>
        <v>17000</v>
      </c>
      <c r="O23" s="4"/>
      <c r="P23" s="9">
        <f>17/100*P22</f>
        <v>68000</v>
      </c>
      <c r="Q23" s="4"/>
      <c r="R23" s="9">
        <f>17/100*R22</f>
        <v>85000</v>
      </c>
      <c r="S23" s="4"/>
      <c r="T23" s="4"/>
    </row>
    <row r="24" spans="1:20" ht="15" customHeight="1" x14ac:dyDescent="0.25">
      <c r="A24" s="20"/>
      <c r="B24" s="4"/>
      <c r="C24" s="4"/>
      <c r="D24" s="4"/>
      <c r="E24" s="4"/>
      <c r="F24" s="4"/>
      <c r="G24" s="4" t="s">
        <v>19</v>
      </c>
      <c r="H24" s="4"/>
      <c r="I24" s="4"/>
      <c r="J24" s="9">
        <f>J22-J23</f>
        <v>166000</v>
      </c>
      <c r="K24" s="4"/>
      <c r="L24" s="9">
        <f>L22-L23</f>
        <v>207500</v>
      </c>
      <c r="M24" s="4"/>
      <c r="N24" s="9">
        <f>N22-N23</f>
        <v>83000</v>
      </c>
      <c r="O24" s="4"/>
      <c r="P24" s="9">
        <f>P22-P23</f>
        <v>332000</v>
      </c>
      <c r="Q24" s="4"/>
      <c r="R24" s="27">
        <f>R22-R23</f>
        <v>415000</v>
      </c>
      <c r="S24" s="4"/>
      <c r="T24" s="4"/>
    </row>
    <row r="25" spans="1:20" ht="5.25" customHeight="1" x14ac:dyDescent="0.25">
      <c r="A25" s="2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8.75" x14ac:dyDescent="0.3">
      <c r="A26" s="20"/>
      <c r="B26" s="4"/>
      <c r="C26" s="4"/>
      <c r="D26" s="4"/>
      <c r="E26" s="4" t="s">
        <v>5</v>
      </c>
      <c r="F26" s="4"/>
      <c r="G26" s="7" t="s">
        <v>7</v>
      </c>
      <c r="H26" s="8"/>
      <c r="I26" s="4"/>
      <c r="J26" s="10">
        <f>J24*5</f>
        <v>830000</v>
      </c>
      <c r="K26" s="11"/>
      <c r="L26" s="10">
        <f>L24*7</f>
        <v>1452500</v>
      </c>
      <c r="M26" s="11"/>
      <c r="N26" s="10">
        <f>N24*9</f>
        <v>747000</v>
      </c>
      <c r="O26" s="11"/>
      <c r="P26" s="10">
        <f>P24*11</f>
        <v>3652000</v>
      </c>
      <c r="Q26" s="11"/>
      <c r="R26" s="10">
        <f>R24*13</f>
        <v>5395000</v>
      </c>
      <c r="S26" s="4"/>
      <c r="T26" s="4"/>
    </row>
    <row r="27" spans="1:20" x14ac:dyDescent="0.25">
      <c r="A27" s="2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20"/>
      <c r="B28" s="4"/>
      <c r="C28" s="4"/>
      <c r="D28" s="4"/>
      <c r="E28" s="4"/>
      <c r="F28" s="4"/>
      <c r="G28" s="4" t="s">
        <v>10</v>
      </c>
      <c r="H28" s="4"/>
      <c r="I28" s="4"/>
      <c r="J28" s="9">
        <v>5000</v>
      </c>
      <c r="K28" s="4"/>
      <c r="L28" s="9">
        <v>10000</v>
      </c>
      <c r="M28" s="4"/>
      <c r="N28" s="9">
        <v>7000</v>
      </c>
      <c r="O28" s="4"/>
      <c r="P28" s="9">
        <v>8500</v>
      </c>
      <c r="Q28" s="4"/>
      <c r="R28" s="9">
        <v>6500</v>
      </c>
      <c r="S28" s="4"/>
      <c r="T28" s="4"/>
    </row>
    <row r="29" spans="1:20" x14ac:dyDescent="0.25">
      <c r="A29" s="20"/>
      <c r="B29" s="4"/>
      <c r="C29" s="4"/>
      <c r="D29" s="4"/>
      <c r="E29" s="4"/>
      <c r="F29" s="4"/>
      <c r="G29" s="4" t="s">
        <v>9</v>
      </c>
      <c r="H29" s="4"/>
      <c r="I29" s="4"/>
      <c r="J29" s="9">
        <v>15000</v>
      </c>
      <c r="K29" s="4"/>
      <c r="L29" s="9">
        <v>8000</v>
      </c>
      <c r="M29" s="4"/>
      <c r="N29" s="9">
        <v>6000</v>
      </c>
      <c r="O29" s="4"/>
      <c r="P29" s="9">
        <v>9350</v>
      </c>
      <c r="Q29" s="4"/>
      <c r="R29" s="9">
        <v>5200</v>
      </c>
      <c r="S29" s="4"/>
      <c r="T29" s="4"/>
    </row>
    <row r="30" spans="1:20" x14ac:dyDescent="0.25">
      <c r="A30" s="20"/>
      <c r="B30" s="4"/>
      <c r="C30" s="4"/>
      <c r="D30" s="4"/>
      <c r="E30" s="4"/>
      <c r="F30" s="4"/>
      <c r="G30" s="4" t="s">
        <v>8</v>
      </c>
      <c r="H30" s="4"/>
      <c r="I30" s="4"/>
      <c r="J30" s="9">
        <v>9000</v>
      </c>
      <c r="K30" s="4"/>
      <c r="L30" s="9">
        <v>4500</v>
      </c>
      <c r="M30" s="4"/>
      <c r="N30" s="9">
        <v>9000</v>
      </c>
      <c r="O30" s="4"/>
      <c r="P30" s="9">
        <v>5470</v>
      </c>
      <c r="Q30" s="4"/>
      <c r="R30" s="9">
        <v>9650</v>
      </c>
      <c r="S30" s="4"/>
      <c r="T30" s="4"/>
    </row>
    <row r="31" spans="1:20" x14ac:dyDescent="0.25">
      <c r="A31" s="20"/>
      <c r="B31" s="4"/>
      <c r="C31" s="4"/>
      <c r="D31" s="4"/>
      <c r="E31" s="4"/>
      <c r="F31" s="4"/>
      <c r="G31" s="4" t="s">
        <v>11</v>
      </c>
      <c r="H31" s="4"/>
      <c r="I31" s="4"/>
      <c r="J31" s="9">
        <v>7230</v>
      </c>
      <c r="K31" s="4"/>
      <c r="L31" s="9">
        <v>6520</v>
      </c>
      <c r="M31" s="4"/>
      <c r="N31" s="9">
        <v>15000</v>
      </c>
      <c r="O31" s="4"/>
      <c r="P31" s="9">
        <v>20000</v>
      </c>
      <c r="Q31" s="4"/>
      <c r="R31" s="9">
        <v>2540</v>
      </c>
      <c r="S31" s="4"/>
      <c r="T31" s="4"/>
    </row>
    <row r="32" spans="1:20" x14ac:dyDescent="0.25">
      <c r="A32" s="20"/>
      <c r="B32" s="4"/>
      <c r="C32" s="4"/>
      <c r="D32" s="4"/>
      <c r="E32" s="4"/>
      <c r="F32" s="4"/>
      <c r="G32" s="4" t="s">
        <v>14</v>
      </c>
      <c r="H32" s="4"/>
      <c r="I32" s="4"/>
      <c r="J32" s="9">
        <v>2560</v>
      </c>
      <c r="K32" s="4"/>
      <c r="L32" s="9">
        <v>1520</v>
      </c>
      <c r="M32" s="4"/>
      <c r="N32" s="9">
        <v>30000</v>
      </c>
      <c r="O32" s="4"/>
      <c r="P32" s="9">
        <v>5200</v>
      </c>
      <c r="Q32" s="4"/>
      <c r="R32" s="9">
        <v>17800</v>
      </c>
      <c r="S32" s="4"/>
      <c r="T32" s="4"/>
    </row>
    <row r="33" spans="1:20" x14ac:dyDescent="0.25">
      <c r="A33" s="20"/>
      <c r="B33" s="4"/>
      <c r="C33" s="4"/>
      <c r="D33" s="4"/>
      <c r="E33" s="4"/>
      <c r="F33" s="4"/>
      <c r="G33" s="4"/>
      <c r="H33" s="4"/>
      <c r="I33" s="4"/>
      <c r="J33" s="9"/>
      <c r="K33" s="4"/>
      <c r="L33" s="9"/>
      <c r="M33" s="4"/>
      <c r="N33" s="9"/>
      <c r="O33" s="4"/>
      <c r="P33" s="9"/>
      <c r="Q33" s="4"/>
      <c r="R33" s="9"/>
      <c r="S33" s="4"/>
      <c r="T33" s="4"/>
    </row>
    <row r="34" spans="1:20" ht="18.75" x14ac:dyDescent="0.3">
      <c r="A34" s="20"/>
      <c r="B34" s="4"/>
      <c r="C34" s="4"/>
      <c r="D34" s="4"/>
      <c r="E34" s="4"/>
      <c r="F34" s="4"/>
      <c r="G34" s="12" t="s">
        <v>12</v>
      </c>
      <c r="H34" s="4"/>
      <c r="I34" s="4"/>
      <c r="J34" s="10">
        <f>SUM(J28:J32)</f>
        <v>38790</v>
      </c>
      <c r="K34" s="11"/>
      <c r="L34" s="10">
        <f>SUM(L28:L32)</f>
        <v>30540</v>
      </c>
      <c r="M34" s="11"/>
      <c r="N34" s="10">
        <f>SUM(N28:N32)</f>
        <v>67000</v>
      </c>
      <c r="O34" s="11"/>
      <c r="P34" s="10">
        <f>SUM(P28:P32)</f>
        <v>48520</v>
      </c>
      <c r="Q34" s="11"/>
      <c r="R34" s="10">
        <f>SUM(R28:R32)</f>
        <v>41690</v>
      </c>
      <c r="S34" s="4"/>
      <c r="T34" s="4"/>
    </row>
    <row r="35" spans="1:20" x14ac:dyDescent="0.25">
      <c r="A35" s="2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8.75" x14ac:dyDescent="0.3">
      <c r="A36" s="20"/>
      <c r="B36" s="4"/>
      <c r="C36" s="4"/>
      <c r="D36" s="4"/>
      <c r="E36" s="4"/>
      <c r="F36" s="4"/>
      <c r="G36" s="12" t="s">
        <v>28</v>
      </c>
      <c r="H36" s="4"/>
      <c r="I36" s="4"/>
      <c r="J36" s="10">
        <f>J26-J34</f>
        <v>791210</v>
      </c>
      <c r="K36" s="11"/>
      <c r="L36" s="10">
        <f>L26-L34</f>
        <v>1421960</v>
      </c>
      <c r="M36" s="11"/>
      <c r="N36" s="10">
        <f>N26-N34</f>
        <v>680000</v>
      </c>
      <c r="O36" s="11"/>
      <c r="P36" s="10">
        <f>P26-P34</f>
        <v>3603480</v>
      </c>
      <c r="Q36" s="11"/>
      <c r="R36" s="10">
        <f>R26-R34</f>
        <v>5353310</v>
      </c>
      <c r="S36" s="4"/>
      <c r="T36" s="4"/>
    </row>
    <row r="37" spans="1:20" x14ac:dyDescent="0.25">
      <c r="A37" s="2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</sheetData>
  <sortState ref="G28:G31">
    <sortCondition ref="G28"/>
  </sortState>
  <mergeCells count="6">
    <mergeCell ref="A1:A37"/>
    <mergeCell ref="B1:T4"/>
    <mergeCell ref="C11:D11"/>
    <mergeCell ref="E11:F11"/>
    <mergeCell ref="C10:D10"/>
    <mergeCell ref="E10:F1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6 J v H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o m 8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v H V h e x x w F 6 A g A A z Q Y A A B M A H A B G b 3 J t d W x h c y 9 T Z W N 0 a W 9 u M S 5 t I K I Y A C i g F A A A A A A A A A A A A A A A A A A A A A A A A A A A A I 2 V X W / a M B S G 7 5 H 4 D 1 a q S s m U s d G P 3 X R c U E o H U 9 N 2 Q N e L K J p M c g p W H R v Z T l e E + O 8 7 + Y C k T d q u N 6 i v j 8 / 7 n O N X o C E 0 T A o y z T + 7 Z + 1 W u 6 W X V E F E D q z b L 7 8 s 0 i M c T L t F 8 G 8 q E x U C K s P n E H h n k C g F w t x L 9 T i X 8 t F 2 N v 4 1 j a F n z e i c w 5 E V b P 2 B F A Z L A j d v c G A N l l Q s s P l s v Y K 0 d 1 b a m S k q 9 I N U 8 U D y J B b p o b Z z N 3 e z s X K 1 a 7 n E 4 A k x 8 G y 2 L t n p R z u d i n V F P m 6 W T 5 r l 0 6 q 8 d f a 8 E 4 j l E / L e m C U o k t f q E n w K H D d X y P a r 8 d w q e Q W 2 A l i B 2 o M 0 u J 9 z K h 7 J R P 6 t W a e a / R a m S 4 C G S y K k I V d M m 8 5 Y D + O V W d v Z P / k V j 5 p w y c R i b C D W 9 g R C q a L O J Q M e / a Y 8 w V f 4 4 6 R L w l Y i 4 X z r O C X c r Z K x N G g 6 A h q B q q A V J 4 V u N 8 7 h E r 8 o 6 3 M + D S m n S v e M S i B w G s P S / S A t D T x p d C a w w F z X k v O z f 4 3 a W J h v J 5 3 0 f i Z e D s / r o t e f 1 M U L p k O Z C H O 4 a y y S e A 6 q K T g X y Y q z k B q o 7 A e v G y Z C Y 7 8 e s b x + J 1 b s K Z u m l r n i K H v q M n k N f i n p f v 4 K M 4 5 g 9 Y 1 R b J 4 Y S I + y p 7 a q 7 J g C U E 3 m x V H p W w d 1 q 6 4 N P i 9 Z S t e x 0 K D S R h 6 o x b 5 f a d 2 P o l y y m w i x a 3 5 v l / o Z v n V n I O M 5 E 2 B v / B w p w L L P W J E d Y m B W o G x / z x g 4 i F M m 5 Z 2 F d N / Z y B t z v L 2 W P f c H C 8 I F p O 0 S b W T 8 n 2 v J v n k 8 c r h b i p 8 5 B J / 8 g 4 p F U L O Q I m L p 7 w H l 7 7 7 C C y A 0 u v J G O y P 2 Q N A j d Q 7 I 9 x 7 p n h K M q 8 C S m 3 u L A N f w u u L 4 a 1 H h D S / G d 1 5 R Z I 3 G P 0 a W 0 2 4 x 8 S H i 2 T 9 Q S w E C L Q A U A A I A C A D o m 8 d W h S p h W a Y A A A D 5 A A A A E g A A A A A A A A A A A A A A A A A A A A A A Q 2 9 u Z m l n L 1 B h Y 2 t h Z 2 U u e G 1 s U E s B A i 0 A F A A C A A g A 6 J v H V g / K 6 a u k A A A A 6 Q A A A B M A A A A A A A A A A A A A A A A A 8 g A A A F t D b 2 5 0 Z W 5 0 X 1 R 5 c G V z X S 5 4 b W x Q S w E C L Q A U A A I A C A D o m 8 d W F 7 H H A X o C A A D N B g A A E w A A A A A A A A A A A A A A A A D j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E Q A A A A A A A F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y R l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V G F y Z 2 V 0 I i B W Y W x 1 Z T 0 i c 1 B f U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x N l Q x N D o z N z o x M C 4 w M z E 2 N T k 5 W i I g L z 4 8 R W 5 0 c n k g V H l w Z T 0 i R m l s b E N v b H V t b l R 5 c G V z I i B W Y W x 1 Z T 0 i c 0 J n W U d B d 1 V B Q U E 9 P S I g L z 4 8 R W 5 0 c n k g V H l w Z T 0 i R m l s b E N v b H V t b k 5 h b W V z I i B W Y W x 1 Z T 0 i c 1 s m c X V v d D t S Z W d p b 2 4 m c X V v d D s s J n F 1 b 3 Q 7 Q X R 0 c m l i d X R l J n F 1 b 3 Q 7 L C Z x d W 9 0 O 0 1 l c m d l Z C Z x d W 9 0 O y w m c X V v d D t W Y W x 1 Z S Z x d W 9 0 O y w m c X V v d D t E a X N j b 3 V u d C U m c X V v d D s s J n F 1 b 3 Q 7 T S A l J n F 1 b 3 Q 7 L C Z x d W 9 0 O 0 x N S C Z x d W 9 0 O 1 0 i I C 8 + P E V u d H J 5 I F R 5 c G U 9 I l F 1 Z X J 5 S U Q i I F Z h b H V l P S J z O T N i M G I w M 2 I t O D A z N i 0 0 Y T g x L W I 3 O G U t Z D Z h N 2 E 2 M m Y y N 2 Q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V b n B p d m 9 0 Z W Q g Q 2 9 s d W 1 u c y 5 7 U m V n a W 9 u L D B 9 J n F 1 b 3 Q 7 L C Z x d W 9 0 O 1 N l Y 3 R p b 2 4 x L 1 R h Y m x l M i 9 V b n B p d m 9 0 Z W Q g Q 2 9 s d W 1 u c y 5 7 Q X R 0 c m l i d X R l L D J 9 J n F 1 b 3 Q 7 L C Z x d W 9 0 O 1 N l Y 3 R p b 2 4 x L 1 R h Y m x l M i 9 J b n N l c n R l Z C B N Z X J n Z W Q g Q 2 9 s d W 1 u L n t N Z X J n Z W Q s N H 0 m c X V v d D s s J n F 1 b 3 Q 7 U 2 V j d G l v b j E v V G F i b G U y L 1 V u c G l 2 b 3 R l Z C B D b 2 x 1 b W 5 z L n t W Y W x 1 Z S w z f S Z x d W 9 0 O y w m c X V v d D t T Z W N 0 a W 9 u M S 9 U Y W J s Z T I v V W 5 w a X Z v d G V k I E N v b H V t b n M u e 0 R p c 2 N v d W 5 0 J S w x f S Z x d W 9 0 O y w m c X V v d D t T Z W N 0 a W 9 u M S 9 U Y W J s Z T I v Q W R k Z W Q g Q 3 V z d G 9 t L n t N I C U s N X 0 m c X V v d D s s J n F 1 b 3 Q 7 U 2 V j d G l v b j E v V G F i b G U y L 0 F k Z G V k I E N v b m R p d G l v b m F s I E N v b H V t b i 5 7 T E 1 I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i 9 V b n B p d m 9 0 Z W Q g Q 2 9 s d W 1 u c y 5 7 U m V n a W 9 u L D B 9 J n F 1 b 3 Q 7 L C Z x d W 9 0 O 1 N l Y 3 R p b 2 4 x L 1 R h Y m x l M i 9 V b n B p d m 9 0 Z W Q g Q 2 9 s d W 1 u c y 5 7 Q X R 0 c m l i d X R l L D J 9 J n F 1 b 3 Q 7 L C Z x d W 9 0 O 1 N l Y 3 R p b 2 4 x L 1 R h Y m x l M i 9 J b n N l c n R l Z C B N Z X J n Z W Q g Q 2 9 s d W 1 u L n t N Z X J n Z W Q s N H 0 m c X V v d D s s J n F 1 b 3 Q 7 U 2 V j d G l v b j E v V G F i b G U y L 1 V u c G l 2 b 3 R l Z C B D b 2 x 1 b W 5 z L n t W Y W x 1 Z S w z f S Z x d W 9 0 O y w m c X V v d D t T Z W N 0 a W 9 u M S 9 U Y W J s Z T I v V W 5 w a X Z v d G V k I E N v b H V t b n M u e 0 R p c 2 N v d W 5 0 J S w x f S Z x d W 9 0 O y w m c X V v d D t T Z W N 0 a W 9 u M S 9 U Y W J s Z T I v Q W R k Z W Q g Q 3 V z d G 9 t L n t N I C U s N X 0 m c X V v d D s s J n F 1 b 3 Q 7 U 2 V j d G l v b j E v V G F i b G U y L 0 F k Z G V k I E N v b m R p d G l v b m F s I E N v b H V t b i 5 7 T E 1 I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J T J G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J G U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k Z R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J G U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y R l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y R l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y R l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J G U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y R l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k Z R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y R l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J G U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k Z R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i L T F 8 y j E y l P C T H j 1 u q y Q A A A A A C A A A A A A A Q Z g A A A A E A A C A A A A D k 2 t H m o g s u h j 7 s 2 v L 6 O I 9 H y F 6 g R 3 i Z C 1 S s b G n d U c q T c Q A A A A A O g A A A A A I A A C A A A A C 7 Z t z m S J r J T c 8 0 N B 0 U Q e 2 m / v T k 7 k d 9 r k e U t 0 x C t q s U S 1 A A A A A s 0 C m S V S d 5 U 8 V h V 8 j M j M N p q 5 w 7 x 3 5 8 P 9 J i S h c f T a 2 b b T N g h 6 K B h s W t 9 f x W C y j A N f 8 q B D T a h v H u z o a c Q O Q d t P v K z H T 7 g X d 8 Y s W P B 3 U d l U B r Z k A A A A B v 6 F l l u T 3 c 3 X 7 k f 5 P w O H Q t D w m g D c x A 9 u f N + R c A o S b 1 S o x b + i R k Z y W E 1 z 9 J 8 1 W 0 D x S 7 U X a V + T S N / / f R h Y T W Q n D I < / D a t a M a s h u p > 
</file>

<file path=customXml/itemProps1.xml><?xml version="1.0" encoding="utf-8"?>
<ds:datastoreItem xmlns:ds="http://schemas.openxmlformats.org/officeDocument/2006/customXml" ds:itemID="{25DB0E1D-75CA-4886-8685-A094E64BC7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2023-06-16T17:34:17Z</dcterms:modified>
</cp:coreProperties>
</file>