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ad\Documents\"/>
    </mc:Choice>
  </mc:AlternateContent>
  <bookViews>
    <workbookView xWindow="0" yWindow="0" windowWidth="23040" windowHeight="9072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" i="1" l="1"/>
  <c r="J59" i="1"/>
  <c r="J55" i="1"/>
  <c r="J51" i="1"/>
  <c r="J49" i="1"/>
  <c r="J45" i="1"/>
  <c r="J43" i="1"/>
  <c r="J41" i="1"/>
  <c r="I38" i="1"/>
  <c r="J38" i="1" s="1"/>
  <c r="I37" i="1"/>
  <c r="J37" i="1" s="1"/>
  <c r="I36" i="1"/>
  <c r="J36" i="1" s="1"/>
  <c r="I33" i="1"/>
  <c r="J33" i="1" s="1"/>
  <c r="I32" i="1"/>
  <c r="J32" i="1" s="1"/>
  <c r="J27" i="1"/>
  <c r="J26" i="1"/>
  <c r="J21" i="1"/>
  <c r="J19" i="1"/>
  <c r="J17" i="1"/>
  <c r="J14" i="1"/>
  <c r="J11" i="1"/>
  <c r="C7" i="1"/>
  <c r="C1" i="1"/>
</calcChain>
</file>

<file path=xl/sharedStrings.xml><?xml version="1.0" encoding="utf-8"?>
<sst xmlns="http://schemas.openxmlformats.org/spreadsheetml/2006/main" count="108" uniqueCount="98">
  <si>
    <t>Audit Risk Rating Matrix</t>
  </si>
  <si>
    <t>Branch Nam - Code</t>
  </si>
  <si>
    <t>Ahmad Nagar - 24447</t>
  </si>
  <si>
    <t>Audit Zone</t>
  </si>
  <si>
    <t>Lahore</t>
  </si>
  <si>
    <t>Parameter</t>
  </si>
  <si>
    <t>Value</t>
  </si>
  <si>
    <t>Audit Review Period</t>
  </si>
  <si>
    <t>Jan 2024 to Dec 2024</t>
  </si>
  <si>
    <t>Region Name</t>
  </si>
  <si>
    <t>Gujranwala</t>
  </si>
  <si>
    <t>Portfolio</t>
  </si>
  <si>
    <t>Audit Visit Date</t>
  </si>
  <si>
    <t>Team Lead</t>
  </si>
  <si>
    <t>Asim Hafeez</t>
  </si>
  <si>
    <t>Branch Size</t>
  </si>
  <si>
    <t>Medium</t>
  </si>
  <si>
    <t>Previous Audit Rating</t>
  </si>
  <si>
    <t>Team Member</t>
  </si>
  <si>
    <t>Atif Hussain Bhatti</t>
  </si>
  <si>
    <t>Work Packages/ Procedure/ Process</t>
  </si>
  <si>
    <r>
      <t xml:space="preserve">Gravity 
</t>
    </r>
    <r>
      <rPr>
        <b/>
        <sz val="9"/>
        <rFont val="Calibri"/>
        <family val="2"/>
        <scheme val="minor"/>
      </rPr>
      <t>(Routine, Procedure, Serious)</t>
    </r>
  </si>
  <si>
    <t>Number of Observations</t>
  </si>
  <si>
    <t>Total Marks</t>
  </si>
  <si>
    <t>Low</t>
  </si>
  <si>
    <r>
      <t xml:space="preserve">Portfolio Management
 </t>
    </r>
    <r>
      <rPr>
        <b/>
        <sz val="8"/>
        <color rgb="FF002060"/>
        <rFont val="Calibri"/>
        <family val="2"/>
        <scheme val="minor"/>
      </rPr>
      <t>(Lending/ Credit Administration/ Recovery/ Collection &amp; Default Management)</t>
    </r>
  </si>
  <si>
    <t>Lending and Credit Administration</t>
  </si>
  <si>
    <r>
      <t xml:space="preserve">Pre Sanctioning i.e. Already Mortgaged Land, eCIB missing, Wrong Feeding of MCL in System. </t>
    </r>
    <r>
      <rPr>
        <b/>
        <sz val="9"/>
        <rFont val="Calibri"/>
        <family val="2"/>
        <scheme val="minor"/>
      </rPr>
      <t>(A-5, A-15,  BO7)</t>
    </r>
  </si>
  <si>
    <r>
      <t xml:space="preserve">Pre Sanctioning i.e. Incomplete Loan Documentation, NDC missing, Old Record, Area Under Preemption etc. </t>
    </r>
    <r>
      <rPr>
        <b/>
        <sz val="9"/>
        <rFont val="Calibri"/>
        <family val="2"/>
        <scheme val="minor"/>
      </rPr>
      <t>(D-5, I-5, I-6, CO14, CO20, BO6, BO9, BO14)</t>
    </r>
  </si>
  <si>
    <r>
      <t xml:space="preserve">Pre Sanctioning i.e. Passbook not Revalidated, Debt to Equity, Charge not Confirmed. </t>
    </r>
    <r>
      <rPr>
        <b/>
        <sz val="9"/>
        <rFont val="Calibri"/>
        <family val="2"/>
        <scheme val="minor"/>
      </rPr>
      <t>(A-17, A-22, A-23, D-4)</t>
    </r>
  </si>
  <si>
    <r>
      <t xml:space="preserve">Post Sanctioning i.e. Collateral/ Security Documentation, Tractor Insurance and Repayment Schedule Delivery. </t>
    </r>
    <r>
      <rPr>
        <b/>
        <sz val="9"/>
        <rFont val="Calibri"/>
        <family val="2"/>
        <scheme val="minor"/>
      </rPr>
      <t>(A-19, BO24, CO5)</t>
    </r>
  </si>
  <si>
    <r>
      <t xml:space="preserve">Post Sanctioning i.e. Tractor Registration, Crop Insurance &amp; Record Digitalization etc. . </t>
    </r>
    <r>
      <rPr>
        <b/>
        <sz val="9"/>
        <rFont val="Calibri"/>
        <family val="2"/>
        <scheme val="minor"/>
      </rPr>
      <t>(A-21, I-12, GO4, GO12)</t>
    </r>
  </si>
  <si>
    <r>
      <t xml:space="preserve">Post Sanctioning i.e. Dispatch of Sanction Letter to Borrower. </t>
    </r>
    <r>
      <rPr>
        <b/>
        <sz val="9"/>
        <rFont val="Calibri"/>
        <family val="2"/>
        <scheme val="minor"/>
      </rPr>
      <t>(CO10)</t>
    </r>
  </si>
  <si>
    <r>
      <t xml:space="preserve">New Loan Disbursed to Adjust Old Loan of Close Relative/  Loan Adjustment Through Illegal Redemption. </t>
    </r>
    <r>
      <rPr>
        <b/>
        <sz val="9"/>
        <rFont val="Calibri"/>
        <family val="2"/>
        <scheme val="minor"/>
      </rPr>
      <t>(A-16)</t>
    </r>
  </si>
  <si>
    <r>
      <t xml:space="preserve">Loan Declared Misutilized During Spot Verification/ Utilization not Checked by Branch. </t>
    </r>
    <r>
      <rPr>
        <b/>
        <sz val="9"/>
        <rFont val="Calibri"/>
        <family val="2"/>
        <scheme val="minor"/>
      </rPr>
      <t>(A-13, A-18)</t>
    </r>
  </si>
  <si>
    <r>
      <t xml:space="preserve">Safe Files/ Vouchers/MCO Receipt Books Misplaced/ Found Missing </t>
    </r>
    <r>
      <rPr>
        <b/>
        <sz val="9"/>
        <rFont val="Calibri"/>
        <family val="2"/>
        <scheme val="minor"/>
      </rPr>
      <t>(A-4)</t>
    </r>
  </si>
  <si>
    <r>
      <t xml:space="preserve">Unauthorized Use of Bank Vehicle &amp; Incomplete Vehicle Log Book/ Tracker Report </t>
    </r>
    <r>
      <rPr>
        <b/>
        <sz val="9"/>
        <rFont val="Calibri"/>
        <family val="2"/>
        <scheme val="minor"/>
      </rPr>
      <t>(I-10, GO15)</t>
    </r>
  </si>
  <si>
    <r>
      <t xml:space="preserve">Loan Granted/ Disbursed More Than Charged Created/ MCL/ Applied/ Approved Limit. </t>
    </r>
    <r>
      <rPr>
        <b/>
        <sz val="9"/>
        <rFont val="Calibri"/>
        <family val="2"/>
        <scheme val="minor"/>
      </rPr>
      <t>(A-9, A-11, CO18)</t>
    </r>
  </si>
  <si>
    <r>
      <t>Over Financing, Lending to Defaulters, Family Lending &amp; Exceeding Financial Powers/ Limits.</t>
    </r>
    <r>
      <rPr>
        <b/>
        <sz val="9"/>
        <rFont val="Calibri"/>
        <family val="2"/>
        <scheme val="minor"/>
      </rPr>
      <t xml:space="preserve"> (A-8, A-10, A-12, A-20)</t>
    </r>
  </si>
  <si>
    <r>
      <t xml:space="preserve">Additional Area for Financing Included Without Evidence. Wrong Payment of Crop Insurance Premium. </t>
    </r>
    <r>
      <rPr>
        <b/>
        <sz val="9"/>
        <rFont val="Calibri"/>
        <family val="2"/>
        <scheme val="minor"/>
      </rPr>
      <t>(I-7, I-13)</t>
    </r>
  </si>
  <si>
    <t>Collection, Recovery &amp; Default Management</t>
  </si>
  <si>
    <r>
      <t xml:space="preserve">Redemption of Land in Alive Loan Case, Defective and Missing Security/ Collaterals Documents. </t>
    </r>
    <r>
      <rPr>
        <b/>
        <sz val="10"/>
        <rFont val="Calibri"/>
        <family val="2"/>
        <scheme val="minor"/>
      </rPr>
      <t>(A-2, A-3, A-6)</t>
    </r>
  </si>
  <si>
    <r>
      <t xml:space="preserve">Time Barred Loan Cases &amp; Loan Disbursed/ Processed on Unpossessed Land . </t>
    </r>
    <r>
      <rPr>
        <b/>
        <sz val="10"/>
        <rFont val="Calibri"/>
        <family val="2"/>
        <scheme val="minor"/>
      </rPr>
      <t>(CO7, CO17)</t>
    </r>
  </si>
  <si>
    <r>
      <t xml:space="preserve">Zero/ Artificial &amp; Stuck up Recovery Cases, Prudent Recovery Practices, Embezzlement/ Misuse of Recovery. </t>
    </r>
    <r>
      <rPr>
        <b/>
        <sz val="10"/>
        <rFont val="Calibri"/>
        <family val="2"/>
        <scheme val="minor"/>
      </rPr>
      <t>(A-14, CO13, CO16, CO19, CO4)</t>
    </r>
  </si>
  <si>
    <r>
      <t xml:space="preserve">Demand, Legal &amp; eCIB Notices. Normal Issues in NPL/ SAM Loans. Legal Case Management. Pending Installments. </t>
    </r>
    <r>
      <rPr>
        <b/>
        <sz val="10"/>
        <rFont val="Calibri"/>
        <family val="2"/>
        <scheme val="minor"/>
      </rPr>
      <t>(CO1, CO2, CO8, CO11, CO12, CO15)</t>
    </r>
  </si>
  <si>
    <t>Business Achievement</t>
  </si>
  <si>
    <t>NPL, SAM, Targets vs Achievements</t>
  </si>
  <si>
    <t>Opening Balance</t>
  </si>
  <si>
    <t>Closing Balance</t>
  </si>
  <si>
    <t>Achieved Marks</t>
  </si>
  <si>
    <t>Impact of Non Performing Loans during Audit Review Period.</t>
  </si>
  <si>
    <t xml:space="preserve">Impact of SAM Loans during Audit Review Period. </t>
  </si>
  <si>
    <t>Target</t>
  </si>
  <si>
    <t>Achievement</t>
  </si>
  <si>
    <t xml:space="preserve">Deposit/ Liability Target Shortfall. </t>
  </si>
  <si>
    <t xml:space="preserve">Disbursement Target Shortfall. </t>
  </si>
  <si>
    <t>Recovery Target Shortfall i.e. Zero Recovery/ Low Pace of Recovery etc.</t>
  </si>
  <si>
    <r>
      <t xml:space="preserve">General Banking Operations &amp; Management </t>
    </r>
    <r>
      <rPr>
        <b/>
        <sz val="8"/>
        <color rgb="FF002060"/>
        <rFont val="Calibri"/>
        <family val="2"/>
        <scheme val="minor"/>
      </rPr>
      <t>(Security &amp; Cash Operations, Account Opening, Cheque Book/ Debit Card Management, Receipt/ Payment Operations &amp; General Controls)</t>
    </r>
  </si>
  <si>
    <t>Branch &amp; Vault Security and Cash Operations</t>
  </si>
  <si>
    <r>
      <t xml:space="preserve">Security &amp; Surveillance, Alarm, Vault &amp; Locker Operation, ATM Machine and Security Stationary. </t>
    </r>
    <r>
      <rPr>
        <b/>
        <sz val="9"/>
        <rFont val="Calibri"/>
        <family val="2"/>
        <scheme val="minor"/>
      </rPr>
      <t>(BO32, GO7)</t>
    </r>
  </si>
  <si>
    <r>
      <t xml:space="preserve">Security Stationary Management, Record Keeping, Issuance, Balancing etc. </t>
    </r>
    <r>
      <rPr>
        <b/>
        <sz val="9"/>
        <rFont val="Calibri"/>
        <family val="2"/>
        <scheme val="minor"/>
      </rPr>
      <t>(GO2)</t>
    </r>
  </si>
  <si>
    <r>
      <t xml:space="preserve">Cash with Banker Limits, Insurance of Cash in Hand/ Teller/ MCO,  Cash Operations and Documentation Issues. </t>
    </r>
    <r>
      <rPr>
        <b/>
        <sz val="9"/>
        <rFont val="Calibri"/>
        <family val="2"/>
        <scheme val="minor"/>
      </rPr>
      <t>(D-8, D-9, BO30)</t>
    </r>
  </si>
  <si>
    <t xml:space="preserve">Account Opening, Maintenance &amp; Closing </t>
  </si>
  <si>
    <r>
      <t xml:space="preserve">Unclaimed Accounts, KYC/ CDD, PEP, Proscribe/ Designated Persons/ Entities. Statement of Account Delivery and Dormancy Notices. </t>
    </r>
    <r>
      <rPr>
        <b/>
        <sz val="9"/>
        <rFont val="Calibri"/>
        <family val="2"/>
        <scheme val="minor"/>
      </rPr>
      <t>(D-1, BO22, BO27, BO28, BO29)</t>
    </r>
  </si>
  <si>
    <r>
      <t xml:space="preserve">Biometric Verification of Customers, Customer Profile in CDMS, Account Opening/ Operations &amp; Dormancy Violations, CDD &amp; EDD Issues. </t>
    </r>
    <r>
      <rPr>
        <b/>
        <sz val="9"/>
        <rFont val="Calibri"/>
        <family val="2"/>
        <scheme val="minor"/>
      </rPr>
      <t>(BO1, BO3, BO4, BO5, BO11, BO31, CO6)</t>
    </r>
  </si>
  <si>
    <r>
      <t xml:space="preserve">Issues Related to Zakat Exemption, Deduction, Refund etc. </t>
    </r>
    <r>
      <rPr>
        <b/>
        <sz val="9"/>
        <rFont val="Calibri"/>
        <family val="2"/>
        <scheme val="minor"/>
      </rPr>
      <t>(BO17)</t>
    </r>
  </si>
  <si>
    <t>Cheque Book/ ATM/ Debit Cards</t>
  </si>
  <si>
    <r>
      <t xml:space="preserve">Request, Delivery, Stop Payment and Shredding of Cheque Book/ ATM/ Debit Cards. </t>
    </r>
    <r>
      <rPr>
        <b/>
        <sz val="9"/>
        <rFont val="Calibri"/>
        <family val="2"/>
        <scheme val="minor"/>
      </rPr>
      <t>(BO14, BO18)</t>
    </r>
  </si>
  <si>
    <t>Payment/ Receipt Operations</t>
  </si>
  <si>
    <r>
      <t xml:space="preserve">CTR/ STR Reporting Issues, Tax Deduction and Irregular Transaction Pattern in Staff Accounts. </t>
    </r>
    <r>
      <rPr>
        <b/>
        <sz val="10"/>
        <rFont val="Calibri"/>
        <family val="2"/>
        <scheme val="minor"/>
      </rPr>
      <t>(D-11, BO16, BO21)</t>
    </r>
    <r>
      <rPr>
        <sz val="10"/>
        <rFont val="Calibri"/>
        <family val="2"/>
        <scheme val="minor"/>
      </rPr>
      <t xml:space="preserve"> </t>
    </r>
  </si>
  <si>
    <r>
      <t xml:space="preserve">Payment Against Defective/ Stale etc. Cheques, Bank Charges/ Tax Deduction, Petrol/ Vehicle Repair Bills &amp; inward/ Outward Clearing Issues, Prize Bond. </t>
    </r>
    <r>
      <rPr>
        <b/>
        <sz val="9"/>
        <rFont val="Calibri"/>
        <family val="2"/>
        <scheme val="minor"/>
      </rPr>
      <t>(D-6, BO10, BO20, BO33, GO11)</t>
    </r>
  </si>
  <si>
    <r>
      <t xml:space="preserve">Cash Receipt/ CC Voucher Acknowledgment, Payment of Expenses on Defective Bill/ Without Supporting, Budgetary Limit Breach. </t>
    </r>
    <r>
      <rPr>
        <b/>
        <sz val="9"/>
        <rFont val="Calibri"/>
        <family val="2"/>
        <scheme val="minor"/>
      </rPr>
      <t>(D-7, I-2, BO2)</t>
    </r>
  </si>
  <si>
    <t xml:space="preserve">Branch General Controls </t>
  </si>
  <si>
    <r>
      <t xml:space="preserve">Excess/ Less Deduction of Markup, Legal and Other Charges, Banker Account not Reconciled, Pending Suspense/ Sundry Account Entries, Excess/ Less Payment/ Recovery from Staff, Password Sharing. </t>
    </r>
    <r>
      <rPr>
        <b/>
        <sz val="10"/>
        <rFont val="Calibri"/>
        <family val="2"/>
        <scheme val="minor"/>
      </rPr>
      <t>(A-7, D-2, D-3, I-1, I-3, BO23, GO13)</t>
    </r>
  </si>
  <si>
    <r>
      <t xml:space="preserve">Fair Treatment of Consumers, Key Facts Statement, GL Entries, Withholding Tax Remission to Ho, Inspection Reports, Dead Stock/ Fixed Assets, Vehicle Insurance and Unclaimed Deposit Related Issues. </t>
    </r>
    <r>
      <rPr>
        <b/>
        <sz val="9"/>
        <rFont val="Calibri"/>
        <family val="2"/>
        <scheme val="minor"/>
      </rPr>
      <t>(GO3, GO5, GO6, BO8, , BO12, BO19, BO34, CO3)</t>
    </r>
  </si>
  <si>
    <r>
      <t xml:space="preserve">Physical Possession of Bank Land not Taken by Branch, Prescribed Registers Missing, Old Record Preservation/ Destruction, General/ IT Related Issues, Revenue Staff Signatures, Bank Staff Attendance/ Details. </t>
    </r>
    <r>
      <rPr>
        <b/>
        <sz val="9"/>
        <rFont val="Calibri"/>
        <family val="2"/>
        <scheme val="minor"/>
      </rPr>
      <t>(I-8, I-9, I-11, CO9, GO1, ,GO8, GO9, GO10, GO14, BO13)</t>
    </r>
  </si>
  <si>
    <t>Fraud &amp; Forgery, Embezzlement, Impersonation, Parallel Banking etc. (A-1, D10, I-4)</t>
  </si>
  <si>
    <t>Profit/ Loss Amount (Rs.)</t>
  </si>
  <si>
    <t>Branch Profitability/ Operating Self Sufficiency</t>
  </si>
  <si>
    <t>Risk Rating Performed By</t>
  </si>
  <si>
    <t>Risk Rating Reviewed  By</t>
  </si>
  <si>
    <t>Mr. Asim Hafeez</t>
  </si>
  <si>
    <t>Mr. M Ismail</t>
  </si>
  <si>
    <t>Date</t>
  </si>
  <si>
    <t xml:space="preserve">Risk </t>
  </si>
  <si>
    <t>Gravity/ Risk Weight</t>
  </si>
  <si>
    <t>Area</t>
  </si>
  <si>
    <t>Marks Criteria</t>
  </si>
  <si>
    <t>Routine</t>
  </si>
  <si>
    <t>Procedural</t>
  </si>
  <si>
    <t xml:space="preserve">Deposit/ Liability Target </t>
  </si>
  <si>
    <t xml:space="preserve">If target is achieved i.e. variance &gt; or = zero than zero marks are assigned. In case of shortfall i.e. variance &lt; zero, marks equal to percent value are assigned. </t>
  </si>
  <si>
    <t>Serious</t>
  </si>
  <si>
    <t xml:space="preserve">Disbursement Target </t>
  </si>
  <si>
    <t>Gross</t>
  </si>
  <si>
    <t xml:space="preserve">Recovery Target Shortfall </t>
  </si>
  <si>
    <t>Grave</t>
  </si>
  <si>
    <t xml:space="preserve">If profit is &lt;-50K then 500 marks, if &lt;= zero then 100 marks, if &lt;50K then 50 marks otherwise zero marks.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</si>
</sst>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409]d\-mmm\-yy;@"/>
    <numFmt numFmtId="166" formatCode="0;[Red]0"/>
    <numFmt numFmtId="168" formatCode="[$-409]d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0.5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u/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2DB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8" fillId="0" borderId="0"/>
  </cellStyleXfs>
  <cellXfs count="186">
    <xf numFmtId="0" fontId="0" fillId="0" borderId="0" xfId="0"/>
    <xf numFmtId="0" fontId="2" fillId="0" borderId="0" xfId="3" applyFont="1" applyBorder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3" applyFont="1" applyBorder="1" applyAlignment="1">
      <alignment wrapText="1"/>
    </xf>
    <xf numFmtId="0" fontId="2" fillId="0" borderId="0" xfId="3" applyFont="1" applyBorder="1"/>
    <xf numFmtId="0" fontId="4" fillId="0" borderId="0" xfId="3" applyFont="1" applyBorder="1" applyAlignment="1">
      <alignment horizontal="center"/>
    </xf>
    <xf numFmtId="2" fontId="4" fillId="0" borderId="0" xfId="3" applyNumberFormat="1" applyFont="1" applyBorder="1" applyAlignment="1">
      <alignment horizontal="center"/>
    </xf>
    <xf numFmtId="0" fontId="4" fillId="0" borderId="0" xfId="3" applyFont="1" applyBorder="1"/>
    <xf numFmtId="0" fontId="5" fillId="2" borderId="1" xfId="3" applyFont="1" applyFill="1" applyBorder="1" applyAlignment="1">
      <alignment vertical="top"/>
    </xf>
    <xf numFmtId="0" fontId="5" fillId="2" borderId="2" xfId="3" applyFont="1" applyFill="1" applyBorder="1" applyAlignment="1">
      <alignment horizontal="center" vertical="top"/>
    </xf>
    <xf numFmtId="0" fontId="5" fillId="2" borderId="3" xfId="3" applyFont="1" applyFill="1" applyBorder="1" applyAlignment="1">
      <alignment horizontal="center" vertical="top"/>
    </xf>
    <xf numFmtId="0" fontId="6" fillId="2" borderId="4" xfId="3" applyFont="1" applyFill="1" applyBorder="1" applyAlignment="1">
      <alignment horizontal="center" vertical="center"/>
    </xf>
    <xf numFmtId="0" fontId="6" fillId="2" borderId="5" xfId="3" applyFont="1" applyFill="1" applyBorder="1" applyAlignment="1"/>
    <xf numFmtId="0" fontId="6" fillId="0" borderId="6" xfId="3" applyFont="1" applyFill="1" applyBorder="1" applyAlignment="1" applyProtection="1"/>
    <xf numFmtId="0" fontId="6" fillId="0" borderId="5" xfId="3" applyFont="1" applyBorder="1" applyAlignment="1"/>
    <xf numFmtId="0" fontId="6" fillId="0" borderId="8" xfId="3" applyFont="1" applyBorder="1" applyAlignment="1">
      <alignment horizontal="left"/>
    </xf>
    <xf numFmtId="0" fontId="6" fillId="2" borderId="10" xfId="3" applyFont="1" applyFill="1" applyBorder="1" applyAlignment="1">
      <alignment horizontal="center" vertical="center"/>
    </xf>
    <xf numFmtId="0" fontId="6" fillId="2" borderId="5" xfId="3" applyFont="1" applyFill="1" applyBorder="1" applyAlignment="1">
      <alignment horizontal="left"/>
    </xf>
    <xf numFmtId="0" fontId="6" fillId="0" borderId="5" xfId="3" applyFont="1" applyBorder="1" applyAlignment="1">
      <alignment horizontal="left"/>
    </xf>
    <xf numFmtId="0" fontId="8" fillId="3" borderId="11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left" vertical="center"/>
    </xf>
    <xf numFmtId="2" fontId="7" fillId="0" borderId="0" xfId="3" applyNumberFormat="1" applyFont="1" applyBorder="1" applyAlignment="1">
      <alignment horizontal="center"/>
    </xf>
    <xf numFmtId="0" fontId="6" fillId="2" borderId="13" xfId="3" applyFont="1" applyFill="1" applyBorder="1" applyAlignment="1">
      <alignment horizontal="left"/>
    </xf>
    <xf numFmtId="0" fontId="6" fillId="0" borderId="13" xfId="3" applyFont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6" fillId="2" borderId="18" xfId="3" applyFont="1" applyFill="1" applyBorder="1" applyAlignment="1">
      <alignment horizontal="center" vertical="center"/>
    </xf>
    <xf numFmtId="0" fontId="7" fillId="0" borderId="0" xfId="3" applyFont="1" applyBorder="1" applyAlignment="1">
      <alignment horizontal="center"/>
    </xf>
    <xf numFmtId="0" fontId="6" fillId="2" borderId="1" xfId="3" applyFont="1" applyFill="1" applyBorder="1" applyAlignment="1">
      <alignment horizontal="left" vertical="center" wrapText="1"/>
    </xf>
    <xf numFmtId="0" fontId="6" fillId="2" borderId="19" xfId="3" applyFont="1" applyFill="1" applyBorder="1" applyAlignment="1">
      <alignment horizontal="left" vertical="center" wrapText="1"/>
    </xf>
    <xf numFmtId="0" fontId="6" fillId="2" borderId="20" xfId="3" applyFont="1" applyFill="1" applyBorder="1" applyAlignment="1">
      <alignment horizontal="left" vertical="center" wrapText="1"/>
    </xf>
    <xf numFmtId="0" fontId="6" fillId="2" borderId="4" xfId="3" applyFont="1" applyFill="1" applyBorder="1" applyAlignment="1">
      <alignment horizontal="center" vertical="center" wrapText="1"/>
    </xf>
    <xf numFmtId="0" fontId="6" fillId="2" borderId="13" xfId="3" applyFont="1" applyFill="1" applyBorder="1" applyAlignment="1">
      <alignment horizontal="left" vertical="center" wrapText="1"/>
    </xf>
    <xf numFmtId="0" fontId="6" fillId="2" borderId="14" xfId="3" applyFont="1" applyFill="1" applyBorder="1" applyAlignment="1">
      <alignment horizontal="left" vertical="center" wrapText="1"/>
    </xf>
    <xf numFmtId="0" fontId="6" fillId="2" borderId="15" xfId="3" applyFont="1" applyFill="1" applyBorder="1" applyAlignment="1">
      <alignment horizontal="left" vertical="center" wrapText="1"/>
    </xf>
    <xf numFmtId="0" fontId="6" fillId="2" borderId="18" xfId="3" applyFont="1" applyFill="1" applyBorder="1" applyAlignment="1">
      <alignment horizontal="center" vertical="center" wrapText="1"/>
    </xf>
    <xf numFmtId="0" fontId="10" fillId="2" borderId="4" xfId="3" applyFont="1" applyFill="1" applyBorder="1" applyAlignment="1" applyProtection="1">
      <alignment horizontal="center" vertical="center" textRotation="90" wrapText="1"/>
    </xf>
    <xf numFmtId="0" fontId="12" fillId="6" borderId="21" xfId="3" applyFont="1" applyFill="1" applyBorder="1" applyAlignment="1">
      <alignment horizontal="left" vertical="center"/>
    </xf>
    <xf numFmtId="0" fontId="12" fillId="6" borderId="22" xfId="3" applyFont="1" applyFill="1" applyBorder="1" applyAlignment="1">
      <alignment horizontal="left" vertical="center"/>
    </xf>
    <xf numFmtId="0" fontId="12" fillId="6" borderId="23" xfId="3" applyFont="1" applyFill="1" applyBorder="1" applyAlignment="1">
      <alignment horizontal="left" vertical="center"/>
    </xf>
    <xf numFmtId="9" fontId="4" fillId="0" borderId="0" xfId="2" applyFont="1" applyBorder="1"/>
    <xf numFmtId="0" fontId="10" fillId="2" borderId="10" xfId="3" applyFont="1" applyFill="1" applyBorder="1" applyAlignment="1" applyProtection="1">
      <alignment horizontal="center" vertical="center" textRotation="90" wrapText="1"/>
    </xf>
    <xf numFmtId="0" fontId="4" fillId="2" borderId="21" xfId="3" applyFont="1" applyFill="1" applyBorder="1" applyAlignment="1" applyProtection="1">
      <alignment horizontal="left" vertical="top"/>
    </xf>
    <xf numFmtId="0" fontId="4" fillId="2" borderId="22" xfId="3" applyFont="1" applyFill="1" applyBorder="1" applyAlignment="1" applyProtection="1">
      <alignment horizontal="left" vertical="top"/>
    </xf>
    <xf numFmtId="0" fontId="4" fillId="2" borderId="24" xfId="3" applyFont="1" applyFill="1" applyBorder="1" applyAlignment="1" applyProtection="1">
      <alignment horizontal="left" vertical="top"/>
    </xf>
    <xf numFmtId="1" fontId="6" fillId="2" borderId="8" xfId="1" applyNumberFormat="1" applyFont="1" applyFill="1" applyBorder="1" applyAlignment="1" applyProtection="1">
      <alignment horizontal="center" vertical="center"/>
      <protection locked="0"/>
    </xf>
    <xf numFmtId="0" fontId="6" fillId="7" borderId="4" xfId="0" applyFont="1" applyFill="1" applyBorder="1" applyAlignment="1" applyProtection="1">
      <alignment horizontal="center" vertical="center"/>
    </xf>
    <xf numFmtId="0" fontId="4" fillId="8" borderId="21" xfId="3" applyFont="1" applyFill="1" applyBorder="1" applyAlignment="1" applyProtection="1">
      <alignment horizontal="left" vertical="top" wrapText="1"/>
    </xf>
    <xf numFmtId="0" fontId="4" fillId="8" borderId="22" xfId="3" applyFont="1" applyFill="1" applyBorder="1" applyAlignment="1" applyProtection="1">
      <alignment horizontal="left" vertical="top" wrapText="1"/>
    </xf>
    <xf numFmtId="0" fontId="4" fillId="8" borderId="24" xfId="3" applyFont="1" applyFill="1" applyBorder="1" applyAlignment="1" applyProtection="1">
      <alignment horizontal="left" vertical="top" wrapText="1"/>
    </xf>
    <xf numFmtId="1" fontId="6" fillId="8" borderId="25" xfId="1" applyNumberFormat="1" applyFont="1" applyFill="1" applyBorder="1" applyAlignment="1" applyProtection="1">
      <alignment horizontal="center" vertical="center"/>
      <protection locked="0"/>
    </xf>
    <xf numFmtId="0" fontId="6" fillId="7" borderId="10" xfId="0" applyFont="1" applyFill="1" applyBorder="1" applyAlignment="1" applyProtection="1">
      <alignment horizontal="center" vertical="center"/>
    </xf>
    <xf numFmtId="0" fontId="4" fillId="7" borderId="21" xfId="3" applyFont="1" applyFill="1" applyBorder="1" applyAlignment="1" applyProtection="1">
      <alignment horizontal="left" vertical="top"/>
    </xf>
    <xf numFmtId="0" fontId="4" fillId="7" borderId="22" xfId="3" applyFont="1" applyFill="1" applyBorder="1" applyAlignment="1" applyProtection="1">
      <alignment horizontal="left" vertical="top"/>
    </xf>
    <xf numFmtId="0" fontId="4" fillId="7" borderId="24" xfId="3" applyFont="1" applyFill="1" applyBorder="1" applyAlignment="1" applyProtection="1">
      <alignment horizontal="left" vertical="top"/>
    </xf>
    <xf numFmtId="1" fontId="6" fillId="7" borderId="25" xfId="1" applyNumberFormat="1" applyFont="1" applyFill="1" applyBorder="1" applyAlignment="1" applyProtection="1">
      <alignment horizontal="center" vertical="center"/>
      <protection locked="0"/>
    </xf>
    <xf numFmtId="0" fontId="6" fillId="7" borderId="18" xfId="0" applyFont="1" applyFill="1" applyBorder="1" applyAlignment="1" applyProtection="1">
      <alignment horizontal="center" vertical="center"/>
    </xf>
    <xf numFmtId="1" fontId="6" fillId="7" borderId="27" xfId="1" applyNumberFormat="1" applyFont="1" applyFill="1" applyBorder="1" applyAlignment="1" applyProtection="1">
      <alignment horizontal="center" vertical="center"/>
      <protection locked="0"/>
    </xf>
    <xf numFmtId="1" fontId="7" fillId="0" borderId="0" xfId="3" applyNumberFormat="1" applyFont="1" applyBorder="1"/>
    <xf numFmtId="0" fontId="7" fillId="0" borderId="0" xfId="3" applyFont="1" applyBorder="1"/>
    <xf numFmtId="0" fontId="7" fillId="7" borderId="28" xfId="3" applyFont="1" applyFill="1" applyBorder="1" applyAlignment="1" applyProtection="1">
      <alignment horizontal="center" vertical="top"/>
    </xf>
    <xf numFmtId="0" fontId="7" fillId="7" borderId="4" xfId="0" applyFont="1" applyFill="1" applyBorder="1" applyAlignment="1" applyProtection="1">
      <alignment horizontal="center" vertical="center"/>
    </xf>
    <xf numFmtId="0" fontId="7" fillId="7" borderId="10" xfId="0" applyFont="1" applyFill="1" applyBorder="1" applyAlignment="1" applyProtection="1">
      <alignment horizontal="center" vertical="center"/>
    </xf>
    <xf numFmtId="0" fontId="10" fillId="2" borderId="18" xfId="3" applyFont="1" applyFill="1" applyBorder="1" applyAlignment="1" applyProtection="1">
      <alignment horizontal="center" vertical="center" textRotation="90" wrapText="1"/>
    </xf>
    <xf numFmtId="0" fontId="4" fillId="7" borderId="21" xfId="3" applyFont="1" applyFill="1" applyBorder="1" applyAlignment="1" applyProtection="1">
      <alignment horizontal="left" vertical="top" wrapText="1"/>
    </xf>
    <xf numFmtId="0" fontId="4" fillId="7" borderId="22" xfId="3" applyFont="1" applyFill="1" applyBorder="1" applyAlignment="1" applyProtection="1">
      <alignment horizontal="left" vertical="top" wrapText="1"/>
    </xf>
    <xf numFmtId="0" fontId="4" fillId="7" borderId="24" xfId="3" applyFont="1" applyFill="1" applyBorder="1" applyAlignment="1" applyProtection="1">
      <alignment horizontal="left" vertical="top" wrapText="1"/>
    </xf>
    <xf numFmtId="0" fontId="7" fillId="7" borderId="18" xfId="0" applyFont="1" applyFill="1" applyBorder="1" applyAlignment="1" applyProtection="1">
      <alignment horizontal="center" vertical="center"/>
    </xf>
    <xf numFmtId="1" fontId="4" fillId="0" borderId="0" xfId="3" applyNumberFormat="1" applyFont="1" applyBorder="1"/>
    <xf numFmtId="0" fontId="2" fillId="2" borderId="4" xfId="3" applyFont="1" applyFill="1" applyBorder="1" applyAlignment="1">
      <alignment horizontal="center" vertical="center" textRotation="90" wrapText="1"/>
    </xf>
    <xf numFmtId="166" fontId="13" fillId="9" borderId="29" xfId="3" applyNumberFormat="1" applyFont="1" applyFill="1" applyBorder="1" applyAlignment="1" applyProtection="1">
      <alignment vertical="center"/>
      <protection locked="0"/>
    </xf>
    <xf numFmtId="166" fontId="13" fillId="9" borderId="30" xfId="3" applyNumberFormat="1" applyFont="1" applyFill="1" applyBorder="1" applyAlignment="1" applyProtection="1">
      <alignment vertical="center"/>
      <protection locked="0"/>
    </xf>
    <xf numFmtId="0" fontId="6" fillId="2" borderId="32" xfId="3" applyFont="1" applyFill="1" applyBorder="1" applyAlignment="1" applyProtection="1">
      <alignment vertical="center" wrapText="1"/>
    </xf>
    <xf numFmtId="0" fontId="2" fillId="2" borderId="10" xfId="3" applyFont="1" applyFill="1" applyBorder="1" applyAlignment="1">
      <alignment horizontal="center" vertical="center" textRotation="90" wrapText="1"/>
    </xf>
    <xf numFmtId="0" fontId="2" fillId="9" borderId="21" xfId="3" applyFont="1" applyFill="1" applyBorder="1" applyAlignment="1" applyProtection="1">
      <alignment horizontal="left" vertical="center" wrapText="1"/>
    </xf>
    <xf numFmtId="0" fontId="2" fillId="9" borderId="22" xfId="3" applyFont="1" applyFill="1" applyBorder="1" applyAlignment="1" applyProtection="1">
      <alignment horizontal="left" vertical="center" wrapText="1"/>
    </xf>
    <xf numFmtId="0" fontId="2" fillId="9" borderId="24" xfId="3" applyFont="1" applyFill="1" applyBorder="1" applyAlignment="1" applyProtection="1">
      <alignment horizontal="left" vertical="center" wrapText="1"/>
    </xf>
    <xf numFmtId="1" fontId="7" fillId="7" borderId="31" xfId="0" applyNumberFormat="1" applyFont="1" applyFill="1" applyBorder="1" applyAlignment="1" applyProtection="1">
      <alignment horizontal="center" vertical="center"/>
    </xf>
    <xf numFmtId="0" fontId="14" fillId="0" borderId="0" xfId="3" applyFont="1" applyFill="1" applyBorder="1" applyAlignment="1" applyProtection="1">
      <alignment horizontal="left" vertical="top"/>
    </xf>
    <xf numFmtId="0" fontId="14" fillId="0" borderId="0" xfId="3" applyFont="1" applyFill="1" applyBorder="1" applyAlignment="1" applyProtection="1">
      <alignment horizontal="left" vertical="center"/>
    </xf>
    <xf numFmtId="0" fontId="14" fillId="0" borderId="22" xfId="3" applyFont="1" applyFill="1" applyBorder="1" applyAlignment="1" applyProtection="1">
      <alignment horizontal="left" vertical="center"/>
    </xf>
    <xf numFmtId="0" fontId="15" fillId="0" borderId="0" xfId="3" applyFont="1" applyFill="1" applyBorder="1" applyAlignment="1" applyProtection="1">
      <alignment vertical="center" wrapText="1"/>
    </xf>
    <xf numFmtId="166" fontId="15" fillId="0" borderId="0" xfId="4" applyNumberFormat="1" applyFont="1" applyFill="1" applyBorder="1" applyAlignment="1" applyProtection="1">
      <alignment horizontal="center" vertical="center"/>
    </xf>
    <xf numFmtId="0" fontId="2" fillId="2" borderId="18" xfId="3" applyFont="1" applyFill="1" applyBorder="1" applyAlignment="1">
      <alignment horizontal="center" vertical="center" textRotation="90" wrapText="1"/>
    </xf>
    <xf numFmtId="0" fontId="6" fillId="2" borderId="32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vertical="center" wrapText="1"/>
    </xf>
    <xf numFmtId="0" fontId="4" fillId="2" borderId="21" xfId="3" applyFont="1" applyFill="1" applyBorder="1" applyAlignment="1" applyProtection="1">
      <alignment horizontal="left" vertical="top" wrapText="1"/>
    </xf>
    <xf numFmtId="0" fontId="4" fillId="2" borderId="22" xfId="3" applyFont="1" applyFill="1" applyBorder="1" applyAlignment="1" applyProtection="1">
      <alignment horizontal="left" vertical="top" wrapText="1"/>
    </xf>
    <xf numFmtId="0" fontId="4" fillId="2" borderId="24" xfId="3" applyFont="1" applyFill="1" applyBorder="1" applyAlignment="1" applyProtection="1">
      <alignment horizontal="left" vertical="top" wrapText="1"/>
    </xf>
    <xf numFmtId="1" fontId="6" fillId="2" borderId="29" xfId="1" applyNumberFormat="1" applyFont="1" applyFill="1" applyBorder="1" applyAlignment="1" applyProtection="1">
      <alignment horizontal="center" vertical="center"/>
      <protection locked="0"/>
    </xf>
    <xf numFmtId="0" fontId="6" fillId="7" borderId="24" xfId="0" applyFont="1" applyFill="1" applyBorder="1" applyAlignment="1" applyProtection="1">
      <alignment horizontal="center" vertical="center"/>
    </xf>
    <xf numFmtId="1" fontId="6" fillId="0" borderId="0" xfId="3" applyNumberFormat="1" applyFont="1" applyBorder="1" applyAlignment="1">
      <alignment horizontal="center"/>
    </xf>
    <xf numFmtId="9" fontId="6" fillId="0" borderId="0" xfId="2" applyFont="1" applyBorder="1"/>
    <xf numFmtId="0" fontId="4" fillId="10" borderId="21" xfId="3" applyFont="1" applyFill="1" applyBorder="1" applyAlignment="1" applyProtection="1">
      <alignment horizontal="left" vertical="top" wrapText="1"/>
    </xf>
    <xf numFmtId="0" fontId="4" fillId="10" borderId="22" xfId="3" applyFont="1" applyFill="1" applyBorder="1" applyAlignment="1" applyProtection="1">
      <alignment horizontal="left" vertical="top" wrapText="1"/>
    </xf>
    <xf numFmtId="1" fontId="6" fillId="10" borderId="29" xfId="1" applyNumberFormat="1" applyFont="1" applyFill="1" applyBorder="1" applyAlignment="1" applyProtection="1">
      <alignment horizontal="center" vertical="center"/>
      <protection locked="0"/>
    </xf>
    <xf numFmtId="0" fontId="10" fillId="2" borderId="5" xfId="3" applyFont="1" applyFill="1" applyBorder="1" applyAlignment="1" applyProtection="1">
      <alignment horizontal="center" vertical="center" textRotation="90" wrapText="1"/>
    </xf>
    <xf numFmtId="0" fontId="15" fillId="0" borderId="0" xfId="3" applyFont="1" applyFill="1" applyBorder="1" applyAlignment="1" applyProtection="1">
      <alignment horizontal="center" vertical="center" textRotation="90" wrapText="1"/>
    </xf>
    <xf numFmtId="166" fontId="16" fillId="0" borderId="0" xfId="4" applyNumberFormat="1" applyFont="1" applyFill="1" applyBorder="1" applyAlignment="1" applyProtection="1">
      <alignment horizontal="center" vertical="center"/>
    </xf>
    <xf numFmtId="0" fontId="12" fillId="6" borderId="24" xfId="3" applyFont="1" applyFill="1" applyBorder="1" applyAlignment="1">
      <alignment horizontal="left" vertical="center"/>
    </xf>
    <xf numFmtId="1" fontId="6" fillId="11" borderId="29" xfId="1" applyNumberFormat="1" applyFont="1" applyFill="1" applyBorder="1" applyAlignment="1" applyProtection="1">
      <alignment horizontal="center" vertical="center"/>
      <protection locked="0"/>
    </xf>
    <xf numFmtId="0" fontId="7" fillId="7" borderId="31" xfId="0" applyFont="1" applyFill="1" applyBorder="1" applyAlignment="1" applyProtection="1">
      <alignment horizontal="center" vertical="center"/>
    </xf>
    <xf numFmtId="0" fontId="4" fillId="0" borderId="0" xfId="3" applyFont="1" applyFill="1" applyBorder="1"/>
    <xf numFmtId="0" fontId="15" fillId="0" borderId="0" xfId="3" applyFont="1" applyFill="1" applyBorder="1" applyAlignment="1" applyProtection="1">
      <alignment vertical="center" textRotation="90"/>
    </xf>
    <xf numFmtId="0" fontId="15" fillId="0" borderId="0" xfId="3" applyFont="1" applyFill="1" applyBorder="1" applyAlignment="1" applyProtection="1">
      <alignment horizontal="center" vertical="center" wrapText="1"/>
    </xf>
    <xf numFmtId="0" fontId="17" fillId="0" borderId="1" xfId="3" applyFont="1" applyBorder="1" applyAlignment="1">
      <alignment horizontal="left"/>
    </xf>
    <xf numFmtId="0" fontId="18" fillId="0" borderId="19" xfId="5" applyFont="1" applyFill="1" applyBorder="1" applyAlignment="1">
      <alignment wrapText="1"/>
    </xf>
    <xf numFmtId="0" fontId="17" fillId="0" borderId="19" xfId="3" applyFont="1" applyBorder="1" applyAlignment="1">
      <alignment horizontal="left"/>
    </xf>
    <xf numFmtId="0" fontId="14" fillId="0" borderId="19" xfId="3" applyFont="1" applyFill="1" applyBorder="1"/>
    <xf numFmtId="0" fontId="17" fillId="0" borderId="19" xfId="3" applyFont="1" applyBorder="1" applyAlignment="1">
      <alignment horizontal="left" wrapText="1"/>
    </xf>
    <xf numFmtId="2" fontId="14" fillId="0" borderId="20" xfId="3" applyNumberFormat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13" fillId="0" borderId="5" xfId="3" applyFont="1" applyFill="1" applyBorder="1" applyProtection="1">
      <protection locked="0"/>
    </xf>
    <xf numFmtId="0" fontId="14" fillId="0" borderId="0" xfId="3" applyFont="1" applyFill="1" applyBorder="1"/>
    <xf numFmtId="0" fontId="13" fillId="0" borderId="0" xfId="3" applyFont="1" applyFill="1" applyBorder="1" applyProtection="1">
      <protection locked="0"/>
    </xf>
    <xf numFmtId="0" fontId="14" fillId="0" borderId="7" xfId="3" applyFont="1" applyFill="1" applyBorder="1"/>
    <xf numFmtId="0" fontId="19" fillId="0" borderId="5" xfId="3" applyFont="1" applyBorder="1" applyAlignment="1">
      <alignment horizontal="left"/>
    </xf>
    <xf numFmtId="0" fontId="18" fillId="0" borderId="0" xfId="5" applyFont="1" applyFill="1" applyBorder="1" applyAlignment="1">
      <alignment wrapText="1"/>
    </xf>
    <xf numFmtId="0" fontId="19" fillId="0" borderId="0" xfId="3" applyFont="1" applyBorder="1" applyAlignment="1">
      <alignment horizontal="left"/>
    </xf>
    <xf numFmtId="0" fontId="8" fillId="0" borderId="0" xfId="3" applyFont="1" applyBorder="1" applyAlignment="1">
      <alignment wrapText="1"/>
    </xf>
    <xf numFmtId="0" fontId="19" fillId="0" borderId="0" xfId="3" applyFont="1" applyBorder="1" applyAlignment="1">
      <alignment horizontal="left" wrapText="1"/>
    </xf>
    <xf numFmtId="0" fontId="14" fillId="0" borderId="0" xfId="3" applyFont="1" applyBorder="1"/>
    <xf numFmtId="0" fontId="14" fillId="0" borderId="7" xfId="3" applyFont="1" applyBorder="1"/>
    <xf numFmtId="168" fontId="13" fillId="0" borderId="13" xfId="3" applyNumberFormat="1" applyFont="1" applyBorder="1" applyAlignment="1" applyProtection="1">
      <alignment horizontal="left"/>
      <protection locked="0"/>
    </xf>
    <xf numFmtId="0" fontId="14" fillId="0" borderId="14" xfId="3" applyFont="1" applyBorder="1" applyAlignment="1">
      <alignment horizontal="left" wrapText="1"/>
    </xf>
    <xf numFmtId="0" fontId="14" fillId="0" borderId="14" xfId="3" applyFont="1" applyBorder="1"/>
    <xf numFmtId="0" fontId="14" fillId="0" borderId="14" xfId="3" applyFont="1" applyBorder="1" applyAlignment="1">
      <alignment horizontal="center"/>
    </xf>
    <xf numFmtId="168" fontId="13" fillId="0" borderId="14" xfId="3" applyNumberFormat="1" applyFont="1" applyBorder="1" applyAlignment="1" applyProtection="1">
      <alignment horizontal="left"/>
      <protection locked="0"/>
    </xf>
    <xf numFmtId="2" fontId="14" fillId="0" borderId="15" xfId="3" applyNumberFormat="1" applyFont="1" applyBorder="1" applyAlignment="1">
      <alignment horizontal="center"/>
    </xf>
    <xf numFmtId="0" fontId="6" fillId="0" borderId="8" xfId="3" applyFont="1" applyBorder="1" applyAlignment="1">
      <alignment horizontal="center"/>
    </xf>
    <xf numFmtId="0" fontId="6" fillId="0" borderId="26" xfId="3" applyFont="1" applyBorder="1" applyAlignment="1">
      <alignment horizontal="center"/>
    </xf>
    <xf numFmtId="0" fontId="20" fillId="12" borderId="21" xfId="0" applyFont="1" applyFill="1" applyBorder="1" applyAlignment="1" applyProtection="1">
      <alignment horizontal="left" vertical="center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33" xfId="0" applyFill="1" applyBorder="1" applyAlignment="1">
      <alignment horizontal="center"/>
    </xf>
    <xf numFmtId="0" fontId="0" fillId="0" borderId="0" xfId="0" applyAlignment="1"/>
    <xf numFmtId="0" fontId="0" fillId="13" borderId="11" xfId="0" applyFill="1" applyBorder="1" applyAlignment="1">
      <alignment horizontal="left"/>
    </xf>
    <xf numFmtId="0" fontId="0" fillId="13" borderId="33" xfId="0" applyFill="1" applyBorder="1" applyAlignment="1">
      <alignment horizontal="center"/>
    </xf>
    <xf numFmtId="0" fontId="2" fillId="9" borderId="21" xfId="3" applyFont="1" applyFill="1" applyBorder="1" applyAlignment="1" applyProtection="1">
      <alignment vertical="center" wrapText="1"/>
    </xf>
    <xf numFmtId="0" fontId="0" fillId="14" borderId="11" xfId="0" applyFill="1" applyBorder="1" applyAlignment="1">
      <alignment horizontal="left"/>
    </xf>
    <xf numFmtId="0" fontId="0" fillId="14" borderId="33" xfId="0" applyFill="1" applyBorder="1" applyAlignment="1">
      <alignment horizontal="center"/>
    </xf>
    <xf numFmtId="0" fontId="0" fillId="15" borderId="11" xfId="0" applyFill="1" applyBorder="1" applyAlignment="1">
      <alignment horizontal="left"/>
    </xf>
    <xf numFmtId="0" fontId="0" fillId="15" borderId="33" xfId="0" applyFill="1" applyBorder="1" applyAlignment="1">
      <alignment horizontal="center"/>
    </xf>
    <xf numFmtId="0" fontId="0" fillId="16" borderId="16" xfId="0" applyFill="1" applyBorder="1" applyAlignment="1">
      <alignment horizontal="left"/>
    </xf>
    <xf numFmtId="0" fontId="0" fillId="16" borderId="34" xfId="0" applyFill="1" applyBorder="1" applyAlignment="1">
      <alignment horizontal="center"/>
    </xf>
    <xf numFmtId="0" fontId="7" fillId="17" borderId="0" xfId="3" applyFont="1" applyFill="1" applyBorder="1" applyAlignment="1" applyProtection="1">
      <alignment horizontal="left"/>
      <protection locked="0"/>
    </xf>
    <xf numFmtId="0" fontId="7" fillId="17" borderId="7" xfId="3" applyFont="1" applyFill="1" applyBorder="1" applyAlignment="1" applyProtection="1">
      <alignment horizontal="left"/>
      <protection locked="0"/>
    </xf>
    <xf numFmtId="164" fontId="7" fillId="17" borderId="0" xfId="3" applyNumberFormat="1" applyFont="1" applyFill="1" applyBorder="1" applyAlignment="1" applyProtection="1">
      <alignment horizontal="left"/>
      <protection locked="0"/>
    </xf>
    <xf numFmtId="164" fontId="7" fillId="17" borderId="7" xfId="3" applyNumberFormat="1" applyFont="1" applyFill="1" applyBorder="1" applyAlignment="1" applyProtection="1">
      <alignment horizontal="left"/>
      <protection locked="0"/>
    </xf>
    <xf numFmtId="0" fontId="9" fillId="17" borderId="14" xfId="3" applyFont="1" applyFill="1" applyBorder="1" applyAlignment="1" applyProtection="1">
      <alignment horizontal="left"/>
      <protection locked="0"/>
    </xf>
    <xf numFmtId="0" fontId="9" fillId="17" borderId="15" xfId="3" applyFont="1" applyFill="1" applyBorder="1" applyAlignment="1" applyProtection="1">
      <alignment horizontal="left"/>
      <protection locked="0"/>
    </xf>
    <xf numFmtId="0" fontId="7" fillId="17" borderId="0" xfId="3" applyFont="1" applyFill="1" applyBorder="1" applyAlignment="1" applyProtection="1">
      <alignment horizontal="left"/>
      <protection locked="0"/>
    </xf>
    <xf numFmtId="43" fontId="7" fillId="17" borderId="0" xfId="1" applyFont="1" applyFill="1" applyBorder="1" applyAlignment="1" applyProtection="1">
      <alignment horizontal="left"/>
      <protection locked="0"/>
    </xf>
    <xf numFmtId="43" fontId="14" fillId="0" borderId="0" xfId="1" applyFont="1" applyFill="1" applyBorder="1" applyAlignment="1" applyProtection="1">
      <alignment horizontal="left" vertical="center"/>
    </xf>
    <xf numFmtId="43" fontId="13" fillId="9" borderId="31" xfId="1" applyFont="1" applyFill="1" applyBorder="1" applyAlignment="1" applyProtection="1">
      <alignment horizontal="center" vertical="center"/>
    </xf>
    <xf numFmtId="43" fontId="4" fillId="0" borderId="0" xfId="1" applyFont="1" applyBorder="1" applyAlignment="1">
      <alignment horizontal="center"/>
    </xf>
    <xf numFmtId="43" fontId="6" fillId="0" borderId="9" xfId="1" applyFont="1" applyBorder="1" applyAlignment="1">
      <alignment horizontal="center"/>
    </xf>
    <xf numFmtId="43" fontId="0" fillId="5" borderId="17" xfId="1" applyFont="1" applyFill="1" applyBorder="1" applyAlignment="1">
      <alignment horizontal="center"/>
    </xf>
    <xf numFmtId="43" fontId="7" fillId="0" borderId="0" xfId="1" applyFont="1" applyBorder="1" applyAlignment="1">
      <alignment horizontal="center"/>
    </xf>
    <xf numFmtId="43" fontId="6" fillId="2" borderId="4" xfId="1" applyFont="1" applyFill="1" applyBorder="1" applyAlignment="1">
      <alignment horizontal="center" vertical="center" wrapText="1"/>
    </xf>
    <xf numFmtId="43" fontId="6" fillId="2" borderId="18" xfId="1" applyFont="1" applyFill="1" applyBorder="1" applyAlignment="1">
      <alignment horizontal="center" vertical="center" wrapText="1"/>
    </xf>
    <xf numFmtId="43" fontId="4" fillId="0" borderId="0" xfId="1" applyFont="1" applyBorder="1"/>
    <xf numFmtId="43" fontId="7" fillId="0" borderId="0" xfId="1" applyFont="1" applyBorder="1"/>
    <xf numFmtId="43" fontId="6" fillId="2" borderId="32" xfId="1" applyFont="1" applyFill="1" applyBorder="1" applyAlignment="1">
      <alignment vertical="center" wrapText="1"/>
    </xf>
    <xf numFmtId="43" fontId="6" fillId="0" borderId="0" xfId="1" applyFont="1" applyBorder="1"/>
    <xf numFmtId="43" fontId="16" fillId="0" borderId="0" xfId="1" applyFont="1" applyFill="1" applyBorder="1" applyAlignment="1" applyProtection="1">
      <alignment horizontal="center" vertical="center"/>
    </xf>
    <xf numFmtId="43" fontId="6" fillId="2" borderId="18" xfId="1" applyFont="1" applyFill="1" applyBorder="1" applyAlignment="1">
      <alignment vertical="center" wrapText="1"/>
    </xf>
    <xf numFmtId="43" fontId="15" fillId="0" borderId="0" xfId="1" applyFont="1" applyFill="1" applyBorder="1" applyAlignment="1" applyProtection="1">
      <alignment horizontal="center" vertical="center"/>
    </xf>
    <xf numFmtId="43" fontId="17" fillId="0" borderId="19" xfId="1" applyFont="1" applyBorder="1" applyAlignment="1">
      <alignment horizontal="left" wrapText="1"/>
    </xf>
    <xf numFmtId="43" fontId="14" fillId="0" borderId="0" xfId="1" applyFont="1" applyFill="1" applyBorder="1"/>
    <xf numFmtId="43" fontId="19" fillId="0" borderId="0" xfId="1" applyFont="1" applyBorder="1" applyAlignment="1">
      <alignment horizontal="left"/>
    </xf>
    <xf numFmtId="43" fontId="19" fillId="0" borderId="0" xfId="1" applyFont="1" applyBorder="1" applyAlignment="1">
      <alignment horizontal="left" wrapText="1"/>
    </xf>
    <xf numFmtId="43" fontId="14" fillId="0" borderId="14" xfId="1" applyFont="1" applyBorder="1" applyAlignment="1">
      <alignment horizontal="center"/>
    </xf>
    <xf numFmtId="0" fontId="1" fillId="17" borderId="1" xfId="0" applyFont="1" applyFill="1" applyBorder="1" applyAlignment="1">
      <alignment horizontal="left" vertical="center" wrapText="1"/>
    </xf>
    <xf numFmtId="0" fontId="1" fillId="17" borderId="19" xfId="0" applyFont="1" applyFill="1" applyBorder="1" applyAlignment="1">
      <alignment horizontal="left" vertical="center" wrapText="1"/>
    </xf>
    <xf numFmtId="0" fontId="1" fillId="17" borderId="20" xfId="0" applyFont="1" applyFill="1" applyBorder="1" applyAlignment="1">
      <alignment horizontal="left" vertical="center" wrapText="1"/>
    </xf>
    <xf numFmtId="0" fontId="1" fillId="17" borderId="5" xfId="0" applyFont="1" applyFill="1" applyBorder="1" applyAlignment="1">
      <alignment horizontal="left" vertical="center" wrapText="1"/>
    </xf>
    <xf numFmtId="0" fontId="1" fillId="17" borderId="0" xfId="0" applyFont="1" applyFill="1" applyBorder="1" applyAlignment="1">
      <alignment horizontal="left" vertical="center" wrapText="1"/>
    </xf>
    <xf numFmtId="0" fontId="1" fillId="17" borderId="7" xfId="0" applyFont="1" applyFill="1" applyBorder="1" applyAlignment="1">
      <alignment horizontal="left" vertical="center" wrapText="1"/>
    </xf>
    <xf numFmtId="0" fontId="1" fillId="17" borderId="13" xfId="0" applyFont="1" applyFill="1" applyBorder="1" applyAlignment="1">
      <alignment horizontal="left" vertical="center" wrapText="1"/>
    </xf>
    <xf numFmtId="0" fontId="1" fillId="17" borderId="14" xfId="0" applyFont="1" applyFill="1" applyBorder="1" applyAlignment="1">
      <alignment horizontal="left" vertical="center" wrapText="1"/>
    </xf>
    <xf numFmtId="0" fontId="1" fillId="17" borderId="15" xfId="0" applyFont="1" applyFill="1" applyBorder="1" applyAlignment="1">
      <alignment horizontal="left" vertical="center" wrapText="1"/>
    </xf>
    <xf numFmtId="0" fontId="1" fillId="17" borderId="21" xfId="0" quotePrefix="1" applyFont="1" applyFill="1" applyBorder="1" applyAlignment="1">
      <alignment horizontal="left" vertical="top" wrapText="1"/>
    </xf>
    <xf numFmtId="0" fontId="1" fillId="17" borderId="22" xfId="0" applyFont="1" applyFill="1" applyBorder="1" applyAlignment="1">
      <alignment horizontal="left" vertical="top" wrapText="1"/>
    </xf>
    <xf numFmtId="0" fontId="1" fillId="17" borderId="24" xfId="0" applyFont="1" applyFill="1" applyBorder="1" applyAlignment="1">
      <alignment horizontal="left" vertical="top" wrapText="1"/>
    </xf>
  </cellXfs>
  <cellStyles count="6">
    <cellStyle name="Comma" xfId="1" builtinId="3"/>
    <cellStyle name="Normal" xfId="0" builtinId="0"/>
    <cellStyle name="Normal 5" xfId="3"/>
    <cellStyle name="Normal_Rating Model-FSA2009" xfId="5"/>
    <cellStyle name="Percent" xfId="2" builtinId="5"/>
    <cellStyle name="Percent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ad/AppData/Local/Microsoft/Windows/INetCache/Content.Outlook/9AJ243RT/IA%20RR%20-%20Instances%20Ahmadnag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Rating"/>
      <sheetName val="Rating Matrix"/>
      <sheetName val="Annex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5"/>
  <sheetViews>
    <sheetView tabSelected="1" topLeftCell="A58" workbookViewId="0">
      <selection activeCell="F72" sqref="F72:J74"/>
    </sheetView>
  </sheetViews>
  <sheetFormatPr defaultColWidth="8.88671875" defaultRowHeight="12" x14ac:dyDescent="0.25"/>
  <cols>
    <col min="1" max="1" width="2.109375" style="7" customWidth="1"/>
    <col min="2" max="2" width="14.109375" style="1" customWidth="1"/>
    <col min="3" max="3" width="27" style="3" customWidth="1"/>
    <col min="4" max="4" width="14.88671875" style="3" customWidth="1"/>
    <col min="5" max="6" width="14.88671875" style="4" customWidth="1"/>
    <col min="7" max="7" width="18.77734375" style="5" customWidth="1"/>
    <col min="8" max="8" width="14.88671875" style="6" customWidth="1"/>
    <col min="9" max="9" width="14.88671875" style="156" customWidth="1"/>
    <col min="10" max="10" width="16.21875" style="5" customWidth="1"/>
    <col min="11" max="11" width="14.88671875" style="7" customWidth="1"/>
    <col min="12" max="16383" width="8.88671875" style="7"/>
    <col min="16384" max="16384" width="1.109375" style="7" customWidth="1"/>
  </cols>
  <sheetData>
    <row r="1" spans="2:11" ht="12.6" thickBot="1" x14ac:dyDescent="0.3">
      <c r="C1" s="2" t="e">
        <f>15%*'[1]Final Rating'!#REF!</f>
        <v>#REF!</v>
      </c>
    </row>
    <row r="2" spans="2:11" ht="18.600000000000001" thickBot="1" x14ac:dyDescent="0.3">
      <c r="B2" s="8"/>
      <c r="C2" s="9" t="s">
        <v>0</v>
      </c>
      <c r="D2" s="10"/>
      <c r="E2" s="10"/>
      <c r="F2" s="10"/>
      <c r="G2" s="10"/>
      <c r="H2" s="10"/>
      <c r="I2" s="10"/>
      <c r="J2" s="11"/>
    </row>
    <row r="3" spans="2:11" ht="15.6" x14ac:dyDescent="0.3">
      <c r="B3" s="12"/>
      <c r="C3" s="13" t="s">
        <v>1</v>
      </c>
      <c r="D3" s="146" t="s">
        <v>2</v>
      </c>
      <c r="E3" s="147"/>
      <c r="F3" s="14" t="s">
        <v>3</v>
      </c>
      <c r="G3" s="152" t="s">
        <v>4</v>
      </c>
      <c r="H3" s="15" t="s">
        <v>5</v>
      </c>
      <c r="I3" s="157" t="s">
        <v>6</v>
      </c>
      <c r="J3" s="16"/>
    </row>
    <row r="4" spans="2:11" ht="15.6" x14ac:dyDescent="0.3">
      <c r="B4" s="17"/>
      <c r="C4" s="18" t="s">
        <v>7</v>
      </c>
      <c r="D4" s="146" t="s">
        <v>8</v>
      </c>
      <c r="E4" s="147"/>
      <c r="F4" s="18" t="s">
        <v>9</v>
      </c>
      <c r="G4" s="152" t="s">
        <v>10</v>
      </c>
      <c r="H4" s="19" t="s">
        <v>11</v>
      </c>
      <c r="I4" s="153">
        <v>314.52999999999997</v>
      </c>
      <c r="J4" s="16"/>
    </row>
    <row r="5" spans="2:11" ht="15.6" x14ac:dyDescent="0.3">
      <c r="B5" s="17"/>
      <c r="C5" s="18" t="s">
        <v>12</v>
      </c>
      <c r="D5" s="148">
        <v>45670</v>
      </c>
      <c r="E5" s="149"/>
      <c r="F5" s="18" t="s">
        <v>13</v>
      </c>
      <c r="G5" s="152" t="s">
        <v>14</v>
      </c>
      <c r="H5" s="20" t="s">
        <v>15</v>
      </c>
      <c r="I5" s="153" t="s">
        <v>16</v>
      </c>
      <c r="J5" s="16"/>
      <c r="K5" s="21"/>
    </row>
    <row r="6" spans="2:11" ht="16.2" thickBot="1" x14ac:dyDescent="0.35">
      <c r="B6" s="22"/>
      <c r="C6" s="23" t="s">
        <v>17</v>
      </c>
      <c r="D6" s="150" t="s">
        <v>16</v>
      </c>
      <c r="E6" s="151"/>
      <c r="F6" s="23" t="s">
        <v>18</v>
      </c>
      <c r="G6" s="152" t="s">
        <v>19</v>
      </c>
      <c r="H6" s="24"/>
      <c r="I6" s="158"/>
      <c r="J6" s="25"/>
      <c r="K6" s="21"/>
    </row>
    <row r="7" spans="2:11" ht="16.2" thickBot="1" x14ac:dyDescent="0.35">
      <c r="C7" s="2" t="e">
        <f>50%*'[1]Final Rating'!#REF!</f>
        <v>#REF!</v>
      </c>
      <c r="D7" s="2"/>
      <c r="E7" s="1"/>
      <c r="F7" s="1"/>
      <c r="G7" s="26"/>
      <c r="H7" s="21"/>
      <c r="I7" s="159"/>
      <c r="J7" s="21"/>
      <c r="K7" s="21"/>
    </row>
    <row r="8" spans="2:11" ht="16.5" customHeight="1" x14ac:dyDescent="0.25">
      <c r="B8" s="27" t="s">
        <v>20</v>
      </c>
      <c r="C8" s="28"/>
      <c r="D8" s="28"/>
      <c r="E8" s="28"/>
      <c r="F8" s="28"/>
      <c r="G8" s="29"/>
      <c r="H8" s="30" t="s">
        <v>21</v>
      </c>
      <c r="I8" s="160" t="s">
        <v>22</v>
      </c>
      <c r="J8" s="30" t="s">
        <v>23</v>
      </c>
    </row>
    <row r="9" spans="2:11" ht="27" customHeight="1" thickBot="1" x14ac:dyDescent="0.3">
      <c r="B9" s="31"/>
      <c r="C9" s="32"/>
      <c r="D9" s="32"/>
      <c r="E9" s="32"/>
      <c r="F9" s="32"/>
      <c r="G9" s="33"/>
      <c r="H9" s="34"/>
      <c r="I9" s="161" t="s">
        <v>24</v>
      </c>
      <c r="J9" s="34"/>
    </row>
    <row r="10" spans="2:11" ht="15" thickBot="1" x14ac:dyDescent="0.3">
      <c r="B10" s="35" t="s">
        <v>25</v>
      </c>
      <c r="C10" s="36" t="s">
        <v>26</v>
      </c>
      <c r="D10" s="37"/>
      <c r="E10" s="37"/>
      <c r="F10" s="37"/>
      <c r="G10" s="38"/>
      <c r="I10" s="162"/>
      <c r="J10" s="39"/>
      <c r="K10" s="39"/>
    </row>
    <row r="11" spans="2:11" ht="16.2" thickBot="1" x14ac:dyDescent="0.35">
      <c r="B11" s="40"/>
      <c r="C11" s="41" t="s">
        <v>27</v>
      </c>
      <c r="D11" s="42"/>
      <c r="E11" s="42"/>
      <c r="F11" s="42"/>
      <c r="G11" s="43"/>
      <c r="H11" s="44">
        <v>5</v>
      </c>
      <c r="I11" s="153">
        <v>0</v>
      </c>
      <c r="J11" s="45">
        <f>((H11*I11)+(H12*I12)+(H13*I13))</f>
        <v>28</v>
      </c>
    </row>
    <row r="12" spans="2:11" ht="24.6" customHeight="1" thickBot="1" x14ac:dyDescent="0.35">
      <c r="B12" s="40"/>
      <c r="C12" s="46" t="s">
        <v>28</v>
      </c>
      <c r="D12" s="47"/>
      <c r="E12" s="47"/>
      <c r="F12" s="47"/>
      <c r="G12" s="48"/>
      <c r="H12" s="49">
        <v>4</v>
      </c>
      <c r="I12" s="153">
        <v>7</v>
      </c>
      <c r="J12" s="50"/>
    </row>
    <row r="13" spans="2:11" ht="16.2" thickBot="1" x14ac:dyDescent="0.35">
      <c r="B13" s="40"/>
      <c r="C13" s="51" t="s">
        <v>29</v>
      </c>
      <c r="D13" s="52"/>
      <c r="E13" s="52"/>
      <c r="F13" s="52"/>
      <c r="G13" s="53"/>
      <c r="H13" s="54">
        <v>2</v>
      </c>
      <c r="I13" s="153">
        <v>0</v>
      </c>
      <c r="J13" s="55"/>
    </row>
    <row r="14" spans="2:11" ht="26.4" customHeight="1" thickBot="1" x14ac:dyDescent="0.35">
      <c r="B14" s="40"/>
      <c r="C14" s="41" t="s">
        <v>30</v>
      </c>
      <c r="D14" s="42"/>
      <c r="E14" s="42"/>
      <c r="F14" s="42"/>
      <c r="G14" s="43"/>
      <c r="H14" s="44">
        <v>5</v>
      </c>
      <c r="I14" s="153">
        <v>0</v>
      </c>
      <c r="J14" s="45">
        <f>((H14*I14)+(H15*I15)+(H16*I16))</f>
        <v>3</v>
      </c>
    </row>
    <row r="15" spans="2:11" ht="14.4" customHeight="1" thickBot="1" x14ac:dyDescent="0.35">
      <c r="B15" s="40"/>
      <c r="C15" s="46" t="s">
        <v>31</v>
      </c>
      <c r="D15" s="47"/>
      <c r="E15" s="47"/>
      <c r="F15" s="47"/>
      <c r="G15" s="48"/>
      <c r="H15" s="49">
        <v>3</v>
      </c>
      <c r="I15" s="153">
        <v>1</v>
      </c>
      <c r="J15" s="50"/>
    </row>
    <row r="16" spans="2:11" ht="14.4" customHeight="1" thickBot="1" x14ac:dyDescent="0.35">
      <c r="B16" s="40"/>
      <c r="C16" s="51" t="s">
        <v>32</v>
      </c>
      <c r="D16" s="52"/>
      <c r="E16" s="52"/>
      <c r="F16" s="52"/>
      <c r="G16" s="53"/>
      <c r="H16" s="54">
        <v>1</v>
      </c>
      <c r="I16" s="153">
        <v>0</v>
      </c>
      <c r="J16" s="55"/>
    </row>
    <row r="17" spans="2:10" ht="14.4" customHeight="1" thickBot="1" x14ac:dyDescent="0.35">
      <c r="B17" s="40"/>
      <c r="C17" s="41" t="s">
        <v>33</v>
      </c>
      <c r="D17" s="42"/>
      <c r="E17" s="42"/>
      <c r="F17" s="42"/>
      <c r="G17" s="43"/>
      <c r="H17" s="44">
        <v>5</v>
      </c>
      <c r="I17" s="153">
        <v>0</v>
      </c>
      <c r="J17" s="45">
        <f>((H17*I17)+(H18*I18))</f>
        <v>0</v>
      </c>
    </row>
    <row r="18" spans="2:10" ht="14.4" customHeight="1" thickBot="1" x14ac:dyDescent="0.35">
      <c r="B18" s="40"/>
      <c r="C18" s="46" t="s">
        <v>34</v>
      </c>
      <c r="D18" s="47"/>
      <c r="E18" s="47"/>
      <c r="F18" s="47"/>
      <c r="G18" s="48"/>
      <c r="H18" s="49">
        <v>3</v>
      </c>
      <c r="I18" s="153">
        <v>0</v>
      </c>
      <c r="J18" s="55"/>
    </row>
    <row r="19" spans="2:10" ht="14.4" customHeight="1" thickBot="1" x14ac:dyDescent="0.35">
      <c r="B19" s="40"/>
      <c r="C19" s="41" t="s">
        <v>35</v>
      </c>
      <c r="D19" s="42"/>
      <c r="E19" s="42"/>
      <c r="F19" s="42"/>
      <c r="G19" s="43"/>
      <c r="H19" s="44">
        <v>5</v>
      </c>
      <c r="I19" s="153">
        <v>0</v>
      </c>
      <c r="J19" s="45">
        <f>((H19*I19)+(H20*I20))</f>
        <v>0</v>
      </c>
    </row>
    <row r="20" spans="2:10" ht="14.4" customHeight="1" thickBot="1" x14ac:dyDescent="0.35">
      <c r="B20" s="40"/>
      <c r="C20" s="46" t="s">
        <v>36</v>
      </c>
      <c r="D20" s="47"/>
      <c r="E20" s="47"/>
      <c r="F20" s="47"/>
      <c r="G20" s="48"/>
      <c r="H20" s="49">
        <v>4</v>
      </c>
      <c r="I20" s="153">
        <v>0</v>
      </c>
      <c r="J20" s="55"/>
    </row>
    <row r="21" spans="2:10" ht="14.4" customHeight="1" thickBot="1" x14ac:dyDescent="0.35">
      <c r="B21" s="40"/>
      <c r="C21" s="41" t="s">
        <v>37</v>
      </c>
      <c r="D21" s="42"/>
      <c r="E21" s="42"/>
      <c r="F21" s="42"/>
      <c r="G21" s="43"/>
      <c r="H21" s="44">
        <v>5</v>
      </c>
      <c r="I21" s="153">
        <v>0</v>
      </c>
      <c r="J21" s="45">
        <f>((H21*I21)+(H22*I22)+(H23*I23))</f>
        <v>0</v>
      </c>
    </row>
    <row r="22" spans="2:10" ht="14.4" customHeight="1" thickBot="1" x14ac:dyDescent="0.35">
      <c r="B22" s="40"/>
      <c r="C22" s="46" t="s">
        <v>38</v>
      </c>
      <c r="D22" s="47"/>
      <c r="E22" s="47"/>
      <c r="F22" s="47"/>
      <c r="G22" s="48"/>
      <c r="H22" s="49">
        <v>4</v>
      </c>
      <c r="I22" s="153">
        <v>0</v>
      </c>
      <c r="J22" s="50"/>
    </row>
    <row r="23" spans="2:10" ht="14.4" customHeight="1" thickBot="1" x14ac:dyDescent="0.35">
      <c r="B23" s="40"/>
      <c r="C23" s="51" t="s">
        <v>39</v>
      </c>
      <c r="D23" s="52"/>
      <c r="E23" s="52"/>
      <c r="F23" s="52"/>
      <c r="G23" s="53"/>
      <c r="H23" s="56">
        <v>2</v>
      </c>
      <c r="I23" s="153">
        <v>0</v>
      </c>
      <c r="J23" s="55"/>
    </row>
    <row r="24" spans="2:10" ht="16.2" thickBot="1" x14ac:dyDescent="0.35">
      <c r="B24" s="40"/>
      <c r="C24" s="7"/>
      <c r="D24" s="7"/>
      <c r="E24" s="7"/>
      <c r="F24" s="7"/>
      <c r="G24" s="7"/>
      <c r="H24" s="57"/>
      <c r="I24" s="163"/>
      <c r="J24" s="58"/>
    </row>
    <row r="25" spans="2:10" ht="16.2" thickBot="1" x14ac:dyDescent="0.35">
      <c r="B25" s="40"/>
      <c r="C25" s="36" t="s">
        <v>40</v>
      </c>
      <c r="D25" s="37"/>
      <c r="E25" s="37"/>
      <c r="F25" s="37"/>
      <c r="G25" s="38"/>
      <c r="H25" s="57"/>
      <c r="I25" s="163"/>
      <c r="J25" s="58"/>
    </row>
    <row r="26" spans="2:10" ht="16.2" thickBot="1" x14ac:dyDescent="0.35">
      <c r="B26" s="40"/>
      <c r="C26" s="41" t="s">
        <v>41</v>
      </c>
      <c r="D26" s="42"/>
      <c r="E26" s="42"/>
      <c r="F26" s="42"/>
      <c r="G26" s="43"/>
      <c r="H26" s="44">
        <v>5</v>
      </c>
      <c r="I26" s="153">
        <v>1</v>
      </c>
      <c r="J26" s="59">
        <f>+H26*I26</f>
        <v>5</v>
      </c>
    </row>
    <row r="27" spans="2:10" ht="16.2" thickBot="1" x14ac:dyDescent="0.35">
      <c r="B27" s="40"/>
      <c r="C27" s="41" t="s">
        <v>42</v>
      </c>
      <c r="D27" s="42"/>
      <c r="E27" s="42"/>
      <c r="F27" s="42"/>
      <c r="G27" s="43"/>
      <c r="H27" s="44">
        <v>5</v>
      </c>
      <c r="I27" s="153">
        <v>0</v>
      </c>
      <c r="J27" s="60">
        <f>((H27*I27)+(H28*I28)+(H29*I29))</f>
        <v>23</v>
      </c>
    </row>
    <row r="28" spans="2:10" ht="27.6" customHeight="1" thickBot="1" x14ac:dyDescent="0.35">
      <c r="B28" s="40"/>
      <c r="C28" s="46" t="s">
        <v>43</v>
      </c>
      <c r="D28" s="47"/>
      <c r="E28" s="47"/>
      <c r="F28" s="47"/>
      <c r="G28" s="48"/>
      <c r="H28" s="49">
        <v>4</v>
      </c>
      <c r="I28" s="153">
        <v>5</v>
      </c>
      <c r="J28" s="61"/>
    </row>
    <row r="29" spans="2:10" ht="31.2" customHeight="1" thickBot="1" x14ac:dyDescent="0.35">
      <c r="B29" s="62"/>
      <c r="C29" s="63" t="s">
        <v>44</v>
      </c>
      <c r="D29" s="64"/>
      <c r="E29" s="64"/>
      <c r="F29" s="64"/>
      <c r="G29" s="65"/>
      <c r="H29" s="56">
        <v>3</v>
      </c>
      <c r="I29" s="153">
        <v>1</v>
      </c>
      <c r="J29" s="66"/>
    </row>
    <row r="30" spans="2:10" ht="18.600000000000001" customHeight="1" thickBot="1" x14ac:dyDescent="0.3">
      <c r="B30" s="7"/>
      <c r="C30" s="7"/>
      <c r="D30" s="7"/>
      <c r="E30" s="7"/>
      <c r="F30" s="7"/>
      <c r="G30" s="7"/>
      <c r="H30" s="67"/>
      <c r="I30" s="162"/>
      <c r="J30" s="7"/>
    </row>
    <row r="31" spans="2:10" ht="18.600000000000001" customHeight="1" thickBot="1" x14ac:dyDescent="0.3">
      <c r="B31" s="68" t="s">
        <v>45</v>
      </c>
      <c r="C31" s="36" t="s">
        <v>46</v>
      </c>
      <c r="D31" s="37"/>
      <c r="E31" s="37"/>
      <c r="F31" s="37"/>
      <c r="G31" s="69" t="s">
        <v>47</v>
      </c>
      <c r="H31" s="70" t="s">
        <v>48</v>
      </c>
      <c r="I31" s="155" t="s">
        <v>49</v>
      </c>
      <c r="J31" s="71" t="s">
        <v>23</v>
      </c>
    </row>
    <row r="32" spans="2:10" ht="18.600000000000001" customHeight="1" thickBot="1" x14ac:dyDescent="0.35">
      <c r="B32" s="72"/>
      <c r="C32" s="73" t="s">
        <v>50</v>
      </c>
      <c r="D32" s="74"/>
      <c r="E32" s="74"/>
      <c r="F32" s="75"/>
      <c r="G32" s="152">
        <v>87870000</v>
      </c>
      <c r="H32" s="152">
        <v>93373000</v>
      </c>
      <c r="I32" s="153">
        <f>((H32-G32)/G32)*100</f>
        <v>6.262660748833504</v>
      </c>
      <c r="J32" s="76">
        <f>IF(I32&gt;=0,I32,0)</f>
        <v>6.262660748833504</v>
      </c>
    </row>
    <row r="33" spans="2:10" ht="18.600000000000001" customHeight="1" thickBot="1" x14ac:dyDescent="0.35">
      <c r="B33" s="72"/>
      <c r="C33" s="73" t="s">
        <v>51</v>
      </c>
      <c r="D33" s="74"/>
      <c r="E33" s="74"/>
      <c r="F33" s="75"/>
      <c r="G33" s="152">
        <v>34393000</v>
      </c>
      <c r="H33" s="152">
        <v>33693000</v>
      </c>
      <c r="I33" s="153">
        <f>((H33-G33)/G33)*100</f>
        <v>-2.035297880382636</v>
      </c>
      <c r="J33" s="76">
        <f>IF(I33&gt;=0,I33,0)</f>
        <v>0</v>
      </c>
    </row>
    <row r="34" spans="2:10" ht="18.600000000000001" customHeight="1" thickBot="1" x14ac:dyDescent="0.3">
      <c r="B34" s="72"/>
      <c r="C34" s="77"/>
      <c r="D34" s="78"/>
      <c r="E34" s="78"/>
      <c r="F34" s="78"/>
      <c r="G34" s="79"/>
      <c r="H34" s="78"/>
      <c r="I34" s="154"/>
      <c r="J34" s="78"/>
    </row>
    <row r="35" spans="2:10" ht="18.600000000000001" customHeight="1" thickBot="1" x14ac:dyDescent="0.3">
      <c r="B35" s="72"/>
      <c r="C35" s="80"/>
      <c r="D35" s="80"/>
      <c r="E35" s="81"/>
      <c r="F35" s="81"/>
      <c r="G35" s="69" t="s">
        <v>52</v>
      </c>
      <c r="H35" s="70" t="s">
        <v>53</v>
      </c>
      <c r="I35" s="155" t="s">
        <v>49</v>
      </c>
      <c r="J35" s="71" t="s">
        <v>23</v>
      </c>
    </row>
    <row r="36" spans="2:10" ht="18.600000000000001" customHeight="1" thickBot="1" x14ac:dyDescent="0.35">
      <c r="B36" s="72"/>
      <c r="C36" s="73" t="s">
        <v>54</v>
      </c>
      <c r="D36" s="74"/>
      <c r="E36" s="74"/>
      <c r="F36" s="75"/>
      <c r="G36" s="152">
        <v>24450000</v>
      </c>
      <c r="H36" s="152">
        <v>10196000</v>
      </c>
      <c r="I36" s="153">
        <f>(H36-G36)/G36*100</f>
        <v>-58.298568507157469</v>
      </c>
      <c r="J36" s="76">
        <f>IF(I36&gt;=0,0,(I36*-1))</f>
        <v>58.298568507157469</v>
      </c>
    </row>
    <row r="37" spans="2:10" ht="18.600000000000001" customHeight="1" thickBot="1" x14ac:dyDescent="0.35">
      <c r="B37" s="72"/>
      <c r="C37" s="73" t="s">
        <v>55</v>
      </c>
      <c r="D37" s="74"/>
      <c r="E37" s="74"/>
      <c r="F37" s="75"/>
      <c r="G37" s="152">
        <v>160000000</v>
      </c>
      <c r="H37" s="152">
        <v>128086000</v>
      </c>
      <c r="I37" s="153">
        <f>(H37-G37)/G37*100</f>
        <v>-19.946249999999999</v>
      </c>
      <c r="J37" s="76">
        <f>IF(I37&gt;=0,0,(I37*-1))</f>
        <v>19.946249999999999</v>
      </c>
    </row>
    <row r="38" spans="2:10" ht="18.600000000000001" customHeight="1" thickBot="1" x14ac:dyDescent="0.35">
      <c r="B38" s="82"/>
      <c r="C38" s="73" t="s">
        <v>56</v>
      </c>
      <c r="D38" s="74"/>
      <c r="E38" s="74"/>
      <c r="F38" s="75"/>
      <c r="G38" s="152">
        <v>248381000</v>
      </c>
      <c r="H38" s="152">
        <v>200432000</v>
      </c>
      <c r="I38" s="153">
        <f>(H38-G38)/G38*100</f>
        <v>-19.304616697734527</v>
      </c>
      <c r="J38" s="76">
        <f>IF(I38&gt;=0,0,(I38*-1))</f>
        <v>19.304616697734527</v>
      </c>
    </row>
    <row r="39" spans="2:10" ht="10.8" customHeight="1" thickBot="1" x14ac:dyDescent="0.3">
      <c r="B39" s="7"/>
      <c r="C39" s="7"/>
      <c r="D39" s="7"/>
      <c r="E39" s="7"/>
      <c r="F39" s="7"/>
      <c r="G39" s="7"/>
      <c r="H39" s="7"/>
      <c r="I39" s="162"/>
      <c r="J39" s="7"/>
    </row>
    <row r="40" spans="2:10" ht="40.200000000000003" thickBot="1" x14ac:dyDescent="0.3">
      <c r="B40" s="35" t="s">
        <v>57</v>
      </c>
      <c r="C40" s="36" t="s">
        <v>58</v>
      </c>
      <c r="D40" s="37"/>
      <c r="E40" s="37"/>
      <c r="F40" s="37"/>
      <c r="G40" s="38"/>
      <c r="H40" s="83" t="s">
        <v>21</v>
      </c>
      <c r="I40" s="164" t="s">
        <v>22</v>
      </c>
      <c r="J40" s="84" t="s">
        <v>23</v>
      </c>
    </row>
    <row r="41" spans="2:10" ht="14.4" customHeight="1" thickBot="1" x14ac:dyDescent="0.35">
      <c r="B41" s="40"/>
      <c r="C41" s="41" t="s">
        <v>59</v>
      </c>
      <c r="D41" s="42"/>
      <c r="E41" s="42"/>
      <c r="F41" s="42"/>
      <c r="G41" s="43"/>
      <c r="H41" s="44">
        <v>4</v>
      </c>
      <c r="I41" s="153">
        <v>2</v>
      </c>
      <c r="J41" s="45">
        <f>((H41*I41)+(H42*I42))</f>
        <v>11</v>
      </c>
    </row>
    <row r="42" spans="2:10" ht="14.4" customHeight="1" thickBot="1" x14ac:dyDescent="0.35">
      <c r="B42" s="40"/>
      <c r="C42" s="46" t="s">
        <v>60</v>
      </c>
      <c r="D42" s="47"/>
      <c r="E42" s="47"/>
      <c r="F42" s="47"/>
      <c r="G42" s="48"/>
      <c r="H42" s="49">
        <v>3</v>
      </c>
      <c r="I42" s="153">
        <v>1</v>
      </c>
      <c r="J42" s="55"/>
    </row>
    <row r="43" spans="2:10" ht="14.4" customHeight="1" thickBot="1" x14ac:dyDescent="0.35">
      <c r="B43" s="40"/>
      <c r="C43" s="85" t="s">
        <v>61</v>
      </c>
      <c r="D43" s="86"/>
      <c r="E43" s="86"/>
      <c r="F43" s="86"/>
      <c r="G43" s="87"/>
      <c r="H43" s="88">
        <v>5</v>
      </c>
      <c r="I43" s="153">
        <v>4</v>
      </c>
      <c r="J43" s="89">
        <f>+H43*I43</f>
        <v>20</v>
      </c>
    </row>
    <row r="44" spans="2:10" ht="16.2" thickBot="1" x14ac:dyDescent="0.35">
      <c r="B44" s="40"/>
      <c r="C44" s="36" t="s">
        <v>62</v>
      </c>
      <c r="D44" s="37"/>
      <c r="E44" s="37"/>
      <c r="F44" s="37"/>
      <c r="G44" s="38"/>
      <c r="H44" s="90"/>
      <c r="I44" s="165"/>
      <c r="J44" s="91"/>
    </row>
    <row r="45" spans="2:10" ht="25.2" customHeight="1" thickBot="1" x14ac:dyDescent="0.35">
      <c r="B45" s="40"/>
      <c r="C45" s="85" t="s">
        <v>63</v>
      </c>
      <c r="D45" s="86"/>
      <c r="E45" s="86"/>
      <c r="F45" s="86"/>
      <c r="G45" s="87"/>
      <c r="H45" s="44">
        <v>5</v>
      </c>
      <c r="I45" s="153">
        <v>0</v>
      </c>
      <c r="J45" s="45">
        <f>((H45*I45)+(H46*I46)+(H47*I47))</f>
        <v>160</v>
      </c>
    </row>
    <row r="46" spans="2:10" ht="25.2" customHeight="1" thickBot="1" x14ac:dyDescent="0.35">
      <c r="B46" s="40"/>
      <c r="C46" s="46" t="s">
        <v>64</v>
      </c>
      <c r="D46" s="47"/>
      <c r="E46" s="47"/>
      <c r="F46" s="47"/>
      <c r="G46" s="48"/>
      <c r="H46" s="49">
        <v>4</v>
      </c>
      <c r="I46" s="153">
        <v>40</v>
      </c>
      <c r="J46" s="50"/>
    </row>
    <row r="47" spans="2:10" ht="14.4" customHeight="1" thickBot="1" x14ac:dyDescent="0.35">
      <c r="B47" s="40"/>
      <c r="C47" s="51" t="s">
        <v>65</v>
      </c>
      <c r="D47" s="52"/>
      <c r="E47" s="52"/>
      <c r="F47" s="52"/>
      <c r="G47" s="53"/>
      <c r="H47" s="56">
        <v>2</v>
      </c>
      <c r="I47" s="153">
        <v>0</v>
      </c>
      <c r="J47" s="55"/>
    </row>
    <row r="48" spans="2:10" ht="16.2" thickBot="1" x14ac:dyDescent="0.35">
      <c r="B48" s="40"/>
      <c r="C48" s="36" t="s">
        <v>66</v>
      </c>
      <c r="D48" s="37"/>
      <c r="E48" s="37"/>
      <c r="F48" s="37"/>
      <c r="G48" s="38"/>
      <c r="H48" s="90"/>
      <c r="I48" s="165"/>
      <c r="J48" s="91"/>
    </row>
    <row r="49" spans="2:11" ht="19.2" customHeight="1" thickBot="1" x14ac:dyDescent="0.35">
      <c r="B49" s="40"/>
      <c r="C49" s="92" t="s">
        <v>67</v>
      </c>
      <c r="D49" s="93"/>
      <c r="E49" s="93"/>
      <c r="F49" s="93"/>
      <c r="G49" s="93"/>
      <c r="H49" s="94">
        <v>4</v>
      </c>
      <c r="I49" s="153">
        <v>0</v>
      </c>
      <c r="J49" s="89">
        <f>+H49*I49</f>
        <v>0</v>
      </c>
    </row>
    <row r="50" spans="2:11" ht="16.2" thickBot="1" x14ac:dyDescent="0.35">
      <c r="B50" s="95"/>
      <c r="C50" s="36" t="s">
        <v>68</v>
      </c>
      <c r="D50" s="37"/>
      <c r="E50" s="37"/>
      <c r="F50" s="37"/>
      <c r="G50" s="38"/>
      <c r="H50" s="90"/>
      <c r="I50" s="165"/>
      <c r="J50" s="91"/>
    </row>
    <row r="51" spans="2:11" ht="16.2" thickBot="1" x14ac:dyDescent="0.35">
      <c r="B51" s="40"/>
      <c r="C51" s="41" t="s">
        <v>69</v>
      </c>
      <c r="D51" s="42"/>
      <c r="E51" s="42"/>
      <c r="F51" s="42"/>
      <c r="G51" s="43"/>
      <c r="H51" s="44">
        <v>5</v>
      </c>
      <c r="I51" s="153">
        <v>0</v>
      </c>
      <c r="J51" s="45">
        <f>((H51*I51)+(H52*I52)+(H53*I53))</f>
        <v>68</v>
      </c>
    </row>
    <row r="52" spans="2:11" ht="24" customHeight="1" thickBot="1" x14ac:dyDescent="0.35">
      <c r="B52" s="40"/>
      <c r="C52" s="46" t="s">
        <v>70</v>
      </c>
      <c r="D52" s="47"/>
      <c r="E52" s="47"/>
      <c r="F52" s="47"/>
      <c r="G52" s="48"/>
      <c r="H52" s="49">
        <v>4</v>
      </c>
      <c r="I52" s="153">
        <v>17</v>
      </c>
      <c r="J52" s="50"/>
    </row>
    <row r="53" spans="2:11" ht="24.6" customHeight="1" thickBot="1" x14ac:dyDescent="0.35">
      <c r="B53" s="40"/>
      <c r="C53" s="63" t="s">
        <v>71</v>
      </c>
      <c r="D53" s="64"/>
      <c r="E53" s="64"/>
      <c r="F53" s="64"/>
      <c r="G53" s="65"/>
      <c r="H53" s="56">
        <v>2</v>
      </c>
      <c r="I53" s="153">
        <v>0</v>
      </c>
      <c r="J53" s="55"/>
    </row>
    <row r="54" spans="2:11" ht="16.2" thickBot="1" x14ac:dyDescent="0.35">
      <c r="B54" s="40"/>
      <c r="C54" s="36" t="s">
        <v>72</v>
      </c>
      <c r="D54" s="37"/>
      <c r="E54" s="37"/>
      <c r="F54" s="37"/>
      <c r="G54" s="38"/>
      <c r="H54" s="90"/>
      <c r="I54" s="165"/>
      <c r="J54" s="91"/>
    </row>
    <row r="55" spans="2:11" ht="28.8" customHeight="1" thickBot="1" x14ac:dyDescent="0.35">
      <c r="B55" s="40"/>
      <c r="C55" s="85" t="s">
        <v>73</v>
      </c>
      <c r="D55" s="86"/>
      <c r="E55" s="86"/>
      <c r="F55" s="86"/>
      <c r="G55" s="87"/>
      <c r="H55" s="44">
        <v>5</v>
      </c>
      <c r="I55" s="153">
        <v>5</v>
      </c>
      <c r="J55" s="45">
        <f>((H55*I55)+(H56*I56)+(H57*I57))</f>
        <v>84</v>
      </c>
    </row>
    <row r="56" spans="2:11" ht="27" customHeight="1" thickBot="1" x14ac:dyDescent="0.35">
      <c r="B56" s="40"/>
      <c r="C56" s="46" t="s">
        <v>74</v>
      </c>
      <c r="D56" s="47"/>
      <c r="E56" s="47"/>
      <c r="F56" s="47"/>
      <c r="G56" s="48"/>
      <c r="H56" s="49">
        <v>3</v>
      </c>
      <c r="I56" s="153">
        <v>9</v>
      </c>
      <c r="J56" s="50"/>
    </row>
    <row r="57" spans="2:11" ht="42" customHeight="1" thickBot="1" x14ac:dyDescent="0.35">
      <c r="B57" s="62"/>
      <c r="C57" s="63" t="s">
        <v>75</v>
      </c>
      <c r="D57" s="64"/>
      <c r="E57" s="64"/>
      <c r="F57" s="64"/>
      <c r="G57" s="65"/>
      <c r="H57" s="56">
        <v>2</v>
      </c>
      <c r="I57" s="153">
        <v>16</v>
      </c>
      <c r="J57" s="55"/>
    </row>
    <row r="58" spans="2:11" ht="16.2" thickBot="1" x14ac:dyDescent="0.3">
      <c r="B58" s="96"/>
      <c r="C58" s="80"/>
      <c r="D58" s="80"/>
      <c r="E58" s="81"/>
      <c r="F58" s="81"/>
      <c r="G58" s="81"/>
      <c r="H58" s="97"/>
      <c r="I58" s="166"/>
      <c r="J58" s="97"/>
    </row>
    <row r="59" spans="2:11" ht="16.2" thickBot="1" x14ac:dyDescent="0.35">
      <c r="B59" s="36" t="s">
        <v>76</v>
      </c>
      <c r="C59" s="37"/>
      <c r="D59" s="37"/>
      <c r="E59" s="37"/>
      <c r="F59" s="37"/>
      <c r="G59" s="98"/>
      <c r="H59" s="99">
        <v>5</v>
      </c>
      <c r="I59" s="153">
        <v>0</v>
      </c>
      <c r="J59" s="89">
        <f>+H59*I59</f>
        <v>0</v>
      </c>
    </row>
    <row r="60" spans="2:11" ht="31.8" thickBot="1" x14ac:dyDescent="0.3">
      <c r="B60" s="96"/>
      <c r="C60" s="80"/>
      <c r="D60" s="80"/>
      <c r="E60" s="81"/>
      <c r="F60" s="81"/>
      <c r="G60" s="81"/>
      <c r="H60" s="81"/>
      <c r="I60" s="167" t="s">
        <v>77</v>
      </c>
      <c r="J60" s="84" t="s">
        <v>23</v>
      </c>
    </row>
    <row r="61" spans="2:11" s="101" customFormat="1" ht="16.2" thickBot="1" x14ac:dyDescent="0.35">
      <c r="B61" s="36" t="s">
        <v>78</v>
      </c>
      <c r="C61" s="37"/>
      <c r="D61" s="37"/>
      <c r="E61" s="37"/>
      <c r="F61" s="37"/>
      <c r="G61" s="37"/>
      <c r="H61" s="98"/>
      <c r="I61" s="153">
        <v>6925000</v>
      </c>
      <c r="J61" s="100" t="str">
        <f>IF(I61&lt;-50000,"500",IF(I61&lt;=0,"100",IF(I61&lt;=50000,"50","0")))</f>
        <v>0</v>
      </c>
    </row>
    <row r="62" spans="2:11" s="101" customFormat="1" ht="12.6" thickBot="1" x14ac:dyDescent="0.3">
      <c r="B62" s="102"/>
      <c r="C62" s="103"/>
      <c r="D62" s="103"/>
      <c r="E62" s="81"/>
      <c r="F62" s="81"/>
      <c r="G62" s="81"/>
      <c r="H62" s="81"/>
      <c r="I62" s="168"/>
      <c r="J62" s="81"/>
    </row>
    <row r="63" spans="2:11" ht="13.8" x14ac:dyDescent="0.3">
      <c r="B63" s="104" t="s">
        <v>79</v>
      </c>
      <c r="C63" s="105"/>
      <c r="D63" s="105"/>
      <c r="E63" s="105"/>
      <c r="F63" s="106" t="s">
        <v>80</v>
      </c>
      <c r="G63" s="107"/>
      <c r="H63" s="108"/>
      <c r="I63" s="169"/>
      <c r="J63" s="109"/>
      <c r="K63" s="110"/>
    </row>
    <row r="64" spans="2:11" ht="13.8" x14ac:dyDescent="0.3">
      <c r="B64" s="111" t="s">
        <v>81</v>
      </c>
      <c r="C64" s="112"/>
      <c r="D64" s="7"/>
      <c r="E64" s="7"/>
      <c r="F64" s="113" t="s">
        <v>82</v>
      </c>
      <c r="G64" s="112"/>
      <c r="H64" s="112"/>
      <c r="I64" s="170"/>
      <c r="J64" s="114"/>
      <c r="K64" s="5"/>
    </row>
    <row r="65" spans="2:11" ht="13.8" x14ac:dyDescent="0.3">
      <c r="B65" s="115"/>
      <c r="C65" s="116"/>
      <c r="D65" s="7"/>
      <c r="E65" s="7"/>
      <c r="F65" s="117"/>
      <c r="G65" s="112"/>
      <c r="H65" s="117"/>
      <c r="I65" s="171"/>
      <c r="J65" s="114"/>
      <c r="K65" s="5"/>
    </row>
    <row r="66" spans="2:11" ht="13.8" x14ac:dyDescent="0.3">
      <c r="B66" s="115" t="s">
        <v>83</v>
      </c>
      <c r="C66" s="118"/>
      <c r="D66" s="7"/>
      <c r="E66" s="7"/>
      <c r="F66" s="119" t="s">
        <v>83</v>
      </c>
      <c r="G66" s="120"/>
      <c r="H66" s="119"/>
      <c r="I66" s="172"/>
      <c r="J66" s="121"/>
      <c r="K66" s="5"/>
    </row>
    <row r="67" spans="2:11" ht="14.4" thickBot="1" x14ac:dyDescent="0.35">
      <c r="B67" s="122">
        <v>45726</v>
      </c>
      <c r="C67" s="123"/>
      <c r="D67" s="124"/>
      <c r="E67" s="125"/>
      <c r="F67" s="126">
        <v>45940</v>
      </c>
      <c r="G67" s="125"/>
      <c r="H67" s="125"/>
      <c r="I67" s="173"/>
      <c r="J67" s="127"/>
      <c r="K67" s="5"/>
    </row>
    <row r="69" spans="2:11" ht="12.6" thickBot="1" x14ac:dyDescent="0.3"/>
    <row r="70" spans="2:11" ht="16.2" thickBot="1" x14ac:dyDescent="0.35">
      <c r="B70" s="128" t="s">
        <v>84</v>
      </c>
      <c r="C70" s="129" t="s">
        <v>85</v>
      </c>
      <c r="E70" s="130" t="s">
        <v>86</v>
      </c>
      <c r="F70" s="131" t="s">
        <v>87</v>
      </c>
      <c r="G70" s="132"/>
      <c r="H70" s="132"/>
      <c r="I70" s="132"/>
      <c r="J70" s="133"/>
    </row>
    <row r="71" spans="2:11" ht="15" thickBot="1" x14ac:dyDescent="0.35">
      <c r="B71" s="134" t="s">
        <v>88</v>
      </c>
      <c r="C71" s="135">
        <v>1</v>
      </c>
      <c r="E71" s="136"/>
      <c r="F71" s="136"/>
    </row>
    <row r="72" spans="2:11" ht="24.6" customHeight="1" thickBot="1" x14ac:dyDescent="0.35">
      <c r="B72" s="137" t="s">
        <v>89</v>
      </c>
      <c r="C72" s="138">
        <v>2</v>
      </c>
      <c r="E72" s="139" t="s">
        <v>90</v>
      </c>
      <c r="F72" s="174" t="s">
        <v>91</v>
      </c>
      <c r="G72" s="175"/>
      <c r="H72" s="175"/>
      <c r="I72" s="175"/>
      <c r="J72" s="176"/>
    </row>
    <row r="73" spans="2:11" ht="24.6" thickBot="1" x14ac:dyDescent="0.35">
      <c r="B73" s="140" t="s">
        <v>92</v>
      </c>
      <c r="C73" s="141">
        <v>3</v>
      </c>
      <c r="E73" s="139" t="s">
        <v>93</v>
      </c>
      <c r="F73" s="177"/>
      <c r="G73" s="178"/>
      <c r="H73" s="178"/>
      <c r="I73" s="178"/>
      <c r="J73" s="179"/>
    </row>
    <row r="74" spans="2:11" ht="24.6" thickBot="1" x14ac:dyDescent="0.35">
      <c r="B74" s="142" t="s">
        <v>94</v>
      </c>
      <c r="C74" s="143">
        <v>4</v>
      </c>
      <c r="E74" s="139" t="s">
        <v>95</v>
      </c>
      <c r="F74" s="180"/>
      <c r="G74" s="181"/>
      <c r="H74" s="181"/>
      <c r="I74" s="181"/>
      <c r="J74" s="182"/>
    </row>
    <row r="75" spans="2:11" ht="36.6" thickBot="1" x14ac:dyDescent="0.35">
      <c r="B75" s="144" t="s">
        <v>96</v>
      </c>
      <c r="C75" s="145">
        <v>5</v>
      </c>
      <c r="E75" s="139" t="s">
        <v>78</v>
      </c>
      <c r="F75" s="183" t="s">
        <v>97</v>
      </c>
      <c r="G75" s="184"/>
      <c r="H75" s="184"/>
      <c r="I75" s="184"/>
      <c r="J75" s="185"/>
    </row>
  </sheetData>
  <protectedRanges>
    <protectedRange sqref="H3:H4 I6 J2:J3" name="Range1_7_1"/>
    <protectedRange sqref="B70:B74 C75" name="Range1_7_1_1"/>
    <protectedRange sqref="E70:F71 F72:F73" name="Range1_7"/>
  </protectedRanges>
  <mergeCells count="71">
    <mergeCell ref="B61:H61"/>
    <mergeCell ref="F70:J70"/>
    <mergeCell ref="F72:J74"/>
    <mergeCell ref="F75:J75"/>
    <mergeCell ref="C54:G54"/>
    <mergeCell ref="C55:G55"/>
    <mergeCell ref="J55:J57"/>
    <mergeCell ref="C56:G56"/>
    <mergeCell ref="C57:G57"/>
    <mergeCell ref="B59:G59"/>
    <mergeCell ref="C47:G47"/>
    <mergeCell ref="C48:G48"/>
    <mergeCell ref="C49:G49"/>
    <mergeCell ref="C50:G50"/>
    <mergeCell ref="C51:G51"/>
    <mergeCell ref="J51:J53"/>
    <mergeCell ref="C52:G52"/>
    <mergeCell ref="C53:G53"/>
    <mergeCell ref="B40:B57"/>
    <mergeCell ref="C40:G40"/>
    <mergeCell ref="C41:G41"/>
    <mergeCell ref="J41:J42"/>
    <mergeCell ref="C42:G42"/>
    <mergeCell ref="C43:G43"/>
    <mergeCell ref="C44:G44"/>
    <mergeCell ref="C45:G45"/>
    <mergeCell ref="J45:J47"/>
    <mergeCell ref="C46:G46"/>
    <mergeCell ref="B31:B38"/>
    <mergeCell ref="C31:F31"/>
    <mergeCell ref="C32:F32"/>
    <mergeCell ref="C33:F33"/>
    <mergeCell ref="C36:F36"/>
    <mergeCell ref="C37:F37"/>
    <mergeCell ref="C38:F38"/>
    <mergeCell ref="C25:G25"/>
    <mergeCell ref="C26:G26"/>
    <mergeCell ref="C27:G27"/>
    <mergeCell ref="J27:J29"/>
    <mergeCell ref="C28:G28"/>
    <mergeCell ref="C29:G29"/>
    <mergeCell ref="C19:G19"/>
    <mergeCell ref="J19:J20"/>
    <mergeCell ref="C20:G20"/>
    <mergeCell ref="C21:G21"/>
    <mergeCell ref="J21:J23"/>
    <mergeCell ref="C22:G22"/>
    <mergeCell ref="C23:G23"/>
    <mergeCell ref="C14:G14"/>
    <mergeCell ref="J14:J16"/>
    <mergeCell ref="C15:G15"/>
    <mergeCell ref="C16:G16"/>
    <mergeCell ref="C17:G17"/>
    <mergeCell ref="J17:J18"/>
    <mergeCell ref="C18:G18"/>
    <mergeCell ref="B8:G9"/>
    <mergeCell ref="H8:H9"/>
    <mergeCell ref="I8:I9"/>
    <mergeCell ref="J8:J9"/>
    <mergeCell ref="B10:B29"/>
    <mergeCell ref="C10:G10"/>
    <mergeCell ref="C11:G11"/>
    <mergeCell ref="J11:J13"/>
    <mergeCell ref="C12:G12"/>
    <mergeCell ref="C13:G13"/>
    <mergeCell ref="C2:I2"/>
    <mergeCell ref="J2:J6"/>
    <mergeCell ref="D3:E3"/>
    <mergeCell ref="D4:E4"/>
    <mergeCell ref="D5:E5"/>
    <mergeCell ref="D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2025-06-16T11:33:53Z</dcterms:created>
  <dcterms:modified xsi:type="dcterms:W3CDTF">2025-06-16T11:36:33Z</dcterms:modified>
</cp:coreProperties>
</file>